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trlProps/ctrlProp1.xml" ContentType="application/vnd.ms-excel.controlproperties+xml"/>
  <Override PartName="/xl/charts/chart12.xml" ContentType="application/vnd.openxmlformats-officedocument.drawingml.chart+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trlProps/ctrlProp2.xml" ContentType="application/vnd.ms-excel.controlproperties+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trlProps/ctrlProp3.xml" ContentType="application/vnd.ms-excel.controlproperties+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trlProps/ctrlProp4.xml" ContentType="application/vnd.ms-excel.controlproperties+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trlProps/ctrlProp5.xml" ContentType="application/vnd.ms-excel.controlproperties+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aveExternalLinkValues="0" updateLinks="never" codeName="ThisWorkbook"/>
  <mc:AlternateContent xmlns:mc="http://schemas.openxmlformats.org/markup-compatibility/2006">
    <mc:Choice Requires="x15">
      <x15ac:absPath xmlns:x15ac="http://schemas.microsoft.com/office/spreadsheetml/2010/11/ac" url="\\enwdoc-sv\020 企画振興部\010 企画課\01企画グループ\０６統計\R7統計\08-1　統計書（冊子）\5.最終校正データ（Excel）\第２編　人口\"/>
    </mc:Choice>
  </mc:AlternateContent>
  <xr:revisionPtr revIDLastSave="0" documentId="13_ncr:1_{E176D5C9-F423-47D4-9DAD-7A99306ED421}" xr6:coauthVersionLast="47" xr6:coauthVersionMax="47" xr10:uidLastSave="{00000000-0000-0000-0000-000000000000}"/>
  <bookViews>
    <workbookView xWindow="20370" yWindow="-4725" windowWidth="29040" windowHeight="15720" tabRatio="823" activeTab="8" xr2:uid="{00000000-000D-0000-FFFF-FFFF00000000}"/>
  </bookViews>
  <sheets>
    <sheet name="第2編表紙" sheetId="1" r:id="rId1"/>
    <sheet name="人口の推移" sheetId="38" r:id="rId2"/>
    <sheet name="地域の人口" sheetId="42" r:id="rId3"/>
    <sheet name="年齢別人口（５歳階級）" sheetId="43" r:id="rId4"/>
    <sheet name="町内別年齢別人口①" sheetId="44" r:id="rId5"/>
    <sheet name="町内別年齢別人口②" sheetId="45" r:id="rId6"/>
    <sheet name="町内別年齢別人口③" sheetId="46" r:id="rId7"/>
    <sheet name="人口動態、外国人登録人口" sheetId="47" r:id="rId8"/>
    <sheet name="社会動態（道内）" sheetId="10" r:id="rId9"/>
    <sheet name="社会動態（道外）" sheetId="12" r:id="rId10"/>
    <sheet name="全道各市の人口" sheetId="20" r:id="rId11"/>
    <sheet name="国調人口推移" sheetId="3" r:id="rId12"/>
    <sheet name="地域の人口①" sheetId="4" r:id="rId13"/>
    <sheet name="地域の人口②" sheetId="22" r:id="rId14"/>
    <sheet name="地域の人口③" sheetId="21" r:id="rId15"/>
    <sheet name="国調年齢別" sheetId="6" r:id="rId16"/>
    <sheet name="人口集中地区、昼間・夜間人口、産業別就業人口" sheetId="13" r:id="rId17"/>
    <sheet name="夜間及び昼間人口、通学者数" sheetId="14" r:id="rId18"/>
    <sheet name="産業別就業人口" sheetId="15" r:id="rId19"/>
    <sheet name="グラフ（入力シート）追加" sheetId="37" r:id="rId20"/>
    <sheet name="グラフ（入力シート）" sheetId="23" r:id="rId21"/>
    <sheet name="グラフ（入力シート）②" sheetId="11" r:id="rId22"/>
    <sheet name="グラフ（入力シート）⑤" sheetId="25" r:id="rId23"/>
    <sheet name="グラフ（入力シート）⑥" sheetId="26" r:id="rId24"/>
    <sheet name="グラフ（入力シート）⑦" sheetId="27" r:id="rId25"/>
  </sheets>
  <externalReferences>
    <externalReference r:id="rId26"/>
    <externalReference r:id="rId27"/>
    <externalReference r:id="rId28"/>
    <externalReference r:id="rId29"/>
  </externalReferences>
  <definedNames>
    <definedName name="_xlnm._FilterDatabase" localSheetId="10" hidden="1">全道各市の人口!$A$3:$L$9</definedName>
    <definedName name="_xlnm.Print_Area" localSheetId="22">'グラフ（入力シート）⑤'!$A$1:$O$39</definedName>
    <definedName name="_xlnm.Print_Area" localSheetId="11">国調人口推移!$A$1:$G$43</definedName>
    <definedName name="_xlnm.Print_Area" localSheetId="18">産業別就業人口!$A$1:$W$67</definedName>
    <definedName name="_xlnm.Print_Area" localSheetId="9">'社会動態（道外）'!$A$1:$K$48</definedName>
    <definedName name="_xlnm.Print_Area" localSheetId="1">人口の推移!$A$1:$G$84</definedName>
    <definedName name="_xlnm.Print_Area" localSheetId="7">'人口動態、外国人登録人口'!$A$1:$M$58</definedName>
    <definedName name="_xlnm.Print_Area" localSheetId="10">全道各市の人口!$A$1:$K$57</definedName>
    <definedName name="_xlnm.Print_Area" localSheetId="0">第2編表紙!$A$1:$K$40</definedName>
    <definedName name="_xlnm.Print_Area" localSheetId="2">地域の人口!$A$1:$AA$62</definedName>
    <definedName name="_xlnm.Print_Area" localSheetId="12">地域の人口①!$A$1:$K$58</definedName>
    <definedName name="_xlnm.Print_Area" localSheetId="4">町内別年齢別人口①!$A$1:$X$60</definedName>
    <definedName name="_xlnm.Print_Area" localSheetId="5">町内別年齢別人口②!$A$1:$X$57</definedName>
    <definedName name="_xlnm.Print_Area" localSheetId="6">町内別年齢別人口③!$A$1:$X$57</definedName>
    <definedName name="_xlnm.Print_Area" localSheetId="3">'年齢別人口（５歳階級）'!$A$1:$Q$40</definedName>
    <definedName name="年度">[1]年度!$B$3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47" l="1"/>
  <c r="G49" i="20"/>
  <c r="L49" i="20"/>
  <c r="L50" i="20"/>
  <c r="L51" i="20"/>
  <c r="L52" i="20"/>
  <c r="L53" i="20"/>
  <c r="L54" i="20"/>
  <c r="G55" i="20"/>
  <c r="G50" i="20"/>
  <c r="G51" i="20"/>
  <c r="G52" i="20"/>
  <c r="G53" i="20"/>
  <c r="G54" i="20"/>
  <c r="G48" i="20"/>
  <c r="L48" i="20" s="1"/>
  <c r="G12" i="20"/>
  <c r="G13" i="20"/>
  <c r="G14" i="20"/>
  <c r="G15" i="20"/>
  <c r="G16" i="20"/>
  <c r="G17" i="20"/>
  <c r="G18" i="20"/>
  <c r="G19" i="20"/>
  <c r="G20" i="20"/>
  <c r="G21" i="20"/>
  <c r="G22" i="20"/>
  <c r="G23" i="20"/>
  <c r="G26" i="20"/>
  <c r="G24" i="20"/>
  <c r="G25" i="20"/>
  <c r="G29" i="20"/>
  <c r="G28" i="20"/>
  <c r="G27" i="20"/>
  <c r="G30" i="20"/>
  <c r="G31" i="20"/>
  <c r="G32" i="20"/>
  <c r="G33" i="20"/>
  <c r="G35" i="20"/>
  <c r="G34" i="20"/>
  <c r="G36" i="20"/>
  <c r="G37" i="20"/>
  <c r="G38" i="20"/>
  <c r="G39" i="20"/>
  <c r="G41" i="20"/>
  <c r="G40" i="20"/>
  <c r="G42" i="20"/>
  <c r="G43" i="20"/>
  <c r="G46" i="20"/>
  <c r="G45" i="20"/>
  <c r="G44" i="20"/>
  <c r="G47" i="20"/>
  <c r="G11" i="20"/>
  <c r="G9" i="20"/>
  <c r="G8" i="20"/>
  <c r="G7" i="20"/>
  <c r="K55" i="47" l="1"/>
  <c r="I55" i="47" s="1"/>
  <c r="J55" i="47"/>
  <c r="I50" i="47"/>
  <c r="I51" i="47"/>
  <c r="I52" i="47"/>
  <c r="I53" i="47"/>
  <c r="I56" i="47"/>
  <c r="I49" i="47"/>
  <c r="C18" i="47"/>
  <c r="D18" i="47"/>
  <c r="E18" i="47"/>
  <c r="F18" i="47"/>
  <c r="G18" i="47"/>
  <c r="H18" i="47"/>
  <c r="I18" i="47"/>
  <c r="J18" i="47"/>
  <c r="L18" i="47"/>
  <c r="M18" i="47"/>
  <c r="E20" i="47"/>
  <c r="E21" i="47"/>
  <c r="E22" i="47"/>
  <c r="E23" i="47"/>
  <c r="E24" i="47"/>
  <c r="E25" i="47"/>
  <c r="E26" i="47"/>
  <c r="E27" i="47"/>
  <c r="E28" i="47"/>
  <c r="E29" i="47"/>
  <c r="E30" i="47"/>
  <c r="E19" i="47"/>
  <c r="D56" i="46"/>
  <c r="E56" i="46"/>
  <c r="F56" i="46"/>
  <c r="G56" i="46"/>
  <c r="H56" i="46"/>
  <c r="I56" i="46"/>
  <c r="J56" i="46"/>
  <c r="K56" i="46"/>
  <c r="L56" i="46"/>
  <c r="M56" i="46"/>
  <c r="N56" i="46"/>
  <c r="O56" i="46"/>
  <c r="P56" i="46"/>
  <c r="Q56" i="46"/>
  <c r="R56" i="46"/>
  <c r="S56" i="46"/>
  <c r="T56" i="46"/>
  <c r="U56" i="46"/>
  <c r="V56" i="46"/>
  <c r="W56" i="46"/>
  <c r="C56" i="46"/>
  <c r="P9" i="43"/>
  <c r="P30" i="43"/>
  <c r="P32" i="43"/>
  <c r="P33" i="43"/>
  <c r="P34" i="43"/>
  <c r="P35" i="43"/>
  <c r="P36" i="43"/>
  <c r="P37" i="43"/>
  <c r="P31" i="43"/>
  <c r="P18" i="43"/>
  <c r="P19" i="43"/>
  <c r="P20" i="43"/>
  <c r="P21" i="43"/>
  <c r="P22" i="43"/>
  <c r="P23" i="43"/>
  <c r="P24" i="43"/>
  <c r="P25" i="43"/>
  <c r="P26" i="43"/>
  <c r="P17" i="43"/>
  <c r="P11" i="43"/>
  <c r="P12" i="43"/>
  <c r="P10" i="43"/>
  <c r="AA60" i="42"/>
  <c r="Z60" i="42"/>
  <c r="Y60" i="42"/>
  <c r="T60" i="42"/>
  <c r="C81" i="38" l="1"/>
  <c r="D8" i="43"/>
  <c r="D5" i="43"/>
  <c r="M37" i="43"/>
  <c r="M36" i="43"/>
  <c r="M35" i="43"/>
  <c r="M34" i="43"/>
  <c r="M33" i="43"/>
  <c r="M32" i="43"/>
  <c r="M31" i="43"/>
  <c r="M26" i="43"/>
  <c r="M25" i="43"/>
  <c r="M24" i="43"/>
  <c r="M23" i="43"/>
  <c r="M22" i="43"/>
  <c r="M21" i="43"/>
  <c r="M20" i="43"/>
  <c r="M19" i="43"/>
  <c r="M18" i="43"/>
  <c r="M17" i="43"/>
  <c r="M12" i="43"/>
  <c r="M11" i="43"/>
  <c r="M10" i="43"/>
  <c r="J37" i="43"/>
  <c r="G37" i="43"/>
  <c r="D37" i="43"/>
  <c r="J36" i="43"/>
  <c r="G36" i="43"/>
  <c r="D36" i="43"/>
  <c r="J35" i="43"/>
  <c r="G35" i="43"/>
  <c r="D35" i="43"/>
  <c r="J34" i="43"/>
  <c r="G34" i="43"/>
  <c r="D34" i="43"/>
  <c r="J33" i="43"/>
  <c r="G33" i="43"/>
  <c r="D33" i="43"/>
  <c r="J32" i="43"/>
  <c r="G32" i="43"/>
  <c r="D32" i="43"/>
  <c r="J31" i="43"/>
  <c r="G31" i="43"/>
  <c r="D31" i="43"/>
  <c r="I29" i="43"/>
  <c r="H29" i="43"/>
  <c r="J29" i="43" s="1"/>
  <c r="F29" i="43"/>
  <c r="E29" i="43"/>
  <c r="G29" i="43" s="1"/>
  <c r="D29" i="43"/>
  <c r="C29" i="43"/>
  <c r="B29" i="43"/>
  <c r="J26" i="43"/>
  <c r="G26" i="43"/>
  <c r="D26" i="43"/>
  <c r="J25" i="43"/>
  <c r="G25" i="43"/>
  <c r="D25" i="43"/>
  <c r="J24" i="43"/>
  <c r="G24" i="43"/>
  <c r="D24" i="43"/>
  <c r="J23" i="43"/>
  <c r="G23" i="43"/>
  <c r="D23" i="43"/>
  <c r="J22" i="43"/>
  <c r="G22" i="43"/>
  <c r="D22" i="43"/>
  <c r="J21" i="43"/>
  <c r="G21" i="43"/>
  <c r="D21" i="43"/>
  <c r="J20" i="43"/>
  <c r="G20" i="43"/>
  <c r="D20" i="43"/>
  <c r="J19" i="43"/>
  <c r="G19" i="43"/>
  <c r="D19" i="43"/>
  <c r="J18" i="43"/>
  <c r="G18" i="43"/>
  <c r="D18" i="43"/>
  <c r="J17" i="43"/>
  <c r="G17" i="43"/>
  <c r="D17" i="43"/>
  <c r="I15" i="43"/>
  <c r="H15" i="43"/>
  <c r="J15" i="43" s="1"/>
  <c r="F15" i="43"/>
  <c r="E15" i="43"/>
  <c r="G15" i="43" s="1"/>
  <c r="C15" i="43"/>
  <c r="B15" i="43"/>
  <c r="J12" i="43"/>
  <c r="G12" i="43"/>
  <c r="D12" i="43"/>
  <c r="J11" i="43"/>
  <c r="G11" i="43"/>
  <c r="D11" i="43"/>
  <c r="J10" i="43"/>
  <c r="G10" i="43"/>
  <c r="D10" i="43"/>
  <c r="C8" i="43"/>
  <c r="B8" i="43"/>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6" i="42"/>
  <c r="T5" i="42"/>
  <c r="K60" i="42"/>
  <c r="K44" i="42"/>
  <c r="K45" i="42"/>
  <c r="K46" i="42"/>
  <c r="K47" i="42"/>
  <c r="K48" i="42"/>
  <c r="K49" i="42"/>
  <c r="K50" i="42"/>
  <c r="K51" i="42"/>
  <c r="K52" i="42"/>
  <c r="K53" i="42"/>
  <c r="K54" i="42"/>
  <c r="K55" i="42"/>
  <c r="K56" i="42"/>
  <c r="K57" i="42"/>
  <c r="K58" i="42"/>
  <c r="K59" i="42"/>
  <c r="F60" i="42"/>
  <c r="F43" i="42"/>
  <c r="F44" i="42"/>
  <c r="F45" i="42"/>
  <c r="F46" i="42"/>
  <c r="F47" i="42"/>
  <c r="F48" i="42"/>
  <c r="F49" i="42"/>
  <c r="F50" i="42"/>
  <c r="F51" i="42"/>
  <c r="F52" i="42"/>
  <c r="F53" i="42"/>
  <c r="F54" i="42"/>
  <c r="F55" i="42"/>
  <c r="F56" i="42"/>
  <c r="F57" i="42"/>
  <c r="F58" i="42"/>
  <c r="F59" i="42"/>
  <c r="B60" i="42"/>
  <c r="B46" i="42"/>
  <c r="B47" i="42"/>
  <c r="B48" i="42"/>
  <c r="B49" i="42"/>
  <c r="B50" i="42"/>
  <c r="B51" i="42"/>
  <c r="B52" i="42"/>
  <c r="B53" i="42"/>
  <c r="B54" i="42"/>
  <c r="B55" i="42"/>
  <c r="B56" i="42"/>
  <c r="B57" i="42"/>
  <c r="B58" i="42"/>
  <c r="B59" i="42"/>
  <c r="B43" i="42"/>
  <c r="B44" i="42"/>
  <c r="B45" i="42"/>
  <c r="D15" i="43" l="1"/>
  <c r="L29" i="43" l="1"/>
  <c r="K29" i="43"/>
  <c r="M29" i="43" s="1"/>
  <c r="L15" i="43"/>
  <c r="K15" i="43"/>
  <c r="L8" i="43"/>
  <c r="K8" i="43"/>
  <c r="I8" i="43"/>
  <c r="H8" i="43"/>
  <c r="J8" i="43" s="1"/>
  <c r="F8" i="43"/>
  <c r="F5" i="43" s="1"/>
  <c r="E8" i="43"/>
  <c r="G8" i="43" s="1"/>
  <c r="C5" i="43"/>
  <c r="B5" i="43"/>
  <c r="X60" i="42"/>
  <c r="X6" i="42"/>
  <c r="X7" i="42"/>
  <c r="X8" i="42"/>
  <c r="X9" i="42"/>
  <c r="X10" i="42"/>
  <c r="X11" i="42"/>
  <c r="X12" i="42"/>
  <c r="X13" i="42"/>
  <c r="X14" i="42"/>
  <c r="X15" i="42"/>
  <c r="X16" i="42"/>
  <c r="X17" i="42"/>
  <c r="X18" i="42"/>
  <c r="X19" i="42"/>
  <c r="X20" i="42"/>
  <c r="X21" i="42"/>
  <c r="X22" i="42"/>
  <c r="X23" i="42"/>
  <c r="X24" i="42"/>
  <c r="X25" i="42"/>
  <c r="X26" i="42"/>
  <c r="X27" i="42"/>
  <c r="X28" i="42"/>
  <c r="X29" i="42"/>
  <c r="X30" i="42"/>
  <c r="X31" i="42"/>
  <c r="X32" i="42"/>
  <c r="X33" i="42"/>
  <c r="X34" i="42"/>
  <c r="X35" i="42"/>
  <c r="X36" i="42"/>
  <c r="X37" i="42"/>
  <c r="X38" i="42"/>
  <c r="X39" i="42"/>
  <c r="X40" i="42"/>
  <c r="X41" i="42"/>
  <c r="X42" i="42"/>
  <c r="X43" i="42"/>
  <c r="X44" i="42"/>
  <c r="X45" i="42"/>
  <c r="X46" i="42"/>
  <c r="X47" i="42"/>
  <c r="X48" i="42"/>
  <c r="X49" i="42"/>
  <c r="X50" i="42"/>
  <c r="X51" i="42"/>
  <c r="X52" i="42"/>
  <c r="X53" i="42"/>
  <c r="X5" i="42"/>
  <c r="B42" i="42"/>
  <c r="B41" i="42"/>
  <c r="B40" i="42"/>
  <c r="B39" i="42"/>
  <c r="B38" i="42"/>
  <c r="B37" i="42"/>
  <c r="B36" i="42"/>
  <c r="B34" i="42"/>
  <c r="B33" i="42"/>
  <c r="B32" i="42"/>
  <c r="B31" i="42"/>
  <c r="B30" i="42"/>
  <c r="B29" i="42"/>
  <c r="B28" i="42"/>
  <c r="B27" i="42"/>
  <c r="B26" i="42"/>
  <c r="B25" i="42"/>
  <c r="B24" i="42"/>
  <c r="B23" i="42"/>
  <c r="B22" i="42"/>
  <c r="B21" i="42"/>
  <c r="B20" i="42"/>
  <c r="B19" i="42"/>
  <c r="B18" i="42"/>
  <c r="B17" i="42"/>
  <c r="B16" i="42"/>
  <c r="B15" i="42"/>
  <c r="B14" i="42"/>
  <c r="B13" i="42"/>
  <c r="B12" i="42"/>
  <c r="B11" i="42"/>
  <c r="B10" i="42"/>
  <c r="B9" i="42"/>
  <c r="B8" i="42"/>
  <c r="B7" i="42"/>
  <c r="B6" i="42"/>
  <c r="B5" i="42"/>
  <c r="L5" i="43" l="1"/>
  <c r="H5" i="43"/>
  <c r="I5" i="43"/>
  <c r="K5" i="43"/>
  <c r="M15" i="43"/>
  <c r="E5" i="43"/>
  <c r="G5" i="43" s="1"/>
  <c r="M8" i="43"/>
  <c r="L7" i="20"/>
  <c r="M5" i="43" l="1"/>
  <c r="J5" i="43"/>
  <c r="K30" i="47"/>
  <c r="H30" i="47"/>
  <c r="H29" i="47"/>
  <c r="K28" i="47"/>
  <c r="H28" i="47"/>
  <c r="K27" i="47"/>
  <c r="H27" i="47"/>
  <c r="K26" i="47"/>
  <c r="H26" i="47"/>
  <c r="H25" i="47"/>
  <c r="K18" i="47"/>
  <c r="H24" i="47"/>
  <c r="K23" i="47"/>
  <c r="H23" i="47"/>
  <c r="K22" i="47"/>
  <c r="H22" i="47"/>
  <c r="K21" i="47"/>
  <c r="H21" i="47"/>
  <c r="K20" i="47"/>
  <c r="H20" i="47"/>
  <c r="H19" i="47"/>
  <c r="B19" i="47" s="1"/>
  <c r="W58" i="46"/>
  <c r="V58" i="46"/>
  <c r="U58" i="46"/>
  <c r="T58" i="46"/>
  <c r="S58" i="46"/>
  <c r="R58" i="46"/>
  <c r="Q58" i="46"/>
  <c r="P58" i="46"/>
  <c r="O58" i="46"/>
  <c r="N58" i="46"/>
  <c r="M58" i="46"/>
  <c r="L58" i="46"/>
  <c r="K58" i="46"/>
  <c r="J58" i="46"/>
  <c r="I58" i="46"/>
  <c r="H58" i="46"/>
  <c r="G58" i="46"/>
  <c r="F58" i="46"/>
  <c r="E58" i="46"/>
  <c r="D58" i="46"/>
  <c r="C58" i="46"/>
  <c r="B56" i="46"/>
  <c r="B55" i="46"/>
  <c r="B54" i="46"/>
  <c r="B53" i="46"/>
  <c r="B52" i="46"/>
  <c r="B51" i="46"/>
  <c r="B50" i="46"/>
  <c r="B49" i="46"/>
  <c r="B48" i="46"/>
  <c r="B47" i="46"/>
  <c r="B46" i="46"/>
  <c r="B45" i="46"/>
  <c r="B44" i="46"/>
  <c r="B43" i="46"/>
  <c r="B42" i="46"/>
  <c r="B41" i="46"/>
  <c r="B40" i="46"/>
  <c r="B39" i="46"/>
  <c r="B38" i="46"/>
  <c r="B37" i="46"/>
  <c r="B36" i="46"/>
  <c r="B35" i="46"/>
  <c r="B34" i="46"/>
  <c r="B33" i="46"/>
  <c r="B32" i="46"/>
  <c r="B31" i="46"/>
  <c r="B30" i="46"/>
  <c r="B29" i="46"/>
  <c r="B28" i="46"/>
  <c r="B27" i="46"/>
  <c r="B26" i="46"/>
  <c r="B25" i="46"/>
  <c r="B24" i="46"/>
  <c r="B23" i="46"/>
  <c r="B22" i="46"/>
  <c r="B21" i="46"/>
  <c r="B20" i="46"/>
  <c r="B19" i="46"/>
  <c r="B18" i="46"/>
  <c r="B17" i="46"/>
  <c r="B16" i="46"/>
  <c r="B15" i="46"/>
  <c r="B14" i="46"/>
  <c r="B13" i="46"/>
  <c r="B12" i="46"/>
  <c r="B11" i="46"/>
  <c r="B10" i="46"/>
  <c r="B9" i="46"/>
  <c r="B8" i="46"/>
  <c r="B7" i="46"/>
  <c r="B6" i="46"/>
  <c r="B5" i="46"/>
  <c r="B4" i="46"/>
  <c r="W58" i="45"/>
  <c r="V58" i="45"/>
  <c r="U58" i="45"/>
  <c r="T58" i="45"/>
  <c r="S58" i="45"/>
  <c r="R58" i="45"/>
  <c r="Q58" i="45"/>
  <c r="P58" i="45"/>
  <c r="O58" i="45"/>
  <c r="N58" i="45"/>
  <c r="M58" i="45"/>
  <c r="L58" i="45"/>
  <c r="K58" i="45"/>
  <c r="J58" i="45"/>
  <c r="I58" i="45"/>
  <c r="H58" i="45"/>
  <c r="G58" i="45"/>
  <c r="F58" i="45"/>
  <c r="E58" i="45"/>
  <c r="D58" i="45"/>
  <c r="C58" i="45"/>
  <c r="B56" i="45"/>
  <c r="B55" i="45"/>
  <c r="B54" i="45"/>
  <c r="B53" i="45"/>
  <c r="B52" i="45"/>
  <c r="B51" i="45"/>
  <c r="B50" i="45"/>
  <c r="B49" i="45"/>
  <c r="B48" i="45"/>
  <c r="B47" i="45"/>
  <c r="B46" i="45"/>
  <c r="B45" i="45"/>
  <c r="B44" i="45"/>
  <c r="B43" i="45"/>
  <c r="B42" i="45"/>
  <c r="B41" i="45"/>
  <c r="B40" i="45"/>
  <c r="B39" i="45"/>
  <c r="B38" i="45"/>
  <c r="B37" i="45"/>
  <c r="B36" i="45"/>
  <c r="B35" i="45"/>
  <c r="B34" i="45"/>
  <c r="B33" i="45"/>
  <c r="B32" i="45"/>
  <c r="B31" i="45"/>
  <c r="B30" i="45"/>
  <c r="B29" i="45"/>
  <c r="B28" i="45"/>
  <c r="B27" i="45"/>
  <c r="B26" i="45"/>
  <c r="B25" i="45"/>
  <c r="B24" i="45"/>
  <c r="B23" i="45"/>
  <c r="B22" i="45"/>
  <c r="B21" i="45"/>
  <c r="B20" i="45"/>
  <c r="B19" i="45"/>
  <c r="B18" i="45"/>
  <c r="B17" i="45"/>
  <c r="B16" i="45"/>
  <c r="B15" i="45"/>
  <c r="B14" i="45"/>
  <c r="B13" i="45"/>
  <c r="B12" i="45"/>
  <c r="B11" i="45"/>
  <c r="B10" i="45"/>
  <c r="B9" i="45"/>
  <c r="B8" i="45"/>
  <c r="B7" i="45"/>
  <c r="B6" i="45"/>
  <c r="B5" i="45"/>
  <c r="B4" i="45"/>
  <c r="W61" i="44"/>
  <c r="V61" i="44"/>
  <c r="U61" i="44"/>
  <c r="T61" i="44"/>
  <c r="S61" i="44"/>
  <c r="R61" i="44"/>
  <c r="Q61" i="44"/>
  <c r="P61" i="44"/>
  <c r="O61" i="44"/>
  <c r="N61" i="44"/>
  <c r="M61" i="44"/>
  <c r="L61" i="44"/>
  <c r="K61" i="44"/>
  <c r="J61" i="44"/>
  <c r="I61" i="44"/>
  <c r="H61" i="44"/>
  <c r="G61" i="44"/>
  <c r="F61" i="44"/>
  <c r="E61" i="44"/>
  <c r="D61" i="44"/>
  <c r="C61" i="44"/>
  <c r="B59" i="44"/>
  <c r="B58" i="44"/>
  <c r="B57" i="44"/>
  <c r="B56" i="44"/>
  <c r="B55" i="44"/>
  <c r="B54" i="44"/>
  <c r="B53" i="44"/>
  <c r="B52" i="44"/>
  <c r="B51" i="44"/>
  <c r="B50" i="44"/>
  <c r="B49" i="44"/>
  <c r="B48" i="44"/>
  <c r="B47" i="44"/>
  <c r="B46" i="44"/>
  <c r="B45" i="44"/>
  <c r="B44" i="44"/>
  <c r="B43" i="44"/>
  <c r="B42" i="44"/>
  <c r="B41" i="44"/>
  <c r="B40" i="44"/>
  <c r="B39" i="44"/>
  <c r="B38" i="44"/>
  <c r="B37" i="44"/>
  <c r="B36" i="44"/>
  <c r="B35" i="44"/>
  <c r="B34" i="44"/>
  <c r="B33" i="44"/>
  <c r="B32" i="44"/>
  <c r="B31" i="44"/>
  <c r="B30" i="44"/>
  <c r="B29" i="44"/>
  <c r="B28" i="44"/>
  <c r="B27" i="44"/>
  <c r="B26" i="44"/>
  <c r="B25" i="44"/>
  <c r="B24" i="44"/>
  <c r="B23" i="44"/>
  <c r="B22" i="44"/>
  <c r="B21" i="44"/>
  <c r="B20" i="44"/>
  <c r="B19" i="44"/>
  <c r="B18" i="44"/>
  <c r="B17" i="44"/>
  <c r="B16" i="44"/>
  <c r="B15" i="44"/>
  <c r="B14" i="44"/>
  <c r="B13" i="44"/>
  <c r="B12" i="44"/>
  <c r="B11" i="44"/>
  <c r="B10" i="44"/>
  <c r="B9" i="44"/>
  <c r="B8" i="44"/>
  <c r="B7" i="44"/>
  <c r="B6" i="44"/>
  <c r="B5" i="44"/>
  <c r="B4" i="44"/>
  <c r="O29" i="43"/>
  <c r="N29" i="43"/>
  <c r="O15" i="43"/>
  <c r="N15" i="43"/>
  <c r="O8" i="43"/>
  <c r="N8" i="43"/>
  <c r="O60" i="42"/>
  <c r="O59" i="42"/>
  <c r="O58" i="42"/>
  <c r="O57" i="42"/>
  <c r="O56" i="42"/>
  <c r="O55" i="42"/>
  <c r="O54" i="42"/>
  <c r="O53" i="42"/>
  <c r="O51" i="42"/>
  <c r="O50" i="42"/>
  <c r="O49" i="42"/>
  <c r="O48" i="42"/>
  <c r="O47" i="42"/>
  <c r="O46" i="42"/>
  <c r="O45" i="42"/>
  <c r="O44" i="42"/>
  <c r="O43" i="42"/>
  <c r="K43" i="42"/>
  <c r="O42" i="42"/>
  <c r="K42" i="42"/>
  <c r="F42" i="42"/>
  <c r="O41" i="42"/>
  <c r="K41" i="42"/>
  <c r="F41" i="42"/>
  <c r="O40" i="42"/>
  <c r="K40" i="42"/>
  <c r="F40" i="42"/>
  <c r="O39" i="42"/>
  <c r="K39" i="42"/>
  <c r="F39" i="42"/>
  <c r="O38" i="42"/>
  <c r="K38" i="42"/>
  <c r="F38" i="42"/>
  <c r="O37" i="42"/>
  <c r="K37" i="42"/>
  <c r="F37" i="42"/>
  <c r="O36" i="42"/>
  <c r="K36" i="42"/>
  <c r="F36" i="42"/>
  <c r="O35" i="42"/>
  <c r="K35" i="42"/>
  <c r="O34" i="42"/>
  <c r="K34" i="42"/>
  <c r="F34" i="42"/>
  <c r="O33" i="42"/>
  <c r="K33" i="42"/>
  <c r="F33" i="42"/>
  <c r="O32" i="42"/>
  <c r="K32" i="42"/>
  <c r="F32" i="42"/>
  <c r="O31" i="42"/>
  <c r="K31" i="42"/>
  <c r="F31" i="42"/>
  <c r="O30" i="42"/>
  <c r="K30" i="42"/>
  <c r="F30" i="42"/>
  <c r="O29" i="42"/>
  <c r="K29" i="42"/>
  <c r="F29" i="42"/>
  <c r="O28" i="42"/>
  <c r="K28" i="42"/>
  <c r="F28" i="42"/>
  <c r="F27" i="42"/>
  <c r="O26" i="42"/>
  <c r="K26" i="42"/>
  <c r="F26" i="42"/>
  <c r="O25" i="42"/>
  <c r="K25" i="42"/>
  <c r="F25" i="42"/>
  <c r="O24" i="42"/>
  <c r="K24" i="42"/>
  <c r="F24" i="42"/>
  <c r="O23" i="42"/>
  <c r="K23" i="42"/>
  <c r="F23" i="42"/>
  <c r="O22" i="42"/>
  <c r="K22" i="42"/>
  <c r="F22" i="42"/>
  <c r="O21" i="42"/>
  <c r="K21" i="42"/>
  <c r="F21" i="42"/>
  <c r="O20" i="42"/>
  <c r="K20" i="42"/>
  <c r="F20" i="42"/>
  <c r="O19" i="42"/>
  <c r="K19" i="42"/>
  <c r="F19" i="42"/>
  <c r="O18" i="42"/>
  <c r="K18" i="42"/>
  <c r="F18" i="42"/>
  <c r="O17" i="42"/>
  <c r="K17" i="42"/>
  <c r="F17" i="42"/>
  <c r="O16" i="42"/>
  <c r="K16" i="42"/>
  <c r="F16" i="42"/>
  <c r="O15" i="42"/>
  <c r="K15" i="42"/>
  <c r="F15" i="42"/>
  <c r="O14" i="42"/>
  <c r="K14" i="42"/>
  <c r="F14" i="42"/>
  <c r="O13" i="42"/>
  <c r="K13" i="42"/>
  <c r="F13" i="42"/>
  <c r="O12" i="42"/>
  <c r="K12" i="42"/>
  <c r="F12" i="42"/>
  <c r="O11" i="42"/>
  <c r="K11" i="42"/>
  <c r="F11" i="42"/>
  <c r="O10" i="42"/>
  <c r="K10" i="42"/>
  <c r="F10" i="42"/>
  <c r="O9" i="42"/>
  <c r="K9" i="42"/>
  <c r="F9" i="42"/>
  <c r="O8" i="42"/>
  <c r="K8" i="42"/>
  <c r="F8" i="42"/>
  <c r="O7" i="42"/>
  <c r="K7" i="42"/>
  <c r="F7" i="42"/>
  <c r="O6" i="42"/>
  <c r="K6" i="42"/>
  <c r="F6" i="42"/>
  <c r="O5" i="42"/>
  <c r="K5" i="42"/>
  <c r="F5" i="42"/>
  <c r="B23" i="47" l="1"/>
  <c r="P29" i="43"/>
  <c r="P15" i="43"/>
  <c r="B58" i="46"/>
  <c r="B58" i="45"/>
  <c r="O5" i="43"/>
  <c r="N5" i="43"/>
  <c r="B29" i="47"/>
  <c r="B25" i="47"/>
  <c r="B20" i="47"/>
  <c r="B28" i="47"/>
  <c r="B21" i="47"/>
  <c r="B27" i="47"/>
  <c r="B24" i="47"/>
  <c r="B26" i="47"/>
  <c r="B22" i="47"/>
  <c r="B30" i="47"/>
  <c r="B61" i="44"/>
  <c r="P8" i="43"/>
  <c r="B18" i="47" l="1"/>
  <c r="P5" i="43"/>
  <c r="L33" i="20"/>
  <c r="P16" i="43" l="1"/>
  <c r="L8" i="20"/>
  <c r="Q6" i="11" l="1"/>
  <c r="N11" i="11" s="1"/>
  <c r="Q5" i="11"/>
  <c r="M11" i="11" l="1"/>
  <c r="P11" i="11"/>
  <c r="O11" i="11"/>
  <c r="C3" i="37"/>
  <c r="C4" i="37"/>
  <c r="C2" i="37"/>
  <c r="B3" i="37"/>
  <c r="B4" i="37"/>
  <c r="B2" i="37"/>
  <c r="W42" i="15"/>
  <c r="W40" i="15"/>
  <c r="W39" i="15"/>
  <c r="W37" i="15"/>
  <c r="W36" i="15"/>
  <c r="W35" i="15"/>
  <c r="W34" i="15"/>
  <c r="W33" i="15"/>
  <c r="W32" i="15"/>
  <c r="W29" i="15"/>
  <c r="W28" i="15"/>
  <c r="W25" i="15"/>
  <c r="W22" i="15"/>
  <c r="W21" i="15"/>
  <c r="W20" i="15"/>
  <c r="W19" i="15"/>
  <c r="W17" i="15"/>
  <c r="W16" i="15"/>
  <c r="W14" i="15"/>
  <c r="W13" i="15"/>
  <c r="W11" i="15"/>
  <c r="V11" i="15"/>
  <c r="W10" i="15"/>
  <c r="W9" i="15"/>
  <c r="W8" i="15"/>
  <c r="W7" i="15"/>
  <c r="W5" i="15"/>
  <c r="U5" i="15"/>
  <c r="O5" i="15"/>
  <c r="N5" i="15"/>
  <c r="M5" i="15"/>
  <c r="L5" i="15"/>
  <c r="K5" i="15"/>
  <c r="J5" i="15"/>
  <c r="I5" i="15"/>
  <c r="H5" i="15"/>
  <c r="G5" i="15"/>
  <c r="F5" i="15"/>
  <c r="E5" i="15"/>
  <c r="D5" i="15"/>
  <c r="L9" i="14"/>
  <c r="G9" i="14"/>
  <c r="M8" i="14"/>
  <c r="L8" i="14"/>
  <c r="J8" i="14"/>
  <c r="G8" i="14"/>
  <c r="F8" i="13"/>
  <c r="C8" i="13"/>
  <c r="K57" i="21"/>
  <c r="J57" i="21"/>
  <c r="K56" i="21"/>
  <c r="J56" i="21"/>
  <c r="K55" i="21"/>
  <c r="J55" i="21"/>
  <c r="K54" i="21"/>
  <c r="J54" i="21"/>
  <c r="K53" i="21"/>
  <c r="J53" i="21"/>
  <c r="K52" i="21"/>
  <c r="J52" i="21"/>
  <c r="K51" i="21"/>
  <c r="J51" i="21"/>
  <c r="K50" i="21"/>
  <c r="J50" i="21"/>
  <c r="K49" i="21"/>
  <c r="J49" i="21"/>
  <c r="K48" i="21"/>
  <c r="J48" i="21"/>
  <c r="K47" i="21"/>
  <c r="J47" i="21"/>
  <c r="K46" i="21"/>
  <c r="J46" i="21"/>
  <c r="K45" i="21"/>
  <c r="J45" i="21"/>
  <c r="K44" i="21"/>
  <c r="J44" i="21"/>
  <c r="K43" i="21"/>
  <c r="J43" i="21"/>
  <c r="K42" i="21"/>
  <c r="J42" i="21"/>
  <c r="K41" i="21"/>
  <c r="J41" i="21"/>
  <c r="K40" i="21"/>
  <c r="J40" i="21"/>
  <c r="K39" i="21"/>
  <c r="J39" i="21"/>
  <c r="K38" i="21"/>
  <c r="J38" i="21"/>
  <c r="K37" i="21"/>
  <c r="J37" i="21"/>
  <c r="K36" i="21"/>
  <c r="J36" i="21"/>
  <c r="K35" i="21"/>
  <c r="J35" i="21"/>
  <c r="K34" i="21"/>
  <c r="J34" i="21"/>
  <c r="K33" i="21"/>
  <c r="J33" i="21"/>
  <c r="K32" i="21"/>
  <c r="J32" i="21"/>
  <c r="K31" i="21"/>
  <c r="J31" i="21"/>
  <c r="K30" i="21"/>
  <c r="J30" i="21"/>
  <c r="K29" i="21"/>
  <c r="J29" i="21"/>
  <c r="K28" i="21"/>
  <c r="J28" i="21"/>
  <c r="K27" i="21"/>
  <c r="J27" i="21"/>
  <c r="K26" i="21"/>
  <c r="J26" i="21"/>
  <c r="K25" i="21"/>
  <c r="J25" i="21"/>
  <c r="K23" i="21"/>
  <c r="J23" i="21"/>
  <c r="K22" i="21"/>
  <c r="J22" i="21"/>
  <c r="K21" i="21"/>
  <c r="J21" i="21"/>
  <c r="K20" i="21"/>
  <c r="J20" i="21"/>
  <c r="K19" i="21"/>
  <c r="J19" i="21"/>
  <c r="K18" i="21"/>
  <c r="J18" i="21"/>
  <c r="K17" i="21"/>
  <c r="J17" i="21"/>
  <c r="K16" i="21"/>
  <c r="J16" i="21"/>
  <c r="K15" i="21"/>
  <c r="J15" i="21"/>
  <c r="K14" i="21"/>
  <c r="J14" i="21"/>
  <c r="K13" i="21"/>
  <c r="J13" i="21"/>
  <c r="K12" i="21"/>
  <c r="J12" i="21"/>
  <c r="K11" i="21"/>
  <c r="J11" i="21"/>
  <c r="K10" i="21"/>
  <c r="J10" i="21"/>
  <c r="K9" i="21"/>
  <c r="J9" i="21"/>
  <c r="K8" i="21"/>
  <c r="J8" i="21"/>
  <c r="K7" i="21"/>
  <c r="J7" i="21"/>
  <c r="K6" i="21"/>
  <c r="J6" i="21"/>
  <c r="K57" i="22"/>
  <c r="J57" i="22"/>
  <c r="K56" i="22"/>
  <c r="J56" i="22"/>
  <c r="K55" i="22"/>
  <c r="J55" i="22"/>
  <c r="K52" i="22"/>
  <c r="J52" i="22"/>
  <c r="K51" i="22"/>
  <c r="J51" i="22"/>
  <c r="K50" i="22"/>
  <c r="J50" i="22"/>
  <c r="K49" i="22"/>
  <c r="J49" i="22"/>
  <c r="K48" i="22"/>
  <c r="J48" i="22"/>
  <c r="K47" i="22"/>
  <c r="J47" i="22"/>
  <c r="K46" i="22"/>
  <c r="J46" i="22"/>
  <c r="K44" i="22"/>
  <c r="J44" i="22"/>
  <c r="K43" i="22"/>
  <c r="J43" i="22"/>
  <c r="K42" i="22"/>
  <c r="J42" i="22"/>
  <c r="K41" i="22"/>
  <c r="J41" i="22"/>
  <c r="K40" i="22"/>
  <c r="J40" i="22"/>
  <c r="K39" i="22"/>
  <c r="J39" i="22"/>
  <c r="K38" i="22"/>
  <c r="J38" i="22"/>
  <c r="K37" i="22"/>
  <c r="J37" i="22"/>
  <c r="K36" i="22"/>
  <c r="J36" i="22"/>
  <c r="K35" i="22"/>
  <c r="J35" i="22"/>
  <c r="K33" i="22"/>
  <c r="J33" i="22"/>
  <c r="K32" i="22"/>
  <c r="J32" i="22"/>
  <c r="K31" i="22"/>
  <c r="J31" i="22"/>
  <c r="K30" i="22"/>
  <c r="J30" i="22"/>
  <c r="K29" i="22"/>
  <c r="J29" i="22"/>
  <c r="K28" i="22"/>
  <c r="J28" i="22"/>
  <c r="K27" i="22"/>
  <c r="J27" i="22"/>
  <c r="K26" i="22"/>
  <c r="J26" i="22"/>
  <c r="K25" i="22"/>
  <c r="J25" i="22"/>
  <c r="K24" i="22"/>
  <c r="J24" i="22"/>
  <c r="K23" i="22"/>
  <c r="J23" i="22"/>
  <c r="K22" i="22"/>
  <c r="J22" i="22"/>
  <c r="K21" i="22"/>
  <c r="J21" i="22"/>
  <c r="K20" i="22"/>
  <c r="J20" i="22"/>
  <c r="K19" i="22"/>
  <c r="J19" i="22"/>
  <c r="K18" i="22"/>
  <c r="J18" i="22"/>
  <c r="K17" i="22"/>
  <c r="J17" i="22"/>
  <c r="K16" i="22"/>
  <c r="J16" i="22"/>
  <c r="K15" i="22"/>
  <c r="J15" i="22"/>
  <c r="K14" i="22"/>
  <c r="J14" i="22"/>
  <c r="K13" i="22"/>
  <c r="J13" i="22"/>
  <c r="K12" i="22"/>
  <c r="J12" i="22"/>
  <c r="K11" i="22"/>
  <c r="J11" i="22"/>
  <c r="K10" i="22"/>
  <c r="J10" i="22"/>
  <c r="K9" i="22"/>
  <c r="J9" i="22"/>
  <c r="K8" i="22"/>
  <c r="J8" i="22"/>
  <c r="K7" i="22"/>
  <c r="J7" i="22"/>
  <c r="K6" i="22"/>
  <c r="J6" i="22"/>
  <c r="K5" i="22"/>
  <c r="J5" i="22"/>
  <c r="L24" i="20"/>
  <c r="L12" i="20"/>
  <c r="L13" i="20"/>
  <c r="L14" i="20"/>
  <c r="L15" i="20"/>
  <c r="L16" i="20"/>
  <c r="L17" i="20"/>
  <c r="L18" i="20"/>
  <c r="L19" i="20"/>
  <c r="L20" i="20"/>
  <c r="L21" i="20"/>
  <c r="L22" i="20"/>
  <c r="L23" i="20"/>
  <c r="L26" i="20"/>
  <c r="L25" i="20"/>
  <c r="L29" i="20"/>
  <c r="L28" i="20"/>
  <c r="L27" i="20"/>
  <c r="L30" i="20"/>
  <c r="L31" i="20"/>
  <c r="L32" i="20"/>
  <c r="L35" i="20"/>
  <c r="L34" i="20"/>
  <c r="L36" i="20"/>
  <c r="L37" i="20"/>
  <c r="L38" i="20"/>
  <c r="L39" i="20"/>
  <c r="L41" i="20"/>
  <c r="L40" i="20"/>
  <c r="L42" i="20"/>
  <c r="L43" i="20"/>
  <c r="L46" i="20"/>
  <c r="L45" i="20"/>
  <c r="L44" i="20"/>
  <c r="L55" i="20"/>
  <c r="L47" i="20"/>
  <c r="L11" i="20"/>
  <c r="C32" i="38" l="1"/>
  <c r="F32" i="38" s="1"/>
  <c r="C31" i="38"/>
  <c r="F31" i="38" s="1"/>
  <c r="C30" i="38"/>
  <c r="F30" i="38" s="1"/>
  <c r="C27" i="38"/>
  <c r="F27" i="38" s="1"/>
  <c r="C26" i="38"/>
  <c r="F26" i="38" s="1"/>
  <c r="C25" i="38"/>
  <c r="F25" i="38" s="1"/>
  <c r="C24" i="38"/>
  <c r="F24" i="38" s="1"/>
  <c r="C22" i="38"/>
  <c r="F22" i="38" s="1"/>
  <c r="C21" i="38"/>
  <c r="F21" i="38" s="1"/>
  <c r="C20" i="38"/>
  <c r="F20" i="38" s="1"/>
  <c r="C19" i="38"/>
  <c r="F19" i="38" s="1"/>
  <c r="C18" i="38"/>
  <c r="F18" i="38" s="1"/>
  <c r="C17" i="38"/>
  <c r="F17" i="38" s="1"/>
  <c r="C16" i="38"/>
  <c r="F16" i="38" s="1"/>
  <c r="C15" i="38"/>
  <c r="F15" i="38" s="1"/>
  <c r="C14" i="38"/>
  <c r="F14" i="38" s="1"/>
  <c r="C13" i="38"/>
  <c r="F13" i="38" s="1"/>
  <c r="C12" i="38"/>
  <c r="F12" i="38" s="1"/>
  <c r="C11" i="38"/>
  <c r="F11" i="38" s="1"/>
  <c r="C10" i="38"/>
  <c r="F10" i="38" s="1"/>
  <c r="L9" i="20" l="1"/>
  <c r="K50" i="4" l="1"/>
  <c r="K51" i="4"/>
  <c r="K52" i="4"/>
  <c r="K53" i="4"/>
  <c r="K54" i="4"/>
  <c r="K55" i="4"/>
  <c r="K56" i="4"/>
  <c r="K42" i="4"/>
  <c r="K43" i="4"/>
  <c r="K44" i="4"/>
  <c r="K45" i="4"/>
  <c r="K46" i="4"/>
  <c r="K47" i="4"/>
  <c r="K48" i="4"/>
  <c r="K49" i="4"/>
  <c r="K33" i="4"/>
  <c r="K34" i="4"/>
  <c r="K35" i="4"/>
  <c r="K36" i="4"/>
  <c r="K37" i="4"/>
  <c r="K38" i="4"/>
  <c r="K40" i="4"/>
  <c r="K41" i="4"/>
  <c r="K23" i="4"/>
  <c r="K24" i="4"/>
  <c r="K25" i="4"/>
  <c r="K26" i="4"/>
  <c r="K27" i="4"/>
  <c r="K28" i="4"/>
  <c r="K29" i="4"/>
  <c r="K30" i="4"/>
  <c r="K31" i="4"/>
  <c r="K32" i="4"/>
  <c r="K13" i="4"/>
  <c r="K14" i="4"/>
  <c r="K15" i="4"/>
  <c r="K16" i="4"/>
  <c r="K17" i="4"/>
  <c r="K18" i="4"/>
  <c r="K19" i="4"/>
  <c r="K20" i="4"/>
  <c r="K21" i="4"/>
  <c r="K22" i="4"/>
  <c r="K6" i="4"/>
  <c r="K7" i="4"/>
  <c r="K8" i="4"/>
  <c r="K9" i="4"/>
  <c r="K10" i="4"/>
  <c r="K11" i="4"/>
  <c r="K12" i="4"/>
  <c r="K5" i="4"/>
  <c r="J55" i="4"/>
  <c r="J56" i="4"/>
  <c r="J49" i="4"/>
  <c r="J50" i="4"/>
  <c r="J51" i="4"/>
  <c r="J52" i="4"/>
  <c r="J53" i="4"/>
  <c r="J54" i="4"/>
  <c r="J41" i="4"/>
  <c r="J42" i="4"/>
  <c r="J43" i="4"/>
  <c r="J44" i="4"/>
  <c r="J45" i="4"/>
  <c r="J46" i="4"/>
  <c r="J47" i="4"/>
  <c r="J48" i="4"/>
  <c r="J37" i="4"/>
  <c r="J38" i="4"/>
  <c r="J40" i="4"/>
  <c r="J28" i="4"/>
  <c r="J29" i="4"/>
  <c r="J30" i="4"/>
  <c r="J31" i="4"/>
  <c r="J32" i="4"/>
  <c r="J33" i="4"/>
  <c r="J34" i="4"/>
  <c r="J35" i="4"/>
  <c r="J36" i="4"/>
  <c r="J17" i="4"/>
  <c r="J18" i="4"/>
  <c r="J19" i="4"/>
  <c r="J20" i="4"/>
  <c r="J21" i="4"/>
  <c r="J22" i="4"/>
  <c r="J23" i="4"/>
  <c r="J24" i="4"/>
  <c r="J25" i="4"/>
  <c r="J26" i="4"/>
  <c r="J27" i="4"/>
  <c r="J7" i="4"/>
  <c r="J8" i="4"/>
  <c r="J9" i="4"/>
  <c r="J10" i="4"/>
  <c r="J11" i="4"/>
  <c r="J12" i="4"/>
  <c r="J13" i="4"/>
  <c r="J14" i="4"/>
  <c r="J15" i="4"/>
  <c r="J16" i="4"/>
  <c r="J6" i="4"/>
  <c r="J5" i="4"/>
  <c r="E12" i="23" l="1"/>
  <c r="E6" i="23"/>
  <c r="E5" i="23"/>
  <c r="E8" i="23" l="1"/>
  <c r="E7" i="23"/>
  <c r="E9" i="23"/>
  <c r="E10" i="23"/>
  <c r="E11" i="23"/>
  <c r="D23" i="3" l="1"/>
  <c r="F23" i="3"/>
</calcChain>
</file>

<file path=xl/sharedStrings.xml><?xml version="1.0" encoding="utf-8"?>
<sst xmlns="http://schemas.openxmlformats.org/spreadsheetml/2006/main" count="2041" uniqueCount="986">
  <si>
    <t>－</t>
  </si>
  <si>
    <t>漁太</t>
  </si>
  <si>
    <t>林田</t>
  </si>
  <si>
    <t>春日</t>
  </si>
  <si>
    <t>中央</t>
  </si>
  <si>
    <t>上山口</t>
  </si>
  <si>
    <t>戸磯</t>
  </si>
  <si>
    <t>恵南</t>
  </si>
  <si>
    <t>相生町</t>
  </si>
  <si>
    <t>末広町</t>
  </si>
  <si>
    <t>栄恵町</t>
  </si>
  <si>
    <t>泉町</t>
  </si>
  <si>
    <t>京町</t>
  </si>
  <si>
    <t>漁町</t>
  </si>
  <si>
    <t>新町</t>
  </si>
  <si>
    <t>本町</t>
  </si>
  <si>
    <t>牧場</t>
  </si>
  <si>
    <t>盤尻</t>
  </si>
  <si>
    <t>桜森</t>
  </si>
  <si>
    <t>恵央町</t>
  </si>
  <si>
    <t>柏木町</t>
  </si>
  <si>
    <t>島松沢</t>
  </si>
  <si>
    <t>西島松</t>
  </si>
  <si>
    <t>南島松</t>
  </si>
  <si>
    <t>中島松</t>
  </si>
  <si>
    <t>下島松</t>
  </si>
  <si>
    <t>穂栄</t>
  </si>
  <si>
    <t>北島</t>
  </si>
  <si>
    <t>男</t>
  </si>
  <si>
    <t>女</t>
  </si>
  <si>
    <t>-</t>
  </si>
  <si>
    <t>(各年9月末日)</t>
  </si>
  <si>
    <t>計</t>
  </si>
  <si>
    <t>合計</t>
  </si>
  <si>
    <t>総数</t>
  </si>
  <si>
    <t>年少人口</t>
  </si>
  <si>
    <t>0歳～14歳</t>
  </si>
  <si>
    <t>0歳～4歳</t>
  </si>
  <si>
    <t>5～9</t>
  </si>
  <si>
    <t>10～14</t>
  </si>
  <si>
    <t>生産年齢人口</t>
  </si>
  <si>
    <t>15歳～64歳</t>
  </si>
  <si>
    <t>15歳～19歳</t>
  </si>
  <si>
    <t>20～24</t>
  </si>
  <si>
    <t>25～29</t>
  </si>
  <si>
    <t>30～34</t>
  </si>
  <si>
    <t>35～39</t>
  </si>
  <si>
    <t>40～44</t>
  </si>
  <si>
    <t>45～49</t>
  </si>
  <si>
    <t>50～54</t>
  </si>
  <si>
    <t>55～59</t>
  </si>
  <si>
    <t>60～64</t>
  </si>
  <si>
    <t>老年人口</t>
  </si>
  <si>
    <t>65歳以上</t>
  </si>
  <si>
    <t>65歳～69歳</t>
  </si>
  <si>
    <t>70～74</t>
  </si>
  <si>
    <t>75～79</t>
  </si>
  <si>
    <t>80～84</t>
  </si>
  <si>
    <t>85～89</t>
  </si>
  <si>
    <t>90～94</t>
  </si>
  <si>
    <t>95歳以上</t>
  </si>
  <si>
    <t>黄金中央２丁目</t>
  </si>
  <si>
    <t>黄金中央３丁目</t>
  </si>
  <si>
    <t>黄金中央４丁目</t>
  </si>
  <si>
    <t>黄金中央５丁目</t>
  </si>
  <si>
    <t>黄金南１丁目</t>
  </si>
  <si>
    <t>黄金南２丁目</t>
  </si>
  <si>
    <t>黄金南３丁目</t>
  </si>
  <si>
    <t>黄金南４丁目</t>
  </si>
  <si>
    <t>黄金南５丁目</t>
  </si>
  <si>
    <t>黄金南６丁目</t>
  </si>
  <si>
    <t>黄金南７丁目</t>
  </si>
  <si>
    <t>平成12年</t>
    <rPh sb="0" eb="2">
      <t>ヘイセイ</t>
    </rPh>
    <rPh sb="4" eb="5">
      <t>ネン</t>
    </rPh>
    <phoneticPr fontId="2"/>
  </si>
  <si>
    <t>老齢人口</t>
    <rPh sb="0" eb="2">
      <t>ロウレイ</t>
    </rPh>
    <rPh sb="2" eb="4">
      <t>ジンコウ</t>
    </rPh>
    <phoneticPr fontId="2"/>
  </si>
  <si>
    <t>生産年齢人口</t>
    <rPh sb="0" eb="2">
      <t>セイサン</t>
    </rPh>
    <rPh sb="2" eb="4">
      <t>ネンレイ</t>
    </rPh>
    <rPh sb="4" eb="6">
      <t>ジンコウ</t>
    </rPh>
    <phoneticPr fontId="2"/>
  </si>
  <si>
    <t>年少人口</t>
    <rPh sb="0" eb="2">
      <t>ネンショウ</t>
    </rPh>
    <rPh sb="2" eb="4">
      <t>ジンコウ</t>
    </rPh>
    <phoneticPr fontId="2"/>
  </si>
  <si>
    <t>年</t>
    <rPh sb="0" eb="1">
      <t>ネン</t>
    </rPh>
    <phoneticPr fontId="2"/>
  </si>
  <si>
    <t>世 帯 数</t>
    <rPh sb="0" eb="1">
      <t>ヨ</t>
    </rPh>
    <rPh sb="2" eb="3">
      <t>オビ</t>
    </rPh>
    <rPh sb="4" eb="5">
      <t>カズ</t>
    </rPh>
    <phoneticPr fontId="2"/>
  </si>
  <si>
    <t>人　　　口</t>
    <rPh sb="0" eb="1">
      <t>ヒト</t>
    </rPh>
    <rPh sb="4" eb="5">
      <t>クチ</t>
    </rPh>
    <phoneticPr fontId="2"/>
  </si>
  <si>
    <t>人口密度</t>
    <rPh sb="0" eb="2">
      <t>ジンコウ</t>
    </rPh>
    <rPh sb="2" eb="4">
      <t>ミツド</t>
    </rPh>
    <phoneticPr fontId="2"/>
  </si>
  <si>
    <t>総数</t>
    <rPh sb="0" eb="2">
      <t>ソウスウ</t>
    </rPh>
    <phoneticPr fontId="2"/>
  </si>
  <si>
    <t>男</t>
    <rPh sb="0" eb="1">
      <t>オトコ</t>
    </rPh>
    <phoneticPr fontId="2"/>
  </si>
  <si>
    <t>女</t>
    <rPh sb="0" eb="1">
      <t>オンナ</t>
    </rPh>
    <phoneticPr fontId="2"/>
  </si>
  <si>
    <t>(1k㎡当たり)</t>
    <rPh sb="4" eb="5">
      <t>ア</t>
    </rPh>
    <phoneticPr fontId="2"/>
  </si>
  <si>
    <t>戸町役場開設</t>
    <rPh sb="0" eb="2">
      <t>トマチ</t>
    </rPh>
    <rPh sb="2" eb="4">
      <t>ヤクバ</t>
    </rPh>
    <rPh sb="4" eb="6">
      <t>カイセツ</t>
    </rPh>
    <phoneticPr fontId="2"/>
  </si>
  <si>
    <t>町制施行</t>
    <rPh sb="0" eb="2">
      <t>チョウセイ</t>
    </rPh>
    <rPh sb="2" eb="4">
      <t>シコウ</t>
    </rPh>
    <phoneticPr fontId="2"/>
  </si>
  <si>
    <t>市制施行</t>
    <rPh sb="0" eb="2">
      <t>シセイ</t>
    </rPh>
    <rPh sb="2" eb="4">
      <t>シコウ</t>
    </rPh>
    <phoneticPr fontId="2"/>
  </si>
  <si>
    <t xml:space="preserve"> 平成元年</t>
    <rPh sb="1" eb="3">
      <t>ヘイセイ</t>
    </rPh>
    <rPh sb="3" eb="5">
      <t>ガンネン</t>
    </rPh>
    <phoneticPr fontId="2"/>
  </si>
  <si>
    <t>世帯数</t>
    <rPh sb="0" eb="3">
      <t>セタイスウ</t>
    </rPh>
    <phoneticPr fontId="2"/>
  </si>
  <si>
    <t>総　数</t>
    <rPh sb="0" eb="1">
      <t>フサ</t>
    </rPh>
    <rPh sb="2" eb="3">
      <t>カズ</t>
    </rPh>
    <phoneticPr fontId="2"/>
  </si>
  <si>
    <t>85  以上</t>
    <rPh sb="4" eb="6">
      <t>イジョウ</t>
    </rPh>
    <phoneticPr fontId="2"/>
  </si>
  <si>
    <t>増　減</t>
  </si>
  <si>
    <t>自 然 動 態</t>
  </si>
  <si>
    <t>社 会 動 態</t>
  </si>
  <si>
    <t>職権による</t>
  </si>
  <si>
    <t>婚　姻</t>
  </si>
  <si>
    <t>離　婚</t>
  </si>
  <si>
    <t>人　口</t>
  </si>
  <si>
    <t>出　生</t>
  </si>
  <si>
    <t>死　亡</t>
  </si>
  <si>
    <t>転　入</t>
  </si>
  <si>
    <t>転　出</t>
  </si>
  <si>
    <t>増　加</t>
  </si>
  <si>
    <t>減　少</t>
  </si>
  <si>
    <t>1月</t>
  </si>
  <si>
    <t>2月</t>
  </si>
  <si>
    <t>3月</t>
  </si>
  <si>
    <t>4月</t>
  </si>
  <si>
    <t>5月</t>
  </si>
  <si>
    <t>6月</t>
  </si>
  <si>
    <t>7月</t>
  </si>
  <si>
    <t>8月</t>
  </si>
  <si>
    <t>9月</t>
  </si>
  <si>
    <t>10月</t>
  </si>
  <si>
    <t>11月</t>
  </si>
  <si>
    <t>12月</t>
  </si>
  <si>
    <t>（各年中）</t>
  </si>
  <si>
    <t>全道計</t>
  </si>
  <si>
    <t>市部計</t>
  </si>
  <si>
    <t>札幌</t>
  </si>
  <si>
    <t>中央区</t>
  </si>
  <si>
    <t>北区</t>
  </si>
  <si>
    <t>東区</t>
  </si>
  <si>
    <t>白石区</t>
  </si>
  <si>
    <t>豊平区</t>
  </si>
  <si>
    <t>南区</t>
  </si>
  <si>
    <t>西区</t>
  </si>
  <si>
    <t>厚別区</t>
  </si>
  <si>
    <t>手稲区</t>
  </si>
  <si>
    <t>清田区</t>
  </si>
  <si>
    <t>函館</t>
  </si>
  <si>
    <t>小樽</t>
  </si>
  <si>
    <t>旭川</t>
  </si>
  <si>
    <t>室蘭</t>
  </si>
  <si>
    <t>釧路</t>
  </si>
  <si>
    <t>帯広</t>
  </si>
  <si>
    <t>北見</t>
  </si>
  <si>
    <t>夕張</t>
  </si>
  <si>
    <t>岩見沢</t>
  </si>
  <si>
    <t>網走</t>
  </si>
  <si>
    <t>留萌</t>
  </si>
  <si>
    <t>苫小牧</t>
  </si>
  <si>
    <t>稚内</t>
  </si>
  <si>
    <t>美唄</t>
  </si>
  <si>
    <t>芦別</t>
  </si>
  <si>
    <t>江別</t>
  </si>
  <si>
    <t>赤平</t>
  </si>
  <si>
    <t>紋別</t>
  </si>
  <si>
    <t>士別</t>
  </si>
  <si>
    <t>名寄</t>
  </si>
  <si>
    <t>三笠</t>
  </si>
  <si>
    <t>根室</t>
  </si>
  <si>
    <t>千歳</t>
  </si>
  <si>
    <t>滝川</t>
  </si>
  <si>
    <t>砂川</t>
  </si>
  <si>
    <t>歌志内</t>
  </si>
  <si>
    <t>深川</t>
  </si>
  <si>
    <t>富良野</t>
  </si>
  <si>
    <t>登別</t>
  </si>
  <si>
    <t>伊達</t>
  </si>
  <si>
    <t>北広島</t>
  </si>
  <si>
    <t>石狩</t>
  </si>
  <si>
    <t>北斗</t>
    <rPh sb="0" eb="2">
      <t>ホクト</t>
    </rPh>
    <phoneticPr fontId="2"/>
  </si>
  <si>
    <t>郡部計</t>
  </si>
  <si>
    <t>年　　次</t>
  </si>
  <si>
    <t>人　口　集　中　地　区</t>
    <rPh sb="4" eb="5">
      <t>シュウ</t>
    </rPh>
    <rPh sb="6" eb="7">
      <t>ナカ</t>
    </rPh>
    <rPh sb="8" eb="9">
      <t>チ</t>
    </rPh>
    <rPh sb="10" eb="11">
      <t>ク</t>
    </rPh>
    <phoneticPr fontId="2"/>
  </si>
  <si>
    <t>地区</t>
    <rPh sb="0" eb="2">
      <t>チク</t>
    </rPh>
    <phoneticPr fontId="2"/>
  </si>
  <si>
    <t xml:space="preserve"> 総　　数</t>
  </si>
  <si>
    <t>…</t>
  </si>
  <si>
    <t>平成12年</t>
  </si>
  <si>
    <t>Ⅰ</t>
  </si>
  <si>
    <t>Ⅱ</t>
  </si>
  <si>
    <t>〈人口集中地区〉</t>
  </si>
  <si>
    <t>年次</t>
  </si>
  <si>
    <t>区分</t>
  </si>
  <si>
    <t>昼間人口</t>
  </si>
  <si>
    <t>産業別</t>
  </si>
  <si>
    <t>年　　次</t>
    <rPh sb="0" eb="1">
      <t>トシ</t>
    </rPh>
    <rPh sb="3" eb="4">
      <t>ツギ</t>
    </rPh>
    <phoneticPr fontId="2"/>
  </si>
  <si>
    <t>夜間人口</t>
    <rPh sb="0" eb="2">
      <t>ヤカン</t>
    </rPh>
    <rPh sb="2" eb="4">
      <t>ジンコウ</t>
    </rPh>
    <phoneticPr fontId="2"/>
  </si>
  <si>
    <t>流　　出　　人　　口</t>
    <rPh sb="0" eb="1">
      <t>リュウ</t>
    </rPh>
    <rPh sb="3" eb="4">
      <t>デ</t>
    </rPh>
    <rPh sb="6" eb="7">
      <t>ヒト</t>
    </rPh>
    <rPh sb="9" eb="10">
      <t>クチ</t>
    </rPh>
    <phoneticPr fontId="2"/>
  </si>
  <si>
    <t>流　　入　　人　　口</t>
    <rPh sb="0" eb="1">
      <t>リュウ</t>
    </rPh>
    <rPh sb="3" eb="4">
      <t>イ</t>
    </rPh>
    <rPh sb="6" eb="7">
      <t>ヒト</t>
    </rPh>
    <rPh sb="9" eb="10">
      <t>クチ</t>
    </rPh>
    <phoneticPr fontId="2"/>
  </si>
  <si>
    <t>昼間人口</t>
    <rPh sb="0" eb="1">
      <t>ヒル</t>
    </rPh>
    <rPh sb="1" eb="2">
      <t>マ</t>
    </rPh>
    <rPh sb="2" eb="4">
      <t>ジンコウ</t>
    </rPh>
    <phoneticPr fontId="2"/>
  </si>
  <si>
    <t>通　勤</t>
    <rPh sb="0" eb="1">
      <t>ツウ</t>
    </rPh>
    <rPh sb="2" eb="3">
      <t>ツトム</t>
    </rPh>
    <phoneticPr fontId="2"/>
  </si>
  <si>
    <t>通　学</t>
    <rPh sb="0" eb="1">
      <t>ツウ</t>
    </rPh>
    <rPh sb="2" eb="3">
      <t>ガク</t>
    </rPh>
    <phoneticPr fontId="2"/>
  </si>
  <si>
    <t>不　詳</t>
    <rPh sb="0" eb="1">
      <t>フ</t>
    </rPh>
    <rPh sb="2" eb="3">
      <t>ツマビ</t>
    </rPh>
    <phoneticPr fontId="2"/>
  </si>
  <si>
    <t>総　　数</t>
  </si>
  <si>
    <t>市内で就業・通学する者</t>
  </si>
  <si>
    <t>自　　宅</t>
  </si>
  <si>
    <t>自　宅　外</t>
  </si>
  <si>
    <t>北広島市</t>
  </si>
  <si>
    <t>その他市町村</t>
  </si>
  <si>
    <t>総　　　数</t>
  </si>
  <si>
    <t>不　　　詳</t>
  </si>
  <si>
    <t>札　幌　市</t>
  </si>
  <si>
    <t>千　歳　市</t>
  </si>
  <si>
    <t>苫小牧市</t>
  </si>
  <si>
    <t>道　　　外</t>
  </si>
  <si>
    <t>産 業 分 類</t>
    <rPh sb="0" eb="1">
      <t>サン</t>
    </rPh>
    <rPh sb="2" eb="3">
      <t>ギョウ</t>
    </rPh>
    <rPh sb="4" eb="5">
      <t>ブン</t>
    </rPh>
    <rPh sb="6" eb="7">
      <t>タグイ</t>
    </rPh>
    <phoneticPr fontId="2"/>
  </si>
  <si>
    <t>第1次産業</t>
    <rPh sb="0" eb="1">
      <t>ダイ</t>
    </rPh>
    <rPh sb="2" eb="3">
      <t>ジ</t>
    </rPh>
    <rPh sb="3" eb="5">
      <t>サンギョウ</t>
    </rPh>
    <phoneticPr fontId="2"/>
  </si>
  <si>
    <t>農業</t>
    <rPh sb="0" eb="2">
      <t>ノウギョウ</t>
    </rPh>
    <phoneticPr fontId="2"/>
  </si>
  <si>
    <t>林業</t>
    <rPh sb="0" eb="2">
      <t>リンギョウ</t>
    </rPh>
    <phoneticPr fontId="2"/>
  </si>
  <si>
    <t>漁業</t>
    <rPh sb="0" eb="2">
      <t>ギョギョウ</t>
    </rPh>
    <phoneticPr fontId="2"/>
  </si>
  <si>
    <t>第2次産業</t>
    <rPh sb="0" eb="1">
      <t>ダイ</t>
    </rPh>
    <rPh sb="2" eb="3">
      <t>ジ</t>
    </rPh>
    <rPh sb="3" eb="5">
      <t>サンギョウ</t>
    </rPh>
    <phoneticPr fontId="2"/>
  </si>
  <si>
    <t>鉱業</t>
    <rPh sb="0" eb="2">
      <t>コウギョウ</t>
    </rPh>
    <phoneticPr fontId="2"/>
  </si>
  <si>
    <t>建設業</t>
    <rPh sb="0" eb="3">
      <t>ケンセツギョウ</t>
    </rPh>
    <phoneticPr fontId="2"/>
  </si>
  <si>
    <t>製造業</t>
    <rPh sb="0" eb="3">
      <t>セイゾウギョウ</t>
    </rPh>
    <phoneticPr fontId="2"/>
  </si>
  <si>
    <t>第3次産業</t>
    <rPh sb="0" eb="1">
      <t>ダイ</t>
    </rPh>
    <rPh sb="2" eb="3">
      <t>ジ</t>
    </rPh>
    <rPh sb="3" eb="5">
      <t>サンギョウ</t>
    </rPh>
    <phoneticPr fontId="2"/>
  </si>
  <si>
    <t>運輸･通信業</t>
    <rPh sb="0" eb="2">
      <t>ウンユ</t>
    </rPh>
    <rPh sb="3" eb="6">
      <t>ツウシンギョウ</t>
    </rPh>
    <phoneticPr fontId="2"/>
  </si>
  <si>
    <t>情報通信業</t>
    <rPh sb="0" eb="2">
      <t>ジョウホウ</t>
    </rPh>
    <rPh sb="2" eb="5">
      <t>ツウシンギョウ</t>
    </rPh>
    <phoneticPr fontId="2"/>
  </si>
  <si>
    <t>…</t>
    <phoneticPr fontId="2"/>
  </si>
  <si>
    <t>運輸業</t>
    <rPh sb="0" eb="3">
      <t>ウンユギョウ</t>
    </rPh>
    <phoneticPr fontId="2"/>
  </si>
  <si>
    <t>卸売･小売･飲食業</t>
    <rPh sb="0" eb="2">
      <t>オロシウリ</t>
    </rPh>
    <rPh sb="3" eb="5">
      <t>コウリ</t>
    </rPh>
    <rPh sb="6" eb="9">
      <t>インショクギョウ</t>
    </rPh>
    <phoneticPr fontId="2"/>
  </si>
  <si>
    <t>卸売･小売業</t>
    <rPh sb="0" eb="2">
      <t>オロシウリ</t>
    </rPh>
    <rPh sb="3" eb="5">
      <t>コウリ</t>
    </rPh>
    <rPh sb="5" eb="6">
      <t>ギョウ</t>
    </rPh>
    <phoneticPr fontId="2"/>
  </si>
  <si>
    <t>飲食店・宿泊業</t>
    <rPh sb="0" eb="2">
      <t>インショク</t>
    </rPh>
    <rPh sb="2" eb="3">
      <t>テン</t>
    </rPh>
    <rPh sb="4" eb="6">
      <t>シュクハク</t>
    </rPh>
    <rPh sb="6" eb="7">
      <t>ギョウ</t>
    </rPh>
    <phoneticPr fontId="2"/>
  </si>
  <si>
    <t>金融･保険業･不動産業</t>
    <rPh sb="0" eb="2">
      <t>キンユウ</t>
    </rPh>
    <rPh sb="3" eb="6">
      <t>ホケンギョウ</t>
    </rPh>
    <rPh sb="7" eb="10">
      <t>フドウサン</t>
    </rPh>
    <rPh sb="10" eb="11">
      <t>ギョウ</t>
    </rPh>
    <phoneticPr fontId="2"/>
  </si>
  <si>
    <t>金融･保険業</t>
    <rPh sb="0" eb="2">
      <t>キンユウ</t>
    </rPh>
    <rPh sb="3" eb="6">
      <t>ホケンギョウ</t>
    </rPh>
    <phoneticPr fontId="2"/>
  </si>
  <si>
    <t>不動産業</t>
    <rPh sb="0" eb="3">
      <t>フドウサン</t>
    </rPh>
    <rPh sb="3" eb="4">
      <t>ギョウ</t>
    </rPh>
    <phoneticPr fontId="2"/>
  </si>
  <si>
    <t>サービス業</t>
    <rPh sb="4" eb="5">
      <t>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</si>
  <si>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</si>
  <si>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</si>
  <si>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複合サービス業</t>
    <rPh sb="0" eb="2">
      <t>フクゴウ</t>
    </rPh>
    <rPh sb="6" eb="7">
      <t>ギョウ</t>
    </rPh>
    <phoneticPr fontId="2"/>
  </si>
  <si>
    <t>サービス業(他に分類されないもの）</t>
    <rPh sb="4" eb="5">
      <t>ギョウ</t>
    </rPh>
    <rPh sb="6" eb="7">
      <t>ホカ</t>
    </rPh>
    <rPh sb="8" eb="10">
      <t>ブンルイ</t>
    </rPh>
    <phoneticPr fontId="2"/>
  </si>
  <si>
    <t>公務(他に分類されないもの）</t>
    <rPh sb="0" eb="2">
      <t>コウム</t>
    </rPh>
    <phoneticPr fontId="2"/>
  </si>
  <si>
    <t>分類不能の産業</t>
    <rPh sb="0" eb="2">
      <t>ブンルイ</t>
    </rPh>
    <rPh sb="2" eb="4">
      <t>フノウ</t>
    </rPh>
    <rPh sb="5" eb="7">
      <t>サンギョウ</t>
    </rPh>
    <phoneticPr fontId="2"/>
  </si>
  <si>
    <t>0歳～　　4歳</t>
  </si>
  <si>
    <t>5歳～　　9歳</t>
  </si>
  <si>
    <t>10歳～　　14歳</t>
  </si>
  <si>
    <t>15歳～　19歳</t>
  </si>
  <si>
    <t>20歳～　24歳</t>
  </si>
  <si>
    <t>25歳～　29歳</t>
  </si>
  <si>
    <t>30歳～　34歳</t>
  </si>
  <si>
    <t>35歳～　39歳</t>
  </si>
  <si>
    <t>40歳～　44歳</t>
  </si>
  <si>
    <t>45歳～　49歳</t>
  </si>
  <si>
    <t>50歳～　54歳</t>
  </si>
  <si>
    <t>55歳～59歳</t>
  </si>
  <si>
    <t>60歳～64歳</t>
  </si>
  <si>
    <t>70歳～74歳</t>
  </si>
  <si>
    <t>75歳～79歳</t>
  </si>
  <si>
    <t>80歳～84歳</t>
  </si>
  <si>
    <t>85歳～89歳</t>
  </si>
  <si>
    <t>90歳～94歳</t>
  </si>
  <si>
    <t>黄金北２丁目</t>
  </si>
  <si>
    <t>黄金北３丁目</t>
  </si>
  <si>
    <t>黄金北４丁目</t>
  </si>
  <si>
    <t>黄金南１丁目</t>
    <rPh sb="2" eb="3">
      <t>ミナミ</t>
    </rPh>
    <phoneticPr fontId="2"/>
  </si>
  <si>
    <t>黄金南２丁目</t>
    <rPh sb="2" eb="3">
      <t>ミナミ</t>
    </rPh>
    <phoneticPr fontId="2"/>
  </si>
  <si>
    <t>黄金南３丁目</t>
    <rPh sb="2" eb="3">
      <t>ミナミ</t>
    </rPh>
    <phoneticPr fontId="2"/>
  </si>
  <si>
    <t>黄金南４丁目</t>
    <rPh sb="2" eb="3">
      <t>ミナミ</t>
    </rPh>
    <phoneticPr fontId="2"/>
  </si>
  <si>
    <t>黄金南５丁目</t>
    <rPh sb="2" eb="3">
      <t>ミナミ</t>
    </rPh>
    <phoneticPr fontId="2"/>
  </si>
  <si>
    <t>黄金南６丁目</t>
    <rPh sb="2" eb="3">
      <t>ミナミ</t>
    </rPh>
    <phoneticPr fontId="2"/>
  </si>
  <si>
    <t>黄金南７丁目</t>
    <rPh sb="2" eb="3">
      <t>ミナミ</t>
    </rPh>
    <phoneticPr fontId="2"/>
  </si>
  <si>
    <t>人　　口</t>
    <rPh sb="0" eb="1">
      <t>ヒト</t>
    </rPh>
    <rPh sb="3" eb="4">
      <t>クチ</t>
    </rPh>
    <phoneticPr fontId="2"/>
  </si>
  <si>
    <t>札幌市</t>
  </si>
  <si>
    <t>旭川市</t>
  </si>
  <si>
    <t>函館市</t>
  </si>
  <si>
    <t>釧路市</t>
  </si>
  <si>
    <t>帯広市</t>
  </si>
  <si>
    <t>小樽市</t>
  </si>
  <si>
    <t>北見市</t>
  </si>
  <si>
    <t>江別市</t>
  </si>
  <si>
    <t>室蘭市</t>
  </si>
  <si>
    <t>千歳市</t>
    <rPh sb="0" eb="2">
      <t>チトセ</t>
    </rPh>
    <phoneticPr fontId="2"/>
  </si>
  <si>
    <t>岩見沢市</t>
  </si>
  <si>
    <t>恵庭市</t>
  </si>
  <si>
    <t>石狩市</t>
  </si>
  <si>
    <t>登別市</t>
  </si>
  <si>
    <t>北斗市</t>
  </si>
  <si>
    <t>滝川市</t>
  </si>
  <si>
    <t>稚内市</t>
  </si>
  <si>
    <t>網走市</t>
  </si>
  <si>
    <t>伊達市</t>
  </si>
  <si>
    <t>名寄市</t>
  </si>
  <si>
    <t>根室市</t>
    <rPh sb="0" eb="2">
      <t>ネムロ</t>
    </rPh>
    <phoneticPr fontId="2"/>
  </si>
  <si>
    <t>美唄市</t>
  </si>
  <si>
    <t>留萌市</t>
  </si>
  <si>
    <t>紋別市</t>
  </si>
  <si>
    <t>深川市</t>
  </si>
  <si>
    <t>士別市</t>
  </si>
  <si>
    <t>砂川市</t>
  </si>
  <si>
    <t>芦別市</t>
  </si>
  <si>
    <t>赤平市</t>
  </si>
  <si>
    <t>夕張市</t>
  </si>
  <si>
    <t>三笠市</t>
  </si>
  <si>
    <t>歌志内市</t>
  </si>
  <si>
    <t>年   齢  （各  歳）</t>
    <phoneticPr fontId="9"/>
  </si>
  <si>
    <t>総   数</t>
    <phoneticPr fontId="9"/>
  </si>
  <si>
    <t>総数</t>
    <phoneticPr fontId="9"/>
  </si>
  <si>
    <t>80～84</t>
    <phoneticPr fontId="9"/>
  </si>
  <si>
    <t>75～79</t>
    <phoneticPr fontId="9"/>
  </si>
  <si>
    <t>70～74</t>
    <phoneticPr fontId="9"/>
  </si>
  <si>
    <t xml:space="preserve">65～69    </t>
    <phoneticPr fontId="9"/>
  </si>
  <si>
    <t>60～64</t>
    <phoneticPr fontId="9"/>
  </si>
  <si>
    <t>55～59</t>
    <phoneticPr fontId="9"/>
  </si>
  <si>
    <t>50～54</t>
    <phoneticPr fontId="9"/>
  </si>
  <si>
    <t>45～49</t>
    <phoneticPr fontId="9"/>
  </si>
  <si>
    <t xml:space="preserve">40～44 </t>
    <phoneticPr fontId="9"/>
  </si>
  <si>
    <t>35～39</t>
    <phoneticPr fontId="9"/>
  </si>
  <si>
    <t>30～34</t>
    <phoneticPr fontId="9"/>
  </si>
  <si>
    <t>25～29</t>
    <phoneticPr fontId="9"/>
  </si>
  <si>
    <t>20～24</t>
    <phoneticPr fontId="9"/>
  </si>
  <si>
    <t xml:space="preserve">15～19    </t>
    <phoneticPr fontId="9"/>
  </si>
  <si>
    <t xml:space="preserve">10～14    </t>
    <phoneticPr fontId="9"/>
  </si>
  <si>
    <t xml:space="preserve">5～9    </t>
    <phoneticPr fontId="9"/>
  </si>
  <si>
    <t>0～4</t>
    <phoneticPr fontId="9"/>
  </si>
  <si>
    <t>不詳</t>
    <phoneticPr fontId="9"/>
  </si>
  <si>
    <t>-</t>
    <phoneticPr fontId="2"/>
  </si>
  <si>
    <t xml:space="preserve">（再　掲）    </t>
    <phoneticPr fontId="9"/>
  </si>
  <si>
    <t>15歳未満</t>
    <phoneticPr fontId="9"/>
  </si>
  <si>
    <t>15～64歳</t>
    <phoneticPr fontId="9"/>
  </si>
  <si>
    <t>65歳以上</t>
    <phoneticPr fontId="9"/>
  </si>
  <si>
    <t xml:space="preserve"> 年齢別割合(%)</t>
    <phoneticPr fontId="9"/>
  </si>
  <si>
    <t>転　入</t>
    <phoneticPr fontId="2"/>
  </si>
  <si>
    <t>（うち東京都）</t>
    <phoneticPr fontId="2"/>
  </si>
  <si>
    <t>（うち神奈川県）</t>
    <phoneticPr fontId="2"/>
  </si>
  <si>
    <t>Ⅰ</t>
    <phoneticPr fontId="2"/>
  </si>
  <si>
    <t>Ⅱ</t>
    <phoneticPr fontId="2"/>
  </si>
  <si>
    <t>年次</t>
    <phoneticPr fontId="2"/>
  </si>
  <si>
    <t>第１次産業</t>
    <phoneticPr fontId="2"/>
  </si>
  <si>
    <t>第２次産業</t>
    <phoneticPr fontId="2"/>
  </si>
  <si>
    <t>第３次産業</t>
    <phoneticPr fontId="2"/>
  </si>
  <si>
    <t>〈資料〉国勢調査　（第１次基本集計結果　第3表）</t>
    <rPh sb="1" eb="3">
      <t>シリョウ</t>
    </rPh>
    <rPh sb="20" eb="21">
      <t>ダイ</t>
    </rPh>
    <rPh sb="22" eb="23">
      <t>ヒョウ</t>
    </rPh>
    <phoneticPr fontId="2"/>
  </si>
  <si>
    <t>　　注）住所設定（従前の住所無）により転入したものを除く。</t>
    <phoneticPr fontId="2"/>
  </si>
  <si>
    <t>　　注) 総数の中に｢不詳｣を含んでいるので合計と総数は一致しない｡</t>
    <rPh sb="2" eb="3">
      <t>チュウ</t>
    </rPh>
    <rPh sb="5" eb="7">
      <t>ソウスウ</t>
    </rPh>
    <rPh sb="8" eb="9">
      <t>ナカ</t>
    </rPh>
    <rPh sb="11" eb="13">
      <t>フショウ</t>
    </rPh>
    <rPh sb="15" eb="16">
      <t>フク</t>
    </rPh>
    <rPh sb="22" eb="24">
      <t>ゴウケイ</t>
    </rPh>
    <rPh sb="25" eb="27">
      <t>ソウスウ</t>
    </rPh>
    <rPh sb="28" eb="30">
      <t>イッチ</t>
    </rPh>
    <phoneticPr fontId="2"/>
  </si>
  <si>
    <t>比較</t>
    <rPh sb="0" eb="2">
      <t>ヒカク</t>
    </rPh>
    <phoneticPr fontId="2"/>
  </si>
  <si>
    <t>計</t>
    <rPh sb="0" eb="1">
      <t>ケイ</t>
    </rPh>
    <phoneticPr fontId="2"/>
  </si>
  <si>
    <t>人口</t>
    <rPh sb="0" eb="2">
      <t>ジンコウ</t>
    </rPh>
    <phoneticPr fontId="2"/>
  </si>
  <si>
    <t>　　　</t>
    <phoneticPr fontId="2"/>
  </si>
  <si>
    <t>島松仲町１丁目</t>
  </si>
  <si>
    <t>島松仲町２丁目</t>
  </si>
  <si>
    <t>島松仲町３丁目</t>
  </si>
  <si>
    <t>島松東町１丁目</t>
  </si>
  <si>
    <t>島松東町２丁目</t>
  </si>
  <si>
    <t>島松東町３丁目</t>
  </si>
  <si>
    <t>島松東町４丁目</t>
  </si>
  <si>
    <t>島松旭町１丁目</t>
  </si>
  <si>
    <t>島松旭町２丁目</t>
  </si>
  <si>
    <t>島松旭町３丁目</t>
  </si>
  <si>
    <t>島松旭町４丁目</t>
  </si>
  <si>
    <t>平成12年</t>
    <phoneticPr fontId="2"/>
  </si>
  <si>
    <t>運輸業･郵便業</t>
    <rPh sb="0" eb="2">
      <t>ウンユ</t>
    </rPh>
    <rPh sb="2" eb="3">
      <t>ギョウ</t>
    </rPh>
    <rPh sb="4" eb="6">
      <t>ユウビン</t>
    </rPh>
    <rPh sb="6" eb="7">
      <t>ギョウ</t>
    </rPh>
    <phoneticPr fontId="2"/>
  </si>
  <si>
    <t>不動産業・物品賃貸業</t>
    <rPh sb="0" eb="3">
      <t>フドウサン</t>
    </rPh>
    <rPh sb="3" eb="4">
      <t>ギョウ</t>
    </rPh>
    <rPh sb="5" eb="7">
      <t>ブッピン</t>
    </rPh>
    <rPh sb="7" eb="10">
      <t>チンタイギョウ</t>
    </rPh>
    <phoneticPr fontId="2"/>
  </si>
  <si>
    <t>農業・林業</t>
    <rPh sb="0" eb="2">
      <t>ノウギョウ</t>
    </rPh>
    <rPh sb="3" eb="5">
      <t>リンギョウ</t>
    </rPh>
    <phoneticPr fontId="2"/>
  </si>
  <si>
    <t>電気･ガス・熱供給・水道業</t>
    <rPh sb="0" eb="2">
      <t>デンキ</t>
    </rPh>
    <rPh sb="6" eb="7">
      <t>ネツ</t>
    </rPh>
    <rPh sb="7" eb="9">
      <t>キョウキュウ</t>
    </rPh>
    <rPh sb="10" eb="13">
      <t>スイドウギョウ</t>
    </rPh>
    <phoneticPr fontId="2"/>
  </si>
  <si>
    <t>生活関連サービス業，娯楽業</t>
  </si>
  <si>
    <t xml:space="preserve">15～19    </t>
    <phoneticPr fontId="9"/>
  </si>
  <si>
    <t>80～84</t>
    <phoneticPr fontId="9"/>
  </si>
  <si>
    <t>20～24</t>
    <phoneticPr fontId="9"/>
  </si>
  <si>
    <t>75～79</t>
    <phoneticPr fontId="9"/>
  </si>
  <si>
    <t>25～29</t>
    <phoneticPr fontId="9"/>
  </si>
  <si>
    <t>70～74</t>
    <phoneticPr fontId="9"/>
  </si>
  <si>
    <t>30～34</t>
    <phoneticPr fontId="9"/>
  </si>
  <si>
    <t xml:space="preserve">65～69    </t>
    <phoneticPr fontId="9"/>
  </si>
  <si>
    <t>35～39</t>
    <phoneticPr fontId="9"/>
  </si>
  <si>
    <t>60～64</t>
    <phoneticPr fontId="9"/>
  </si>
  <si>
    <t xml:space="preserve">40～44 </t>
    <phoneticPr fontId="9"/>
  </si>
  <si>
    <t>55～59</t>
    <phoneticPr fontId="9"/>
  </si>
  <si>
    <t>45～49</t>
    <phoneticPr fontId="9"/>
  </si>
  <si>
    <t>50～54</t>
    <phoneticPr fontId="9"/>
  </si>
  <si>
    <t xml:space="preserve">10～14    </t>
    <phoneticPr fontId="9"/>
  </si>
  <si>
    <t xml:space="preserve">5～9    </t>
    <phoneticPr fontId="9"/>
  </si>
  <si>
    <t>0～4</t>
    <phoneticPr fontId="9"/>
  </si>
  <si>
    <t>産業別人口（男女別15歳以上就業者）</t>
    <phoneticPr fontId="2"/>
  </si>
  <si>
    <t>割合</t>
    <rPh sb="0" eb="2">
      <t>ワリアイ</t>
    </rPh>
    <phoneticPr fontId="2"/>
  </si>
  <si>
    <t>人数</t>
    <rPh sb="0" eb="2">
      <t>ニンズウ</t>
    </rPh>
    <phoneticPr fontId="2"/>
  </si>
  <si>
    <t>H22年</t>
    <rPh sb="3" eb="4">
      <t>ネン</t>
    </rPh>
    <phoneticPr fontId="2"/>
  </si>
  <si>
    <t>不詳</t>
    <rPh sb="0" eb="2">
      <t>フショウ</t>
    </rPh>
    <phoneticPr fontId="2"/>
  </si>
  <si>
    <t>　国勢調査区を基礎単位地域として用い、人口密度１平方キロメートル当り4,000人以上の調</t>
    <rPh sb="43" eb="44">
      <t>チョウ</t>
    </rPh>
    <phoneticPr fontId="2"/>
  </si>
  <si>
    <t>　査区が市の境域内で互いに隣接して、人口5,000人以上を有する場合、この地域を人口集中</t>
    <rPh sb="1" eb="2">
      <t>サ</t>
    </rPh>
    <rPh sb="42" eb="44">
      <t>シュウチュウ</t>
    </rPh>
    <phoneticPr fontId="2"/>
  </si>
  <si>
    <t>　地区とした。</t>
    <rPh sb="1" eb="3">
      <t>チク</t>
    </rPh>
    <phoneticPr fontId="2"/>
  </si>
  <si>
    <t>年　　次</t>
    <phoneticPr fontId="2"/>
  </si>
  <si>
    <t>不　　詳</t>
    <phoneticPr fontId="2"/>
  </si>
  <si>
    <t>苫小牧市</t>
    <phoneticPr fontId="2"/>
  </si>
  <si>
    <t>道　　外</t>
    <phoneticPr fontId="2"/>
  </si>
  <si>
    <t>市内に常住する者</t>
    <phoneticPr fontId="2"/>
  </si>
  <si>
    <t>江　別　市</t>
    <phoneticPr fontId="2"/>
  </si>
  <si>
    <t>　　注）（ ）内は就業者数。総数と就業者数の差は通学者数。</t>
    <phoneticPr fontId="2"/>
  </si>
  <si>
    <t>第２編　人　　口</t>
    <rPh sb="0" eb="1">
      <t>ダイ</t>
    </rPh>
    <rPh sb="2" eb="3">
      <t>ヘン</t>
    </rPh>
    <rPh sb="4" eb="5">
      <t>ジン</t>
    </rPh>
    <rPh sb="7" eb="8">
      <t>クチ</t>
    </rPh>
    <phoneticPr fontId="2"/>
  </si>
  <si>
    <t>－</t>
    <phoneticPr fontId="2"/>
  </si>
  <si>
    <t>（Ａ)</t>
    <phoneticPr fontId="2"/>
  </si>
  <si>
    <t>（Ｂ）</t>
    <phoneticPr fontId="2"/>
  </si>
  <si>
    <t>（Ｂ）／（Ａ）</t>
    <phoneticPr fontId="2"/>
  </si>
  <si>
    <t>（Ｃ）</t>
    <phoneticPr fontId="2"/>
  </si>
  <si>
    <t>（Ｃ）／（Ａ）</t>
    <phoneticPr fontId="2"/>
  </si>
  <si>
    <t>（Ｅ）／（Ａ）</t>
    <phoneticPr fontId="2"/>
  </si>
  <si>
    <t>　　注）平成22年国勢調査については「不詳」を含めていない。</t>
    <rPh sb="2" eb="3">
      <t>チュウ</t>
    </rPh>
    <rPh sb="4" eb="6">
      <t>ヘイセイ</t>
    </rPh>
    <rPh sb="8" eb="9">
      <t>ネン</t>
    </rPh>
    <rPh sb="9" eb="11">
      <t>コクセイ</t>
    </rPh>
    <rPh sb="11" eb="13">
      <t>チョウサ</t>
    </rPh>
    <rPh sb="19" eb="21">
      <t>フショウ</t>
    </rPh>
    <rPh sb="23" eb="24">
      <t>フク</t>
    </rPh>
    <phoneticPr fontId="2"/>
  </si>
  <si>
    <t>昭和20年</t>
    <rPh sb="0" eb="2">
      <t>ショウワ</t>
    </rPh>
    <rPh sb="4" eb="5">
      <t>ネン</t>
    </rPh>
    <phoneticPr fontId="2"/>
  </si>
  <si>
    <t>明治30年</t>
    <rPh sb="0" eb="2">
      <t>メイジ</t>
    </rPh>
    <rPh sb="4" eb="5">
      <t>ネン</t>
    </rPh>
    <phoneticPr fontId="2"/>
  </si>
  <si>
    <t>備　　考</t>
    <rPh sb="0" eb="1">
      <t>ソナエ</t>
    </rPh>
    <rPh sb="3" eb="4">
      <t>コウ</t>
    </rPh>
    <phoneticPr fontId="2"/>
  </si>
  <si>
    <t>（各年9月末現在）</t>
    <rPh sb="1" eb="3">
      <t>カクネン</t>
    </rPh>
    <rPh sb="4" eb="6">
      <t>ガツマツ</t>
    </rPh>
    <rPh sb="6" eb="8">
      <t>ゲンザイ</t>
    </rPh>
    <phoneticPr fontId="2"/>
  </si>
  <si>
    <t>〈資料〉生活環境部市民課</t>
    <rPh sb="1" eb="3">
      <t>シリョウ</t>
    </rPh>
    <rPh sb="4" eb="6">
      <t>セイカツ</t>
    </rPh>
    <rPh sb="6" eb="9">
      <t>カンキョウブ</t>
    </rPh>
    <rPh sb="9" eb="12">
      <t>シミンカ</t>
    </rPh>
    <phoneticPr fontId="2"/>
  </si>
  <si>
    <t xml:space="preserve">    注) 調査月日…明治は不明、昭和20年は11月1日</t>
    <rPh sb="4" eb="5">
      <t>チュウ</t>
    </rPh>
    <rPh sb="7" eb="9">
      <t>チョウサ</t>
    </rPh>
    <rPh sb="9" eb="11">
      <t>ガッピ</t>
    </rPh>
    <rPh sb="12" eb="14">
      <t>メイジ</t>
    </rPh>
    <rPh sb="15" eb="17">
      <t>フメイ</t>
    </rPh>
    <rPh sb="18" eb="20">
      <t>ショウワ</t>
    </rPh>
    <rPh sb="22" eb="23">
      <t>ネン</t>
    </rPh>
    <rPh sb="26" eb="27">
      <t>ガツ</t>
    </rPh>
    <rPh sb="28" eb="29">
      <t>ニチ</t>
    </rPh>
    <phoneticPr fontId="2"/>
  </si>
  <si>
    <t>　　注）北海道による住民基本台帳移動報告については「外国人住民」を含めていない。</t>
    <rPh sb="2" eb="3">
      <t>チュウ</t>
    </rPh>
    <rPh sb="4" eb="7">
      <t>ホッカイドウ</t>
    </rPh>
    <rPh sb="10" eb="12">
      <t>ジュウミン</t>
    </rPh>
    <rPh sb="12" eb="14">
      <t>キホン</t>
    </rPh>
    <rPh sb="14" eb="16">
      <t>ダイチョウ</t>
    </rPh>
    <rPh sb="16" eb="18">
      <t>イドウ</t>
    </rPh>
    <rPh sb="18" eb="20">
      <t>ホウコク</t>
    </rPh>
    <rPh sb="26" eb="28">
      <t>ガイコク</t>
    </rPh>
    <rPh sb="28" eb="29">
      <t>ジン</t>
    </rPh>
    <rPh sb="29" eb="31">
      <t>ジュウミン</t>
    </rPh>
    <rPh sb="33" eb="34">
      <t>フク</t>
    </rPh>
    <phoneticPr fontId="2"/>
  </si>
  <si>
    <t>１) 人口の推移（年次別）</t>
    <phoneticPr fontId="2"/>
  </si>
  <si>
    <t>大正</t>
    <rPh sb="0" eb="2">
      <t>タイショウ</t>
    </rPh>
    <phoneticPr fontId="2"/>
  </si>
  <si>
    <t>昭和</t>
    <rPh sb="0" eb="2">
      <t>ショウワ</t>
    </rPh>
    <phoneticPr fontId="2"/>
  </si>
  <si>
    <t>9年</t>
    <phoneticPr fontId="2"/>
  </si>
  <si>
    <t>14年</t>
    <rPh sb="2" eb="3">
      <t>ネン</t>
    </rPh>
    <phoneticPr fontId="2"/>
  </si>
  <si>
    <t>5年</t>
    <rPh sb="1" eb="2">
      <t>ネン</t>
    </rPh>
    <phoneticPr fontId="2"/>
  </si>
  <si>
    <t>10年</t>
    <rPh sb="2" eb="3">
      <t>ネン</t>
    </rPh>
    <phoneticPr fontId="2"/>
  </si>
  <si>
    <t>15年</t>
    <rPh sb="2" eb="3">
      <t>ネン</t>
    </rPh>
    <phoneticPr fontId="2"/>
  </si>
  <si>
    <t>22年</t>
    <rPh sb="2" eb="3">
      <t>ネン</t>
    </rPh>
    <phoneticPr fontId="2"/>
  </si>
  <si>
    <t>2年</t>
    <rPh sb="1" eb="2">
      <t>ネン</t>
    </rPh>
    <phoneticPr fontId="2"/>
  </si>
  <si>
    <t>30年</t>
    <rPh sb="2" eb="3">
      <t>ネン</t>
    </rPh>
    <phoneticPr fontId="2"/>
  </si>
  <si>
    <t>35年</t>
    <rPh sb="2" eb="3">
      <t>ネン</t>
    </rPh>
    <phoneticPr fontId="2"/>
  </si>
  <si>
    <t>40年</t>
    <rPh sb="2" eb="3">
      <t>ネン</t>
    </rPh>
    <phoneticPr fontId="2"/>
  </si>
  <si>
    <t>45年</t>
    <rPh sb="2" eb="3">
      <t>ネン</t>
    </rPh>
    <phoneticPr fontId="2"/>
  </si>
  <si>
    <t>50年</t>
    <rPh sb="2" eb="3">
      <t>ネン</t>
    </rPh>
    <phoneticPr fontId="2"/>
  </si>
  <si>
    <t>55年</t>
    <rPh sb="2" eb="3">
      <t>ネン</t>
    </rPh>
    <phoneticPr fontId="2"/>
  </si>
  <si>
    <t>60年</t>
    <rPh sb="2" eb="3">
      <t>ネン</t>
    </rPh>
    <phoneticPr fontId="2"/>
  </si>
  <si>
    <t>平成</t>
    <rPh sb="0" eb="2">
      <t>ヘイセイ</t>
    </rPh>
    <phoneticPr fontId="2"/>
  </si>
  <si>
    <t>7年</t>
    <rPh sb="1" eb="2">
      <t>ネン</t>
    </rPh>
    <phoneticPr fontId="2"/>
  </si>
  <si>
    <t>12年</t>
    <rPh sb="2" eb="3">
      <t>ネン</t>
    </rPh>
    <phoneticPr fontId="2"/>
  </si>
  <si>
    <t>17年</t>
    <rPh sb="2" eb="3">
      <t>ネン</t>
    </rPh>
    <phoneticPr fontId="2"/>
  </si>
  <si>
    <t>２）地域の人口</t>
    <rPh sb="2" eb="4">
      <t>チイキ</t>
    </rPh>
    <phoneticPr fontId="2"/>
  </si>
  <si>
    <t>３）年齢別人口（５歳階級）</t>
    <rPh sb="2" eb="4">
      <t>ネンレイ</t>
    </rPh>
    <rPh sb="4" eb="5">
      <t>ベツ</t>
    </rPh>
    <rPh sb="5" eb="7">
      <t>ジンコウ</t>
    </rPh>
    <rPh sb="10" eb="12">
      <t>カイキュウ</t>
    </rPh>
    <phoneticPr fontId="2"/>
  </si>
  <si>
    <t>〈資料〉北海道統計</t>
    <phoneticPr fontId="2"/>
  </si>
  <si>
    <t>〈資料〉北海道統計</t>
    <rPh sb="7" eb="9">
      <t>トウケイ</t>
    </rPh>
    <phoneticPr fontId="2"/>
  </si>
  <si>
    <t>１０）産業別就業人口（男女別１５歳以上就業者）</t>
    <rPh sb="6" eb="8">
      <t>シュウギョウ</t>
    </rPh>
    <phoneticPr fontId="2"/>
  </si>
  <si>
    <t>１．住民基本台帳人口</t>
    <rPh sb="2" eb="4">
      <t>ジュウミン</t>
    </rPh>
    <rPh sb="4" eb="6">
      <t>キホン</t>
    </rPh>
    <rPh sb="6" eb="8">
      <t>ダイチョウ</t>
    </rPh>
    <rPh sb="8" eb="10">
      <t>ジンコウ</t>
    </rPh>
    <phoneticPr fontId="2"/>
  </si>
  <si>
    <t>道内</t>
    <rPh sb="0" eb="2">
      <t>ドウナイ</t>
    </rPh>
    <phoneticPr fontId="2"/>
  </si>
  <si>
    <t>道外</t>
    <rPh sb="0" eb="2">
      <t>ドウガイ</t>
    </rPh>
    <phoneticPr fontId="2"/>
  </si>
  <si>
    <t>国外</t>
    <rPh sb="0" eb="2">
      <t>コクガイ</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</si>
  <si>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</si>
  <si>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</si>
  <si>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</si>
  <si>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</si>
  <si>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</si>
  <si>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</si>
  <si>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</si>
  <si>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</si>
  <si>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</si>
  <si>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t>和光町２丁目</t>
  </si>
  <si>
    <t>和光町３丁目</t>
  </si>
  <si>
    <t>和光町４丁目</t>
  </si>
  <si>
    <t>和光町５丁目</t>
  </si>
  <si>
    <t>駒場町２丁目</t>
  </si>
  <si>
    <t>駒場町３丁目</t>
  </si>
  <si>
    <t>駒場町４丁目</t>
  </si>
  <si>
    <t>駒場町５丁目</t>
  </si>
  <si>
    <t>駒場町６丁目</t>
  </si>
  <si>
    <t>白樺町２丁目</t>
  </si>
  <si>
    <t>白樺町３丁目</t>
  </si>
  <si>
    <t>白樺町４丁目</t>
  </si>
  <si>
    <t>住吉町２丁目</t>
  </si>
  <si>
    <t>住吉町３丁目</t>
  </si>
  <si>
    <t>住吉町４丁目</t>
  </si>
  <si>
    <t>桜町２丁目</t>
  </si>
  <si>
    <t>桜町４丁目</t>
  </si>
  <si>
    <t>福住町２丁目</t>
  </si>
  <si>
    <t>福住町３丁目</t>
  </si>
  <si>
    <t>有明町２丁目</t>
  </si>
  <si>
    <t>有明町３丁目</t>
  </si>
  <si>
    <t>有明町４丁目</t>
  </si>
  <si>
    <t>有明町５丁目</t>
  </si>
  <si>
    <t>有明町６丁目</t>
  </si>
  <si>
    <t>大町２丁目</t>
  </si>
  <si>
    <t>大町３丁目</t>
  </si>
  <si>
    <t>大町４丁目</t>
  </si>
  <si>
    <t>文京町２丁目</t>
  </si>
  <si>
    <t>文京町３丁目</t>
  </si>
  <si>
    <t>文京町４丁目</t>
  </si>
  <si>
    <t>中島町２丁目</t>
  </si>
  <si>
    <t>中島町３丁目</t>
  </si>
  <si>
    <t>中島町４丁目</t>
  </si>
  <si>
    <t>中島町５丁目</t>
  </si>
  <si>
    <t>中島町６丁目</t>
  </si>
  <si>
    <t>北柏木町５丁目</t>
  </si>
  <si>
    <t>美咲野２丁目</t>
  </si>
  <si>
    <t>美咲野３丁目</t>
  </si>
  <si>
    <t>美咲野４丁目</t>
  </si>
  <si>
    <t>美咲野６丁目</t>
  </si>
  <si>
    <t>恵み野東２丁目</t>
  </si>
  <si>
    <t>恵み野東３丁目</t>
  </si>
  <si>
    <t>恵み野東４丁目</t>
  </si>
  <si>
    <t>恵み野東５丁目</t>
  </si>
  <si>
    <t>恵み野東７丁目</t>
  </si>
  <si>
    <t>恵み野西２丁目</t>
  </si>
  <si>
    <t>恵み野西３丁目</t>
  </si>
  <si>
    <t>恵み野西４丁目</t>
  </si>
  <si>
    <t>恵み野西５丁目</t>
  </si>
  <si>
    <t>恵み野西６丁目</t>
  </si>
  <si>
    <t>恵み野南２丁目</t>
  </si>
  <si>
    <t>恵み野南３丁目</t>
  </si>
  <si>
    <t>恵み野南４丁目</t>
  </si>
  <si>
    <t>恵み野北２丁目</t>
  </si>
  <si>
    <t>恵み野北３丁目</t>
  </si>
  <si>
    <t>恵み野北４丁目</t>
  </si>
  <si>
    <t>恵み野北５丁目</t>
  </si>
  <si>
    <t>恵み野北６丁目</t>
  </si>
  <si>
    <t>恵み野北７丁目</t>
  </si>
  <si>
    <t>島松寿町２丁目</t>
  </si>
  <si>
    <t>島松本町２丁目</t>
  </si>
  <si>
    <t>島松本町３丁目</t>
  </si>
  <si>
    <t>島松本町４丁目</t>
  </si>
  <si>
    <t>２．国勢調査人口</t>
    <rPh sb="2" eb="4">
      <t>コクセイ</t>
    </rPh>
    <rPh sb="4" eb="6">
      <t>チョウサ</t>
    </rPh>
    <rPh sb="6" eb="8">
      <t>ジンコウ</t>
    </rPh>
    <phoneticPr fontId="2"/>
  </si>
  <si>
    <t>（Ａ－Ｂ）＋（Ｃ）＝（Ｅ）</t>
    <phoneticPr fontId="2"/>
  </si>
  <si>
    <t>年度</t>
    <rPh sb="0" eb="2">
      <t>ネンド</t>
    </rPh>
    <phoneticPr fontId="2"/>
  </si>
  <si>
    <t>転入</t>
    <rPh sb="0" eb="2">
      <t>テンニュウ</t>
    </rPh>
    <phoneticPr fontId="2"/>
  </si>
  <si>
    <t>転出</t>
    <rPh sb="0" eb="2">
      <t>テンシュツ</t>
    </rPh>
    <phoneticPr fontId="2"/>
  </si>
  <si>
    <t>　　注）Ⅰは恵庭･恵み野地区、Ⅱは島松地区をさす。</t>
    <rPh sb="9" eb="10">
      <t>メグ</t>
    </rPh>
    <rPh sb="11" eb="12">
      <t>ノ</t>
    </rPh>
    <phoneticPr fontId="2"/>
  </si>
  <si>
    <t>小　　計</t>
    <rPh sb="0" eb="1">
      <t>ショウ</t>
    </rPh>
    <rPh sb="3" eb="4">
      <t>ケイ</t>
    </rPh>
    <phoneticPr fontId="2"/>
  </si>
  <si>
    <t>他　の　市　町　村　に　常　住　　す　る　者</t>
    <phoneticPr fontId="2"/>
  </si>
  <si>
    <t>合計</t>
    <rPh sb="0" eb="1">
      <t>ゴウ</t>
    </rPh>
    <phoneticPr fontId="2"/>
  </si>
  <si>
    <t>８）恵庭市に常住する就業・通学市町村別１５歳以上就業者および通学者数</t>
    <phoneticPr fontId="2"/>
  </si>
  <si>
    <t>９）恵庭市に就業・通学する常住市町村別１５歳以上就業者および通学者数</t>
    <phoneticPr fontId="2"/>
  </si>
  <si>
    <t>和光町１丁目</t>
    <phoneticPr fontId="2"/>
  </si>
  <si>
    <t>駒場町１丁目</t>
    <phoneticPr fontId="2"/>
  </si>
  <si>
    <t>白樺町１丁目</t>
    <phoneticPr fontId="2"/>
  </si>
  <si>
    <t>黄金北１丁目</t>
    <phoneticPr fontId="2"/>
  </si>
  <si>
    <t>住吉町１丁目</t>
    <phoneticPr fontId="2"/>
  </si>
  <si>
    <t>桜町１丁目</t>
    <phoneticPr fontId="2"/>
  </si>
  <si>
    <t>福住町１丁目</t>
    <phoneticPr fontId="2"/>
  </si>
  <si>
    <t>有明町１丁目</t>
    <phoneticPr fontId="2"/>
  </si>
  <si>
    <t>大町１丁目</t>
    <phoneticPr fontId="2"/>
  </si>
  <si>
    <t>文京町１丁目</t>
    <phoneticPr fontId="2"/>
  </si>
  <si>
    <t>中島町１丁目</t>
    <phoneticPr fontId="2"/>
  </si>
  <si>
    <t>柏陽町１丁目</t>
    <phoneticPr fontId="2"/>
  </si>
  <si>
    <t>北柏木町１丁目</t>
    <phoneticPr fontId="2"/>
  </si>
  <si>
    <t>美咲野１丁目</t>
    <phoneticPr fontId="2"/>
  </si>
  <si>
    <t>美咲野５丁目</t>
  </si>
  <si>
    <t>恵み野東１丁目</t>
    <phoneticPr fontId="2"/>
  </si>
  <si>
    <t>恵み野東６丁目</t>
  </si>
  <si>
    <t>恵み野西１丁目</t>
    <phoneticPr fontId="2"/>
  </si>
  <si>
    <t>恵み野南１丁目</t>
    <phoneticPr fontId="2"/>
  </si>
  <si>
    <t>恵み野北１丁目</t>
    <phoneticPr fontId="2"/>
  </si>
  <si>
    <t>島松寿町１丁目</t>
    <phoneticPr fontId="2"/>
  </si>
  <si>
    <t>島松本町１丁目</t>
    <phoneticPr fontId="2"/>
  </si>
  <si>
    <t>黄金南１丁目</t>
    <rPh sb="2" eb="3">
      <t>ミナミ</t>
    </rPh>
    <rPh sb="4" eb="6">
      <t>チョウメ</t>
    </rPh>
    <phoneticPr fontId="2"/>
  </si>
  <si>
    <t>黄金南２丁目</t>
    <rPh sb="2" eb="3">
      <t>ミナミ</t>
    </rPh>
    <rPh sb="4" eb="6">
      <t>チョウメ</t>
    </rPh>
    <phoneticPr fontId="2"/>
  </si>
  <si>
    <t>黄金南３丁目</t>
    <rPh sb="2" eb="3">
      <t>ミナミ</t>
    </rPh>
    <rPh sb="4" eb="6">
      <t>チョウメ</t>
    </rPh>
    <phoneticPr fontId="2"/>
  </si>
  <si>
    <t>黄金南４丁目</t>
    <rPh sb="2" eb="3">
      <t>ミナミ</t>
    </rPh>
    <rPh sb="4" eb="6">
      <t>チョウメ</t>
    </rPh>
    <phoneticPr fontId="2"/>
  </si>
  <si>
    <t>黄金南５丁目</t>
    <rPh sb="2" eb="3">
      <t>ミナミ</t>
    </rPh>
    <rPh sb="4" eb="6">
      <t>チョウメ</t>
    </rPh>
    <phoneticPr fontId="2"/>
  </si>
  <si>
    <t>黄金南６丁目</t>
    <rPh sb="2" eb="3">
      <t>ミナミ</t>
    </rPh>
    <rPh sb="4" eb="6">
      <t>チョウメ</t>
    </rPh>
    <phoneticPr fontId="2"/>
  </si>
  <si>
    <t>黄金南７丁目</t>
    <rPh sb="2" eb="3">
      <t>ミナミ</t>
    </rPh>
    <rPh sb="4" eb="6">
      <t>チョウメ</t>
    </rPh>
    <phoneticPr fontId="2"/>
  </si>
  <si>
    <t>黄金中央１丁目</t>
    <rPh sb="0" eb="2">
      <t>コガネ</t>
    </rPh>
    <rPh sb="2" eb="4">
      <t>チュウオウ</t>
    </rPh>
    <rPh sb="5" eb="7">
      <t>チョウメ</t>
    </rPh>
    <phoneticPr fontId="2"/>
  </si>
  <si>
    <t>黄金中央２丁目</t>
    <rPh sb="0" eb="2">
      <t>コガネ</t>
    </rPh>
    <rPh sb="2" eb="4">
      <t>チュウオウ</t>
    </rPh>
    <rPh sb="5" eb="7">
      <t>チョウメ</t>
    </rPh>
    <phoneticPr fontId="2"/>
  </si>
  <si>
    <t>黄金中央３丁目</t>
    <rPh sb="0" eb="2">
      <t>コガネ</t>
    </rPh>
    <rPh sb="2" eb="4">
      <t>チュウオウ</t>
    </rPh>
    <rPh sb="5" eb="7">
      <t>チョウメ</t>
    </rPh>
    <phoneticPr fontId="2"/>
  </si>
  <si>
    <t>黄金中央４丁目</t>
    <rPh sb="0" eb="2">
      <t>コガネ</t>
    </rPh>
    <rPh sb="2" eb="4">
      <t>チュウオウ</t>
    </rPh>
    <rPh sb="5" eb="7">
      <t>チョウメ</t>
    </rPh>
    <phoneticPr fontId="2"/>
  </si>
  <si>
    <t>黄金中央５丁目</t>
    <rPh sb="0" eb="2">
      <t>コガネ</t>
    </rPh>
    <rPh sb="2" eb="4">
      <t>チュウオウ</t>
    </rPh>
    <rPh sb="5" eb="7">
      <t>チョウメ</t>
    </rPh>
    <phoneticPr fontId="2"/>
  </si>
  <si>
    <t>緑町１丁目</t>
    <rPh sb="3" eb="5">
      <t>チョウメ</t>
    </rPh>
    <phoneticPr fontId="2"/>
  </si>
  <si>
    <t>緑町２丁目</t>
    <rPh sb="3" eb="5">
      <t>チョウメ</t>
    </rPh>
    <phoneticPr fontId="2"/>
  </si>
  <si>
    <t>幸町１丁目</t>
    <rPh sb="3" eb="5">
      <t>チョウメ</t>
    </rPh>
    <phoneticPr fontId="2"/>
  </si>
  <si>
    <t>幸町２丁目</t>
    <rPh sb="3" eb="5">
      <t>チョウメ</t>
    </rPh>
    <phoneticPr fontId="2"/>
  </si>
  <si>
    <t>幸町３丁目</t>
    <rPh sb="3" eb="5">
      <t>チョウメ</t>
    </rPh>
    <phoneticPr fontId="2"/>
  </si>
  <si>
    <t>幸町４丁目</t>
    <rPh sb="3" eb="5">
      <t>チョウメ</t>
    </rPh>
    <phoneticPr fontId="2"/>
  </si>
  <si>
    <t>柏陽町３丁目</t>
    <phoneticPr fontId="2"/>
  </si>
  <si>
    <t>柏陽町４丁目</t>
  </si>
  <si>
    <t>北柏木町３丁目</t>
    <phoneticPr fontId="2"/>
  </si>
  <si>
    <t>北柏木町４丁目</t>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</si>
  <si>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</si>
  <si>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</si>
  <si>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</si>
  <si>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町名</t>
    <phoneticPr fontId="2"/>
  </si>
  <si>
    <t>夜間人口</t>
    <rPh sb="0" eb="2">
      <t>ヤカン</t>
    </rPh>
    <phoneticPr fontId="2"/>
  </si>
  <si>
    <t>（単位：人）</t>
    <rPh sb="1" eb="3">
      <t>タンイ</t>
    </rPh>
    <rPh sb="4" eb="5">
      <t>ヒト</t>
    </rPh>
    <phoneticPr fontId="2"/>
  </si>
  <si>
    <t>前回比</t>
    <rPh sb="0" eb="2">
      <t>ゼンカイ</t>
    </rPh>
    <rPh sb="2" eb="3">
      <t>ヒ</t>
    </rPh>
    <phoneticPr fontId="2"/>
  </si>
  <si>
    <t>（各年10月1日）</t>
    <rPh sb="1" eb="3">
      <t>カクネン</t>
    </rPh>
    <rPh sb="5" eb="6">
      <t>ガツ</t>
    </rPh>
    <rPh sb="7" eb="8">
      <t>ニチ</t>
    </rPh>
    <phoneticPr fontId="2"/>
  </si>
  <si>
    <t>（各年10月1日）</t>
    <rPh sb="1" eb="2">
      <t>カク</t>
    </rPh>
    <rPh sb="2" eb="3">
      <t>ネン</t>
    </rPh>
    <rPh sb="5" eb="6">
      <t>ガツ</t>
    </rPh>
    <rPh sb="7" eb="8">
      <t>ニチ</t>
    </rPh>
    <phoneticPr fontId="2"/>
  </si>
  <si>
    <t>面　積　　　</t>
    <phoneticPr fontId="2"/>
  </si>
  <si>
    <t>合　　　計</t>
    <rPh sb="0" eb="1">
      <t>ゴウ</t>
    </rPh>
    <phoneticPr fontId="2"/>
  </si>
  <si>
    <t>（単位：人、％）</t>
    <rPh sb="1" eb="3">
      <t>タンイ</t>
    </rPh>
    <rPh sb="4" eb="5">
      <t>ヒト</t>
    </rPh>
    <phoneticPr fontId="2"/>
  </si>
  <si>
    <t>昼間人口率</t>
    <rPh sb="0" eb="1">
      <t>ヒル</t>
    </rPh>
    <rPh sb="1" eb="2">
      <t>マ</t>
    </rPh>
    <rPh sb="2" eb="4">
      <t>ジンコウ</t>
    </rPh>
    <rPh sb="4" eb="5">
      <t>リツ</t>
    </rPh>
    <phoneticPr fontId="2"/>
  </si>
  <si>
    <t>流出率</t>
    <rPh sb="0" eb="2">
      <t>リュウシュツ</t>
    </rPh>
    <rPh sb="2" eb="3">
      <t>リツ</t>
    </rPh>
    <phoneticPr fontId="2"/>
  </si>
  <si>
    <t>昼間人口率</t>
    <rPh sb="4" eb="5">
      <t>リツ</t>
    </rPh>
    <phoneticPr fontId="2"/>
  </si>
  <si>
    <t>（各年10月1日）</t>
    <phoneticPr fontId="2"/>
  </si>
  <si>
    <t>（各年10月1日）</t>
    <rPh sb="1" eb="3">
      <t>カクネン</t>
    </rPh>
    <rPh sb="5" eb="6">
      <t>ガツ</t>
    </rPh>
    <rPh sb="7" eb="8">
      <t>ヒ</t>
    </rPh>
    <phoneticPr fontId="2"/>
  </si>
  <si>
    <t>他の市町村で就業・通学する者</t>
    <phoneticPr fontId="2"/>
  </si>
  <si>
    <t>札　幌　市</t>
    <phoneticPr fontId="2"/>
  </si>
  <si>
    <t>千　歳　市</t>
    <phoneticPr fontId="2"/>
  </si>
  <si>
    <t>年　次</t>
    <rPh sb="0" eb="1">
      <t>ネン</t>
    </rPh>
    <rPh sb="2" eb="3">
      <t>ツギ</t>
    </rPh>
    <phoneticPr fontId="2"/>
  </si>
  <si>
    <t>区　分</t>
    <rPh sb="0" eb="1">
      <t>ク</t>
    </rPh>
    <rPh sb="2" eb="3">
      <t>ブン</t>
    </rPh>
    <phoneticPr fontId="2"/>
  </si>
  <si>
    <t>区　　分</t>
    <rPh sb="0" eb="1">
      <t>ク</t>
    </rPh>
    <rPh sb="3" eb="4">
      <t>ブン</t>
    </rPh>
    <phoneticPr fontId="2"/>
  </si>
  <si>
    <t>平均年齢</t>
    <phoneticPr fontId="9"/>
  </si>
  <si>
    <t>年齢中位数</t>
    <phoneticPr fontId="9"/>
  </si>
  <si>
    <t>(歳)</t>
    <rPh sb="1" eb="2">
      <t>トシ</t>
    </rPh>
    <phoneticPr fontId="2"/>
  </si>
  <si>
    <t>合計</t>
    <rPh sb="0" eb="2">
      <t>ゴウケイ</t>
    </rPh>
    <phoneticPr fontId="2"/>
  </si>
  <si>
    <t>構成比</t>
    <rPh sb="0" eb="3">
      <t>コウセイヒ</t>
    </rPh>
    <phoneticPr fontId="2"/>
  </si>
  <si>
    <t>流入率</t>
    <rPh sb="0" eb="2">
      <t>リュウニュウ</t>
    </rPh>
    <rPh sb="2" eb="3">
      <t>リツ</t>
    </rPh>
    <phoneticPr fontId="2"/>
  </si>
  <si>
    <t>鉱業・採石業・砂利採取業</t>
    <phoneticPr fontId="2"/>
  </si>
  <si>
    <t>宿泊業・飲食サービス業</t>
    <phoneticPr fontId="2"/>
  </si>
  <si>
    <t>学術研究・専門・技術サービス業</t>
    <phoneticPr fontId="2"/>
  </si>
  <si>
    <t xml:space="preserve">    　　住民基本台帳法が改正され、平成24年7月より外国人住民が適用対象となった。</t>
    <rPh sb="6" eb="8">
      <t>ジュウミン</t>
    </rPh>
    <rPh sb="8" eb="10">
      <t>キホン</t>
    </rPh>
    <rPh sb="10" eb="12">
      <t>ダイチョウ</t>
    </rPh>
    <rPh sb="12" eb="13">
      <t>ホウ</t>
    </rPh>
    <rPh sb="14" eb="16">
      <t>カイセイ</t>
    </rPh>
    <rPh sb="28" eb="30">
      <t>ガイコク</t>
    </rPh>
    <rPh sb="30" eb="31">
      <t>ジン</t>
    </rPh>
    <rPh sb="31" eb="33">
      <t>ジュウミン</t>
    </rPh>
    <rPh sb="34" eb="36">
      <t>テキヨウ</t>
    </rPh>
    <rPh sb="36" eb="38">
      <t>タイショウ</t>
    </rPh>
    <phoneticPr fontId="2"/>
  </si>
  <si>
    <t>４）人口集中地区（ＤＩＤ）人口および面積</t>
    <phoneticPr fontId="2"/>
  </si>
  <si>
    <t>市民の平均年齢の推移</t>
    <rPh sb="0" eb="2">
      <t>シミン</t>
    </rPh>
    <rPh sb="3" eb="5">
      <t>ヘイキン</t>
    </rPh>
    <rPh sb="5" eb="7">
      <t>ネンレイ</t>
    </rPh>
    <rPh sb="8" eb="10">
      <t>スイイ</t>
    </rPh>
    <phoneticPr fontId="2"/>
  </si>
  <si>
    <t>地　　　区</t>
  </si>
  <si>
    <t>美咲野4丁目</t>
  </si>
  <si>
    <t>桜町4丁目</t>
  </si>
  <si>
    <t>美咲野5丁目</t>
  </si>
  <si>
    <t>美咲野6丁目</t>
  </si>
  <si>
    <t>恵み野東1丁目</t>
  </si>
  <si>
    <t>福住町1丁目</t>
  </si>
  <si>
    <t>恵み野東2丁目</t>
  </si>
  <si>
    <t>福住町2丁目</t>
  </si>
  <si>
    <t>恵み野東3丁目</t>
  </si>
  <si>
    <t>福住町3丁目</t>
  </si>
  <si>
    <t>恵み野東4丁目</t>
  </si>
  <si>
    <t>和光町1丁目</t>
  </si>
  <si>
    <t>恵み野東5丁目</t>
  </si>
  <si>
    <t>和光町2丁目</t>
  </si>
  <si>
    <t>恵み野東6丁目</t>
  </si>
  <si>
    <t>和光町3丁目</t>
  </si>
  <si>
    <t>有明町1丁目</t>
  </si>
  <si>
    <t>恵み野東7丁目</t>
  </si>
  <si>
    <t>和光町4丁目</t>
  </si>
  <si>
    <t>有明町2丁目</t>
  </si>
  <si>
    <t>恵み野西1丁目</t>
  </si>
  <si>
    <t>和光町5丁目</t>
  </si>
  <si>
    <t>有明町3丁目</t>
  </si>
  <si>
    <t>恵み野西2丁目</t>
  </si>
  <si>
    <t>駒場町1丁目</t>
  </si>
  <si>
    <t>有明町4丁目</t>
  </si>
  <si>
    <t>恵み野西3丁目</t>
  </si>
  <si>
    <t>駒場町2丁目</t>
  </si>
  <si>
    <t>有明町5丁目</t>
  </si>
  <si>
    <t>恵み野西4丁目</t>
  </si>
  <si>
    <t>駒場町3丁目</t>
  </si>
  <si>
    <t>有明町6丁目</t>
  </si>
  <si>
    <t>恵み野西5丁目</t>
  </si>
  <si>
    <t>駒場町4丁目</t>
  </si>
  <si>
    <t>大町1丁目</t>
  </si>
  <si>
    <t>恵み野西6丁目</t>
  </si>
  <si>
    <t>駒場町5丁目</t>
  </si>
  <si>
    <t>大町2丁目</t>
  </si>
  <si>
    <t>恵み野南1丁目</t>
  </si>
  <si>
    <t>駒場町6丁目</t>
  </si>
  <si>
    <t>大町3丁目</t>
  </si>
  <si>
    <t>恵み野南2丁目</t>
  </si>
  <si>
    <t>白樺町1丁目</t>
  </si>
  <si>
    <t>大町4丁目</t>
  </si>
  <si>
    <t>恵み野南3丁目</t>
  </si>
  <si>
    <t>白樺町2丁目</t>
  </si>
  <si>
    <t>文京町1丁目</t>
  </si>
  <si>
    <t>恵み野南4丁目</t>
  </si>
  <si>
    <t>白樺町3丁目</t>
  </si>
  <si>
    <t>文京町2丁目</t>
  </si>
  <si>
    <t>恵み野北1丁目</t>
  </si>
  <si>
    <t>白樺町4丁目</t>
  </si>
  <si>
    <t>文京町3丁目</t>
  </si>
  <si>
    <t>恵み野北2丁目</t>
  </si>
  <si>
    <t>黄金北1丁目</t>
  </si>
  <si>
    <t>文京町4丁目</t>
  </si>
  <si>
    <t>恵み野北3丁目</t>
  </si>
  <si>
    <t>黄金北2丁目</t>
  </si>
  <si>
    <t>恵み野北4丁目</t>
  </si>
  <si>
    <t>黄金北3丁目</t>
  </si>
  <si>
    <t>恵み野北5丁目</t>
  </si>
  <si>
    <t>黄金北4丁目</t>
  </si>
  <si>
    <t>恵み野北6丁目</t>
  </si>
  <si>
    <t>黄金中央１丁目</t>
  </si>
  <si>
    <t>中島町1丁目</t>
  </si>
  <si>
    <t>恵み野北7丁目</t>
  </si>
  <si>
    <t>中島町2丁目</t>
  </si>
  <si>
    <t>島松寿町1丁目</t>
  </si>
  <si>
    <t>中島町3丁目</t>
  </si>
  <si>
    <t>島松寿町2丁目</t>
  </si>
  <si>
    <t>中島町4丁目</t>
  </si>
  <si>
    <t>島松仲町1丁目</t>
  </si>
  <si>
    <t>中島町5丁目</t>
  </si>
  <si>
    <t>島松仲町2丁目</t>
  </si>
  <si>
    <t>中島町6丁目</t>
  </si>
  <si>
    <t>島松仲町3丁目</t>
  </si>
  <si>
    <t>島松東町1丁目</t>
  </si>
  <si>
    <t>幸町1丁目</t>
  </si>
  <si>
    <t>島松東町2丁目</t>
  </si>
  <si>
    <t>幸町2丁目</t>
  </si>
  <si>
    <t>島松東町3丁目</t>
  </si>
  <si>
    <t>幸町3丁目</t>
  </si>
  <si>
    <t>島松東町4丁目</t>
  </si>
  <si>
    <t>幸町4丁目</t>
  </si>
  <si>
    <t>島松本町1丁目</t>
  </si>
  <si>
    <t>柏陽町1丁目</t>
  </si>
  <si>
    <t>島松本町2丁目</t>
  </si>
  <si>
    <t>柏陽町3丁目</t>
  </si>
  <si>
    <t>島松本町3丁目</t>
  </si>
  <si>
    <t>緑町1丁目</t>
  </si>
  <si>
    <t>柏陽町4丁目</t>
  </si>
  <si>
    <t>島松本町4丁目</t>
  </si>
  <si>
    <t>緑町2丁目</t>
  </si>
  <si>
    <t>島松旭町1丁目</t>
  </si>
  <si>
    <t>住吉町1丁目</t>
  </si>
  <si>
    <t>北柏木町1丁目</t>
  </si>
  <si>
    <t>島松旭町2丁目</t>
  </si>
  <si>
    <t>住吉町2丁目</t>
  </si>
  <si>
    <t>島松旭町3丁目</t>
  </si>
  <si>
    <t>住吉町3丁目</t>
  </si>
  <si>
    <t>北柏木町3丁目</t>
  </si>
  <si>
    <t>島松旭町4丁目</t>
  </si>
  <si>
    <t>住吉町4丁目</t>
  </si>
  <si>
    <t>北柏木町4丁目</t>
  </si>
  <si>
    <t>北柏木町5丁目</t>
  </si>
  <si>
    <t>美咲野1丁目</t>
  </si>
  <si>
    <t>桜町1丁目</t>
  </si>
  <si>
    <t>美咲野2丁目</t>
  </si>
  <si>
    <t>桜町2丁目</t>
  </si>
  <si>
    <t>美咲野3丁目</t>
  </si>
  <si>
    <t>恵み野里美1丁目</t>
    <rPh sb="0" eb="1">
      <t>メグ</t>
    </rPh>
    <rPh sb="2" eb="3">
      <t>ノ</t>
    </rPh>
    <rPh sb="3" eb="5">
      <t>サトミ</t>
    </rPh>
    <rPh sb="6" eb="8">
      <t>チョウメ</t>
    </rPh>
    <phoneticPr fontId="2"/>
  </si>
  <si>
    <t>恵み野里美２丁目</t>
    <rPh sb="0" eb="1">
      <t>メグ</t>
    </rPh>
    <rPh sb="2" eb="3">
      <t>ノ</t>
    </rPh>
    <rPh sb="3" eb="5">
      <t>サトミ</t>
    </rPh>
    <rPh sb="6" eb="8">
      <t>チョウメ</t>
    </rPh>
    <phoneticPr fontId="2"/>
  </si>
  <si>
    <t>年　　　齢</t>
  </si>
  <si>
    <t>〈資料〉生活環境部市民課、住民基本台帳</t>
    <rPh sb="4" eb="6">
      <t>セイカツ</t>
    </rPh>
    <rPh sb="6" eb="9">
      <t>カンキョウブ</t>
    </rPh>
    <rPh sb="9" eb="11">
      <t>シミン</t>
    </rPh>
    <rPh sb="11" eb="12">
      <t>カ</t>
    </rPh>
    <phoneticPr fontId="2"/>
  </si>
  <si>
    <t>(各年･月中)</t>
  </si>
  <si>
    <t>年　月</t>
  </si>
  <si>
    <t>(各年度３月)</t>
    <rPh sb="1" eb="3">
      <t>カクネン</t>
    </rPh>
    <rPh sb="3" eb="4">
      <t>ド</t>
    </rPh>
    <rPh sb="5" eb="6">
      <t>ガツ</t>
    </rPh>
    <phoneticPr fontId="2"/>
  </si>
  <si>
    <t>区　　　分</t>
  </si>
  <si>
    <t>中国</t>
  </si>
  <si>
    <t>フィリピン</t>
  </si>
  <si>
    <t>アメリカ</t>
  </si>
  <si>
    <t>その他</t>
  </si>
  <si>
    <t>町　　　名</t>
  </si>
  <si>
    <t>95歳～99歳</t>
    <phoneticPr fontId="2"/>
  </si>
  <si>
    <t>100歳以上</t>
    <phoneticPr fontId="2"/>
  </si>
  <si>
    <t>和光町１ 丁目</t>
  </si>
  <si>
    <t>和光町２ 丁目</t>
  </si>
  <si>
    <t>和光町３ 丁目</t>
  </si>
  <si>
    <t>和光町４ 丁目</t>
  </si>
  <si>
    <t>和光町５ 丁目</t>
  </si>
  <si>
    <t>駒場町１ 丁目</t>
  </si>
  <si>
    <t>駒場町２ 丁目</t>
  </si>
  <si>
    <t>駒場町３ 丁目</t>
  </si>
  <si>
    <t>駒場町４ 丁目</t>
  </si>
  <si>
    <t>駒場町５ 丁目</t>
  </si>
  <si>
    <t>駒場町６ 丁目</t>
  </si>
  <si>
    <t>白樺町１ 丁目</t>
  </si>
  <si>
    <t>白樺町２ 丁目</t>
  </si>
  <si>
    <t>白樺町３ 丁目</t>
  </si>
  <si>
    <t>白樺町４ 丁目</t>
  </si>
  <si>
    <t>黄金北１丁目</t>
  </si>
  <si>
    <t>黄金北４丁目</t>
    <phoneticPr fontId="2"/>
  </si>
  <si>
    <t>黄金中央１ 丁目</t>
    <rPh sb="2" eb="4">
      <t>チュウオウ</t>
    </rPh>
    <phoneticPr fontId="2"/>
  </si>
  <si>
    <t>黄金中央２ 丁目</t>
    <rPh sb="2" eb="4">
      <t>チュウオウ</t>
    </rPh>
    <phoneticPr fontId="2"/>
  </si>
  <si>
    <t>黄金中央３ 丁目</t>
    <rPh sb="2" eb="4">
      <t>チュウオウ</t>
    </rPh>
    <phoneticPr fontId="2"/>
  </si>
  <si>
    <t>黄金中央４ 丁目</t>
    <rPh sb="2" eb="4">
      <t>チュウオウ</t>
    </rPh>
    <phoneticPr fontId="2"/>
  </si>
  <si>
    <t>黄金中央５ 丁目</t>
    <rPh sb="2" eb="4">
      <t>チュウオウ</t>
    </rPh>
    <phoneticPr fontId="2"/>
  </si>
  <si>
    <t>住吉町１ 丁目</t>
  </si>
  <si>
    <t>住吉町２ 丁目</t>
  </si>
  <si>
    <t>住吉町３ 丁目</t>
  </si>
  <si>
    <t>住吉町４ 丁目</t>
  </si>
  <si>
    <t>桜町１ 丁目</t>
  </si>
  <si>
    <t>桜町２ 丁目</t>
  </si>
  <si>
    <t>桜町３ 丁目</t>
  </si>
  <si>
    <t>福住町１ 丁目</t>
  </si>
  <si>
    <t>福住町２ 丁目</t>
  </si>
  <si>
    <t>福住町３ 丁目</t>
  </si>
  <si>
    <t>有明町１丁目</t>
  </si>
  <si>
    <t>有明町２ 丁目</t>
  </si>
  <si>
    <t>有明町３ 丁目</t>
  </si>
  <si>
    <t>有明町４ 丁目</t>
  </si>
  <si>
    <t>有明町５ 丁目</t>
  </si>
  <si>
    <t>有明町６ 丁目</t>
  </si>
  <si>
    <t>大町１ 丁目</t>
  </si>
  <si>
    <t>大町２ 丁目</t>
  </si>
  <si>
    <t>大町３ 丁目</t>
  </si>
  <si>
    <t>大町４ 丁目</t>
  </si>
  <si>
    <t>文京町１ 丁目</t>
  </si>
  <si>
    <t>文京町２ 丁目</t>
  </si>
  <si>
    <t>文京町３ 丁目</t>
  </si>
  <si>
    <t>文京町４ 丁目</t>
  </si>
  <si>
    <t>桜森</t>
    <rPh sb="0" eb="2">
      <t>サクラモリ</t>
    </rPh>
    <phoneticPr fontId="2"/>
  </si>
  <si>
    <t>中島町１ 丁目</t>
  </si>
  <si>
    <t>中島町２ 丁目</t>
  </si>
  <si>
    <t>中島町３ 丁目</t>
  </si>
  <si>
    <t>中島町４ 丁目</t>
  </si>
  <si>
    <t>中島町５ 丁目</t>
  </si>
  <si>
    <t>中島町６ 丁目</t>
  </si>
  <si>
    <t>柏陽町１ 丁目</t>
  </si>
  <si>
    <t>柏陽町３ 丁目</t>
  </si>
  <si>
    <t>柏陽町４ 丁目</t>
  </si>
  <si>
    <t>北柏木町１ 丁目</t>
  </si>
  <si>
    <t>北柏木町２ 丁目</t>
  </si>
  <si>
    <t>北柏木町３ 丁目</t>
  </si>
  <si>
    <t>北柏木町４ 丁目</t>
  </si>
  <si>
    <t>北柏木町５ 丁目</t>
  </si>
  <si>
    <t>美咲野１ 丁目</t>
  </si>
  <si>
    <t>美咲野２ 丁目</t>
  </si>
  <si>
    <t>美咲野３ 丁目</t>
  </si>
  <si>
    <t>美咲野４ 丁目</t>
  </si>
  <si>
    <t>美咲野５ 丁目</t>
  </si>
  <si>
    <t>美咲野６ 丁目</t>
  </si>
  <si>
    <t>恵み野東１ 丁目</t>
  </si>
  <si>
    <t>恵み野東２ 丁目</t>
  </si>
  <si>
    <t>恵み野東３ 丁目</t>
  </si>
  <si>
    <t>恵み野東４ 丁目</t>
  </si>
  <si>
    <t>恵み野東５ 丁目</t>
  </si>
  <si>
    <t>恵み野東６ 丁目</t>
  </si>
  <si>
    <t>恵み野東７ 丁目</t>
  </si>
  <si>
    <t>恵み野西１ 丁目</t>
  </si>
  <si>
    <t>恵み野西２ 丁目</t>
  </si>
  <si>
    <t>恵み野西３ 丁目</t>
  </si>
  <si>
    <t>恵み野西４ 丁目</t>
  </si>
  <si>
    <t>恵み野西５ 丁目</t>
  </si>
  <si>
    <t>恵み野西６ 丁目</t>
  </si>
  <si>
    <t>恵み野南１ 丁目</t>
  </si>
  <si>
    <t>恵み野南２ 丁目</t>
  </si>
  <si>
    <t>恵み野南３ 丁目</t>
  </si>
  <si>
    <t>恵み野南４ 丁目</t>
  </si>
  <si>
    <t>恵み野北１ 丁目</t>
  </si>
  <si>
    <t>恵み野北２ 丁目</t>
  </si>
  <si>
    <t>恵み野北３ 丁目</t>
  </si>
  <si>
    <t>恵み野北４ 丁目</t>
  </si>
  <si>
    <t>恵み野北５ 丁目</t>
  </si>
  <si>
    <t>恵み野北６ 丁目</t>
  </si>
  <si>
    <t>恵み野北７ 丁目</t>
  </si>
  <si>
    <t>恵み野里美１丁目</t>
    <rPh sb="0" eb="1">
      <t>メグ</t>
    </rPh>
    <rPh sb="2" eb="3">
      <t>ノ</t>
    </rPh>
    <rPh sb="3" eb="5">
      <t>サトミ</t>
    </rPh>
    <rPh sb="6" eb="8">
      <t>チョウメ</t>
    </rPh>
    <phoneticPr fontId="2"/>
  </si>
  <si>
    <t>島松寿町１ 丁目</t>
  </si>
  <si>
    <t>島松寿町２ 丁目</t>
  </si>
  <si>
    <t>島松仲町１ 丁目</t>
  </si>
  <si>
    <t>島松仲町２ 丁目</t>
  </si>
  <si>
    <t>島松仲町３ 丁目</t>
  </si>
  <si>
    <t>島松東町１ 丁目</t>
  </si>
  <si>
    <t>島松東町２ 丁目</t>
  </si>
  <si>
    <t>島松東町３ 丁目</t>
  </si>
  <si>
    <t>島松東町４ 丁目</t>
  </si>
  <si>
    <t>島松本町１ 丁目</t>
  </si>
  <si>
    <t>島松本町２ 丁目</t>
  </si>
  <si>
    <t>島松本町３ 丁目</t>
  </si>
  <si>
    <t>島松本町４ 丁目</t>
  </si>
  <si>
    <t>島松旭町１ 丁目</t>
  </si>
  <si>
    <t>島松旭町２ 丁目</t>
  </si>
  <si>
    <t>島松旭町３ 丁目</t>
  </si>
  <si>
    <t>島松旭町４ 丁目</t>
  </si>
  <si>
    <t>下　　　島　　　松</t>
    <rPh sb="0" eb="1">
      <t>シタ</t>
    </rPh>
    <rPh sb="4" eb="5">
      <t>シマ</t>
    </rPh>
    <rPh sb="8" eb="9">
      <t>マツ</t>
    </rPh>
    <phoneticPr fontId="2"/>
  </si>
  <si>
    <t>穂              栄</t>
    <phoneticPr fontId="2"/>
  </si>
  <si>
    <t>穂　　　　　　　栄</t>
    <phoneticPr fontId="2"/>
  </si>
  <si>
    <t>北              島</t>
    <phoneticPr fontId="2"/>
  </si>
  <si>
    <t>恵み野里美2丁目</t>
    <rPh sb="0" eb="1">
      <t>メグ</t>
    </rPh>
    <rPh sb="2" eb="3">
      <t>ノ</t>
    </rPh>
    <rPh sb="3" eb="5">
      <t>サトミ</t>
    </rPh>
    <rPh sb="6" eb="8">
      <t>チョウメ</t>
    </rPh>
    <phoneticPr fontId="2"/>
  </si>
  <si>
    <t>　　注）北陸は新潟･富山･石川･福井の４県、中部は山梨･長野･岐阜･静岡･愛知の５県、近畿は滋賀・京都・
　　　　大阪･兵庫･奈良･和歌山･三重の２府５県として集計した｡</t>
    <rPh sb="2" eb="3">
      <t>チュウ</t>
    </rPh>
    <rPh sb="4" eb="6">
      <t>ホクリク</t>
    </rPh>
    <rPh sb="7" eb="9">
      <t>ニイガタ</t>
    </rPh>
    <rPh sb="10" eb="12">
      <t>トヤマ</t>
    </rPh>
    <rPh sb="13" eb="15">
      <t>イシカワ</t>
    </rPh>
    <rPh sb="16" eb="18">
      <t>フクイ</t>
    </rPh>
    <rPh sb="20" eb="21">
      <t>ケン</t>
    </rPh>
    <rPh sb="22" eb="24">
      <t>チュウブ</t>
    </rPh>
    <rPh sb="25" eb="27">
      <t>ヤマナシ</t>
    </rPh>
    <rPh sb="28" eb="30">
      <t>ナガノ</t>
    </rPh>
    <rPh sb="31" eb="33">
      <t>ギフ</t>
    </rPh>
    <rPh sb="34" eb="36">
      <t>シズオカ</t>
    </rPh>
    <rPh sb="37" eb="39">
      <t>アイチ</t>
    </rPh>
    <rPh sb="41" eb="42">
      <t>ケン</t>
    </rPh>
    <rPh sb="43" eb="45">
      <t>キンキ</t>
    </rPh>
    <rPh sb="46" eb="48">
      <t>シガ</t>
    </rPh>
    <rPh sb="49" eb="51">
      <t>キョウト</t>
    </rPh>
    <rPh sb="57" eb="58">
      <t>ダイ</t>
    </rPh>
    <phoneticPr fontId="2"/>
  </si>
  <si>
    <t>９）全道各市の人口（人口順）</t>
    <phoneticPr fontId="2"/>
  </si>
  <si>
    <t>富良野市</t>
    <rPh sb="0" eb="3">
      <t>フラノ</t>
    </rPh>
    <phoneticPr fontId="2"/>
  </si>
  <si>
    <t>〈資料〉総務省　国勢調査</t>
    <rPh sb="4" eb="7">
      <t>ソウムショウ</t>
    </rPh>
    <phoneticPr fontId="2"/>
  </si>
  <si>
    <t>〈資料〉総務省　国勢調査</t>
    <rPh sb="1" eb="3">
      <t>シリョウ</t>
    </rPh>
    <rPh sb="4" eb="7">
      <t>ソウムショウ</t>
    </rPh>
    <rPh sb="8" eb="10">
      <t>コクセイ</t>
    </rPh>
    <rPh sb="10" eb="12">
      <t>チョウサ</t>
    </rPh>
    <phoneticPr fontId="2"/>
  </si>
  <si>
    <t>〈資料〉総務省　国勢調査　（第1次基本集計結果　第3表）</t>
    <rPh sb="1" eb="3">
      <t>シリョウ</t>
    </rPh>
    <rPh sb="4" eb="7">
      <t>ソウムショウ</t>
    </rPh>
    <rPh sb="24" eb="25">
      <t>ダイ</t>
    </rPh>
    <rPh sb="26" eb="27">
      <t>ヒョウ</t>
    </rPh>
    <phoneticPr fontId="2"/>
  </si>
  <si>
    <t>〈資料〉総務省　国勢調査　　　　　　　　　</t>
    <rPh sb="4" eb="7">
      <t>ソウムショウ</t>
    </rPh>
    <phoneticPr fontId="2"/>
  </si>
  <si>
    <t>26年</t>
  </si>
  <si>
    <t>25年</t>
    <rPh sb="2" eb="3">
      <t>ネン</t>
    </rPh>
    <phoneticPr fontId="2"/>
  </si>
  <si>
    <t>24年</t>
  </si>
  <si>
    <t>25年</t>
  </si>
  <si>
    <t>（各年1月1日）</t>
    <rPh sb="6" eb="7">
      <t>ニチ</t>
    </rPh>
    <phoneticPr fontId="2"/>
  </si>
  <si>
    <t>5～9</t>
    <phoneticPr fontId="9"/>
  </si>
  <si>
    <t>10～14</t>
    <phoneticPr fontId="9"/>
  </si>
  <si>
    <t>15～19</t>
    <phoneticPr fontId="9"/>
  </si>
  <si>
    <t>40～44</t>
    <phoneticPr fontId="9"/>
  </si>
  <si>
    <t>65～69</t>
    <phoneticPr fontId="9"/>
  </si>
  <si>
    <t>　　　　　　　　            人口及び世帯年齢構成ピラミッド　　</t>
    <rPh sb="20" eb="22">
      <t>ジンコウ</t>
    </rPh>
    <rPh sb="22" eb="23">
      <t>オヨ</t>
    </rPh>
    <rPh sb="24" eb="26">
      <t>セタイ</t>
    </rPh>
    <rPh sb="26" eb="28">
      <t>ネンレイ</t>
    </rPh>
    <rPh sb="28" eb="30">
      <t>コウセイ</t>
    </rPh>
    <phoneticPr fontId="2"/>
  </si>
  <si>
    <t>(100%)</t>
  </si>
  <si>
    <t>27年</t>
    <rPh sb="2" eb="3">
      <t>ネン</t>
    </rPh>
    <phoneticPr fontId="2"/>
  </si>
  <si>
    <t>総数比較</t>
    <rPh sb="0" eb="2">
      <t>ソウスウ</t>
    </rPh>
    <rPh sb="2" eb="4">
      <t>ヒカク</t>
    </rPh>
    <phoneticPr fontId="2"/>
  </si>
  <si>
    <t>柏木町2丁目</t>
  </si>
  <si>
    <t>柏木町3丁目</t>
  </si>
  <si>
    <t>（各年9月末日）</t>
    <phoneticPr fontId="2"/>
  </si>
  <si>
    <t>５）恵庭市の昼間人口、夜間人口（詳細は30～31頁）</t>
    <phoneticPr fontId="2"/>
  </si>
  <si>
    <t>６）産業別就業人口（詳細は32～33頁）</t>
    <phoneticPr fontId="2"/>
  </si>
  <si>
    <t>柏木町１ 丁目</t>
    <rPh sb="0" eb="3">
      <t>カシワギチョウ</t>
    </rPh>
    <phoneticPr fontId="2"/>
  </si>
  <si>
    <t>柏木町２ 丁目</t>
    <rPh sb="0" eb="3">
      <t>カシワギチョウ</t>
    </rPh>
    <phoneticPr fontId="2"/>
  </si>
  <si>
    <t>柏木町３ 丁目</t>
    <rPh sb="0" eb="3">
      <t>カシワギチョウ</t>
    </rPh>
    <phoneticPr fontId="2"/>
  </si>
  <si>
    <t>合　　　　　　　計</t>
    <phoneticPr fontId="2"/>
  </si>
  <si>
    <t>柏木町1丁目</t>
  </si>
  <si>
    <t>北柏木町2丁目</t>
  </si>
  <si>
    <t xml:space="preserve">    注）住民基本台帳法が改正され、平成24年7月より外国人住民が適用対象となった。</t>
    <rPh sb="4" eb="5">
      <t>チュウ</t>
    </rPh>
    <rPh sb="6" eb="8">
      <t>ジュウミン</t>
    </rPh>
    <rPh sb="8" eb="10">
      <t>キホン</t>
    </rPh>
    <rPh sb="10" eb="12">
      <t>ダイチョウ</t>
    </rPh>
    <rPh sb="12" eb="13">
      <t>ホウ</t>
    </rPh>
    <rPh sb="14" eb="16">
      <t>カイセイ</t>
    </rPh>
    <rPh sb="28" eb="30">
      <t>ガイコク</t>
    </rPh>
    <rPh sb="30" eb="31">
      <t>ジン</t>
    </rPh>
    <rPh sb="31" eb="33">
      <t>ジュウミン</t>
    </rPh>
    <rPh sb="34" eb="36">
      <t>テキヨウ</t>
    </rPh>
    <rPh sb="36" eb="38">
      <t>タイショウ</t>
    </rPh>
    <phoneticPr fontId="2"/>
  </si>
  <si>
    <t xml:space="preserve">    注) 婚姻､離婚の件数は､恵庭市で受理した分と他市町村で受理して恵庭市に送付された分との
        合算である。</t>
    <rPh sb="36" eb="38">
      <t>エニワ</t>
    </rPh>
    <rPh sb="38" eb="39">
      <t>シ</t>
    </rPh>
    <rPh sb="40" eb="42">
      <t>ソウフ</t>
    </rPh>
    <rPh sb="45" eb="46">
      <t>ブン</t>
    </rPh>
    <rPh sb="57" eb="58">
      <t>ア</t>
    </rPh>
    <rPh sb="58" eb="59">
      <t>サン</t>
    </rPh>
    <phoneticPr fontId="2"/>
  </si>
  <si>
    <t>桜町３ 丁目</t>
    <phoneticPr fontId="2"/>
  </si>
  <si>
    <t>桜町２ 丁目</t>
    <phoneticPr fontId="2"/>
  </si>
  <si>
    <t>町　　　名</t>
    <rPh sb="0" eb="1">
      <t>マチ</t>
    </rPh>
    <rPh sb="4" eb="5">
      <t>メイ</t>
    </rPh>
    <phoneticPr fontId="2"/>
  </si>
  <si>
    <t>６）外国人住民の人口</t>
    <rPh sb="5" eb="7">
      <t>ジュウミン</t>
    </rPh>
    <rPh sb="8" eb="10">
      <t>ジンコウ</t>
    </rPh>
    <phoneticPr fontId="2"/>
  </si>
  <si>
    <t>７）社会動態（道内）</t>
    <phoneticPr fontId="2"/>
  </si>
  <si>
    <t>８）社会動態（道外）</t>
    <phoneticPr fontId="2"/>
  </si>
  <si>
    <t>７）夜間人口および昼間人口（詳細）</t>
    <rPh sb="2" eb="4">
      <t>ヤカン</t>
    </rPh>
    <rPh sb="4" eb="6">
      <t>ジンコウ</t>
    </rPh>
    <rPh sb="9" eb="11">
      <t>ヒルマ</t>
    </rPh>
    <rPh sb="11" eb="13">
      <t>ジンコウ</t>
    </rPh>
    <rPh sb="14" eb="16">
      <t>ショウサイ</t>
    </rPh>
    <phoneticPr fontId="2"/>
  </si>
  <si>
    <t>道外</t>
    <rPh sb="0" eb="2">
      <t>ミチソト</t>
    </rPh>
    <phoneticPr fontId="2"/>
  </si>
  <si>
    <t>平成27年</t>
    <phoneticPr fontId="2"/>
  </si>
  <si>
    <t>(3.6)</t>
  </si>
  <si>
    <t>(0.1)</t>
  </si>
  <si>
    <t>H27年</t>
    <rPh sb="3" eb="4">
      <t>ネン</t>
    </rPh>
    <phoneticPr fontId="2"/>
  </si>
  <si>
    <t>２）地域の人口</t>
    <phoneticPr fontId="2"/>
  </si>
  <si>
    <t>柏木町4丁目</t>
  </si>
  <si>
    <t>柏木町5丁目</t>
  </si>
  <si>
    <t>桜町４ 丁目</t>
  </si>
  <si>
    <t>柏木町４ 丁目</t>
    <rPh sb="0" eb="3">
      <t>カシワギチョウ</t>
    </rPh>
    <phoneticPr fontId="2"/>
  </si>
  <si>
    <t>柏木町５ 丁目</t>
    <rPh sb="0" eb="3">
      <t>カシワギチョウ</t>
    </rPh>
    <phoneticPr fontId="2"/>
  </si>
  <si>
    <t>平成27年国勢調査</t>
    <rPh sb="0" eb="2">
      <t>ヘイセイ</t>
    </rPh>
    <rPh sb="4" eb="5">
      <t>ネン</t>
    </rPh>
    <rPh sb="5" eb="7">
      <t>コクセイ</t>
    </rPh>
    <rPh sb="7" eb="9">
      <t>チョウサ</t>
    </rPh>
    <phoneticPr fontId="2"/>
  </si>
  <si>
    <t>桜町３丁目</t>
  </si>
  <si>
    <t>柏木町１丁目</t>
    <rPh sb="4" eb="6">
      <t>チョウメ</t>
    </rPh>
    <phoneticPr fontId="2"/>
  </si>
  <si>
    <t>柏木町２丁目</t>
    <rPh sb="4" eb="6">
      <t>チョウメ</t>
    </rPh>
    <phoneticPr fontId="2"/>
  </si>
  <si>
    <t>柏木町３丁目</t>
    <rPh sb="4" eb="6">
      <t>チョウメ</t>
    </rPh>
    <phoneticPr fontId="2"/>
  </si>
  <si>
    <t>北柏木町２丁目</t>
  </si>
  <si>
    <t>（単位：人）</t>
    <phoneticPr fontId="2"/>
  </si>
  <si>
    <t>　　　第３次産業に含む</t>
    <phoneticPr fontId="2"/>
  </si>
  <si>
    <t>（注）分類不能の産業は</t>
    <rPh sb="1" eb="2">
      <t>チュウ</t>
    </rPh>
    <rPh sb="3" eb="5">
      <t>ブンルイ</t>
    </rPh>
    <rPh sb="5" eb="7">
      <t>フノウ</t>
    </rPh>
    <rPh sb="8" eb="10">
      <t>サンギョウ</t>
    </rPh>
    <phoneticPr fontId="2"/>
  </si>
  <si>
    <r>
      <t>人口密度
（１</t>
    </r>
    <r>
      <rPr>
        <sz val="8"/>
        <rFont val="HGｺﾞｼｯｸM"/>
        <family val="3"/>
        <charset val="128"/>
      </rPr>
      <t>K㎡</t>
    </r>
    <r>
      <rPr>
        <sz val="9"/>
        <rFont val="HGｺﾞｼｯｸM"/>
        <family val="3"/>
        <charset val="128"/>
      </rPr>
      <t>あたり）</t>
    </r>
    <phoneticPr fontId="2"/>
  </si>
  <si>
    <r>
      <t>（単位：</t>
    </r>
    <r>
      <rPr>
        <sz val="8"/>
        <rFont val="HGｺﾞｼｯｸM"/>
        <family val="3"/>
        <charset val="128"/>
      </rPr>
      <t>K㎡</t>
    </r>
    <r>
      <rPr>
        <sz val="9"/>
        <rFont val="HGｺﾞｼｯｸM"/>
        <family val="3"/>
        <charset val="128"/>
      </rPr>
      <t>）</t>
    </r>
    <rPh sb="1" eb="3">
      <t>タンイ</t>
    </rPh>
    <phoneticPr fontId="2"/>
  </si>
  <si>
    <t>人　口</t>
    <phoneticPr fontId="2"/>
  </si>
  <si>
    <t>世 帯</t>
    <phoneticPr fontId="2"/>
  </si>
  <si>
    <t>３）年齢別人口(5歳階級)</t>
    <phoneticPr fontId="2"/>
  </si>
  <si>
    <t>４）町内別年齢別人口(５歳階級)</t>
    <phoneticPr fontId="2"/>
  </si>
  <si>
    <t>〈資料〉生活環境部市民課</t>
    <phoneticPr fontId="2"/>
  </si>
  <si>
    <t>50歳～　54歳</t>
    <phoneticPr fontId="2"/>
  </si>
  <si>
    <t>町　　　名</t>
    <phoneticPr fontId="2"/>
  </si>
  <si>
    <t>島松旭町３ 丁目</t>
    <phoneticPr fontId="2"/>
  </si>
  <si>
    <t>下      島   　 松</t>
    <phoneticPr fontId="2"/>
  </si>
  <si>
    <t>北　　　　　　　島</t>
    <phoneticPr fontId="2"/>
  </si>
  <si>
    <t>合計</t>
    <phoneticPr fontId="2"/>
  </si>
  <si>
    <t>５）人口動態(届出数)</t>
    <phoneticPr fontId="2"/>
  </si>
  <si>
    <t>〈資料〉生活環境部市民課　　　</t>
    <phoneticPr fontId="2"/>
  </si>
  <si>
    <t>韓国、朝鮮</t>
    <phoneticPr fontId="2"/>
  </si>
  <si>
    <t>恵み野南５ 丁目</t>
  </si>
  <si>
    <t>令和元年</t>
    <rPh sb="0" eb="2">
      <t>レイワ</t>
    </rPh>
    <rPh sb="2" eb="3">
      <t>モト</t>
    </rPh>
    <rPh sb="3" eb="4">
      <t>ネン</t>
    </rPh>
    <phoneticPr fontId="2"/>
  </si>
  <si>
    <t>恵み野南５丁目</t>
    <rPh sb="0" eb="1">
      <t>メグ</t>
    </rPh>
    <rPh sb="2" eb="3">
      <t>ノ</t>
    </rPh>
    <rPh sb="3" eb="4">
      <t>ミナミ</t>
    </rPh>
    <rPh sb="5" eb="7">
      <t>チョウメ</t>
    </rPh>
    <phoneticPr fontId="2"/>
  </si>
  <si>
    <t>27年</t>
  </si>
  <si>
    <t>28年</t>
  </si>
  <si>
    <t>29年</t>
  </si>
  <si>
    <t>30年</t>
  </si>
  <si>
    <t>令和元年</t>
    <rPh sb="0" eb="2">
      <t>レイワ</t>
    </rPh>
    <rPh sb="2" eb="3">
      <t>モト</t>
    </rPh>
    <phoneticPr fontId="2"/>
  </si>
  <si>
    <t>(12.6%)</t>
    <phoneticPr fontId="2"/>
  </si>
  <si>
    <t>(59.5%)</t>
    <phoneticPr fontId="2"/>
  </si>
  <si>
    <t>(27.9%)</t>
    <phoneticPr fontId="2"/>
  </si>
  <si>
    <t>3年</t>
    <rPh sb="1" eb="2">
      <t>ネン</t>
    </rPh>
    <phoneticPr fontId="2"/>
  </si>
  <si>
    <t>3年</t>
    <rPh sb="1" eb="2">
      <t>ドシ</t>
    </rPh>
    <phoneticPr fontId="2"/>
  </si>
  <si>
    <t>令和</t>
    <rPh sb="0" eb="2">
      <t>レイワ</t>
    </rPh>
    <phoneticPr fontId="2"/>
  </si>
  <si>
    <t>令和2年国勢調査</t>
    <rPh sb="0" eb="2">
      <t>レイワ</t>
    </rPh>
    <rPh sb="3" eb="4">
      <t>ネン</t>
    </rPh>
    <rPh sb="4" eb="6">
      <t>コクセイ</t>
    </rPh>
    <rPh sb="6" eb="8">
      <t>チョウサ</t>
    </rPh>
    <phoneticPr fontId="2"/>
  </si>
  <si>
    <t>相生町４丁目</t>
    <rPh sb="4" eb="6">
      <t>チョウメ</t>
    </rPh>
    <phoneticPr fontId="2"/>
  </si>
  <si>
    <t>相生町３丁目</t>
    <rPh sb="4" eb="6">
      <t>チョウメ</t>
    </rPh>
    <phoneticPr fontId="2"/>
  </si>
  <si>
    <t>相生町２丁目</t>
    <rPh sb="4" eb="6">
      <t>チョウメ</t>
    </rPh>
    <phoneticPr fontId="2"/>
  </si>
  <si>
    <t>相生町１丁目</t>
    <rPh sb="4" eb="6">
      <t>チョウメ</t>
    </rPh>
    <phoneticPr fontId="2"/>
  </si>
  <si>
    <t>(100%)</t>
    <phoneticPr fontId="2"/>
  </si>
  <si>
    <t>(12.5%)</t>
    <phoneticPr fontId="2"/>
  </si>
  <si>
    <t>(59.2%)</t>
    <phoneticPr fontId="2"/>
  </si>
  <si>
    <t>(28.3%)</t>
    <phoneticPr fontId="2"/>
  </si>
  <si>
    <t>北海道</t>
    <rPh sb="0" eb="1">
      <t>キタ</t>
    </rPh>
    <rPh sb="1" eb="2">
      <t>ウミ</t>
    </rPh>
    <rPh sb="2" eb="3">
      <t>ミチ</t>
    </rPh>
    <phoneticPr fontId="3"/>
  </si>
  <si>
    <t>市計</t>
    <rPh sb="0" eb="1">
      <t>シ</t>
    </rPh>
    <rPh sb="1" eb="2">
      <t>ケイ</t>
    </rPh>
    <phoneticPr fontId="3"/>
  </si>
  <si>
    <t>町村計</t>
    <rPh sb="0" eb="1">
      <t>マチ</t>
    </rPh>
    <rPh sb="1" eb="2">
      <t>ムラ</t>
    </rPh>
    <rPh sb="2" eb="3">
      <t>ケイ</t>
    </rPh>
    <phoneticPr fontId="3"/>
  </si>
  <si>
    <t>令和２年国勢調査</t>
    <rPh sb="0" eb="2">
      <t>レイワ</t>
    </rPh>
    <rPh sb="3" eb="4">
      <t>ネン</t>
    </rPh>
    <rPh sb="4" eb="6">
      <t>コクセイ</t>
    </rPh>
    <rPh sb="6" eb="8">
      <t>チョウサ</t>
    </rPh>
    <phoneticPr fontId="2"/>
  </si>
  <si>
    <t>柏木町４丁目</t>
    <rPh sb="4" eb="6">
      <t>チョウメ</t>
    </rPh>
    <phoneticPr fontId="2"/>
  </si>
  <si>
    <t>柏木町５丁目</t>
    <rPh sb="4" eb="6">
      <t>チョウメ</t>
    </rPh>
    <phoneticPr fontId="2"/>
  </si>
  <si>
    <t>恵み野南５丁目</t>
  </si>
  <si>
    <t>令和２年</t>
    <rPh sb="0" eb="2">
      <t>レイワ</t>
    </rPh>
    <phoneticPr fontId="2"/>
  </si>
  <si>
    <t>17年</t>
    <phoneticPr fontId="2"/>
  </si>
  <si>
    <t>22年</t>
    <phoneticPr fontId="2"/>
  </si>
  <si>
    <t>令和２年</t>
    <rPh sb="0" eb="2">
      <t>レイワ</t>
    </rPh>
    <rPh sb="3" eb="4">
      <t>ネン</t>
    </rPh>
    <phoneticPr fontId="2"/>
  </si>
  <si>
    <t>平成12年</t>
    <rPh sb="4" eb="5">
      <t>ネン</t>
    </rPh>
    <phoneticPr fontId="2"/>
  </si>
  <si>
    <t>27年</t>
    <phoneticPr fontId="2"/>
  </si>
  <si>
    <t>94.8</t>
    <phoneticPr fontId="2"/>
  </si>
  <si>
    <t>94.6</t>
    <phoneticPr fontId="2"/>
  </si>
  <si>
    <t>93.0</t>
    <phoneticPr fontId="2"/>
  </si>
  <si>
    <t>R2年</t>
    <rPh sb="2" eb="3">
      <t>ネン</t>
    </rPh>
    <phoneticPr fontId="2"/>
  </si>
  <si>
    <t>H17</t>
  </si>
  <si>
    <t>R2</t>
    <phoneticPr fontId="2"/>
  </si>
  <si>
    <t>令和２年国勢調査データより</t>
    <rPh sb="0" eb="2">
      <t>レイワ</t>
    </rPh>
    <rPh sb="3" eb="4">
      <t>ネン</t>
    </rPh>
    <rPh sb="4" eb="6">
      <t>コクセイ</t>
    </rPh>
    <rPh sb="6" eb="8">
      <t>チョウサ</t>
    </rPh>
    <phoneticPr fontId="2"/>
  </si>
  <si>
    <t>産業別割合（％）</t>
    <rPh sb="0" eb="3">
      <t>サンギョウベツ</t>
    </rPh>
    <rPh sb="3" eb="5">
      <t>ワリアイ</t>
    </rPh>
    <phoneticPr fontId="2"/>
  </si>
  <si>
    <t>4年</t>
    <rPh sb="1" eb="2">
      <t>ネン</t>
    </rPh>
    <phoneticPr fontId="2"/>
  </si>
  <si>
    <t>4年</t>
    <rPh sb="1" eb="2">
      <t>ドシ</t>
    </rPh>
    <phoneticPr fontId="2"/>
  </si>
  <si>
    <t>総数</t>
    <phoneticPr fontId="2"/>
  </si>
  <si>
    <t>桜町3丁目</t>
  </si>
  <si>
    <t>泉          町</t>
    <phoneticPr fontId="2"/>
  </si>
  <si>
    <t>緑町１丁目</t>
    <phoneticPr fontId="2"/>
  </si>
  <si>
    <t>緑町２丁目</t>
    <phoneticPr fontId="2"/>
  </si>
  <si>
    <t>幸町１丁目</t>
    <phoneticPr fontId="2"/>
  </si>
  <si>
    <t>幸町２丁目</t>
    <phoneticPr fontId="2"/>
  </si>
  <si>
    <t>幸町３丁目</t>
    <phoneticPr fontId="2"/>
  </si>
  <si>
    <t>幸町４丁目</t>
    <phoneticPr fontId="2"/>
  </si>
  <si>
    <t>柏陽町１ 丁目</t>
    <phoneticPr fontId="2"/>
  </si>
  <si>
    <t xml:space="preserve"> 　　　…</t>
    <phoneticPr fontId="2"/>
  </si>
  <si>
    <t xml:space="preserve">… </t>
    <phoneticPr fontId="2"/>
  </si>
  <si>
    <t>H12</t>
    <phoneticPr fontId="2"/>
  </si>
  <si>
    <t>有明町１ 丁目</t>
    <phoneticPr fontId="2"/>
  </si>
  <si>
    <t>ネパール</t>
  </si>
  <si>
    <t>ネパール</t>
    <phoneticPr fontId="2"/>
  </si>
  <si>
    <t>ベトナム</t>
  </si>
  <si>
    <t>ベトナム</t>
    <phoneticPr fontId="2"/>
  </si>
  <si>
    <t>令和5年</t>
    <rPh sb="0" eb="2">
      <t>レイワ</t>
    </rPh>
    <rPh sb="3" eb="4">
      <t>ネン</t>
    </rPh>
    <phoneticPr fontId="2"/>
  </si>
  <si>
    <t>5年</t>
  </si>
  <si>
    <t>令和2年</t>
    <rPh sb="0" eb="2">
      <t>レイワ</t>
    </rPh>
    <phoneticPr fontId="2"/>
  </si>
  <si>
    <t>3年</t>
  </si>
  <si>
    <t>4年</t>
  </si>
  <si>
    <t>5年</t>
    <rPh sb="1" eb="2">
      <t>ドシ</t>
    </rPh>
    <phoneticPr fontId="2"/>
  </si>
  <si>
    <t>令 和 6 年</t>
    <rPh sb="0" eb="1">
      <t>レイ</t>
    </rPh>
    <rPh sb="2" eb="3">
      <t>ワ</t>
    </rPh>
    <rPh sb="6" eb="7">
      <t>ネン</t>
    </rPh>
    <phoneticPr fontId="2"/>
  </si>
  <si>
    <t>令和6年</t>
    <rPh sb="0" eb="2">
      <t>レイワ</t>
    </rPh>
    <rPh sb="3" eb="4">
      <t>ネン</t>
    </rPh>
    <phoneticPr fontId="2"/>
  </si>
  <si>
    <t>令和2年</t>
    <rPh sb="0" eb="2">
      <t>レイワ</t>
    </rPh>
    <rPh sb="3" eb="4">
      <t>ネン</t>
    </rPh>
    <phoneticPr fontId="2"/>
  </si>
  <si>
    <t>6年</t>
    <rPh sb="1" eb="2">
      <t>ネン</t>
    </rPh>
    <phoneticPr fontId="2"/>
  </si>
  <si>
    <t>令和6年9月末現在</t>
    <rPh sb="0" eb="2">
      <t>レイワ</t>
    </rPh>
    <phoneticPr fontId="2"/>
  </si>
  <si>
    <t>令和6年9月末現在</t>
    <rPh sb="0" eb="2">
      <t>レイワ</t>
    </rPh>
    <rPh sb="3" eb="4">
      <t>ネン</t>
    </rPh>
    <phoneticPr fontId="2"/>
  </si>
  <si>
    <t>平成23年</t>
    <rPh sb="0" eb="2">
      <t>ヘイセイ</t>
    </rPh>
    <phoneticPr fontId="2"/>
  </si>
  <si>
    <t>6年</t>
    <phoneticPr fontId="2"/>
  </si>
  <si>
    <t>2年</t>
    <phoneticPr fontId="2"/>
  </si>
  <si>
    <t>6年</t>
    <rPh sb="1" eb="2">
      <t>ドシ</t>
    </rPh>
    <phoneticPr fontId="2"/>
  </si>
  <si>
    <t>令 和 7 年</t>
    <rPh sb="0" eb="1">
      <t>レイ</t>
    </rPh>
    <rPh sb="2" eb="3">
      <t>ワ</t>
    </rPh>
    <rPh sb="6" eb="7">
      <t>ネン</t>
    </rPh>
    <phoneticPr fontId="2"/>
  </si>
  <si>
    <t>美唄市</t>
    <rPh sb="0" eb="3">
      <t>シンヒダカチョウ</t>
    </rPh>
    <phoneticPr fontId="2"/>
  </si>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</sst>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176" formatCode="#,##0.0;[Red]\-#,##0.0"/>
    <numFmt numFmtId="177" formatCode="0.0%"/>
    <numFmt numFmtId="178" formatCode="\ ###,###,##0;&quot;-&quot;###,###,##0"/>
    <numFmt numFmtId="179" formatCode="###,###,##0.0;&quot;-&quot;##,###,##0.0"/>
    <numFmt numFmtId="180" formatCode="#,###,###,##0;&quot; -&quot;###,###,##0"/>
    <numFmt numFmtId="181" formatCode="\ ###,##0.0;&quot;-&quot;###,##0.0"/>
    <numFmt numFmtId="182" formatCode="0_);[Red]\(0\)"/>
    <numFmt numFmtId="183" formatCode="0.0_);[Red]\(0.0\)"/>
    <numFmt numFmtId="184" formatCode="#,##0;&quot;△ &quot;#,##0"/>
    <numFmt numFmtId="185" formatCode="0;&quot;△ &quot;0"/>
    <numFmt numFmtId="186" formatCode="#,##0_);\(#,##0\)"/>
    <numFmt numFmtId="187" formatCode="0.0"/>
    <numFmt numFmtId="188" formatCode="0.00_ "/>
    <numFmt numFmtId="189" formatCode="#,##0.0"/>
    <numFmt numFmtId="190" formatCode="#,##0_ "/>
    <numFmt numFmtId="191" formatCode="0_);\(0\)"/>
    <numFmt numFmtId="192" formatCode="#,##0_);[Red]\(#,##0\)"/>
    <numFmt numFmtId="193" formatCode="&quot;(&quot;0.0%&quot;)&quot;"/>
  </numFmts>
  <fonts count="6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0"/>
      <name val="ＭＳ 明朝"/>
      <family val="1"/>
      <charset val="128"/>
    </font>
    <font>
      <sz val="10"/>
      <color indexed="8"/>
      <name val="ＭＳ 明朝"/>
      <family val="1"/>
      <charset val="128"/>
    </font>
    <font>
      <sz val="9"/>
      <color indexed="8"/>
      <name val="ＭＳ 明朝"/>
      <family val="1"/>
      <charset val="128"/>
    </font>
    <font>
      <b/>
      <sz val="11"/>
      <name val="ＭＳ 明朝"/>
      <family val="1"/>
      <charset val="128"/>
    </font>
    <font>
      <sz val="11"/>
      <name val="ＭＳ 明朝"/>
      <family val="1"/>
      <charset val="128"/>
    </font>
    <font>
      <sz val="6"/>
      <name val="ＭＳ Ｐ明朝"/>
      <family val="1"/>
      <charset val="128"/>
    </font>
    <font>
      <sz val="9"/>
      <name val="ＭＳ 明朝"/>
      <family val="1"/>
      <charset val="128"/>
    </font>
    <font>
      <sz val="8"/>
      <name val="ＭＳ 明朝"/>
      <family val="1"/>
      <charset val="128"/>
    </font>
    <font>
      <b/>
      <sz val="11"/>
      <color indexed="8"/>
      <name val="ＭＳ 明朝"/>
      <family val="1"/>
      <charset val="128"/>
    </font>
    <font>
      <sz val="11"/>
      <color indexed="8"/>
      <name val="ＭＳ 明朝"/>
      <family val="1"/>
      <charset val="128"/>
    </font>
    <font>
      <b/>
      <sz val="9"/>
      <name val="ＭＳ 明朝"/>
      <family val="1"/>
      <charset val="128"/>
    </font>
    <font>
      <sz val="11"/>
      <color indexed="8"/>
      <name val="ＭＳ Ｐゴシック"/>
      <family val="3"/>
      <charset val="128"/>
    </font>
    <font>
      <sz val="8"/>
      <color indexed="8"/>
      <name val="ＭＳ 明朝"/>
      <family val="1"/>
      <charset val="128"/>
    </font>
    <font>
      <sz val="15"/>
      <name val="ＭＳ 明朝"/>
      <family val="1"/>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10"/>
      <name val="ＭＳ Ｐゴシック"/>
      <family val="3"/>
      <charset val="128"/>
    </font>
    <font>
      <sz val="11"/>
      <color rgb="FF000000"/>
      <name val="ＭＳ Ｐゴシック"/>
      <family val="3"/>
      <charset val="128"/>
    </font>
    <font>
      <sz val="11"/>
      <name val="HG丸ｺﾞｼｯｸM-PRO"/>
      <family val="3"/>
      <charset val="128"/>
    </font>
    <font>
      <sz val="10"/>
      <name val="HG丸ｺﾞｼｯｸM-PRO"/>
      <family val="3"/>
      <charset val="128"/>
    </font>
    <font>
      <sz val="10"/>
      <color theme="1"/>
      <name val="HG丸ｺﾞｼｯｸM-PRO"/>
      <family val="3"/>
      <charset val="128"/>
    </font>
    <font>
      <sz val="8"/>
      <name val="HG丸ｺﾞｼｯｸM-PRO"/>
      <family val="3"/>
      <charset val="128"/>
    </font>
    <font>
      <sz val="14"/>
      <name val="ＭＳ 明朝"/>
      <family val="1"/>
      <charset val="128"/>
    </font>
    <font>
      <sz val="11"/>
      <color theme="1"/>
      <name val="ＭＳ Ｐゴシック"/>
      <family val="3"/>
      <charset val="128"/>
      <scheme val="minor"/>
    </font>
    <font>
      <sz val="10"/>
      <name val="HGｺﾞｼｯｸM"/>
      <family val="3"/>
      <charset val="128"/>
    </font>
    <font>
      <sz val="15"/>
      <name val="HGｺﾞｼｯｸM"/>
      <family val="3"/>
      <charset val="128"/>
    </font>
    <font>
      <b/>
      <sz val="12"/>
      <name val="HGｺﾞｼｯｸM"/>
      <family val="3"/>
      <charset val="128"/>
    </font>
    <font>
      <b/>
      <sz val="17"/>
      <name val="HGｺﾞｼｯｸM"/>
      <family val="3"/>
      <charset val="128"/>
    </font>
    <font>
      <sz val="22"/>
      <name val="HGｺﾞｼｯｸM"/>
      <family val="3"/>
      <charset val="128"/>
    </font>
    <font>
      <sz val="10"/>
      <color indexed="8"/>
      <name val="HGｺﾞｼｯｸM"/>
      <family val="3"/>
      <charset val="128"/>
    </font>
    <font>
      <sz val="9"/>
      <color indexed="8"/>
      <name val="HGｺﾞｼｯｸM"/>
      <family val="3"/>
      <charset val="128"/>
    </font>
    <font>
      <b/>
      <sz val="10"/>
      <name val="HGｺﾞｼｯｸM"/>
      <family val="3"/>
      <charset val="128"/>
    </font>
    <font>
      <b/>
      <sz val="14"/>
      <name val="HGｺﾞｼｯｸM"/>
      <family val="3"/>
      <charset val="128"/>
    </font>
    <font>
      <sz val="11"/>
      <name val="HGｺﾞｼｯｸM"/>
      <family val="3"/>
      <charset val="128"/>
    </font>
    <font>
      <b/>
      <sz val="11"/>
      <name val="HGｺﾞｼｯｸM"/>
      <family val="3"/>
      <charset val="128"/>
    </font>
    <font>
      <sz val="9"/>
      <name val="HGｺﾞｼｯｸM"/>
      <family val="3"/>
      <charset val="128"/>
    </font>
    <font>
      <b/>
      <sz val="11"/>
      <name val="HGSｺﾞｼｯｸM"/>
      <family val="3"/>
      <charset val="128"/>
    </font>
    <font>
      <sz val="10"/>
      <name val="HGSｺﾞｼｯｸM"/>
      <family val="3"/>
      <charset val="128"/>
    </font>
    <font>
      <sz val="11"/>
      <name val="HGSｺﾞｼｯｸM"/>
      <family val="3"/>
      <charset val="128"/>
    </font>
    <font>
      <b/>
      <sz val="10"/>
      <name val="HGSｺﾞｼｯｸM"/>
      <family val="3"/>
      <charset val="128"/>
    </font>
    <font>
      <sz val="10"/>
      <color theme="1"/>
      <name val="HGｺﾞｼｯｸM"/>
      <family val="3"/>
      <charset val="128"/>
    </font>
    <font>
      <sz val="10"/>
      <color indexed="10"/>
      <name val="HGｺﾞｼｯｸM"/>
      <family val="3"/>
      <charset val="128"/>
    </font>
    <font>
      <sz val="8"/>
      <name val="HGｺﾞｼｯｸM"/>
      <family val="3"/>
      <charset val="128"/>
    </font>
    <font>
      <b/>
      <sz val="8"/>
      <name val="HGｺﾞｼｯｸM"/>
      <family val="3"/>
      <charset val="128"/>
    </font>
    <font>
      <b/>
      <sz val="9"/>
      <name val="HGｺﾞｼｯｸM"/>
      <family val="3"/>
      <charset val="128"/>
    </font>
    <font>
      <b/>
      <sz val="11"/>
      <color indexed="8"/>
      <name val="HGｺﾞｼｯｸM"/>
      <family val="3"/>
      <charset val="128"/>
    </font>
    <font>
      <sz val="11"/>
      <color indexed="8"/>
      <name val="HGｺﾞｼｯｸM"/>
      <family val="3"/>
      <charset val="128"/>
    </font>
    <font>
      <sz val="7"/>
      <name val="HGｺﾞｼｯｸM"/>
      <family val="3"/>
      <charset val="128"/>
    </font>
    <font>
      <sz val="7.5"/>
      <name val="HGｺﾞｼｯｸM"/>
      <family val="3"/>
      <charset val="128"/>
    </font>
    <font>
      <sz val="8.5"/>
      <name val="HGｺﾞｼｯｸM"/>
      <family val="3"/>
      <charset val="128"/>
    </font>
    <font>
      <sz val="20"/>
      <name val="Meiryo UI"/>
      <family val="3"/>
      <charset val="128"/>
    </font>
    <font>
      <sz val="12"/>
      <name val="Meiryo UI"/>
      <family val="3"/>
      <charset val="128"/>
    </font>
    <font>
      <sz val="11"/>
      <color theme="1"/>
      <name val="ＭＳ Ｐゴシック"/>
      <family val="3"/>
      <charset val="128"/>
    </font>
    <font>
      <sz val="9"/>
      <color theme="1"/>
      <name val="HGｺﾞｼｯｸM"/>
      <family val="3"/>
      <charset val="128"/>
    </font>
    <font>
      <sz val="10"/>
      <name val="Segoe UI Symbol"/>
      <family val="3"/>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right style="double">
        <color indexed="64"/>
      </right>
      <top/>
      <bottom/>
      <diagonal/>
    </border>
    <border>
      <left/>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style="hair">
        <color indexed="64"/>
      </left>
      <right/>
      <top/>
      <bottom/>
      <diagonal/>
    </border>
    <border>
      <left/>
      <right style="double">
        <color indexed="64"/>
      </right>
      <top/>
      <bottom style="medium">
        <color indexed="64"/>
      </bottom>
      <diagonal/>
    </border>
  </borders>
  <cellStyleXfs count="14">
    <xf numFmtId="0" fontId="0" fillId="0" borderId="0"/>
    <xf numFmtId="9" fontId="1" fillId="0" borderId="0" applyFont="0" applyFill="0" applyBorder="0" applyAlignment="0" applyProtection="0"/>
    <xf numFmtId="38" fontId="1" fillId="0" borderId="0" applyFont="0" applyFill="0" applyBorder="0" applyAlignment="0" applyProtection="0"/>
    <xf numFmtId="38" fontId="15" fillId="0" borderId="0" applyFont="0" applyFill="0" applyBorder="0" applyAlignment="0" applyProtection="0">
      <alignment vertical="center"/>
    </xf>
    <xf numFmtId="38" fontId="3" fillId="0" borderId="0" applyFont="0" applyFill="0" applyBorder="0" applyAlignment="0" applyProtection="0"/>
    <xf numFmtId="0" fontId="3" fillId="0" borderId="0"/>
    <xf numFmtId="0" fontId="3" fillId="0" borderId="0"/>
    <xf numFmtId="1" fontId="27" fillId="0" borderId="0"/>
    <xf numFmtId="38" fontId="1" fillId="0" borderId="0" applyFont="0" applyFill="0" applyBorder="0" applyAlignment="0" applyProtection="0"/>
    <xf numFmtId="0" fontId="28" fillId="0" borderId="0">
      <alignment vertical="center"/>
    </xf>
    <xf numFmtId="0" fontId="1" fillId="0" borderId="0"/>
    <xf numFmtId="1" fontId="27" fillId="0" borderId="0"/>
    <xf numFmtId="0" fontId="27" fillId="0" borderId="0"/>
    <xf numFmtId="38" fontId="1" fillId="0" borderId="0" applyFont="0" applyFill="0" applyBorder="0" applyAlignment="0" applyProtection="0"/>
  </cellStyleXfs>
  <cellXfs count="855">
    <xf numFmtId="0" fontId="0" fillId="0" borderId="0" xfId="0"/>
    <xf numFmtId="0" fontId="4" fillId="0" borderId="0" xfId="0" applyFont="1" applyAlignment="1">
      <alignment vertical="center"/>
    </xf>
    <xf numFmtId="0" fontId="4" fillId="0" borderId="0" xfId="0" applyFont="1" applyBorder="1" applyAlignment="1">
      <alignment vertical="center"/>
    </xf>
    <xf numFmtId="0" fontId="7" fillId="0" borderId="0" xfId="0" applyFont="1" applyAlignment="1">
      <alignment vertical="center"/>
    </xf>
    <xf numFmtId="0" fontId="4" fillId="0" borderId="0" xfId="0" applyFont="1" applyFill="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right" vertical="center"/>
    </xf>
    <xf numFmtId="38" fontId="4" fillId="0" borderId="0" xfId="2" applyFont="1" applyAlignment="1">
      <alignment vertical="center"/>
    </xf>
    <xf numFmtId="49" fontId="5" fillId="0" borderId="0" xfId="6" applyNumberFormat="1" applyFont="1" applyFill="1" applyBorder="1" applyAlignment="1">
      <alignment horizontal="distributed" vertical="center"/>
    </xf>
    <xf numFmtId="49" fontId="6" fillId="0" borderId="0" xfId="6" applyNumberFormat="1" applyFont="1" applyFill="1" applyBorder="1" applyAlignment="1">
      <alignment vertical="center"/>
    </xf>
    <xf numFmtId="178" fontId="6" fillId="0" borderId="0" xfId="6" quotePrefix="1" applyNumberFormat="1" applyFont="1" applyFill="1" applyBorder="1" applyAlignment="1">
      <alignment horizontal="right" vertical="center"/>
    </xf>
    <xf numFmtId="180" fontId="6" fillId="0" borderId="0" xfId="6" quotePrefix="1" applyNumberFormat="1" applyFont="1" applyFill="1" applyBorder="1" applyAlignment="1">
      <alignment horizontal="right" vertical="center"/>
    </xf>
    <xf numFmtId="49" fontId="5" fillId="0" borderId="0" xfId="6" applyNumberFormat="1" applyFont="1" applyFill="1" applyBorder="1" applyAlignment="1">
      <alignment vertical="center"/>
    </xf>
    <xf numFmtId="181" fontId="6" fillId="0" borderId="0" xfId="6" quotePrefix="1" applyNumberFormat="1" applyFont="1" applyFill="1" applyBorder="1" applyAlignment="1">
      <alignment horizontal="right" vertical="center"/>
    </xf>
    <xf numFmtId="0" fontId="4" fillId="0" borderId="0" xfId="0" applyFont="1" applyFill="1" applyAlignment="1">
      <alignment vertical="center"/>
    </xf>
    <xf numFmtId="0" fontId="8" fillId="0" borderId="0" xfId="0" applyFont="1" applyFill="1"/>
    <xf numFmtId="0" fontId="8" fillId="0" borderId="0" xfId="0" applyFont="1"/>
    <xf numFmtId="38" fontId="4" fillId="0" borderId="0" xfId="2" applyFont="1" applyAlignment="1">
      <alignment horizontal="right" vertical="center"/>
    </xf>
    <xf numFmtId="38" fontId="10" fillId="0" borderId="0" xfId="2" applyFont="1" applyFill="1" applyBorder="1" applyAlignment="1">
      <alignment vertical="center"/>
    </xf>
    <xf numFmtId="0" fontId="8" fillId="0" borderId="0" xfId="0" applyFont="1" applyAlignment="1">
      <alignment vertical="center"/>
    </xf>
    <xf numFmtId="182" fontId="8" fillId="0" borderId="0" xfId="0" applyNumberFormat="1" applyFont="1" applyAlignment="1">
      <alignment vertical="center"/>
    </xf>
    <xf numFmtId="49" fontId="12" fillId="0" borderId="10" xfId="6" applyNumberFormat="1" applyFont="1" applyFill="1" applyBorder="1" applyAlignment="1">
      <alignment horizontal="left" vertical="center"/>
    </xf>
    <xf numFmtId="49" fontId="13" fillId="0" borderId="10" xfId="6" applyNumberFormat="1" applyFont="1" applyFill="1" applyBorder="1" applyAlignment="1">
      <alignment horizontal="center" vertical="center"/>
    </xf>
    <xf numFmtId="182" fontId="13" fillId="0" borderId="10" xfId="6" applyNumberFormat="1" applyFont="1" applyFill="1" applyBorder="1" applyAlignment="1">
      <alignment horizontal="center" vertical="center"/>
    </xf>
    <xf numFmtId="0" fontId="3" fillId="0" borderId="0" xfId="0" applyFont="1"/>
    <xf numFmtId="38" fontId="8" fillId="0" borderId="0" xfId="2" applyFont="1"/>
    <xf numFmtId="0" fontId="10" fillId="0" borderId="0" xfId="0" applyFont="1" applyFill="1"/>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20" fillId="0" borderId="0" xfId="0" applyFont="1"/>
    <xf numFmtId="0" fontId="0" fillId="0" borderId="0" xfId="0" applyFill="1"/>
    <xf numFmtId="0" fontId="4" fillId="0" borderId="18" xfId="0" applyFont="1" applyBorder="1" applyAlignment="1">
      <alignment horizontal="distributed" vertical="center"/>
    </xf>
    <xf numFmtId="0" fontId="4" fillId="0" borderId="19" xfId="0" applyFont="1" applyBorder="1" applyAlignment="1">
      <alignment horizontal="distributed" vertical="center"/>
    </xf>
    <xf numFmtId="183" fontId="4" fillId="0" borderId="2" xfId="0" applyNumberFormat="1" applyFont="1" applyBorder="1" applyAlignment="1">
      <alignment horizontal="right" vertical="center"/>
    </xf>
    <xf numFmtId="183" fontId="4" fillId="0" borderId="7" xfId="0" applyNumberFormat="1" applyFont="1" applyBorder="1" applyAlignment="1">
      <alignment horizontal="right" vertical="center"/>
    </xf>
    <xf numFmtId="183" fontId="0" fillId="0" borderId="0" xfId="0" applyNumberFormat="1"/>
    <xf numFmtId="0" fontId="4" fillId="0" borderId="20" xfId="0" applyFont="1" applyBorder="1" applyAlignment="1">
      <alignment horizontal="center" vertical="center"/>
    </xf>
    <xf numFmtId="38" fontId="4" fillId="0" borderId="21" xfId="2" applyFont="1" applyBorder="1" applyAlignment="1">
      <alignment horizontal="right" vertical="center"/>
    </xf>
    <xf numFmtId="38" fontId="4" fillId="0" borderId="22" xfId="2" applyFont="1" applyBorder="1" applyAlignment="1">
      <alignment horizontal="right" vertical="center"/>
    </xf>
    <xf numFmtId="38" fontId="0" fillId="0" borderId="0" xfId="0" applyNumberFormat="1"/>
    <xf numFmtId="0" fontId="4" fillId="0" borderId="0" xfId="0" applyFont="1" applyBorder="1" applyAlignment="1">
      <alignment horizontal="distributed" vertical="center"/>
    </xf>
    <xf numFmtId="183" fontId="4" fillId="0" borderId="0" xfId="0" applyNumberFormat="1" applyFont="1" applyBorder="1" applyAlignment="1">
      <alignment horizontal="right" vertical="center"/>
    </xf>
    <xf numFmtId="38" fontId="4" fillId="0" borderId="0" xfId="2" applyFont="1" applyBorder="1" applyAlignment="1">
      <alignment horizontal="right" vertical="center"/>
    </xf>
    <xf numFmtId="0" fontId="19" fillId="0" borderId="0" xfId="0" applyFont="1" applyAlignment="1">
      <alignment horizontal="center"/>
    </xf>
    <xf numFmtId="183" fontId="4" fillId="0" borderId="0" xfId="0" applyNumberFormat="1" applyFont="1" applyAlignment="1">
      <alignment horizontal="right" vertical="center"/>
    </xf>
    <xf numFmtId="38" fontId="18" fillId="0" borderId="0" xfId="2" applyFont="1" applyBorder="1"/>
    <xf numFmtId="38" fontId="18" fillId="0" borderId="0" xfId="2" applyFont="1"/>
    <xf numFmtId="0" fontId="11" fillId="0" borderId="0" xfId="0" applyFont="1" applyBorder="1" applyAlignment="1">
      <alignment horizontal="distributed" vertical="center"/>
    </xf>
    <xf numFmtId="38" fontId="4" fillId="0" borderId="0" xfId="0" applyNumberFormat="1" applyFont="1" applyAlignment="1">
      <alignment vertical="center"/>
    </xf>
    <xf numFmtId="38" fontId="11" fillId="0" borderId="0" xfId="2" applyFont="1" applyFill="1" applyAlignment="1">
      <alignment vertical="center"/>
    </xf>
    <xf numFmtId="38" fontId="6" fillId="0" borderId="0" xfId="2" quotePrefix="1" applyFont="1" applyFill="1" applyBorder="1" applyAlignment="1">
      <alignment horizontal="right" vertical="center"/>
    </xf>
    <xf numFmtId="0" fontId="8" fillId="0" borderId="0" xfId="0" applyFont="1" applyFill="1" applyAlignment="1">
      <alignment vertical="center"/>
    </xf>
    <xf numFmtId="38" fontId="11" fillId="0" borderId="0" xfId="3" applyFont="1" applyFill="1" applyBorder="1">
      <alignment vertical="center"/>
    </xf>
    <xf numFmtId="38" fontId="16" fillId="0" borderId="0" xfId="3" applyFont="1" applyFill="1" applyBorder="1">
      <alignment vertical="center"/>
    </xf>
    <xf numFmtId="0" fontId="17" fillId="0" borderId="0" xfId="0" applyFont="1" applyFill="1" applyAlignment="1">
      <alignment vertical="center"/>
    </xf>
    <xf numFmtId="0" fontId="8" fillId="0" borderId="0" xfId="0" applyFont="1" applyFill="1" applyBorder="1" applyAlignment="1">
      <alignment vertical="center"/>
    </xf>
    <xf numFmtId="49" fontId="12" fillId="0" borderId="0" xfId="6" applyNumberFormat="1" applyFont="1" applyFill="1" applyBorder="1" applyAlignment="1">
      <alignment horizontal="left" vertical="center"/>
    </xf>
    <xf numFmtId="49" fontId="13" fillId="0" borderId="0" xfId="6" applyNumberFormat="1" applyFont="1" applyFill="1" applyBorder="1" applyAlignment="1">
      <alignment horizontal="center" vertical="center"/>
    </xf>
    <xf numFmtId="182" fontId="13" fillId="0" borderId="0" xfId="6" applyNumberFormat="1" applyFont="1" applyFill="1" applyBorder="1" applyAlignment="1">
      <alignment horizontal="center" vertical="center"/>
    </xf>
    <xf numFmtId="0" fontId="4" fillId="0" borderId="2" xfId="0" applyFont="1" applyBorder="1" applyAlignment="1">
      <alignment horizontal="distributed" vertical="center"/>
    </xf>
    <xf numFmtId="49" fontId="5" fillId="0" borderId="10" xfId="6" applyNumberFormat="1" applyFont="1" applyFill="1" applyBorder="1" applyAlignment="1">
      <alignment horizontal="right" vertical="center"/>
    </xf>
    <xf numFmtId="181" fontId="6" fillId="0" borderId="25" xfId="6" applyNumberFormat="1" applyFont="1" applyFill="1" applyBorder="1" applyAlignment="1">
      <alignment horizontal="right" vertical="center"/>
    </xf>
    <xf numFmtId="181" fontId="6" fillId="0" borderId="25" xfId="6" quotePrefix="1" applyNumberFormat="1" applyFont="1" applyFill="1" applyBorder="1" applyAlignment="1">
      <alignment horizontal="right" vertical="center"/>
    </xf>
    <xf numFmtId="49" fontId="5" fillId="0" borderId="18" xfId="6" applyNumberFormat="1" applyFont="1" applyFill="1" applyBorder="1" applyAlignment="1">
      <alignment horizontal="center" vertical="center"/>
    </xf>
    <xf numFmtId="49" fontId="5" fillId="0" borderId="19" xfId="6" applyNumberFormat="1" applyFont="1" applyFill="1" applyBorder="1" applyAlignment="1">
      <alignment horizontal="center" vertical="center"/>
    </xf>
    <xf numFmtId="49" fontId="5" fillId="0" borderId="28" xfId="6" applyNumberFormat="1" applyFont="1" applyFill="1" applyBorder="1" applyAlignment="1">
      <alignment horizontal="center" vertical="center"/>
    </xf>
    <xf numFmtId="49" fontId="5" fillId="0" borderId="29" xfId="6" applyNumberFormat="1" applyFont="1" applyFill="1" applyBorder="1" applyAlignment="1">
      <alignment horizontal="center" vertical="center"/>
    </xf>
    <xf numFmtId="49" fontId="5" fillId="0" borderId="16" xfId="6" applyNumberFormat="1" applyFont="1" applyFill="1" applyBorder="1" applyAlignment="1">
      <alignment horizontal="center" vertical="center"/>
    </xf>
    <xf numFmtId="178" fontId="6" fillId="0" borderId="10" xfId="6" quotePrefix="1" applyNumberFormat="1" applyFont="1" applyFill="1" applyBorder="1" applyAlignment="1">
      <alignment horizontal="right" vertical="center"/>
    </xf>
    <xf numFmtId="0" fontId="21" fillId="0" borderId="0" xfId="0" applyFont="1"/>
    <xf numFmtId="0" fontId="4" fillId="0" borderId="24" xfId="0" applyFont="1" applyFill="1" applyBorder="1" applyAlignment="1">
      <alignment horizontal="distributed" vertical="center"/>
    </xf>
    <xf numFmtId="183" fontId="0" fillId="0" borderId="17" xfId="0" applyNumberFormat="1" applyBorder="1"/>
    <xf numFmtId="0" fontId="0" fillId="0" borderId="10" xfId="0" applyBorder="1"/>
    <xf numFmtId="0" fontId="0" fillId="0" borderId="0" xfId="0" applyAlignment="1">
      <alignment horizontal="center"/>
    </xf>
    <xf numFmtId="0" fontId="8" fillId="0" borderId="0" xfId="0" applyFont="1" applyFill="1" applyBorder="1"/>
    <xf numFmtId="0" fontId="4" fillId="0" borderId="0" xfId="0" applyFont="1" applyFill="1" applyBorder="1"/>
    <xf numFmtId="182" fontId="8" fillId="0" borderId="0" xfId="0" applyNumberFormat="1" applyFont="1" applyFill="1" applyAlignment="1">
      <alignment vertical="center"/>
    </xf>
    <xf numFmtId="0" fontId="8" fillId="0" borderId="0" xfId="0" applyFont="1" applyFill="1" applyAlignment="1">
      <alignment horizontal="center" vertical="center"/>
    </xf>
    <xf numFmtId="0" fontId="0" fillId="0" borderId="2" xfId="0" applyBorder="1"/>
    <xf numFmtId="0" fontId="24" fillId="0" borderId="0" xfId="0" applyFont="1" applyFill="1" applyAlignment="1">
      <alignment vertical="center"/>
    </xf>
    <xf numFmtId="0" fontId="23" fillId="0" borderId="0" xfId="0" applyFont="1" applyFill="1" applyAlignment="1">
      <alignment vertical="center"/>
    </xf>
    <xf numFmtId="0" fontId="23" fillId="0" borderId="0" xfId="0" applyFont="1" applyFill="1" applyBorder="1"/>
    <xf numFmtId="0" fontId="23" fillId="0" borderId="0" xfId="0" applyFont="1" applyFill="1"/>
    <xf numFmtId="186" fontId="24" fillId="0" borderId="0" xfId="0" applyNumberFormat="1" applyFont="1" applyFill="1" applyBorder="1" applyAlignment="1">
      <alignment horizontal="right" vertical="center"/>
    </xf>
    <xf numFmtId="186" fontId="25" fillId="0" borderId="0" xfId="0" applyNumberFormat="1" applyFont="1" applyFill="1" applyAlignment="1">
      <alignment horizontal="right" vertical="center"/>
    </xf>
    <xf numFmtId="0" fontId="8" fillId="0" borderId="2" xfId="0" applyFont="1" applyBorder="1"/>
    <xf numFmtId="0" fontId="29" fillId="0" borderId="0" xfId="0" applyFont="1" applyFill="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32" fillId="0" borderId="0" xfId="0" applyFont="1" applyFill="1" applyAlignment="1">
      <alignment vertical="center"/>
    </xf>
    <xf numFmtId="0" fontId="33" fillId="0" borderId="0" xfId="0" applyFont="1" applyFill="1" applyAlignment="1">
      <alignment vertical="center"/>
    </xf>
    <xf numFmtId="49" fontId="34" fillId="0" borderId="0" xfId="6" applyNumberFormat="1" applyFont="1" applyFill="1" applyBorder="1" applyAlignment="1">
      <alignment horizontal="distributed" vertical="top"/>
    </xf>
    <xf numFmtId="177" fontId="35" fillId="0" borderId="0" xfId="6" quotePrefix="1" applyNumberFormat="1" applyFont="1" applyFill="1" applyBorder="1" applyAlignment="1">
      <alignment horizontal="right" vertical="top"/>
    </xf>
    <xf numFmtId="0" fontId="29" fillId="0" borderId="0" xfId="0" applyFont="1" applyFill="1" applyBorder="1" applyAlignment="1">
      <alignment vertical="center"/>
    </xf>
    <xf numFmtId="0" fontId="29" fillId="0" borderId="30" xfId="0" applyFont="1" applyFill="1" applyBorder="1" applyAlignment="1">
      <alignment vertical="center"/>
    </xf>
    <xf numFmtId="0" fontId="29" fillId="0" borderId="31" xfId="0" applyFont="1" applyFill="1" applyBorder="1" applyAlignment="1">
      <alignment vertical="center"/>
    </xf>
    <xf numFmtId="0" fontId="36" fillId="0" borderId="0" xfId="0" applyFont="1" applyFill="1" applyAlignment="1">
      <alignment horizontal="center" vertical="center"/>
    </xf>
    <xf numFmtId="0" fontId="29" fillId="0" borderId="32" xfId="0" applyFont="1" applyFill="1" applyBorder="1" applyAlignment="1">
      <alignment vertical="center"/>
    </xf>
    <xf numFmtId="0" fontId="36" fillId="0" borderId="0" xfId="0" applyFont="1" applyFill="1" applyAlignment="1">
      <alignment vertical="center"/>
    </xf>
    <xf numFmtId="0" fontId="29" fillId="0" borderId="33" xfId="0" applyFont="1" applyFill="1" applyBorder="1" applyAlignment="1">
      <alignment vertical="center"/>
    </xf>
    <xf numFmtId="0" fontId="36" fillId="0" borderId="0" xfId="0" applyFont="1" applyFill="1" applyBorder="1" applyAlignment="1">
      <alignment horizontal="center" vertical="center"/>
    </xf>
    <xf numFmtId="0" fontId="36" fillId="0" borderId="0" xfId="0" applyFont="1" applyFill="1" applyAlignment="1">
      <alignment horizontal="right" vertical="center"/>
    </xf>
    <xf numFmtId="0" fontId="38" fillId="0" borderId="0" xfId="0" applyFont="1" applyFill="1" applyAlignment="1">
      <alignment vertical="center"/>
    </xf>
    <xf numFmtId="0" fontId="40" fillId="0" borderId="0" xfId="0" applyFont="1" applyFill="1" applyAlignment="1">
      <alignment vertical="center"/>
    </xf>
    <xf numFmtId="38" fontId="29" fillId="0" borderId="8" xfId="2" applyFont="1" applyFill="1" applyBorder="1" applyAlignment="1">
      <alignment vertical="center"/>
    </xf>
    <xf numFmtId="38" fontId="29" fillId="0" borderId="9" xfId="2" applyFont="1" applyFill="1" applyBorder="1" applyAlignment="1">
      <alignment vertical="center"/>
    </xf>
    <xf numFmtId="38" fontId="29" fillId="0" borderId="6" xfId="2" applyFont="1" applyFill="1" applyBorder="1" applyAlignment="1">
      <alignment vertical="center"/>
    </xf>
    <xf numFmtId="176" fontId="29" fillId="0" borderId="8" xfId="0" applyNumberFormat="1" applyFont="1" applyFill="1" applyBorder="1" applyAlignment="1">
      <alignment vertical="center"/>
    </xf>
    <xf numFmtId="38" fontId="29" fillId="0" borderId="4" xfId="2" applyFont="1" applyFill="1" applyBorder="1" applyAlignment="1">
      <alignment vertical="center"/>
    </xf>
    <xf numFmtId="38" fontId="29" fillId="0" borderId="0" xfId="2" applyFont="1" applyFill="1" applyBorder="1" applyAlignment="1">
      <alignment vertical="center"/>
    </xf>
    <xf numFmtId="38" fontId="29" fillId="0" borderId="3" xfId="2" applyFont="1" applyFill="1" applyBorder="1" applyAlignment="1">
      <alignment vertical="center"/>
    </xf>
    <xf numFmtId="176" fontId="29" fillId="0" borderId="4" xfId="0" applyNumberFormat="1" applyFont="1" applyFill="1" applyBorder="1" applyAlignment="1">
      <alignment vertical="center"/>
    </xf>
    <xf numFmtId="0" fontId="29" fillId="0" borderId="1" xfId="0" applyFont="1" applyFill="1" applyBorder="1" applyAlignment="1">
      <alignment vertical="center"/>
    </xf>
    <xf numFmtId="38" fontId="29" fillId="0" borderId="1" xfId="2" applyFont="1" applyFill="1" applyBorder="1" applyAlignment="1">
      <alignment vertical="center"/>
    </xf>
    <xf numFmtId="176" fontId="29" fillId="0" borderId="3" xfId="0" applyNumberFormat="1" applyFont="1" applyFill="1" applyBorder="1" applyAlignment="1">
      <alignment vertical="center"/>
    </xf>
    <xf numFmtId="0" fontId="38" fillId="0" borderId="0" xfId="0" applyFont="1" applyFill="1" applyBorder="1"/>
    <xf numFmtId="0" fontId="40" fillId="0" borderId="0" xfId="0" applyFont="1" applyFill="1" applyBorder="1" applyAlignment="1">
      <alignment vertical="center"/>
    </xf>
    <xf numFmtId="0" fontId="40" fillId="0" borderId="0" xfId="0" applyFont="1" applyFill="1"/>
    <xf numFmtId="0" fontId="40" fillId="0" borderId="0" xfId="0" applyFont="1" applyFill="1" applyBorder="1"/>
    <xf numFmtId="0" fontId="38" fillId="0" borderId="0" xfId="0" applyFont="1" applyFill="1"/>
    <xf numFmtId="0" fontId="42" fillId="0" borderId="0" xfId="0" applyFont="1" applyFill="1" applyAlignment="1">
      <alignment vertical="center"/>
    </xf>
    <xf numFmtId="0" fontId="43" fillId="0" borderId="0" xfId="0" applyFont="1" applyFill="1"/>
    <xf numFmtId="0" fontId="41" fillId="0" borderId="0" xfId="0" applyFont="1" applyFill="1" applyAlignment="1">
      <alignment vertical="center"/>
    </xf>
    <xf numFmtId="0" fontId="42" fillId="0" borderId="2" xfId="0" applyFont="1" applyFill="1" applyBorder="1" applyAlignment="1">
      <alignment horizontal="center" vertical="center"/>
    </xf>
    <xf numFmtId="0" fontId="44" fillId="0" borderId="6" xfId="0" applyFont="1" applyFill="1" applyBorder="1" applyAlignment="1">
      <alignment horizontal="distributed" vertical="center"/>
    </xf>
    <xf numFmtId="0" fontId="42" fillId="0" borderId="6" xfId="0" applyFont="1" applyFill="1" applyBorder="1" applyAlignment="1">
      <alignment vertical="center"/>
    </xf>
    <xf numFmtId="0" fontId="44" fillId="0" borderId="3" xfId="0" applyFont="1" applyFill="1" applyBorder="1" applyAlignment="1">
      <alignment horizontal="distributed" vertical="center"/>
    </xf>
    <xf numFmtId="0" fontId="44" fillId="0" borderId="3" xfId="0" applyFont="1" applyFill="1" applyBorder="1" applyAlignment="1">
      <alignment horizontal="center" vertical="center"/>
    </xf>
    <xf numFmtId="0" fontId="42" fillId="0" borderId="3" xfId="0" applyFont="1" applyFill="1" applyBorder="1" applyAlignment="1">
      <alignment vertical="center"/>
    </xf>
    <xf numFmtId="0" fontId="42" fillId="0" borderId="3" xfId="0" applyFont="1" applyFill="1" applyBorder="1" applyAlignment="1">
      <alignment horizontal="center" vertical="center"/>
    </xf>
    <xf numFmtId="0" fontId="42" fillId="0" borderId="11" xfId="0" applyFont="1" applyFill="1" applyBorder="1" applyAlignment="1">
      <alignment horizontal="center" vertical="center"/>
    </xf>
    <xf numFmtId="0" fontId="29" fillId="0" borderId="0" xfId="0" applyFont="1" applyFill="1"/>
    <xf numFmtId="0" fontId="36" fillId="0" borderId="0" xfId="0" applyFont="1" applyFill="1" applyBorder="1"/>
    <xf numFmtId="0" fontId="29" fillId="0" borderId="0" xfId="0" applyFont="1" applyFill="1" applyAlignment="1">
      <alignment horizontal="right"/>
    </xf>
    <xf numFmtId="0" fontId="29" fillId="0" borderId="2" xfId="0" applyFont="1" applyFill="1" applyBorder="1" applyAlignment="1">
      <alignment horizontal="center"/>
    </xf>
    <xf numFmtId="0" fontId="29" fillId="0" borderId="7" xfId="0" applyFont="1" applyFill="1" applyBorder="1" applyAlignment="1">
      <alignment horizontal="center"/>
    </xf>
    <xf numFmtId="0" fontId="29" fillId="0" borderId="1" xfId="0" applyFont="1" applyFill="1" applyBorder="1"/>
    <xf numFmtId="0" fontId="29" fillId="0" borderId="3" xfId="0" applyFont="1" applyFill="1" applyBorder="1"/>
    <xf numFmtId="0" fontId="39" fillId="0" borderId="0" xfId="0" applyFont="1" applyFill="1" applyAlignment="1">
      <alignment vertical="center"/>
    </xf>
    <xf numFmtId="0" fontId="29" fillId="0" borderId="0" xfId="0" applyFont="1" applyFill="1" applyAlignment="1">
      <alignment horizontal="right" vertical="center"/>
    </xf>
    <xf numFmtId="41" fontId="38" fillId="0" borderId="0" xfId="0" applyNumberFormat="1" applyFont="1" applyFill="1" applyAlignment="1">
      <alignment vertical="center"/>
    </xf>
    <xf numFmtId="0" fontId="38" fillId="0" borderId="0" xfId="0" applyFont="1" applyFill="1" applyBorder="1" applyAlignment="1">
      <alignment vertical="center"/>
    </xf>
    <xf numFmtId="0" fontId="29" fillId="0" borderId="25" xfId="0" applyFont="1" applyFill="1" applyBorder="1" applyAlignment="1">
      <alignment vertical="center"/>
    </xf>
    <xf numFmtId="186" fontId="29" fillId="0" borderId="1" xfId="0" applyNumberFormat="1" applyFont="1" applyFill="1" applyBorder="1" applyAlignment="1">
      <alignment horizontal="right" vertical="center"/>
    </xf>
    <xf numFmtId="186" fontId="29" fillId="0" borderId="0" xfId="2" applyNumberFormat="1" applyFont="1" applyFill="1" applyBorder="1" applyAlignment="1">
      <alignment horizontal="right" vertical="center"/>
    </xf>
    <xf numFmtId="38" fontId="38" fillId="0" borderId="0" xfId="0" applyNumberFormat="1" applyFont="1" applyFill="1" applyAlignment="1">
      <alignment vertical="center"/>
    </xf>
    <xf numFmtId="186" fontId="29" fillId="0" borderId="9" xfId="0" applyNumberFormat="1" applyFont="1" applyFill="1" applyBorder="1" applyAlignment="1">
      <alignment horizontal="center" vertical="center"/>
    </xf>
    <xf numFmtId="186" fontId="29" fillId="0" borderId="0" xfId="0" applyNumberFormat="1" applyFont="1" applyFill="1" applyBorder="1" applyAlignment="1">
      <alignment vertical="center"/>
    </xf>
    <xf numFmtId="186" fontId="29" fillId="0" borderId="0" xfId="0" applyNumberFormat="1" applyFont="1" applyFill="1" applyBorder="1" applyAlignment="1">
      <alignment horizontal="right" vertical="center"/>
    </xf>
    <xf numFmtId="186" fontId="29" fillId="0" borderId="0" xfId="0" applyNumberFormat="1" applyFont="1" applyFill="1" applyAlignment="1">
      <alignment vertical="center"/>
    </xf>
    <xf numFmtId="186" fontId="29" fillId="0" borderId="3" xfId="0" applyNumberFormat="1" applyFont="1" applyFill="1" applyBorder="1" applyAlignment="1">
      <alignment vertical="center"/>
    </xf>
    <xf numFmtId="182" fontId="38" fillId="0" borderId="0" xfId="0" applyNumberFormat="1" applyFont="1" applyFill="1" applyAlignment="1">
      <alignment vertical="center"/>
    </xf>
    <xf numFmtId="0" fontId="46" fillId="0" borderId="0" xfId="0" applyFont="1" applyFill="1" applyAlignment="1">
      <alignment vertical="center"/>
    </xf>
    <xf numFmtId="38" fontId="38" fillId="0" borderId="0" xfId="0" applyNumberFormat="1" applyFont="1" applyFill="1"/>
    <xf numFmtId="38" fontId="40" fillId="0" borderId="0" xfId="0" applyNumberFormat="1" applyFont="1" applyFill="1"/>
    <xf numFmtId="38" fontId="40" fillId="0" borderId="0" xfId="0" applyNumberFormat="1" applyFont="1" applyFill="1" applyBorder="1"/>
    <xf numFmtId="38" fontId="47" fillId="0" borderId="1" xfId="2" applyFont="1" applyFill="1" applyBorder="1" applyAlignment="1">
      <alignment vertical="center"/>
    </xf>
    <xf numFmtId="38" fontId="47" fillId="0" borderId="0" xfId="2" applyFont="1" applyFill="1" applyBorder="1" applyAlignment="1">
      <alignment vertical="center"/>
    </xf>
    <xf numFmtId="38" fontId="47" fillId="0" borderId="1" xfId="3" applyFont="1" applyFill="1" applyBorder="1">
      <alignment vertical="center"/>
    </xf>
    <xf numFmtId="38" fontId="47" fillId="0" borderId="0" xfId="3" applyFont="1" applyFill="1" applyBorder="1">
      <alignment vertical="center"/>
    </xf>
    <xf numFmtId="38" fontId="47" fillId="0" borderId="12" xfId="3" applyFont="1" applyFill="1" applyBorder="1">
      <alignment vertical="center"/>
    </xf>
    <xf numFmtId="38" fontId="47" fillId="0" borderId="10" xfId="3" applyFont="1" applyFill="1" applyBorder="1">
      <alignment vertical="center"/>
    </xf>
    <xf numFmtId="0" fontId="47" fillId="0" borderId="0" xfId="0" applyFont="1" applyFill="1" applyAlignment="1">
      <alignment vertical="center"/>
    </xf>
    <xf numFmtId="38" fontId="40" fillId="0" borderId="7" xfId="2" applyFont="1" applyFill="1" applyBorder="1" applyAlignment="1">
      <alignment horizontal="center" vertical="center"/>
    </xf>
    <xf numFmtId="38" fontId="40" fillId="0" borderId="2" xfId="2" applyFont="1" applyFill="1" applyBorder="1" applyAlignment="1">
      <alignment horizontal="center" vertical="center"/>
    </xf>
    <xf numFmtId="38" fontId="40" fillId="0" borderId="17" xfId="2" applyFont="1" applyFill="1" applyBorder="1" applyAlignment="1">
      <alignment horizontal="center" vertical="center"/>
    </xf>
    <xf numFmtId="184" fontId="40" fillId="0" borderId="4" xfId="2" applyNumberFormat="1" applyFont="1" applyFill="1" applyBorder="1" applyAlignment="1">
      <alignment vertical="center"/>
    </xf>
    <xf numFmtId="184" fontId="40" fillId="0" borderId="1" xfId="2" applyNumberFormat="1" applyFont="1" applyFill="1" applyBorder="1" applyAlignment="1">
      <alignment vertical="center"/>
    </xf>
    <xf numFmtId="38" fontId="40" fillId="0" borderId="4" xfId="2" applyFont="1" applyFill="1" applyBorder="1" applyAlignment="1">
      <alignment vertical="center"/>
    </xf>
    <xf numFmtId="38" fontId="40" fillId="0" borderId="3" xfId="2" applyFont="1" applyFill="1" applyBorder="1" applyAlignment="1">
      <alignment horizontal="right" vertical="center"/>
    </xf>
    <xf numFmtId="38" fontId="40" fillId="0" borderId="0" xfId="2" applyFont="1" applyFill="1" applyBorder="1" applyAlignment="1">
      <alignment vertical="center"/>
    </xf>
    <xf numFmtId="38" fontId="40" fillId="0" borderId="3" xfId="2" applyFont="1" applyFill="1" applyBorder="1" applyAlignment="1">
      <alignment horizontal="distributed" vertical="center"/>
    </xf>
    <xf numFmtId="184" fontId="40" fillId="0" borderId="15" xfId="2" applyNumberFormat="1" applyFont="1" applyFill="1" applyBorder="1" applyAlignment="1">
      <alignment vertical="center"/>
    </xf>
    <xf numFmtId="38" fontId="40" fillId="0" borderId="0" xfId="2" applyFont="1" applyFill="1" applyAlignment="1">
      <alignment vertical="center"/>
    </xf>
    <xf numFmtId="38" fontId="29" fillId="0" borderId="0" xfId="2" applyFont="1" applyFill="1" applyAlignment="1">
      <alignment vertical="center"/>
    </xf>
    <xf numFmtId="38" fontId="40" fillId="0" borderId="25" xfId="2" applyFont="1" applyFill="1" applyBorder="1" applyAlignment="1">
      <alignment horizontal="left" vertical="center"/>
    </xf>
    <xf numFmtId="38" fontId="47" fillId="0" borderId="0" xfId="2" applyFont="1" applyFill="1" applyAlignment="1">
      <alignment vertical="center"/>
    </xf>
    <xf numFmtId="49" fontId="50" fillId="0" borderId="0" xfId="6" applyNumberFormat="1" applyFont="1" applyFill="1" applyBorder="1" applyAlignment="1">
      <alignment horizontal="left" vertical="center"/>
    </xf>
    <xf numFmtId="49" fontId="51" fillId="0" borderId="0" xfId="6" applyNumberFormat="1" applyFont="1" applyFill="1" applyBorder="1" applyAlignment="1">
      <alignment horizontal="center" vertical="center"/>
    </xf>
    <xf numFmtId="182" fontId="51" fillId="0" borderId="0" xfId="6" applyNumberFormat="1" applyFont="1" applyFill="1" applyBorder="1" applyAlignment="1">
      <alignment horizontal="center" vertical="center"/>
    </xf>
    <xf numFmtId="49" fontId="50" fillId="0" borderId="10" xfId="6" applyNumberFormat="1" applyFont="1" applyFill="1" applyBorder="1" applyAlignment="1">
      <alignment horizontal="left" vertical="center"/>
    </xf>
    <xf numFmtId="49" fontId="51" fillId="0" borderId="10" xfId="6" applyNumberFormat="1" applyFont="1" applyFill="1" applyBorder="1" applyAlignment="1">
      <alignment horizontal="center" vertical="center"/>
    </xf>
    <xf numFmtId="182" fontId="51" fillId="0" borderId="10" xfId="6" applyNumberFormat="1" applyFont="1" applyFill="1" applyBorder="1" applyAlignment="1">
      <alignment horizontal="center" vertical="center"/>
    </xf>
    <xf numFmtId="178" fontId="34" fillId="0" borderId="2" xfId="6" applyNumberFormat="1" applyFont="1" applyFill="1" applyBorder="1" applyAlignment="1">
      <alignment horizontal="center" vertical="center"/>
    </xf>
    <xf numFmtId="178" fontId="34" fillId="0" borderId="7" xfId="6" applyNumberFormat="1" applyFont="1" applyFill="1" applyBorder="1" applyAlignment="1">
      <alignment horizontal="center" vertical="center"/>
    </xf>
    <xf numFmtId="38" fontId="35" fillId="0" borderId="8" xfId="2" quotePrefix="1" applyFont="1" applyFill="1" applyBorder="1" applyAlignment="1">
      <alignment horizontal="right" vertical="center"/>
    </xf>
    <xf numFmtId="38" fontId="35" fillId="0" borderId="9" xfId="2" quotePrefix="1" applyFont="1" applyFill="1" applyBorder="1" applyAlignment="1">
      <alignment horizontal="right" vertical="center"/>
    </xf>
    <xf numFmtId="49" fontId="35" fillId="0" borderId="0" xfId="6" applyNumberFormat="1" applyFont="1" applyFill="1" applyBorder="1" applyAlignment="1">
      <alignment vertical="center"/>
    </xf>
    <xf numFmtId="49" fontId="34" fillId="0" borderId="0" xfId="6" applyNumberFormat="1" applyFont="1" applyFill="1" applyBorder="1" applyAlignment="1">
      <alignment vertical="center"/>
    </xf>
    <xf numFmtId="38" fontId="35" fillId="0" borderId="0" xfId="2" quotePrefix="1" applyFont="1" applyFill="1" applyBorder="1" applyAlignment="1">
      <alignment horizontal="right" vertical="center"/>
    </xf>
    <xf numFmtId="49" fontId="34" fillId="0" borderId="0" xfId="6" applyNumberFormat="1" applyFont="1" applyFill="1" applyBorder="1" applyAlignment="1">
      <alignment horizontal="right" vertical="center"/>
    </xf>
    <xf numFmtId="49" fontId="35" fillId="0" borderId="0" xfId="6" applyNumberFormat="1" applyFont="1" applyFill="1" applyAlignment="1">
      <alignment vertical="center"/>
    </xf>
    <xf numFmtId="38" fontId="35" fillId="0" borderId="4" xfId="2" quotePrefix="1" applyFont="1" applyFill="1" applyBorder="1" applyAlignment="1">
      <alignment horizontal="right" vertical="center"/>
    </xf>
    <xf numFmtId="38" fontId="35" fillId="0" borderId="0" xfId="2" applyFont="1" applyFill="1" applyBorder="1" applyAlignment="1">
      <alignment horizontal="right" vertical="center"/>
    </xf>
    <xf numFmtId="179" fontId="35" fillId="0" borderId="4" xfId="2" applyNumberFormat="1" applyFont="1" applyFill="1" applyBorder="1" applyAlignment="1">
      <alignment horizontal="right" vertical="center"/>
    </xf>
    <xf numFmtId="179" fontId="35" fillId="0" borderId="0" xfId="2" applyNumberFormat="1" applyFont="1" applyFill="1" applyBorder="1" applyAlignment="1">
      <alignment horizontal="right" vertical="center"/>
    </xf>
    <xf numFmtId="49" fontId="35" fillId="0" borderId="0" xfId="6" applyNumberFormat="1" applyFont="1" applyFill="1" applyBorder="1" applyAlignment="1">
      <alignment horizontal="center" vertical="center" shrinkToFit="1"/>
    </xf>
    <xf numFmtId="179" fontId="35" fillId="0" borderId="4" xfId="2" quotePrefix="1" applyNumberFormat="1" applyFont="1" applyFill="1" applyBorder="1" applyAlignment="1">
      <alignment horizontal="right" vertical="center"/>
    </xf>
    <xf numFmtId="179" fontId="35" fillId="0" borderId="0" xfId="2" quotePrefix="1" applyNumberFormat="1" applyFont="1" applyFill="1" applyBorder="1" applyAlignment="1">
      <alignment horizontal="right" vertical="center"/>
    </xf>
    <xf numFmtId="49" fontId="35" fillId="0" borderId="10" xfId="6" applyNumberFormat="1" applyFont="1" applyFill="1" applyBorder="1" applyAlignment="1">
      <alignment horizontal="center" vertical="center" shrinkToFit="1"/>
    </xf>
    <xf numFmtId="179" fontId="35" fillId="0" borderId="15" xfId="2" quotePrefix="1" applyNumberFormat="1" applyFont="1" applyFill="1" applyBorder="1" applyAlignment="1">
      <alignment horizontal="right" vertical="center"/>
    </xf>
    <xf numFmtId="179" fontId="35" fillId="0" borderId="10" xfId="2" quotePrefix="1" applyNumberFormat="1" applyFont="1" applyFill="1" applyBorder="1" applyAlignment="1">
      <alignment horizontal="right" vertical="center"/>
    </xf>
    <xf numFmtId="181" fontId="35" fillId="0" borderId="0" xfId="6" quotePrefix="1" applyNumberFormat="1" applyFont="1" applyFill="1" applyBorder="1" applyAlignment="1">
      <alignment horizontal="right" vertical="center"/>
    </xf>
    <xf numFmtId="0" fontId="29" fillId="0" borderId="1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2" xfId="0" applyFont="1" applyFill="1" applyBorder="1" applyAlignment="1">
      <alignment horizontal="center" vertical="center" wrapText="1"/>
    </xf>
    <xf numFmtId="3" fontId="29" fillId="0" borderId="4" xfId="0" applyNumberFormat="1" applyFont="1" applyFill="1" applyBorder="1" applyAlignment="1">
      <alignment horizontal="right" vertical="center"/>
    </xf>
    <xf numFmtId="189" fontId="29" fillId="0" borderId="0" xfId="0" applyNumberFormat="1" applyFont="1" applyFill="1" applyBorder="1" applyAlignment="1">
      <alignment horizontal="right" vertical="center"/>
    </xf>
    <xf numFmtId="0" fontId="29" fillId="0" borderId="1" xfId="0" applyFont="1" applyFill="1" applyBorder="1" applyAlignment="1">
      <alignment horizontal="right" vertical="center"/>
    </xf>
    <xf numFmtId="0" fontId="29" fillId="0" borderId="3" xfId="0" applyFont="1" applyFill="1" applyBorder="1" applyAlignment="1">
      <alignment horizontal="right" vertical="center"/>
    </xf>
    <xf numFmtId="3" fontId="29" fillId="0" borderId="28" xfId="0" applyNumberFormat="1" applyFont="1" applyFill="1" applyBorder="1" applyAlignment="1">
      <alignment horizontal="right" vertical="center"/>
    </xf>
    <xf numFmtId="0" fontId="29" fillId="0" borderId="29" xfId="0" applyFont="1" applyFill="1" applyBorder="1" applyAlignment="1">
      <alignment horizontal="right" vertical="center"/>
    </xf>
    <xf numFmtId="0" fontId="29" fillId="0" borderId="23" xfId="0" applyFont="1" applyFill="1" applyBorder="1" applyAlignment="1">
      <alignment horizontal="right" vertical="center"/>
    </xf>
    <xf numFmtId="189" fontId="29" fillId="0" borderId="24" xfId="0" applyNumberFormat="1" applyFont="1" applyFill="1" applyBorder="1" applyAlignment="1">
      <alignment horizontal="right" vertical="center"/>
    </xf>
    <xf numFmtId="188" fontId="29" fillId="0" borderId="4" xfId="0" applyNumberFormat="1" applyFont="1" applyFill="1" applyBorder="1" applyAlignment="1">
      <alignment horizontal="right" vertical="center"/>
    </xf>
    <xf numFmtId="188" fontId="29" fillId="0" borderId="28" xfId="0" applyNumberFormat="1" applyFont="1" applyFill="1" applyBorder="1" applyAlignment="1">
      <alignment horizontal="right" vertical="center"/>
    </xf>
    <xf numFmtId="189" fontId="29" fillId="0" borderId="29" xfId="0" applyNumberFormat="1" applyFont="1" applyFill="1" applyBorder="1" applyAlignment="1">
      <alignment horizontal="right" vertical="center"/>
    </xf>
    <xf numFmtId="3" fontId="29" fillId="0" borderId="15" xfId="0" applyNumberFormat="1" applyFont="1" applyFill="1" applyBorder="1" applyAlignment="1">
      <alignment horizontal="right" vertical="center"/>
    </xf>
    <xf numFmtId="189" fontId="29" fillId="0" borderId="10" xfId="0" applyNumberFormat="1" applyFont="1" applyFill="1" applyBorder="1" applyAlignment="1">
      <alignment horizontal="right" vertical="center"/>
    </xf>
    <xf numFmtId="3" fontId="29" fillId="0" borderId="0" xfId="0" applyNumberFormat="1" applyFont="1" applyFill="1" applyBorder="1" applyAlignment="1">
      <alignment horizontal="right" vertical="center"/>
    </xf>
    <xf numFmtId="189" fontId="40" fillId="0" borderId="0" xfId="0" applyNumberFormat="1" applyFont="1" applyFill="1" applyBorder="1" applyAlignment="1">
      <alignment horizontal="right" vertical="center"/>
    </xf>
    <xf numFmtId="0" fontId="29" fillId="0" borderId="27" xfId="0" applyFont="1" applyFill="1" applyBorder="1" applyAlignment="1">
      <alignment horizontal="right" vertical="center"/>
    </xf>
    <xf numFmtId="0" fontId="29" fillId="0" borderId="24" xfId="0" applyFont="1" applyFill="1" applyBorder="1" applyAlignment="1">
      <alignment horizontal="left" vertical="center"/>
    </xf>
    <xf numFmtId="0" fontId="29" fillId="0" borderId="23" xfId="0" applyFont="1" applyFill="1" applyBorder="1" applyAlignment="1">
      <alignment vertical="center"/>
    </xf>
    <xf numFmtId="0" fontId="29" fillId="0" borderId="27" xfId="0" applyFont="1" applyFill="1" applyBorder="1" applyAlignment="1">
      <alignment vertical="center"/>
    </xf>
    <xf numFmtId="0" fontId="29" fillId="0" borderId="35" xfId="0" applyFont="1" applyFill="1" applyBorder="1" applyAlignment="1">
      <alignment vertical="center"/>
    </xf>
    <xf numFmtId="0" fontId="29" fillId="0" borderId="24" xfId="0" applyFont="1" applyFill="1" applyBorder="1" applyAlignment="1">
      <alignment vertical="center"/>
    </xf>
    <xf numFmtId="189" fontId="29" fillId="0" borderId="3" xfId="0" applyNumberFormat="1" applyFont="1" applyFill="1" applyBorder="1" applyAlignment="1">
      <alignment horizontal="right" vertical="center"/>
    </xf>
    <xf numFmtId="189" fontId="29" fillId="0" borderId="23" xfId="0" applyNumberFormat="1" applyFont="1" applyFill="1" applyBorder="1" applyAlignment="1">
      <alignment horizontal="right" vertical="center"/>
    </xf>
    <xf numFmtId="189" fontId="29" fillId="0" borderId="11" xfId="0" applyNumberFormat="1" applyFont="1" applyFill="1" applyBorder="1" applyAlignment="1">
      <alignment horizontal="right" vertical="center"/>
    </xf>
    <xf numFmtId="0" fontId="38" fillId="0" borderId="25" xfId="0" applyFont="1" applyFill="1" applyBorder="1" applyAlignment="1">
      <alignment vertical="center"/>
    </xf>
    <xf numFmtId="0" fontId="29" fillId="0" borderId="37"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28" xfId="0" applyFont="1" applyFill="1" applyBorder="1" applyAlignment="1">
      <alignment horizontal="center" vertical="center" shrinkToFit="1"/>
    </xf>
    <xf numFmtId="183" fontId="29" fillId="0" borderId="3" xfId="0" applyNumberFormat="1" applyFont="1" applyFill="1" applyBorder="1" applyAlignment="1">
      <alignment vertical="center"/>
    </xf>
    <xf numFmtId="183" fontId="29" fillId="0" borderId="39" xfId="0" applyNumberFormat="1" applyFont="1" applyFill="1" applyBorder="1" applyAlignment="1">
      <alignment vertical="center"/>
    </xf>
    <xf numFmtId="0" fontId="29" fillId="0" borderId="4" xfId="0" applyFont="1" applyFill="1" applyBorder="1" applyAlignment="1">
      <alignment vertical="center"/>
    </xf>
    <xf numFmtId="38" fontId="29" fillId="0" borderId="10" xfId="2" applyFont="1" applyFill="1" applyBorder="1" applyAlignment="1">
      <alignment horizontal="right" vertical="center"/>
    </xf>
    <xf numFmtId="38" fontId="29" fillId="0" borderId="0" xfId="0" applyNumberFormat="1" applyFont="1" applyFill="1" applyAlignment="1">
      <alignment vertical="center"/>
    </xf>
    <xf numFmtId="9" fontId="29" fillId="0" borderId="0" xfId="1" applyFont="1" applyFill="1" applyAlignment="1">
      <alignment horizontal="right" vertical="center"/>
    </xf>
    <xf numFmtId="186" fontId="29" fillId="0" borderId="4" xfId="0" applyNumberFormat="1" applyFont="1" applyFill="1" applyBorder="1" applyAlignment="1">
      <alignment vertical="center"/>
    </xf>
    <xf numFmtId="0" fontId="39" fillId="0" borderId="0" xfId="0" applyFont="1" applyFill="1" applyBorder="1" applyAlignment="1">
      <alignment vertical="center"/>
    </xf>
    <xf numFmtId="0" fontId="39" fillId="0" borderId="10" xfId="0" applyFont="1" applyFill="1" applyBorder="1" applyAlignment="1">
      <alignment horizontal="left" vertical="center"/>
    </xf>
    <xf numFmtId="0" fontId="29" fillId="0" borderId="10" xfId="0" applyFont="1" applyFill="1" applyBorder="1" applyAlignment="1">
      <alignment vertical="center"/>
    </xf>
    <xf numFmtId="0" fontId="40" fillId="0" borderId="2"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7" xfId="0" applyFont="1" applyFill="1" applyBorder="1" applyAlignment="1">
      <alignment horizontal="center" vertical="center" shrinkToFit="1"/>
    </xf>
    <xf numFmtId="38" fontId="29" fillId="0" borderId="2" xfId="2" applyFont="1" applyFill="1" applyBorder="1" applyAlignment="1">
      <alignment horizontal="right" vertical="center"/>
    </xf>
    <xf numFmtId="38" fontId="29" fillId="0" borderId="13" xfId="2" applyFont="1" applyFill="1" applyBorder="1" applyAlignment="1">
      <alignment horizontal="right" vertical="center"/>
    </xf>
    <xf numFmtId="38" fontId="29" fillId="0" borderId="7" xfId="2" applyFont="1" applyFill="1" applyBorder="1"/>
    <xf numFmtId="183" fontId="29" fillId="0" borderId="17" xfId="0" applyNumberFormat="1" applyFont="1" applyFill="1" applyBorder="1" applyAlignment="1">
      <alignment horizontal="right" vertical="center"/>
    </xf>
    <xf numFmtId="38" fontId="29" fillId="0" borderId="4" xfId="2" applyFont="1" applyFill="1" applyBorder="1" applyAlignment="1">
      <alignment horizontal="right" vertical="center"/>
    </xf>
    <xf numFmtId="38" fontId="29" fillId="0" borderId="0" xfId="2" applyFont="1" applyFill="1" applyAlignment="1">
      <alignment horizontal="right" vertical="center"/>
    </xf>
    <xf numFmtId="38" fontId="29" fillId="0" borderId="3" xfId="2" applyFont="1" applyFill="1" applyBorder="1" applyAlignment="1">
      <alignment horizontal="right" vertical="center"/>
    </xf>
    <xf numFmtId="38" fontId="29" fillId="0" borderId="1" xfId="2" applyFont="1" applyFill="1" applyBorder="1" applyAlignment="1">
      <alignment horizontal="right" vertical="center"/>
    </xf>
    <xf numFmtId="183" fontId="29" fillId="0" borderId="0" xfId="0" applyNumberFormat="1" applyFont="1" applyFill="1" applyAlignment="1">
      <alignment horizontal="right" vertical="center"/>
    </xf>
    <xf numFmtId="183" fontId="29" fillId="0" borderId="0" xfId="0" applyNumberFormat="1" applyFont="1" applyFill="1" applyBorder="1" applyAlignment="1">
      <alignment horizontal="right" vertical="center"/>
    </xf>
    <xf numFmtId="0" fontId="40" fillId="0" borderId="0" xfId="0" applyFont="1" applyFill="1" applyBorder="1" applyAlignment="1">
      <alignment horizontal="center"/>
    </xf>
    <xf numFmtId="38" fontId="29" fillId="0" borderId="0" xfId="2" applyFont="1" applyFill="1" applyBorder="1" applyAlignment="1">
      <alignment horizontal="right" vertical="center"/>
    </xf>
    <xf numFmtId="38" fontId="29" fillId="0" borderId="1" xfId="2" applyFont="1" applyFill="1" applyBorder="1"/>
    <xf numFmtId="38" fontId="29" fillId="0" borderId="3" xfId="2" applyFont="1" applyFill="1" applyBorder="1"/>
    <xf numFmtId="0" fontId="29" fillId="0" borderId="0" xfId="0" applyFont="1" applyFill="1" applyAlignment="1">
      <alignment horizontal="distributed"/>
    </xf>
    <xf numFmtId="0" fontId="53" fillId="0" borderId="0" xfId="0" applyFont="1" applyFill="1" applyBorder="1" applyAlignment="1">
      <alignment horizontal="center" vertical="center"/>
    </xf>
    <xf numFmtId="0" fontId="53" fillId="0" borderId="3" xfId="0" applyFont="1" applyFill="1" applyBorder="1" applyAlignment="1">
      <alignment horizontal="distributed" vertical="center"/>
    </xf>
    <xf numFmtId="183" fontId="38" fillId="0" borderId="0" xfId="0" applyNumberFormat="1" applyFont="1" applyFill="1"/>
    <xf numFmtId="0" fontId="54" fillId="0" borderId="0" xfId="0" applyFont="1" applyFill="1" applyBorder="1" applyAlignment="1">
      <alignment horizontal="center" vertical="center"/>
    </xf>
    <xf numFmtId="0" fontId="40" fillId="0" borderId="0" xfId="0" applyFont="1" applyFill="1" applyAlignment="1">
      <alignment horizontal="center"/>
    </xf>
    <xf numFmtId="0" fontId="54" fillId="0" borderId="3" xfId="0" applyFont="1" applyFill="1" applyBorder="1" applyAlignment="1">
      <alignment horizontal="distributed" vertical="center"/>
    </xf>
    <xf numFmtId="0" fontId="40" fillId="0" borderId="0" xfId="0" applyFont="1" applyFill="1" applyAlignment="1">
      <alignment horizontal="distributed"/>
    </xf>
    <xf numFmtId="38" fontId="29" fillId="0" borderId="4" xfId="2" applyFont="1" applyFill="1" applyBorder="1"/>
    <xf numFmtId="0" fontId="47" fillId="0" borderId="3" xfId="0" applyFont="1" applyFill="1" applyBorder="1" applyAlignment="1">
      <alignment horizontal="distributed" vertical="center"/>
    </xf>
    <xf numFmtId="38" fontId="29" fillId="0" borderId="15" xfId="2" applyFont="1" applyFill="1" applyBorder="1" applyAlignment="1">
      <alignment horizontal="right" vertical="center"/>
    </xf>
    <xf numFmtId="38" fontId="29" fillId="0" borderId="11" xfId="2" applyFont="1" applyFill="1" applyBorder="1" applyAlignment="1">
      <alignment horizontal="right" vertical="center"/>
    </xf>
    <xf numFmtId="38" fontId="29" fillId="0" borderId="12" xfId="2" applyFont="1" applyFill="1" applyBorder="1"/>
    <xf numFmtId="38" fontId="29" fillId="0" borderId="11" xfId="2" applyFont="1" applyFill="1" applyBorder="1"/>
    <xf numFmtId="183" fontId="29" fillId="0" borderId="10" xfId="0" applyNumberFormat="1" applyFont="1" applyFill="1" applyBorder="1" applyAlignment="1">
      <alignment horizontal="right" vertical="center"/>
    </xf>
    <xf numFmtId="186" fontId="29" fillId="0" borderId="2" xfId="0" applyNumberFormat="1" applyFont="1" applyFill="1" applyBorder="1" applyAlignment="1">
      <alignment horizontal="center" vertical="center" shrinkToFit="1"/>
    </xf>
    <xf numFmtId="3" fontId="0" fillId="0" borderId="0" xfId="0" applyNumberFormat="1"/>
    <xf numFmtId="3" fontId="0" fillId="0" borderId="2" xfId="0" applyNumberFormat="1" applyFont="1" applyBorder="1" applyAlignment="1">
      <alignment vertical="center"/>
    </xf>
    <xf numFmtId="186" fontId="57" fillId="0" borderId="2" xfId="0" applyNumberFormat="1" applyFont="1" applyFill="1" applyBorder="1" applyAlignment="1">
      <alignment vertical="center"/>
    </xf>
    <xf numFmtId="186" fontId="0" fillId="0" borderId="2" xfId="0" applyNumberFormat="1" applyFont="1" applyFill="1" applyBorder="1" applyAlignment="1">
      <alignment vertical="center"/>
    </xf>
    <xf numFmtId="38" fontId="29" fillId="0" borderId="0" xfId="13" applyFont="1" applyFill="1"/>
    <xf numFmtId="38" fontId="36" fillId="0" borderId="0" xfId="13" applyFont="1" applyFill="1" applyAlignment="1">
      <alignment vertical="center"/>
    </xf>
    <xf numFmtId="38" fontId="29" fillId="0" borderId="0" xfId="13" applyFont="1" applyFill="1" applyAlignment="1">
      <alignment vertical="center"/>
    </xf>
    <xf numFmtId="38" fontId="29" fillId="0" borderId="0" xfId="13" applyFont="1" applyFill="1" applyAlignment="1">
      <alignment horizontal="right" vertical="center"/>
    </xf>
    <xf numFmtId="38" fontId="29" fillId="0" borderId="0" xfId="13" applyFont="1" applyFill="1" applyBorder="1" applyAlignment="1">
      <alignment vertical="center"/>
    </xf>
    <xf numFmtId="38" fontId="29" fillId="0" borderId="8" xfId="2" applyFont="1" applyFill="1" applyBorder="1" applyAlignment="1">
      <alignment horizontal="right" vertical="center"/>
    </xf>
    <xf numFmtId="0" fontId="29" fillId="0" borderId="0" xfId="0" applyFont="1" applyFill="1" applyAlignment="1">
      <alignment horizontal="left" vertical="center"/>
    </xf>
    <xf numFmtId="38" fontId="29" fillId="0" borderId="7" xfId="2" applyFont="1" applyFill="1" applyBorder="1" applyAlignment="1">
      <alignment horizontal="right" vertical="center"/>
    </xf>
    <xf numFmtId="183" fontId="29" fillId="0" borderId="0" xfId="2" applyNumberFormat="1" applyFont="1" applyFill="1" applyAlignment="1">
      <alignment horizontal="right" vertical="center"/>
    </xf>
    <xf numFmtId="38" fontId="4" fillId="0" borderId="26" xfId="0" applyNumberFormat="1" applyFont="1" applyBorder="1"/>
    <xf numFmtId="38" fontId="29" fillId="0" borderId="13" xfId="2" applyFont="1" applyFill="1" applyBorder="1"/>
    <xf numFmtId="38" fontId="40" fillId="0" borderId="4" xfId="2" applyFont="1" applyFill="1" applyBorder="1" applyAlignment="1">
      <alignment horizontal="right" vertical="center"/>
    </xf>
    <xf numFmtId="184" fontId="40" fillId="0" borderId="12" xfId="2" applyNumberFormat="1" applyFont="1" applyFill="1" applyBorder="1" applyAlignment="1">
      <alignment vertical="center"/>
    </xf>
    <xf numFmtId="38" fontId="40" fillId="0" borderId="25" xfId="2" applyFont="1" applyFill="1" applyBorder="1" applyAlignment="1">
      <alignment horizontal="distributed" vertical="center"/>
    </xf>
    <xf numFmtId="184" fontId="40" fillId="0" borderId="25" xfId="2" applyNumberFormat="1" applyFont="1" applyFill="1" applyBorder="1" applyAlignment="1">
      <alignment vertical="center"/>
    </xf>
    <xf numFmtId="190" fontId="40" fillId="0" borderId="4" xfId="0" applyNumberFormat="1" applyFont="1" applyFill="1" applyBorder="1" applyAlignment="1">
      <alignment horizontal="right" vertical="center"/>
    </xf>
    <xf numFmtId="190" fontId="40" fillId="0" borderId="25" xfId="0" applyNumberFormat="1" applyFont="1" applyFill="1" applyBorder="1" applyAlignment="1">
      <alignment horizontal="right" vertical="center"/>
    </xf>
    <xf numFmtId="183" fontId="29" fillId="0" borderId="0" xfId="0" applyNumberFormat="1" applyFont="1" applyFill="1" applyBorder="1" applyAlignment="1">
      <alignment vertical="center"/>
    </xf>
    <xf numFmtId="38" fontId="29" fillId="0" borderId="14" xfId="0" applyNumberFormat="1" applyFont="1" applyFill="1" applyBorder="1" applyAlignment="1">
      <alignment vertical="center"/>
    </xf>
    <xf numFmtId="49" fontId="29" fillId="0" borderId="4" xfId="1" applyNumberFormat="1" applyFont="1" applyFill="1" applyBorder="1" applyAlignment="1">
      <alignment horizontal="right" vertical="center"/>
    </xf>
    <xf numFmtId="0" fontId="0" fillId="0" borderId="2" xfId="0" applyBorder="1" applyAlignment="1">
      <alignment horizontal="center"/>
    </xf>
    <xf numFmtId="190" fontId="0" fillId="0" borderId="2" xfId="0" applyNumberFormat="1" applyBorder="1"/>
    <xf numFmtId="38" fontId="10" fillId="0" borderId="10" xfId="2" applyNumberFormat="1" applyFont="1" applyFill="1" applyBorder="1" applyAlignment="1">
      <alignment vertical="center"/>
    </xf>
    <xf numFmtId="38" fontId="40" fillId="0" borderId="6" xfId="13" applyFont="1" applyFill="1" applyBorder="1" applyAlignment="1">
      <alignment vertical="center"/>
    </xf>
    <xf numFmtId="38" fontId="40" fillId="0" borderId="0" xfId="13" applyFont="1" applyFill="1" applyBorder="1" applyAlignment="1">
      <alignment vertical="center"/>
    </xf>
    <xf numFmtId="38" fontId="40" fillId="0" borderId="3" xfId="13" applyFont="1" applyFill="1" applyBorder="1" applyAlignment="1">
      <alignment horizontal="distributed" vertical="center"/>
    </xf>
    <xf numFmtId="38" fontId="40" fillId="0" borderId="3" xfId="13" applyFont="1" applyFill="1" applyBorder="1" applyAlignment="1">
      <alignment vertical="center"/>
    </xf>
    <xf numFmtId="38" fontId="40" fillId="0" borderId="4" xfId="13" applyFont="1" applyFill="1" applyBorder="1" applyAlignment="1">
      <alignment vertical="center"/>
    </xf>
    <xf numFmtId="38" fontId="40" fillId="0" borderId="0" xfId="13" applyFont="1" applyFill="1" applyBorder="1" applyAlignment="1">
      <alignment horizontal="right" vertical="center"/>
    </xf>
    <xf numFmtId="38" fontId="40" fillId="0" borderId="3" xfId="13" applyFont="1" applyFill="1" applyBorder="1" applyAlignment="1">
      <alignment horizontal="right" vertical="center"/>
    </xf>
    <xf numFmtId="38" fontId="47" fillId="0" borderId="3" xfId="13" applyFont="1" applyFill="1" applyBorder="1" applyAlignment="1">
      <alignment horizontal="distributed" vertical="center"/>
    </xf>
    <xf numFmtId="38" fontId="40" fillId="0" borderId="1" xfId="13" applyFont="1" applyFill="1" applyBorder="1" applyAlignment="1">
      <alignment vertical="center"/>
    </xf>
    <xf numFmtId="38" fontId="40" fillId="0" borderId="3" xfId="13" applyFont="1" applyFill="1" applyBorder="1" applyAlignment="1">
      <alignment horizontal="distributed" vertical="distributed"/>
    </xf>
    <xf numFmtId="38" fontId="40" fillId="0" borderId="4" xfId="13" applyFont="1" applyFill="1" applyBorder="1" applyAlignment="1">
      <alignment horizontal="distributed" vertical="center"/>
    </xf>
    <xf numFmtId="38" fontId="40" fillId="0" borderId="10" xfId="13" applyFont="1" applyFill="1" applyBorder="1" applyAlignment="1">
      <alignment vertical="center"/>
    </xf>
    <xf numFmtId="38" fontId="40" fillId="0" borderId="10" xfId="13" applyFont="1" applyFill="1" applyBorder="1" applyAlignment="1">
      <alignment horizontal="right" vertical="center"/>
    </xf>
    <xf numFmtId="38" fontId="40" fillId="0" borderId="11" xfId="13" applyFont="1" applyFill="1" applyBorder="1" applyAlignment="1">
      <alignment vertical="center"/>
    </xf>
    <xf numFmtId="38" fontId="40" fillId="0" borderId="15" xfId="13" applyFont="1" applyFill="1" applyBorder="1" applyAlignment="1">
      <alignment horizontal="distributed" vertical="center"/>
    </xf>
    <xf numFmtId="38" fontId="40" fillId="0" borderId="21" xfId="13" applyFont="1" applyFill="1" applyBorder="1" applyAlignment="1">
      <alignment horizontal="distributed" vertical="center"/>
    </xf>
    <xf numFmtId="38" fontId="40" fillId="0" borderId="22" xfId="13" applyFont="1" applyFill="1" applyBorder="1" applyAlignment="1">
      <alignment vertical="center"/>
    </xf>
    <xf numFmtId="38" fontId="40" fillId="0" borderId="21" xfId="13" applyFont="1" applyFill="1" applyBorder="1" applyAlignment="1">
      <alignment vertical="center"/>
    </xf>
    <xf numFmtId="38" fontId="42" fillId="0" borderId="1" xfId="13" applyFont="1" applyFill="1" applyBorder="1" applyAlignment="1">
      <alignment vertical="center"/>
    </xf>
    <xf numFmtId="38" fontId="42" fillId="0" borderId="3" xfId="13" applyFont="1" applyFill="1" applyBorder="1" applyAlignment="1">
      <alignment vertical="center"/>
    </xf>
    <xf numFmtId="49" fontId="42" fillId="0" borderId="4" xfId="13" applyNumberFormat="1" applyFont="1" applyFill="1" applyBorder="1" applyAlignment="1">
      <alignment horizontal="left" vertical="center"/>
    </xf>
    <xf numFmtId="40" fontId="42" fillId="0" borderId="3" xfId="13" applyNumberFormat="1" applyFont="1" applyFill="1" applyBorder="1" applyAlignment="1">
      <alignment vertical="center"/>
    </xf>
    <xf numFmtId="0" fontId="42" fillId="0" borderId="1" xfId="13" applyNumberFormat="1" applyFont="1" applyFill="1" applyBorder="1" applyAlignment="1">
      <alignment vertical="center"/>
    </xf>
    <xf numFmtId="0" fontId="42" fillId="0" borderId="3" xfId="13" applyNumberFormat="1" applyFont="1" applyFill="1" applyBorder="1" applyAlignment="1">
      <alignment vertical="center"/>
    </xf>
    <xf numFmtId="38" fontId="42" fillId="0" borderId="12" xfId="13" applyFont="1" applyFill="1" applyBorder="1" applyAlignment="1">
      <alignment vertical="center"/>
    </xf>
    <xf numFmtId="38" fontId="42" fillId="0" borderId="11" xfId="13" applyFont="1" applyFill="1" applyBorder="1" applyAlignment="1">
      <alignment vertical="center"/>
    </xf>
    <xf numFmtId="38" fontId="42" fillId="0" borderId="15" xfId="13" applyFont="1" applyFill="1" applyBorder="1" applyAlignment="1">
      <alignment vertical="center"/>
    </xf>
    <xf numFmtId="38" fontId="45" fillId="0" borderId="1" xfId="13" applyFont="1" applyFill="1" applyBorder="1" applyAlignment="1">
      <alignment horizontal="distributed" vertical="center"/>
    </xf>
    <xf numFmtId="38" fontId="45" fillId="0" borderId="1" xfId="13" applyFont="1" applyFill="1" applyBorder="1" applyAlignment="1">
      <alignment horizontal="distributed"/>
    </xf>
    <xf numFmtId="38" fontId="45" fillId="0" borderId="12" xfId="13" applyFont="1" applyFill="1" applyBorder="1" applyAlignment="1">
      <alignment horizontal="distributed"/>
    </xf>
    <xf numFmtId="38" fontId="29" fillId="0" borderId="0" xfId="13" applyFont="1" applyFill="1" applyBorder="1"/>
    <xf numFmtId="185" fontId="29" fillId="0" borderId="3" xfId="13" applyNumberFormat="1" applyFont="1" applyFill="1" applyBorder="1" applyAlignment="1">
      <alignment horizontal="right" vertical="center"/>
    </xf>
    <xf numFmtId="185" fontId="29" fillId="0" borderId="4" xfId="13" applyNumberFormat="1" applyFont="1" applyFill="1" applyBorder="1" applyAlignment="1">
      <alignment horizontal="right" vertical="center"/>
    </xf>
    <xf numFmtId="185" fontId="29" fillId="0" borderId="1" xfId="13" applyNumberFormat="1" applyFont="1" applyFill="1" applyBorder="1" applyAlignment="1">
      <alignment horizontal="right" vertical="center"/>
    </xf>
    <xf numFmtId="41" fontId="29" fillId="0" borderId="7" xfId="0" applyNumberFormat="1" applyFont="1" applyFill="1" applyBorder="1"/>
    <xf numFmtId="41" fontId="29" fillId="0" borderId="17" xfId="0" applyNumberFormat="1" applyFont="1" applyFill="1" applyBorder="1"/>
    <xf numFmtId="41" fontId="29" fillId="0" borderId="5" xfId="0" applyNumberFormat="1" applyFont="1" applyFill="1" applyBorder="1" applyAlignment="1">
      <alignment horizontal="right" vertical="center"/>
    </xf>
    <xf numFmtId="41" fontId="29" fillId="0" borderId="9" xfId="0" applyNumberFormat="1" applyFont="1" applyFill="1" applyBorder="1" applyAlignment="1">
      <alignment horizontal="right" vertical="center"/>
    </xf>
    <xf numFmtId="41" fontId="29" fillId="0" borderId="1" xfId="0" applyNumberFormat="1" applyFont="1" applyFill="1" applyBorder="1"/>
    <xf numFmtId="41" fontId="29" fillId="0" borderId="0" xfId="0" applyNumberFormat="1" applyFont="1" applyFill="1" applyBorder="1"/>
    <xf numFmtId="41" fontId="29" fillId="0" borderId="1" xfId="0" applyNumberFormat="1" applyFont="1" applyFill="1" applyBorder="1" applyAlignment="1">
      <alignment horizontal="right" vertical="center"/>
    </xf>
    <xf numFmtId="41" fontId="29" fillId="0" borderId="0" xfId="0" applyNumberFormat="1" applyFont="1" applyFill="1" applyBorder="1" applyAlignment="1">
      <alignment horizontal="right" vertical="center"/>
    </xf>
    <xf numFmtId="41" fontId="29" fillId="0" borderId="0" xfId="0" applyNumberFormat="1" applyFont="1" applyFill="1" applyBorder="1" applyAlignment="1">
      <alignment horizontal="right"/>
    </xf>
    <xf numFmtId="41" fontId="29" fillId="0" borderId="1" xfId="0" applyNumberFormat="1" applyFont="1" applyFill="1" applyBorder="1" applyAlignment="1">
      <alignment horizontal="right"/>
    </xf>
    <xf numFmtId="41" fontId="29" fillId="0" borderId="29" xfId="0" applyNumberFormat="1" applyFont="1" applyFill="1" applyBorder="1" applyAlignment="1">
      <alignment horizontal="right" vertical="center"/>
    </xf>
    <xf numFmtId="41" fontId="29" fillId="0" borderId="24" xfId="0" applyNumberFormat="1" applyFont="1" applyFill="1" applyBorder="1" applyAlignment="1">
      <alignment horizontal="right" vertical="center"/>
    </xf>
    <xf numFmtId="41" fontId="29" fillId="0" borderId="12" xfId="0" applyNumberFormat="1" applyFont="1" applyFill="1" applyBorder="1"/>
    <xf numFmtId="41" fontId="29" fillId="0" borderId="26" xfId="0" applyNumberFormat="1" applyFont="1" applyFill="1" applyBorder="1"/>
    <xf numFmtId="186" fontId="29" fillId="0" borderId="12" xfId="0" applyNumberFormat="1" applyFont="1" applyFill="1" applyBorder="1" applyAlignment="1">
      <alignment horizontal="right" vertical="center"/>
    </xf>
    <xf numFmtId="186" fontId="29" fillId="0" borderId="10" xfId="0" applyNumberFormat="1" applyFont="1" applyFill="1" applyBorder="1" applyAlignment="1">
      <alignment horizontal="right" vertical="center"/>
    </xf>
    <xf numFmtId="38" fontId="47" fillId="0" borderId="5" xfId="3" applyFont="1" applyFill="1" applyBorder="1" applyAlignment="1">
      <alignment horizontal="right" vertical="center"/>
    </xf>
    <xf numFmtId="38" fontId="47" fillId="0" borderId="9" xfId="3" applyFont="1" applyFill="1" applyBorder="1" applyAlignment="1">
      <alignment horizontal="right" vertical="center"/>
    </xf>
    <xf numFmtId="38" fontId="47" fillId="0" borderId="0" xfId="3" applyFont="1" applyFill="1" applyBorder="1" applyAlignment="1">
      <alignment horizontal="right" vertical="center"/>
    </xf>
    <xf numFmtId="38" fontId="47" fillId="0" borderId="1" xfId="3" applyFont="1" applyFill="1" applyBorder="1" applyAlignment="1">
      <alignment horizontal="right" vertical="center"/>
    </xf>
    <xf numFmtId="176" fontId="29" fillId="0" borderId="1" xfId="2" applyNumberFormat="1" applyFont="1" applyFill="1" applyBorder="1" applyAlignment="1">
      <alignment horizontal="right" vertical="center"/>
    </xf>
    <xf numFmtId="183" fontId="42" fillId="0" borderId="0" xfId="0" applyNumberFormat="1" applyFont="1"/>
    <xf numFmtId="192" fontId="29" fillId="0" borderId="1" xfId="0" applyNumberFormat="1" applyFont="1" applyFill="1" applyBorder="1" applyAlignment="1">
      <alignment horizontal="right" vertical="center"/>
    </xf>
    <xf numFmtId="192" fontId="29" fillId="0" borderId="3" xfId="0" applyNumberFormat="1" applyFont="1" applyFill="1" applyBorder="1" applyAlignment="1">
      <alignment horizontal="right" vertical="center"/>
    </xf>
    <xf numFmtId="192" fontId="29" fillId="0" borderId="29" xfId="0" applyNumberFormat="1" applyFont="1" applyFill="1" applyBorder="1" applyAlignment="1">
      <alignment horizontal="right" vertical="center"/>
    </xf>
    <xf numFmtId="192" fontId="29" fillId="0" borderId="23" xfId="0" applyNumberFormat="1" applyFont="1" applyFill="1" applyBorder="1" applyAlignment="1">
      <alignment horizontal="right" vertical="center"/>
    </xf>
    <xf numFmtId="38" fontId="40" fillId="0" borderId="0" xfId="13" applyFont="1" applyFill="1" applyAlignment="1">
      <alignment vertical="center"/>
    </xf>
    <xf numFmtId="38" fontId="40" fillId="0" borderId="0" xfId="13" applyFont="1" applyFill="1" applyBorder="1" applyAlignment="1">
      <alignment horizontal="distributed" vertical="center"/>
    </xf>
    <xf numFmtId="38" fontId="42" fillId="0" borderId="7" xfId="13" applyFont="1" applyFill="1" applyBorder="1" applyAlignment="1">
      <alignment vertical="center"/>
    </xf>
    <xf numFmtId="38" fontId="42" fillId="0" borderId="13" xfId="13" applyFont="1" applyFill="1" applyBorder="1" applyAlignment="1">
      <alignment vertical="center"/>
    </xf>
    <xf numFmtId="38" fontId="42" fillId="0" borderId="17" xfId="13" applyFont="1" applyFill="1" applyBorder="1" applyAlignment="1">
      <alignment vertical="center"/>
    </xf>
    <xf numFmtId="38" fontId="29" fillId="0" borderId="18" xfId="13" applyFont="1" applyFill="1" applyBorder="1" applyAlignment="1">
      <alignment horizontal="center" vertical="center" wrapText="1"/>
    </xf>
    <xf numFmtId="38" fontId="29" fillId="0" borderId="19" xfId="13" applyFont="1" applyFill="1" applyBorder="1" applyAlignment="1">
      <alignment horizontal="center" vertical="center" wrapText="1"/>
    </xf>
    <xf numFmtId="38" fontId="29" fillId="0" borderId="16" xfId="13" applyFont="1" applyFill="1" applyBorder="1" applyAlignment="1">
      <alignment horizontal="center" vertical="center" wrapText="1"/>
    </xf>
    <xf numFmtId="38" fontId="40" fillId="0" borderId="3" xfId="13" applyFont="1" applyFill="1" applyBorder="1" applyAlignment="1">
      <alignment horizontal="distributed"/>
    </xf>
    <xf numFmtId="38" fontId="40" fillId="0" borderId="1" xfId="13" applyFont="1" applyFill="1" applyBorder="1" applyAlignment="1">
      <alignment horizontal="distributed"/>
    </xf>
    <xf numFmtId="38" fontId="45" fillId="0" borderId="3" xfId="13" applyFont="1" applyFill="1" applyBorder="1" applyAlignment="1">
      <alignment horizontal="distributed" vertical="center"/>
    </xf>
    <xf numFmtId="38" fontId="45" fillId="0" borderId="3" xfId="13" applyFont="1" applyFill="1" applyBorder="1" applyAlignment="1">
      <alignment horizontal="distributed"/>
    </xf>
    <xf numFmtId="38" fontId="45" fillId="0" borderId="11" xfId="13" applyFont="1" applyFill="1" applyBorder="1" applyAlignment="1">
      <alignment horizontal="distributed"/>
    </xf>
    <xf numFmtId="38" fontId="40" fillId="0" borderId="18" xfId="13" applyFont="1" applyFill="1" applyBorder="1" applyAlignment="1">
      <alignment horizontal="center" vertical="center" wrapText="1"/>
    </xf>
    <xf numFmtId="38" fontId="40" fillId="0" borderId="19" xfId="13" applyFont="1" applyFill="1" applyBorder="1" applyAlignment="1">
      <alignment horizontal="center" vertical="center" wrapText="1"/>
    </xf>
    <xf numFmtId="38" fontId="40" fillId="0" borderId="35" xfId="13" applyFont="1" applyFill="1" applyBorder="1" applyAlignment="1">
      <alignment horizontal="center" vertical="center" wrapText="1"/>
    </xf>
    <xf numFmtId="38" fontId="40" fillId="0" borderId="16" xfId="13" applyFont="1" applyFill="1" applyBorder="1" applyAlignment="1">
      <alignment horizontal="center" vertical="center" wrapText="1"/>
    </xf>
    <xf numFmtId="38" fontId="40" fillId="0" borderId="1" xfId="13" applyFont="1" applyFill="1" applyBorder="1" applyAlignment="1">
      <alignment horizontal="distributed" vertical="center"/>
    </xf>
    <xf numFmtId="38" fontId="40" fillId="0" borderId="23" xfId="13" applyFont="1" applyFill="1" applyBorder="1" applyAlignment="1">
      <alignment horizontal="distributed"/>
    </xf>
    <xf numFmtId="38" fontId="40" fillId="0" borderId="29" xfId="13" applyFont="1" applyFill="1" applyBorder="1" applyAlignment="1">
      <alignment horizontal="distributed" vertical="center"/>
    </xf>
    <xf numFmtId="38" fontId="40" fillId="0" borderId="11" xfId="13" applyFont="1" applyFill="1" applyBorder="1" applyAlignment="1">
      <alignment horizontal="distributed"/>
    </xf>
    <xf numFmtId="38" fontId="40" fillId="0" borderId="12" xfId="13" applyFont="1" applyFill="1" applyBorder="1" applyAlignment="1">
      <alignment horizontal="distributed" vertical="center"/>
    </xf>
    <xf numFmtId="38" fontId="40" fillId="0" borderId="0" xfId="13" applyFont="1" applyFill="1"/>
    <xf numFmtId="38" fontId="40" fillId="0" borderId="0" xfId="13" applyFont="1" applyFill="1" applyBorder="1"/>
    <xf numFmtId="38" fontId="39" fillId="0" borderId="0" xfId="13" applyFont="1" applyFill="1" applyAlignment="1">
      <alignment vertical="center"/>
    </xf>
    <xf numFmtId="38" fontId="29" fillId="0" borderId="2" xfId="13" applyFont="1" applyFill="1" applyBorder="1" applyAlignment="1">
      <alignment horizontal="center" vertical="center"/>
    </xf>
    <xf numFmtId="185" fontId="29" fillId="0" borderId="0" xfId="13" applyNumberFormat="1" applyFont="1" applyFill="1" applyBorder="1" applyAlignment="1">
      <alignment horizontal="right" vertical="center"/>
    </xf>
    <xf numFmtId="49" fontId="42" fillId="0" borderId="0" xfId="13" applyNumberFormat="1" applyFont="1" applyFill="1" applyBorder="1" applyAlignment="1">
      <alignment horizontal="left" vertical="center"/>
    </xf>
    <xf numFmtId="38" fontId="38" fillId="0" borderId="0" xfId="0" applyNumberFormat="1" applyFont="1" applyFill="1" applyAlignment="1"/>
    <xf numFmtId="0" fontId="10" fillId="0" borderId="0" xfId="0" applyFont="1" applyFill="1" applyAlignment="1">
      <alignment vertical="center"/>
    </xf>
    <xf numFmtId="0" fontId="42" fillId="0" borderId="0" xfId="0" applyFont="1" applyFill="1" applyAlignment="1">
      <alignment horizontal="right" vertical="center"/>
    </xf>
    <xf numFmtId="0" fontId="42" fillId="0" borderId="7" xfId="0" applyFont="1" applyFill="1" applyBorder="1" applyAlignment="1">
      <alignment horizontal="center" vertical="center"/>
    </xf>
    <xf numFmtId="0" fontId="44" fillId="0" borderId="7" xfId="0" applyFont="1" applyFill="1" applyBorder="1" applyAlignment="1">
      <alignment horizontal="distributed" vertical="center"/>
    </xf>
    <xf numFmtId="38" fontId="42" fillId="0" borderId="0" xfId="13" applyFont="1" applyFill="1" applyBorder="1" applyAlignment="1">
      <alignment vertical="center"/>
    </xf>
    <xf numFmtId="0" fontId="42" fillId="0" borderId="1" xfId="0" applyFont="1" applyFill="1" applyBorder="1" applyAlignment="1">
      <alignment vertical="center"/>
    </xf>
    <xf numFmtId="0" fontId="44" fillId="0" borderId="1" xfId="0" applyFont="1" applyFill="1" applyBorder="1" applyAlignment="1">
      <alignment horizontal="distributed" vertical="center"/>
    </xf>
    <xf numFmtId="0" fontId="44" fillId="0" borderId="1" xfId="0" applyFont="1" applyFill="1" applyBorder="1" applyAlignment="1">
      <alignment horizontal="center" vertical="center"/>
    </xf>
    <xf numFmtId="49" fontId="42" fillId="0" borderId="3" xfId="13" applyNumberFormat="1" applyFont="1" applyFill="1" applyBorder="1" applyAlignment="1">
      <alignment horizontal="left" vertical="center"/>
    </xf>
    <xf numFmtId="0" fontId="42" fillId="0" borderId="1" xfId="0" applyFont="1" applyFill="1" applyBorder="1" applyAlignment="1">
      <alignment horizontal="center" vertical="center"/>
    </xf>
    <xf numFmtId="0" fontId="42" fillId="0" borderId="12" xfId="0" applyFont="1" applyFill="1" applyBorder="1" applyAlignment="1">
      <alignment horizontal="center" vertical="center"/>
    </xf>
    <xf numFmtId="38" fontId="40" fillId="0" borderId="8" xfId="13" applyFont="1" applyFill="1" applyBorder="1" applyAlignment="1">
      <alignment vertical="center"/>
    </xf>
    <xf numFmtId="0" fontId="29" fillId="0" borderId="0" xfId="0" applyFont="1" applyFill="1" applyBorder="1"/>
    <xf numFmtId="0" fontId="29" fillId="0" borderId="3" xfId="0" applyFont="1" applyFill="1" applyBorder="1" applyAlignment="1">
      <alignment vertical="center"/>
    </xf>
    <xf numFmtId="0" fontId="47" fillId="0" borderId="3" xfId="0" applyFont="1" applyFill="1" applyBorder="1" applyAlignment="1">
      <alignment vertical="center"/>
    </xf>
    <xf numFmtId="0" fontId="48" fillId="0" borderId="3" xfId="0" applyFont="1" applyFill="1" applyBorder="1" applyAlignment="1">
      <alignment horizontal="distributed" vertical="center"/>
    </xf>
    <xf numFmtId="0" fontId="47" fillId="0" borderId="11" xfId="0" applyFont="1" applyFill="1" applyBorder="1" applyAlignment="1">
      <alignment horizontal="distributed" vertical="center"/>
    </xf>
    <xf numFmtId="0" fontId="47" fillId="0" borderId="0" xfId="0" applyFont="1" applyFill="1" applyBorder="1" applyAlignment="1">
      <alignment horizontal="distributed" vertical="center"/>
    </xf>
    <xf numFmtId="0" fontId="47" fillId="0" borderId="4" xfId="0" applyFont="1" applyFill="1" applyBorder="1" applyAlignment="1">
      <alignment horizontal="distributed" vertical="center"/>
    </xf>
    <xf numFmtId="0" fontId="47" fillId="0" borderId="4" xfId="0" applyFont="1" applyFill="1" applyBorder="1" applyAlignment="1">
      <alignment vertical="center"/>
    </xf>
    <xf numFmtId="0" fontId="48" fillId="0" borderId="4" xfId="0" applyFont="1" applyFill="1" applyBorder="1" applyAlignment="1">
      <alignment horizontal="distributed" vertical="center"/>
    </xf>
    <xf numFmtId="0" fontId="47" fillId="0" borderId="15" xfId="0" applyFont="1" applyFill="1" applyBorder="1" applyAlignment="1">
      <alignment horizontal="distributed" vertical="center"/>
    </xf>
    <xf numFmtId="38" fontId="40" fillId="0" borderId="25" xfId="13" applyFont="1" applyFill="1" applyBorder="1" applyAlignment="1">
      <alignment vertical="center"/>
    </xf>
    <xf numFmtId="38" fontId="29" fillId="0" borderId="3" xfId="13" applyFont="1" applyFill="1" applyBorder="1" applyAlignment="1">
      <alignment horizontal="distributed"/>
    </xf>
    <xf numFmtId="38" fontId="29" fillId="0" borderId="1" xfId="13" applyFont="1" applyFill="1" applyBorder="1" applyAlignment="1">
      <alignment horizontal="distributed"/>
    </xf>
    <xf numFmtId="38" fontId="29" fillId="0" borderId="11" xfId="13" applyFont="1" applyFill="1" applyBorder="1" applyAlignment="1">
      <alignment horizontal="distributed"/>
    </xf>
    <xf numFmtId="38" fontId="29" fillId="0" borderId="12" xfId="13" applyFont="1" applyFill="1" applyBorder="1" applyAlignment="1">
      <alignment horizontal="distributed"/>
    </xf>
    <xf numFmtId="0" fontId="29" fillId="0" borderId="40" xfId="0" applyFont="1" applyFill="1" applyBorder="1" applyAlignment="1">
      <alignment vertical="center"/>
    </xf>
    <xf numFmtId="38" fontId="38" fillId="0" borderId="1" xfId="0" applyNumberFormat="1" applyFont="1" applyFill="1" applyBorder="1" applyAlignment="1">
      <alignment horizontal="center"/>
    </xf>
    <xf numFmtId="176" fontId="29" fillId="0" borderId="0" xfId="2" applyNumberFormat="1" applyFont="1" applyFill="1" applyBorder="1" applyAlignment="1">
      <alignment horizontal="right" vertical="center"/>
    </xf>
    <xf numFmtId="191" fontId="29" fillId="0" borderId="4" xfId="0" applyNumberFormat="1" applyFont="1" applyFill="1" applyBorder="1" applyAlignment="1">
      <alignment vertical="center"/>
    </xf>
    <xf numFmtId="186" fontId="29" fillId="0" borderId="4" xfId="0" applyNumberFormat="1" applyFont="1" applyFill="1" applyBorder="1" applyAlignment="1">
      <alignment horizontal="right" vertical="center"/>
    </xf>
    <xf numFmtId="49" fontId="42" fillId="0" borderId="1" xfId="13" applyNumberFormat="1" applyFont="1" applyFill="1" applyBorder="1" applyAlignment="1">
      <alignment horizontal="left" vertical="center"/>
    </xf>
    <xf numFmtId="49" fontId="34" fillId="0" borderId="2" xfId="6" applyNumberFormat="1" applyFont="1" applyFill="1" applyBorder="1" applyAlignment="1">
      <alignment horizontal="center" vertical="center"/>
    </xf>
    <xf numFmtId="0" fontId="29" fillId="0" borderId="6"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5" xfId="0" applyFont="1" applyFill="1" applyBorder="1" applyAlignment="1">
      <alignment horizontal="center" vertical="center"/>
    </xf>
    <xf numFmtId="0" fontId="48" fillId="0" borderId="6" xfId="0" applyFont="1" applyFill="1" applyBorder="1" applyAlignment="1">
      <alignment horizontal="distributed" vertical="center"/>
    </xf>
    <xf numFmtId="0" fontId="48" fillId="0" borderId="8" xfId="0" applyFont="1" applyFill="1" applyBorder="1" applyAlignment="1">
      <alignment horizontal="distributed" vertical="center"/>
    </xf>
    <xf numFmtId="0" fontId="47" fillId="0" borderId="1" xfId="0" applyFont="1" applyFill="1" applyBorder="1" applyAlignment="1">
      <alignment horizontal="distributed" vertical="center"/>
    </xf>
    <xf numFmtId="38" fontId="40" fillId="0" borderId="21" xfId="2" applyFont="1" applyFill="1" applyBorder="1" applyAlignment="1">
      <alignment vertical="center"/>
    </xf>
    <xf numFmtId="38" fontId="40" fillId="0" borderId="21" xfId="2" applyFont="1" applyFill="1" applyBorder="1" applyAlignment="1">
      <alignment horizontal="right" vertical="center"/>
    </xf>
    <xf numFmtId="38" fontId="40" fillId="0" borderId="20" xfId="2" applyFont="1" applyFill="1" applyBorder="1" applyAlignment="1">
      <alignment vertical="center"/>
    </xf>
    <xf numFmtId="187" fontId="29" fillId="0" borderId="4" xfId="0" applyNumberFormat="1" applyFont="1" applyFill="1" applyBorder="1" applyAlignment="1">
      <alignment vertical="center"/>
    </xf>
    <xf numFmtId="38" fontId="29" fillId="0" borderId="0" xfId="0" applyNumberFormat="1" applyFont="1" applyFill="1" applyBorder="1" applyAlignment="1">
      <alignment vertical="center"/>
    </xf>
    <xf numFmtId="0" fontId="29" fillId="0" borderId="2" xfId="0" applyFont="1" applyFill="1" applyBorder="1" applyAlignment="1">
      <alignment horizontal="center" vertical="center" shrinkToFit="1"/>
    </xf>
    <xf numFmtId="186" fontId="29" fillId="0" borderId="1" xfId="0" applyNumberFormat="1" applyFont="1" applyFill="1" applyBorder="1" applyAlignment="1">
      <alignment vertical="center"/>
    </xf>
    <xf numFmtId="0" fontId="40" fillId="0" borderId="13" xfId="0" applyFont="1" applyFill="1" applyBorder="1" applyAlignment="1">
      <alignment horizontal="center" vertical="center" shrinkToFit="1"/>
    </xf>
    <xf numFmtId="187" fontId="0" fillId="0" borderId="2" xfId="0" applyNumberFormat="1" applyBorder="1"/>
    <xf numFmtId="187" fontId="0" fillId="0" borderId="0" xfId="0" applyNumberFormat="1"/>
    <xf numFmtId="177" fontId="38" fillId="0" borderId="0" xfId="0" applyNumberFormat="1" applyFont="1" applyFill="1" applyAlignment="1">
      <alignment vertical="center"/>
    </xf>
    <xf numFmtId="177" fontId="4" fillId="0" borderId="0" xfId="0" applyNumberFormat="1" applyFont="1" applyBorder="1" applyAlignment="1">
      <alignment horizontal="right" vertical="center"/>
    </xf>
    <xf numFmtId="38" fontId="58" fillId="0" borderId="3" xfId="13" applyFont="1" applyFill="1" applyBorder="1" applyAlignment="1">
      <alignment horizontal="distributed" vertical="center"/>
    </xf>
    <xf numFmtId="38" fontId="40" fillId="0" borderId="2" xfId="13" applyFont="1" applyFill="1" applyBorder="1" applyAlignment="1">
      <alignment horizontal="center" vertical="center"/>
    </xf>
    <xf numFmtId="38" fontId="47" fillId="0" borderId="3" xfId="3" applyFont="1" applyFill="1" applyBorder="1">
      <alignment vertical="center"/>
    </xf>
    <xf numFmtId="38" fontId="40" fillId="0" borderId="9" xfId="13" applyFont="1" applyFill="1" applyBorder="1" applyAlignment="1">
      <alignment vertical="center"/>
    </xf>
    <xf numFmtId="38" fontId="42" fillId="0" borderId="4" xfId="13" applyFont="1" applyFill="1" applyBorder="1" applyAlignment="1">
      <alignment vertical="center"/>
    </xf>
    <xf numFmtId="192" fontId="29" fillId="0" borderId="1" xfId="0" applyNumberFormat="1" applyFont="1" applyFill="1" applyBorder="1" applyAlignment="1">
      <alignment horizontal="center" vertical="center"/>
    </xf>
    <xf numFmtId="192" fontId="29" fillId="0" borderId="0" xfId="0" applyNumberFormat="1" applyFont="1" applyFill="1" applyBorder="1" applyAlignment="1">
      <alignment horizontal="center" vertical="center"/>
    </xf>
    <xf numFmtId="0" fontId="37" fillId="0" borderId="0" xfId="0" applyFont="1" applyFill="1" applyAlignment="1">
      <alignment horizontal="center" vertical="center"/>
    </xf>
    <xf numFmtId="0" fontId="29" fillId="0" borderId="23"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29" xfId="0" applyFont="1" applyFill="1" applyBorder="1" applyAlignment="1">
      <alignment horizontal="center" vertical="center"/>
    </xf>
    <xf numFmtId="0" fontId="39" fillId="0" borderId="0" xfId="0" applyFont="1" applyFill="1" applyAlignment="1">
      <alignment horizontal="left" vertical="center"/>
    </xf>
    <xf numFmtId="0" fontId="29" fillId="0" borderId="0" xfId="0" applyFont="1" applyFill="1" applyBorder="1" applyAlignment="1">
      <alignment vertical="center"/>
    </xf>
    <xf numFmtId="0" fontId="29" fillId="0" borderId="0" xfId="0" applyFont="1" applyFill="1" applyBorder="1" applyAlignment="1">
      <alignment horizontal="distributed" vertical="center"/>
    </xf>
    <xf numFmtId="0" fontId="29" fillId="0" borderId="3" xfId="0" applyFont="1" applyFill="1" applyBorder="1" applyAlignment="1">
      <alignment horizontal="distributed" vertical="center"/>
    </xf>
    <xf numFmtId="0" fontId="29" fillId="0" borderId="13"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10" xfId="0" applyFont="1" applyFill="1" applyBorder="1" applyAlignment="1">
      <alignment horizontal="right" vertical="center"/>
    </xf>
    <xf numFmtId="38" fontId="40" fillId="0" borderId="0" xfId="2" applyFont="1" applyFill="1" applyBorder="1" applyAlignment="1">
      <alignment horizontal="right" vertical="center"/>
    </xf>
    <xf numFmtId="38" fontId="40" fillId="0" borderId="25" xfId="2" applyFont="1" applyFill="1" applyBorder="1" applyAlignment="1">
      <alignment horizontal="right" vertical="center"/>
    </xf>
    <xf numFmtId="49" fontId="34" fillId="0" borderId="0" xfId="6" applyNumberFormat="1" applyFont="1" applyFill="1" applyBorder="1" applyAlignment="1">
      <alignment horizontal="distributed" vertical="center"/>
    </xf>
    <xf numFmtId="0" fontId="29" fillId="0" borderId="0" xfId="0" applyFont="1" applyFill="1" applyBorder="1" applyAlignment="1">
      <alignment horizontal="center" vertical="center"/>
    </xf>
    <xf numFmtId="186" fontId="29" fillId="0" borderId="13" xfId="0" applyNumberFormat="1" applyFont="1" applyFill="1" applyBorder="1" applyAlignment="1">
      <alignment horizontal="center" vertical="center"/>
    </xf>
    <xf numFmtId="186" fontId="29" fillId="0" borderId="2" xfId="0" applyNumberFormat="1" applyFont="1" applyFill="1" applyBorder="1" applyAlignment="1">
      <alignment horizontal="center" vertical="center"/>
    </xf>
    <xf numFmtId="186" fontId="29" fillId="0" borderId="7" xfId="0" applyNumberFormat="1" applyFont="1" applyFill="1" applyBorder="1" applyAlignment="1">
      <alignment horizontal="center" vertical="center"/>
    </xf>
    <xf numFmtId="0" fontId="29" fillId="0" borderId="3"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0" xfId="0" applyFont="1" applyFill="1" applyBorder="1" applyAlignment="1">
      <alignment horizontal="right" vertical="center"/>
    </xf>
    <xf numFmtId="0" fontId="29" fillId="0" borderId="11"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9" xfId="0" applyFont="1" applyFill="1" applyBorder="1" applyAlignment="1">
      <alignment horizontal="distributed" vertical="center"/>
    </xf>
    <xf numFmtId="0" fontId="29" fillId="0" borderId="6" xfId="0" applyFont="1" applyFill="1" applyBorder="1" applyAlignment="1">
      <alignment horizontal="distributed" vertical="center"/>
    </xf>
    <xf numFmtId="38" fontId="29" fillId="0" borderId="15" xfId="2" applyFont="1" applyFill="1" applyBorder="1" applyAlignment="1">
      <alignment vertical="center"/>
    </xf>
    <xf numFmtId="38" fontId="29" fillId="0" borderId="10" xfId="2" applyFont="1" applyFill="1" applyBorder="1" applyAlignment="1">
      <alignment vertical="center"/>
    </xf>
    <xf numFmtId="193" fontId="42" fillId="0" borderId="0" xfId="13" applyNumberFormat="1" applyFont="1" applyFill="1" applyBorder="1" applyAlignment="1">
      <alignment horizontal="left" vertical="center"/>
    </xf>
    <xf numFmtId="38" fontId="29" fillId="0" borderId="5" xfId="13" applyFont="1" applyFill="1" applyBorder="1" applyAlignment="1">
      <alignment horizontal="right"/>
    </xf>
    <xf numFmtId="38" fontId="29" fillId="0" borderId="1" xfId="13" applyFont="1" applyFill="1" applyBorder="1" applyAlignment="1">
      <alignment horizontal="right"/>
    </xf>
    <xf numFmtId="38" fontId="29" fillId="0" borderId="0" xfId="13" applyFont="1" applyFill="1" applyBorder="1" applyAlignment="1">
      <alignment horizontal="right"/>
    </xf>
    <xf numFmtId="38" fontId="45" fillId="0" borderId="4" xfId="13" applyFont="1" applyFill="1" applyBorder="1" applyAlignment="1">
      <alignment horizontal="right"/>
    </xf>
    <xf numFmtId="38" fontId="45" fillId="0" borderId="15" xfId="13" applyFont="1" applyFill="1" applyBorder="1" applyAlignment="1">
      <alignment horizontal="right"/>
    </xf>
    <xf numFmtId="38" fontId="40" fillId="0" borderId="8" xfId="13" applyFont="1" applyFill="1" applyBorder="1" applyAlignment="1">
      <alignment horizontal="right"/>
    </xf>
    <xf numFmtId="38" fontId="40" fillId="0" borderId="4" xfId="13" applyFont="1" applyFill="1" applyBorder="1" applyAlignment="1">
      <alignment horizontal="right"/>
    </xf>
    <xf numFmtId="38" fontId="40" fillId="0" borderId="21" xfId="13" applyFont="1" applyFill="1" applyBorder="1" applyAlignment="1">
      <alignment horizontal="right"/>
    </xf>
    <xf numFmtId="38" fontId="29" fillId="0" borderId="12" xfId="2" applyFont="1" applyFill="1" applyBorder="1" applyAlignment="1">
      <alignment horizontal="right" vertical="center"/>
    </xf>
    <xf numFmtId="0" fontId="29" fillId="0" borderId="8" xfId="0" applyFont="1" applyFill="1" applyBorder="1"/>
    <xf numFmtId="0" fontId="29" fillId="0" borderId="4" xfId="0" applyFont="1" applyFill="1" applyBorder="1"/>
    <xf numFmtId="0" fontId="29" fillId="0" borderId="0" xfId="0" applyFont="1" applyFill="1" applyBorder="1" applyAlignment="1">
      <alignment horizontal="right"/>
    </xf>
    <xf numFmtId="0" fontId="29" fillId="0" borderId="15" xfId="0" applyFont="1" applyFill="1" applyBorder="1"/>
    <xf numFmtId="0" fontId="29" fillId="0" borderId="10" xfId="0" applyFont="1" applyFill="1" applyBorder="1"/>
    <xf numFmtId="0" fontId="29" fillId="0" borderId="10" xfId="0" applyFont="1" applyFill="1" applyBorder="1" applyAlignment="1">
      <alignment horizontal="center" vertical="center"/>
    </xf>
    <xf numFmtId="0" fontId="29" fillId="0" borderId="11" xfId="0" applyFont="1" applyFill="1" applyBorder="1" applyAlignment="1">
      <alignment horizontal="right" vertical="center"/>
    </xf>
    <xf numFmtId="176" fontId="29" fillId="0" borderId="10" xfId="2" applyNumberFormat="1" applyFont="1" applyFill="1" applyBorder="1" applyAlignment="1">
      <alignment horizontal="right" vertical="center"/>
    </xf>
    <xf numFmtId="190" fontId="58" fillId="0" borderId="8" xfId="0" applyNumberFormat="1" applyFont="1" applyFill="1" applyBorder="1" applyAlignment="1">
      <alignment horizontal="right" vertical="center" wrapText="1"/>
    </xf>
    <xf numFmtId="190" fontId="40" fillId="0" borderId="12" xfId="0" applyNumberFormat="1" applyFont="1" applyFill="1" applyBorder="1" applyAlignment="1">
      <alignment horizontal="right" vertical="center"/>
    </xf>
    <xf numFmtId="190" fontId="40" fillId="0" borderId="15" xfId="0" applyNumberFormat="1" applyFont="1" applyFill="1" applyBorder="1" applyAlignment="1">
      <alignment horizontal="right" vertical="center"/>
    </xf>
    <xf numFmtId="38" fontId="24" fillId="0" borderId="0" xfId="2" applyFont="1" applyFill="1" applyAlignment="1">
      <alignment vertical="center"/>
    </xf>
    <xf numFmtId="38" fontId="4" fillId="0" borderId="0" xfId="2" applyFont="1" applyFill="1" applyAlignment="1">
      <alignment vertical="center"/>
    </xf>
    <xf numFmtId="183" fontId="29" fillId="0" borderId="3" xfId="0" applyNumberFormat="1" applyFont="1" applyFill="1" applyBorder="1" applyAlignment="1">
      <alignment horizontal="right" vertical="center"/>
    </xf>
    <xf numFmtId="183" fontId="29" fillId="0" borderId="1" xfId="0" applyNumberFormat="1" applyFont="1" applyFill="1" applyBorder="1" applyAlignment="1">
      <alignment horizontal="right" vertical="center"/>
    </xf>
    <xf numFmtId="3" fontId="29" fillId="0" borderId="8" xfId="0" applyNumberFormat="1" applyFont="1" applyFill="1" applyBorder="1" applyAlignment="1">
      <alignment horizontal="right" vertical="center"/>
    </xf>
    <xf numFmtId="192" fontId="29" fillId="0" borderId="5" xfId="0" applyNumberFormat="1" applyFont="1" applyFill="1" applyBorder="1" applyAlignment="1">
      <alignment horizontal="right" vertical="center"/>
    </xf>
    <xf numFmtId="192" fontId="29" fillId="0" borderId="6" xfId="0" applyNumberFormat="1" applyFont="1" applyFill="1" applyBorder="1" applyAlignment="1">
      <alignment horizontal="right" vertical="center"/>
    </xf>
    <xf numFmtId="188" fontId="29" fillId="0" borderId="8" xfId="0" applyNumberFormat="1" applyFont="1" applyFill="1" applyBorder="1" applyAlignment="1">
      <alignment horizontal="right" vertical="center"/>
    </xf>
    <xf numFmtId="189" fontId="29" fillId="0" borderId="9" xfId="0" applyNumberFormat="1" applyFont="1" applyFill="1" applyBorder="1" applyAlignment="1">
      <alignment horizontal="right" vertical="center"/>
    </xf>
    <xf numFmtId="192" fontId="29" fillId="0" borderId="0" xfId="0" applyNumberFormat="1" applyFont="1" applyFill="1" applyBorder="1" applyAlignment="1">
      <alignment horizontal="right" vertical="center"/>
    </xf>
    <xf numFmtId="192" fontId="29" fillId="0" borderId="12" xfId="0" applyNumberFormat="1" applyFont="1" applyFill="1" applyBorder="1" applyAlignment="1">
      <alignment horizontal="right" vertical="center"/>
    </xf>
    <xf numFmtId="192" fontId="29" fillId="0" borderId="11" xfId="0" applyNumberFormat="1" applyFont="1" applyFill="1" applyBorder="1" applyAlignment="1">
      <alignment horizontal="right" vertical="center"/>
    </xf>
    <xf numFmtId="188" fontId="29" fillId="0" borderId="15" xfId="0" applyNumberFormat="1" applyFont="1" applyFill="1" applyBorder="1" applyAlignment="1">
      <alignment horizontal="right" vertical="center"/>
    </xf>
    <xf numFmtId="3" fontId="29" fillId="0" borderId="9" xfId="0" applyNumberFormat="1" applyFont="1" applyFill="1" applyBorder="1" applyAlignment="1">
      <alignment horizontal="right" vertical="center"/>
    </xf>
    <xf numFmtId="189" fontId="29" fillId="0" borderId="15" xfId="0" applyNumberFormat="1" applyFont="1" applyFill="1" applyBorder="1" applyAlignment="1">
      <alignment horizontal="right" vertical="center"/>
    </xf>
    <xf numFmtId="183" fontId="29" fillId="0" borderId="11" xfId="0" applyNumberFormat="1" applyFont="1" applyFill="1" applyBorder="1" applyAlignment="1">
      <alignment vertical="center"/>
    </xf>
    <xf numFmtId="183" fontId="29" fillId="0" borderId="44" xfId="0" applyNumberFormat="1" applyFont="1" applyFill="1" applyBorder="1" applyAlignment="1">
      <alignment vertical="center"/>
    </xf>
    <xf numFmtId="38" fontId="29" fillId="0" borderId="10" xfId="0" applyNumberFormat="1" applyFont="1" applyFill="1" applyBorder="1" applyAlignment="1">
      <alignment vertical="center"/>
    </xf>
    <xf numFmtId="49" fontId="29" fillId="0" borderId="15" xfId="1" applyNumberFormat="1" applyFont="1" applyFill="1" applyBorder="1" applyAlignment="1">
      <alignment horizontal="right" vertical="center"/>
    </xf>
    <xf numFmtId="186" fontId="29" fillId="0" borderId="15" xfId="0" applyNumberFormat="1" applyFont="1" applyFill="1" applyBorder="1" applyAlignment="1">
      <alignment vertical="center"/>
    </xf>
    <xf numFmtId="186" fontId="29" fillId="0" borderId="10" xfId="0" applyNumberFormat="1" applyFont="1" applyFill="1" applyBorder="1" applyAlignment="1">
      <alignment vertical="center"/>
    </xf>
    <xf numFmtId="186" fontId="29" fillId="0" borderId="12" xfId="0" applyNumberFormat="1" applyFont="1" applyFill="1" applyBorder="1" applyAlignment="1">
      <alignment vertical="center"/>
    </xf>
    <xf numFmtId="191" fontId="29" fillId="0" borderId="15" xfId="0" applyNumberFormat="1" applyFont="1" applyFill="1" applyBorder="1" applyAlignment="1">
      <alignment vertical="center"/>
    </xf>
    <xf numFmtId="186" fontId="29" fillId="0" borderId="15" xfId="0" applyNumberFormat="1" applyFont="1" applyFill="1" applyBorder="1" applyAlignment="1">
      <alignment horizontal="right" vertical="center"/>
    </xf>
    <xf numFmtId="38" fontId="38" fillId="0" borderId="0" xfId="2" applyFont="1" applyFill="1"/>
    <xf numFmtId="38" fontId="49" fillId="0" borderId="0" xfId="2" applyFont="1" applyFill="1" applyAlignment="1">
      <alignment vertical="center"/>
    </xf>
    <xf numFmtId="38" fontId="49" fillId="0" borderId="10" xfId="2" applyFont="1" applyFill="1" applyBorder="1" applyAlignment="1">
      <alignment vertical="center"/>
    </xf>
    <xf numFmtId="38" fontId="14" fillId="0" borderId="0" xfId="2" applyFont="1" applyFill="1" applyAlignment="1">
      <alignment vertical="center"/>
    </xf>
    <xf numFmtId="38" fontId="10" fillId="0" borderId="0" xfId="2" applyFont="1" applyFill="1" applyAlignment="1">
      <alignment vertical="center"/>
    </xf>
    <xf numFmtId="38" fontId="40" fillId="0" borderId="0" xfId="2" applyFont="1" applyFill="1" applyAlignment="1">
      <alignment horizontal="center" vertical="center"/>
    </xf>
    <xf numFmtId="38" fontId="10" fillId="0" borderId="0" xfId="2" applyFont="1" applyFill="1" applyAlignment="1">
      <alignment horizontal="center" vertical="center"/>
    </xf>
    <xf numFmtId="38" fontId="40" fillId="0" borderId="8" xfId="2" applyFont="1" applyFill="1" applyBorder="1" applyAlignment="1">
      <alignment horizontal="right" vertical="center"/>
    </xf>
    <xf numFmtId="190" fontId="40" fillId="0" borderId="0" xfId="0" applyNumberFormat="1" applyFont="1" applyFill="1" applyBorder="1" applyAlignment="1">
      <alignment vertical="center"/>
    </xf>
    <xf numFmtId="190" fontId="40" fillId="0" borderId="4" xfId="0" applyNumberFormat="1" applyFont="1" applyFill="1" applyBorder="1" applyAlignment="1">
      <alignment vertical="center"/>
    </xf>
    <xf numFmtId="185" fontId="40" fillId="0" borderId="4" xfId="2" applyNumberFormat="1" applyFont="1" applyFill="1" applyBorder="1" applyAlignment="1">
      <alignment horizontal="right" vertical="center"/>
    </xf>
    <xf numFmtId="184" fontId="40" fillId="0" borderId="0" xfId="2" applyNumberFormat="1" applyFont="1" applyFill="1" applyBorder="1" applyAlignment="1">
      <alignment horizontal="right" vertical="center"/>
    </xf>
    <xf numFmtId="190" fontId="40" fillId="0" borderId="28" xfId="0" applyNumberFormat="1" applyFont="1" applyFill="1" applyBorder="1" applyAlignment="1">
      <alignment horizontal="right" vertical="center"/>
    </xf>
    <xf numFmtId="38" fontId="40" fillId="0" borderId="20" xfId="2" applyFont="1" applyFill="1" applyBorder="1" applyAlignment="1">
      <alignment horizontal="distributed" vertical="center"/>
    </xf>
    <xf numFmtId="190" fontId="40" fillId="0" borderId="22" xfId="0" applyNumberFormat="1" applyFont="1" applyFill="1" applyBorder="1" applyAlignment="1">
      <alignment vertical="center"/>
    </xf>
    <xf numFmtId="190" fontId="40" fillId="0" borderId="21" xfId="0" applyNumberFormat="1" applyFont="1" applyFill="1" applyBorder="1" applyAlignment="1">
      <alignment vertical="center"/>
    </xf>
    <xf numFmtId="190" fontId="40" fillId="0" borderId="20" xfId="0" applyNumberFormat="1" applyFont="1" applyFill="1" applyBorder="1" applyAlignment="1">
      <alignment vertical="center"/>
    </xf>
    <xf numFmtId="192" fontId="40" fillId="0" borderId="21" xfId="2" applyNumberFormat="1" applyFont="1" applyFill="1" applyBorder="1" applyAlignment="1">
      <alignment horizontal="right" vertical="center"/>
    </xf>
    <xf numFmtId="192" fontId="40" fillId="0" borderId="26" xfId="2" applyNumberFormat="1" applyFont="1" applyFill="1" applyBorder="1" applyAlignment="1">
      <alignment horizontal="right" vertical="center"/>
    </xf>
    <xf numFmtId="38" fontId="40" fillId="0" borderId="0" xfId="2" applyFont="1" applyFill="1" applyBorder="1" applyAlignment="1">
      <alignment horizontal="left" vertical="center"/>
    </xf>
    <xf numFmtId="38" fontId="10" fillId="0" borderId="0" xfId="2" applyFont="1" applyFill="1" applyBorder="1" applyAlignment="1">
      <alignment horizontal="center" vertical="center"/>
    </xf>
    <xf numFmtId="184" fontId="40" fillId="0" borderId="0" xfId="2" applyNumberFormat="1" applyFont="1" applyFill="1" applyBorder="1" applyAlignment="1">
      <alignment vertical="center"/>
    </xf>
    <xf numFmtId="190" fontId="40" fillId="0" borderId="0" xfId="0" applyNumberFormat="1" applyFont="1" applyFill="1" applyBorder="1" applyAlignment="1">
      <alignment horizontal="right" vertical="center"/>
    </xf>
    <xf numFmtId="190" fontId="40" fillId="0" borderId="3" xfId="0" applyNumberFormat="1" applyFont="1" applyFill="1" applyBorder="1" applyAlignment="1">
      <alignment horizontal="right" vertical="center"/>
    </xf>
    <xf numFmtId="190" fontId="40" fillId="0" borderId="1" xfId="0" applyNumberFormat="1" applyFont="1" applyFill="1" applyBorder="1" applyAlignment="1">
      <alignment horizontal="right" vertical="center"/>
    </xf>
    <xf numFmtId="190" fontId="40" fillId="0" borderId="10" xfId="0" applyNumberFormat="1" applyFont="1" applyFill="1" applyBorder="1" applyAlignment="1">
      <alignment vertical="center"/>
    </xf>
    <xf numFmtId="190" fontId="40" fillId="0" borderId="15" xfId="0" applyNumberFormat="1" applyFont="1" applyFill="1" applyBorder="1" applyAlignment="1">
      <alignment vertical="center"/>
    </xf>
    <xf numFmtId="0" fontId="40" fillId="0" borderId="25" xfId="0" applyFont="1" applyFill="1" applyBorder="1" applyAlignment="1">
      <alignment horizontal="right" vertical="center"/>
    </xf>
    <xf numFmtId="0" fontId="40" fillId="0" borderId="0" xfId="0" applyFont="1" applyFill="1" applyBorder="1" applyAlignment="1">
      <alignment horizontal="right" vertical="center"/>
    </xf>
    <xf numFmtId="0" fontId="19" fillId="0" borderId="0" xfId="0" applyFont="1" applyFill="1"/>
    <xf numFmtId="38" fontId="39" fillId="0" borderId="0" xfId="2" applyFont="1" applyFill="1" applyAlignment="1">
      <alignment vertical="center"/>
    </xf>
    <xf numFmtId="38" fontId="11" fillId="0" borderId="0" xfId="2" applyFont="1" applyFill="1" applyBorder="1" applyAlignment="1">
      <alignment vertical="center"/>
    </xf>
    <xf numFmtId="38" fontId="47" fillId="0" borderId="0" xfId="2" applyFont="1" applyFill="1" applyBorder="1" applyAlignment="1">
      <alignment horizontal="center" vertical="center"/>
    </xf>
    <xf numFmtId="38" fontId="11" fillId="0" borderId="0" xfId="2" applyFont="1" applyFill="1" applyBorder="1" applyAlignment="1">
      <alignment horizontal="center" vertical="center"/>
    </xf>
    <xf numFmtId="38" fontId="11" fillId="0" borderId="0" xfId="2" applyFont="1" applyFill="1" applyAlignment="1">
      <alignment horizontal="center" vertical="center"/>
    </xf>
    <xf numFmtId="38" fontId="40" fillId="0" borderId="0" xfId="2" applyFont="1" applyFill="1" applyBorder="1" applyAlignment="1">
      <alignment horizontal="distributed" vertical="center"/>
    </xf>
    <xf numFmtId="38" fontId="40" fillId="0" borderId="11" xfId="2" applyFont="1" applyFill="1" applyBorder="1" applyAlignment="1">
      <alignment horizontal="distributed" vertical="center"/>
    </xf>
    <xf numFmtId="38" fontId="26" fillId="0" borderId="0" xfId="2" applyFont="1" applyFill="1" applyAlignment="1">
      <alignment vertical="center"/>
    </xf>
    <xf numFmtId="38" fontId="24" fillId="0" borderId="0" xfId="2" applyFont="1" applyFill="1" applyBorder="1" applyAlignment="1">
      <alignment vertical="center"/>
    </xf>
    <xf numFmtId="38" fontId="4" fillId="0" borderId="0" xfId="2" applyFont="1" applyFill="1" applyBorder="1" applyAlignment="1">
      <alignment vertical="center"/>
    </xf>
    <xf numFmtId="0" fontId="29" fillId="0" borderId="0" xfId="0" applyFont="1" applyFill="1" applyAlignment="1">
      <alignment horizontal="center" vertical="center"/>
    </xf>
    <xf numFmtId="38" fontId="29" fillId="0" borderId="5" xfId="2" applyFont="1" applyFill="1" applyBorder="1" applyAlignment="1">
      <alignment horizontal="right" vertical="center"/>
    </xf>
    <xf numFmtId="38" fontId="29" fillId="0" borderId="6" xfId="2" applyFont="1" applyFill="1" applyBorder="1" applyAlignment="1">
      <alignment horizontal="right" vertical="center"/>
    </xf>
    <xf numFmtId="0" fontId="29" fillId="0" borderId="12" xfId="0" applyFont="1" applyFill="1" applyBorder="1"/>
    <xf numFmtId="185" fontId="29" fillId="0" borderId="3" xfId="13" applyNumberFormat="1" applyFont="1" applyFill="1" applyBorder="1" applyAlignment="1">
      <alignment horizontal="left" vertical="center"/>
    </xf>
    <xf numFmtId="185" fontId="29" fillId="0" borderId="0" xfId="13" applyNumberFormat="1" applyFont="1" applyFill="1" applyAlignment="1">
      <alignment horizontal="right" vertical="center"/>
    </xf>
    <xf numFmtId="185" fontId="29" fillId="0" borderId="1" xfId="2" applyNumberFormat="1" applyFont="1" applyFill="1" applyBorder="1" applyAlignment="1">
      <alignment horizontal="right" vertical="center"/>
    </xf>
    <xf numFmtId="185" fontId="29" fillId="0" borderId="0" xfId="2" applyNumberFormat="1" applyFont="1" applyFill="1" applyBorder="1" applyAlignment="1">
      <alignment horizontal="right" vertical="center"/>
    </xf>
    <xf numFmtId="0" fontId="47" fillId="0" borderId="0" xfId="0" applyFont="1" applyFill="1" applyBorder="1" applyAlignment="1">
      <alignment vertical="center"/>
    </xf>
    <xf numFmtId="38" fontId="40" fillId="0" borderId="19" xfId="13" applyFont="1" applyFill="1" applyBorder="1" applyAlignment="1">
      <alignment horizontal="center" vertical="center"/>
    </xf>
    <xf numFmtId="38" fontId="40" fillId="0" borderId="16" xfId="13" applyFont="1" applyFill="1" applyBorder="1" applyAlignment="1">
      <alignment horizontal="center" vertical="center"/>
    </xf>
    <xf numFmtId="0" fontId="39" fillId="0" borderId="0" xfId="0" applyFont="1" applyFill="1" applyAlignment="1">
      <alignment horizontal="left" vertical="center"/>
    </xf>
    <xf numFmtId="0" fontId="42" fillId="0" borderId="19" xfId="0" applyFont="1" applyFill="1" applyBorder="1" applyAlignment="1">
      <alignment horizontal="center" vertical="center"/>
    </xf>
    <xf numFmtId="0" fontId="29" fillId="0" borderId="0" xfId="0" applyFont="1" applyFill="1" applyBorder="1" applyAlignment="1">
      <alignment vertical="center"/>
    </xf>
    <xf numFmtId="38" fontId="29" fillId="0" borderId="10" xfId="13" applyFont="1" applyFill="1" applyBorder="1" applyAlignment="1">
      <alignment horizontal="right" vertical="center"/>
    </xf>
    <xf numFmtId="38" fontId="29" fillId="0" borderId="19" xfId="13" applyFont="1" applyFill="1" applyBorder="1" applyAlignment="1">
      <alignment horizontal="center" vertical="center"/>
    </xf>
    <xf numFmtId="38" fontId="29" fillId="0" borderId="16" xfId="13" applyFont="1" applyFill="1" applyBorder="1" applyAlignment="1">
      <alignment horizontal="center" vertical="center"/>
    </xf>
    <xf numFmtId="38" fontId="29" fillId="0" borderId="34" xfId="13" applyFont="1" applyFill="1" applyBorder="1" applyAlignment="1">
      <alignment horizontal="center" vertical="center"/>
    </xf>
    <xf numFmtId="38" fontId="29" fillId="0" borderId="29" xfId="13" applyFont="1" applyFill="1" applyBorder="1" applyAlignment="1">
      <alignment horizontal="center" vertical="center"/>
    </xf>
    <xf numFmtId="0" fontId="47" fillId="0" borderId="2" xfId="0" applyFont="1" applyFill="1" applyBorder="1" applyAlignment="1">
      <alignment horizontal="center" vertical="center"/>
    </xf>
    <xf numFmtId="38" fontId="40" fillId="0" borderId="6" xfId="13" applyFont="1" applyFill="1" applyBorder="1" applyAlignment="1">
      <alignment horizontal="distributed" vertical="center"/>
    </xf>
    <xf numFmtId="38" fontId="40" fillId="0" borderId="4" xfId="13" applyFont="1" applyFill="1" applyBorder="1" applyAlignment="1">
      <alignment horizontal="right" vertical="center"/>
    </xf>
    <xf numFmtId="0" fontId="40" fillId="0" borderId="3" xfId="0" applyFont="1" applyFill="1" applyBorder="1"/>
    <xf numFmtId="38" fontId="40" fillId="0" borderId="11" xfId="13" applyFont="1" applyFill="1" applyBorder="1" applyAlignment="1">
      <alignment horizontal="distributed" vertical="center"/>
    </xf>
    <xf numFmtId="38" fontId="40" fillId="0" borderId="15" xfId="13" applyFont="1" applyFill="1" applyBorder="1" applyAlignment="1">
      <alignment vertical="center"/>
    </xf>
    <xf numFmtId="38" fontId="40" fillId="0" borderId="12" xfId="13" applyFont="1" applyFill="1" applyBorder="1" applyAlignment="1">
      <alignment vertical="center"/>
    </xf>
    <xf numFmtId="0" fontId="42" fillId="0" borderId="0" xfId="0" applyFont="1" applyFill="1" applyBorder="1" applyAlignment="1">
      <alignment vertical="center"/>
    </xf>
    <xf numFmtId="0" fontId="42" fillId="0" borderId="10" xfId="0" applyFont="1" applyFill="1" applyBorder="1" applyAlignment="1">
      <alignment vertical="center"/>
    </xf>
    <xf numFmtId="38" fontId="42" fillId="0" borderId="0" xfId="13" applyFont="1" applyFill="1" applyAlignment="1">
      <alignment vertical="center"/>
    </xf>
    <xf numFmtId="0" fontId="43" fillId="0" borderId="0" xfId="0" applyFont="1" applyFill="1" applyBorder="1"/>
    <xf numFmtId="0" fontId="0" fillId="0" borderId="0" xfId="0" applyFill="1" applyBorder="1"/>
    <xf numFmtId="0" fontId="29" fillId="0" borderId="5" xfId="0" applyFont="1" applyFill="1" applyBorder="1" applyAlignment="1">
      <alignment vertical="center"/>
    </xf>
    <xf numFmtId="0" fontId="29" fillId="0" borderId="9" xfId="0" applyFont="1" applyFill="1" applyBorder="1" applyAlignment="1">
      <alignment vertical="center"/>
    </xf>
    <xf numFmtId="38" fontId="29" fillId="0" borderId="6" xfId="13" applyFont="1" applyFill="1" applyBorder="1" applyAlignment="1">
      <alignment horizontal="right" vertical="center"/>
    </xf>
    <xf numFmtId="38" fontId="29" fillId="0" borderId="3" xfId="13" applyFont="1" applyFill="1" applyBorder="1" applyAlignment="1">
      <alignment horizontal="right" vertical="center"/>
    </xf>
    <xf numFmtId="38" fontId="29" fillId="0" borderId="0" xfId="13" applyFont="1" applyFill="1" applyBorder="1" applyAlignment="1">
      <alignment horizontal="right" vertical="center"/>
    </xf>
    <xf numFmtId="38" fontId="29" fillId="0" borderId="1" xfId="13" applyFont="1" applyFill="1" applyBorder="1" applyAlignment="1">
      <alignment horizontal="right" vertical="center"/>
    </xf>
    <xf numFmtId="0" fontId="29" fillId="0" borderId="12" xfId="0" applyFont="1" applyFill="1" applyBorder="1" applyAlignment="1">
      <alignment vertical="center"/>
    </xf>
    <xf numFmtId="38" fontId="29" fillId="0" borderId="11" xfId="13" applyFont="1" applyFill="1" applyBorder="1" applyAlignment="1">
      <alignment horizontal="right" vertical="center"/>
    </xf>
    <xf numFmtId="0" fontId="29" fillId="0" borderId="6" xfId="0" applyFont="1" applyFill="1" applyBorder="1" applyAlignment="1">
      <alignment vertical="center"/>
    </xf>
    <xf numFmtId="38" fontId="45" fillId="0" borderId="3" xfId="13" applyFont="1" applyFill="1" applyBorder="1" applyAlignment="1">
      <alignment horizontal="right" vertical="center" wrapText="1"/>
    </xf>
    <xf numFmtId="38" fontId="45" fillId="0" borderId="0" xfId="13" applyFont="1" applyFill="1" applyBorder="1" applyAlignment="1">
      <alignment horizontal="right" vertical="center" wrapText="1"/>
    </xf>
    <xf numFmtId="38" fontId="45" fillId="0" borderId="0" xfId="13" applyFont="1" applyFill="1" applyBorder="1" applyAlignment="1">
      <alignment horizontal="right" vertical="center"/>
    </xf>
    <xf numFmtId="38" fontId="45" fillId="0" borderId="1" xfId="13" applyFont="1" applyFill="1" applyBorder="1" applyAlignment="1">
      <alignment horizontal="right" vertical="center"/>
    </xf>
    <xf numFmtId="38" fontId="45" fillId="0" borderId="3" xfId="13" applyFont="1" applyFill="1" applyBorder="1" applyAlignment="1">
      <alignment horizontal="right" vertical="center"/>
    </xf>
    <xf numFmtId="38" fontId="45" fillId="0" borderId="10" xfId="13" applyFont="1" applyFill="1" applyBorder="1" applyAlignment="1">
      <alignment horizontal="right" vertical="center"/>
    </xf>
    <xf numFmtId="38" fontId="45" fillId="0" borderId="11" xfId="13" applyFont="1" applyFill="1" applyBorder="1" applyAlignment="1">
      <alignment horizontal="right" vertical="center"/>
    </xf>
    <xf numFmtId="38" fontId="40" fillId="0" borderId="0" xfId="13" applyFont="1" applyFill="1" applyBorder="1" applyAlignment="1">
      <alignment horizontal="right"/>
    </xf>
    <xf numFmtId="3" fontId="40" fillId="0" borderId="26" xfId="0" applyNumberFormat="1" applyFont="1" applyFill="1" applyBorder="1" applyAlignment="1">
      <alignment vertical="center"/>
    </xf>
    <xf numFmtId="0" fontId="40" fillId="0" borderId="26" xfId="0" applyFont="1" applyFill="1" applyBorder="1" applyAlignment="1">
      <alignment vertical="center"/>
    </xf>
    <xf numFmtId="0" fontId="40" fillId="0" borderId="20" xfId="0" applyFont="1" applyFill="1" applyBorder="1" applyAlignment="1">
      <alignment vertical="center"/>
    </xf>
    <xf numFmtId="185" fontId="29" fillId="0" borderId="15" xfId="13" applyNumberFormat="1" applyFont="1" applyFill="1" applyBorder="1" applyAlignment="1">
      <alignment horizontal="right" vertical="center"/>
    </xf>
    <xf numFmtId="185" fontId="29" fillId="0" borderId="12" xfId="13" applyNumberFormat="1" applyFont="1" applyFill="1" applyBorder="1" applyAlignment="1">
      <alignment horizontal="right" vertical="center"/>
    </xf>
    <xf numFmtId="185" fontId="29" fillId="0" borderId="10" xfId="13" applyNumberFormat="1" applyFont="1" applyFill="1" applyBorder="1" applyAlignment="1">
      <alignment horizontal="right" vertical="center"/>
    </xf>
    <xf numFmtId="185" fontId="29" fillId="0" borderId="11" xfId="13" applyNumberFormat="1" applyFont="1" applyFill="1" applyBorder="1" applyAlignment="1">
      <alignment horizontal="right" vertical="center"/>
    </xf>
    <xf numFmtId="185" fontId="29" fillId="0" borderId="12" xfId="2" applyNumberFormat="1" applyFont="1" applyFill="1" applyBorder="1" applyAlignment="1">
      <alignment horizontal="right" vertical="center"/>
    </xf>
    <xf numFmtId="185" fontId="29" fillId="0" borderId="10" xfId="2" applyNumberFormat="1" applyFont="1" applyFill="1" applyBorder="1" applyAlignment="1">
      <alignment horizontal="right" vertical="center"/>
    </xf>
    <xf numFmtId="38" fontId="29" fillId="0" borderId="27" xfId="13" applyFont="1" applyFill="1" applyBorder="1" applyAlignment="1">
      <alignment horizontal="right" vertical="center"/>
    </xf>
    <xf numFmtId="184" fontId="29" fillId="0" borderId="4" xfId="13" applyNumberFormat="1" applyFont="1" applyFill="1" applyBorder="1" applyAlignment="1">
      <alignment vertical="center"/>
    </xf>
    <xf numFmtId="184" fontId="29" fillId="0" borderId="1" xfId="13" applyNumberFormat="1" applyFont="1" applyFill="1" applyBorder="1" applyAlignment="1">
      <alignment vertical="center"/>
    </xf>
    <xf numFmtId="184" fontId="29" fillId="0" borderId="0" xfId="13" applyNumberFormat="1" applyFont="1" applyFill="1" applyBorder="1" applyAlignment="1">
      <alignment vertical="center"/>
    </xf>
    <xf numFmtId="184" fontId="29" fillId="0" borderId="3" xfId="13" applyNumberFormat="1" applyFont="1" applyFill="1" applyBorder="1" applyAlignment="1">
      <alignment horizontal="right" vertical="center"/>
    </xf>
    <xf numFmtId="38" fontId="29" fillId="0" borderId="1" xfId="13" applyFont="1" applyFill="1" applyBorder="1" applyAlignment="1">
      <alignment vertical="center"/>
    </xf>
    <xf numFmtId="184" fontId="29" fillId="0" borderId="15" xfId="13" applyNumberFormat="1" applyFont="1" applyFill="1" applyBorder="1" applyAlignment="1">
      <alignment vertical="center"/>
    </xf>
    <xf numFmtId="184" fontId="29" fillId="0" borderId="12" xfId="13" applyNumberFormat="1" applyFont="1" applyFill="1" applyBorder="1" applyAlignment="1">
      <alignment vertical="center"/>
    </xf>
    <xf numFmtId="184" fontId="29" fillId="0" borderId="10" xfId="13" applyNumberFormat="1" applyFont="1" applyFill="1" applyBorder="1" applyAlignment="1">
      <alignment vertical="center"/>
    </xf>
    <xf numFmtId="184" fontId="29" fillId="0" borderId="11" xfId="13" applyNumberFormat="1" applyFont="1" applyFill="1" applyBorder="1" applyAlignment="1">
      <alignment horizontal="right" vertical="center"/>
    </xf>
    <xf numFmtId="38" fontId="29" fillId="0" borderId="12" xfId="13" applyFont="1" applyFill="1" applyBorder="1" applyAlignment="1">
      <alignment vertical="center"/>
    </xf>
    <xf numFmtId="38" fontId="29" fillId="0" borderId="10" xfId="13" applyFont="1" applyFill="1" applyBorder="1" applyAlignment="1">
      <alignment vertical="center"/>
    </xf>
    <xf numFmtId="38" fontId="29" fillId="0" borderId="15" xfId="2" applyFont="1" applyFill="1" applyBorder="1"/>
    <xf numFmtId="38" fontId="59" fillId="0" borderId="1" xfId="0" applyNumberFormat="1" applyFont="1" applyFill="1" applyBorder="1" applyAlignment="1">
      <alignment horizontal="center"/>
    </xf>
    <xf numFmtId="38" fontId="29" fillId="0" borderId="1" xfId="0" applyNumberFormat="1" applyFont="1" applyFill="1" applyBorder="1" applyAlignment="1">
      <alignment horizontal="center"/>
    </xf>
    <xf numFmtId="38" fontId="47" fillId="0" borderId="12" xfId="3" applyFont="1" applyFill="1" applyBorder="1" applyAlignment="1">
      <alignment horizontal="right" vertical="center"/>
    </xf>
    <xf numFmtId="38" fontId="59" fillId="0" borderId="15" xfId="0" applyNumberFormat="1" applyFont="1" applyFill="1" applyBorder="1" applyAlignment="1">
      <alignment horizontal="center"/>
    </xf>
    <xf numFmtId="0" fontId="29" fillId="0" borderId="0" xfId="0" applyFont="1" applyFill="1" applyBorder="1" applyAlignment="1">
      <alignment vertical="center"/>
    </xf>
    <xf numFmtId="0" fontId="29" fillId="0" borderId="0" xfId="0" applyFont="1" applyFill="1" applyBorder="1" applyAlignment="1">
      <alignment horizontal="distributed" vertical="center"/>
    </xf>
    <xf numFmtId="0" fontId="29" fillId="0" borderId="3" xfId="0" applyFont="1" applyFill="1" applyBorder="1" applyAlignment="1">
      <alignment horizontal="distributed" vertical="center"/>
    </xf>
    <xf numFmtId="0" fontId="29" fillId="0" borderId="2"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17"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3" xfId="0" applyFont="1" applyFill="1" applyBorder="1" applyAlignment="1">
      <alignment horizontal="distributed" vertical="center"/>
    </xf>
    <xf numFmtId="0" fontId="29" fillId="0" borderId="2" xfId="0" applyFont="1" applyFill="1" applyBorder="1" applyAlignment="1">
      <alignment horizontal="center" vertical="center"/>
    </xf>
    <xf numFmtId="186" fontId="29" fillId="0" borderId="5" xfId="0" applyNumberFormat="1" applyFont="1" applyFill="1" applyBorder="1" applyAlignment="1">
      <alignment horizontal="center" vertical="center"/>
    </xf>
    <xf numFmtId="0" fontId="29" fillId="0" borderId="7" xfId="0" applyFont="1" applyFill="1" applyBorder="1" applyAlignment="1">
      <alignment horizontal="center" vertical="center"/>
    </xf>
    <xf numFmtId="0" fontId="29" fillId="0" borderId="11" xfId="0" applyFont="1" applyFill="1" applyBorder="1" applyAlignment="1">
      <alignment horizontal="distributed" vertical="center"/>
    </xf>
    <xf numFmtId="0" fontId="37" fillId="0" borderId="0" xfId="0" applyFont="1" applyFill="1" applyAlignment="1">
      <alignment horizontal="center" vertical="center"/>
    </xf>
    <xf numFmtId="0" fontId="29" fillId="0" borderId="36" xfId="0" applyFont="1" applyFill="1" applyBorder="1" applyAlignment="1">
      <alignment horizontal="center" vertical="center"/>
    </xf>
    <xf numFmtId="0" fontId="29" fillId="0" borderId="28" xfId="0" applyFont="1" applyFill="1" applyBorder="1" applyAlignment="1">
      <alignment horizontal="center" vertical="center"/>
    </xf>
    <xf numFmtId="0" fontId="39" fillId="0" borderId="0" xfId="0" applyFont="1" applyFill="1" applyAlignment="1">
      <alignment horizontal="left" vertical="center"/>
    </xf>
    <xf numFmtId="0" fontId="29" fillId="0" borderId="0" xfId="0" applyFont="1" applyFill="1" applyBorder="1" applyAlignment="1">
      <alignment vertical="center"/>
    </xf>
    <xf numFmtId="0" fontId="29" fillId="0" borderId="6"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0" xfId="0" applyFont="1" applyFill="1" applyBorder="1" applyAlignment="1">
      <alignment horizontal="right" vertical="center"/>
    </xf>
    <xf numFmtId="0" fontId="29" fillId="0" borderId="0" xfId="0" applyFont="1" applyFill="1" applyBorder="1" applyAlignment="1">
      <alignment horizontal="center" vertical="center"/>
    </xf>
    <xf numFmtId="41" fontId="29" fillId="0" borderId="1" xfId="0" applyNumberFormat="1" applyFont="1" applyFill="1" applyBorder="1" applyAlignment="1">
      <alignment vertical="center"/>
    </xf>
    <xf numFmtId="41" fontId="29" fillId="0" borderId="0" xfId="0" applyNumberFormat="1" applyFont="1" applyFill="1" applyAlignment="1">
      <alignment vertical="center"/>
    </xf>
    <xf numFmtId="0" fontId="45" fillId="0" borderId="11" xfId="0" applyFont="1" applyFill="1" applyBorder="1" applyAlignment="1">
      <alignment horizontal="center" vertical="center"/>
    </xf>
    <xf numFmtId="38" fontId="45" fillId="0" borderId="11" xfId="2" applyFont="1" applyFill="1" applyBorder="1" applyAlignment="1">
      <alignment vertical="center"/>
    </xf>
    <xf numFmtId="38" fontId="45" fillId="0" borderId="15" xfId="2" applyFont="1" applyFill="1" applyBorder="1" applyAlignment="1">
      <alignment vertical="center"/>
    </xf>
    <xf numFmtId="38" fontId="45" fillId="0" borderId="10" xfId="2" applyFont="1" applyFill="1" applyBorder="1" applyAlignment="1">
      <alignment vertical="center"/>
    </xf>
    <xf numFmtId="176" fontId="45" fillId="0" borderId="15" xfId="0" applyNumberFormat="1" applyFont="1" applyFill="1" applyBorder="1" applyAlignment="1">
      <alignment vertical="center"/>
    </xf>
    <xf numFmtId="38" fontId="59" fillId="2" borderId="1" xfId="0" applyNumberFormat="1" applyFont="1" applyFill="1" applyBorder="1" applyAlignment="1">
      <alignment horizontal="center"/>
    </xf>
    <xf numFmtId="0" fontId="29" fillId="0" borderId="43" xfId="0" applyFont="1" applyFill="1" applyBorder="1" applyAlignment="1">
      <alignment horizontal="center" vertical="center" textRotation="255"/>
    </xf>
    <xf numFmtId="0" fontId="56" fillId="0" borderId="0" xfId="0" applyFont="1" applyFill="1" applyAlignment="1">
      <alignment horizontal="left" vertical="center"/>
    </xf>
    <xf numFmtId="0" fontId="55" fillId="0" borderId="0" xfId="0" applyFont="1" applyFill="1" applyAlignment="1">
      <alignment horizontal="center" vertical="center"/>
    </xf>
    <xf numFmtId="0" fontId="36" fillId="0" borderId="0" xfId="0" applyFont="1" applyFill="1" applyAlignment="1">
      <alignment horizontal="center" vertical="center"/>
    </xf>
    <xf numFmtId="0" fontId="37" fillId="0" borderId="0" xfId="0" applyFont="1" applyFill="1" applyAlignment="1">
      <alignment horizontal="center" vertical="center"/>
    </xf>
    <xf numFmtId="9" fontId="29" fillId="0" borderId="10" xfId="1" applyFont="1" applyFill="1" applyBorder="1" applyAlignment="1">
      <alignment horizontal="right" vertical="center"/>
    </xf>
    <xf numFmtId="0" fontId="29" fillId="0" borderId="27"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34" xfId="0" applyFont="1" applyFill="1" applyBorder="1" applyAlignment="1">
      <alignment horizontal="center" vertical="center"/>
    </xf>
    <xf numFmtId="0" fontId="29" fillId="0" borderId="29" xfId="0" applyFont="1" applyFill="1" applyBorder="1" applyAlignment="1">
      <alignment horizontal="center" vertical="center"/>
    </xf>
    <xf numFmtId="38" fontId="40" fillId="0" borderId="5" xfId="13" applyFont="1" applyFill="1" applyBorder="1" applyAlignment="1">
      <alignment horizontal="center" vertical="center"/>
    </xf>
    <xf numFmtId="0" fontId="40" fillId="0" borderId="29" xfId="0" applyFont="1" applyFill="1" applyBorder="1" applyAlignment="1">
      <alignment horizontal="center" vertical="center"/>
    </xf>
    <xf numFmtId="38" fontId="40" fillId="0" borderId="19" xfId="13" applyFont="1" applyFill="1" applyBorder="1" applyAlignment="1">
      <alignment horizontal="center" vertical="center"/>
    </xf>
    <xf numFmtId="38" fontId="40" fillId="0" borderId="35" xfId="13" applyFont="1" applyFill="1" applyBorder="1" applyAlignment="1">
      <alignment horizontal="center" vertical="center"/>
    </xf>
    <xf numFmtId="38" fontId="40" fillId="0" borderId="16" xfId="13" applyFont="1" applyFill="1" applyBorder="1" applyAlignment="1">
      <alignment horizontal="center" vertical="center"/>
    </xf>
    <xf numFmtId="38" fontId="40" fillId="0" borderId="36" xfId="13" applyFont="1" applyFill="1" applyBorder="1" applyAlignment="1">
      <alignment horizontal="center" vertical="center"/>
    </xf>
    <xf numFmtId="0" fontId="40" fillId="0" borderId="4" xfId="0" applyFont="1" applyFill="1" applyBorder="1" applyAlignment="1">
      <alignment horizontal="center" vertical="center"/>
    </xf>
    <xf numFmtId="0" fontId="40" fillId="0" borderId="28" xfId="0" applyFont="1" applyFill="1" applyBorder="1" applyAlignment="1">
      <alignment horizontal="center" vertical="center"/>
    </xf>
    <xf numFmtId="38" fontId="40" fillId="0" borderId="7" xfId="13" applyFont="1" applyFill="1" applyBorder="1" applyAlignment="1">
      <alignment horizontal="center" vertical="center"/>
    </xf>
    <xf numFmtId="38" fontId="40" fillId="0" borderId="17" xfId="13" applyFont="1" applyFill="1" applyBorder="1" applyAlignment="1">
      <alignment horizontal="center" vertical="center"/>
    </xf>
    <xf numFmtId="38" fontId="40" fillId="0" borderId="13" xfId="13" applyFont="1" applyFill="1" applyBorder="1" applyAlignment="1">
      <alignment horizontal="center" vertical="center"/>
    </xf>
    <xf numFmtId="38" fontId="40" fillId="0" borderId="8" xfId="13" applyFont="1" applyFill="1" applyBorder="1" applyAlignment="1">
      <alignment horizontal="center" vertical="center"/>
    </xf>
    <xf numFmtId="38" fontId="39" fillId="0" borderId="10" xfId="13" applyFont="1" applyFill="1" applyBorder="1" applyAlignment="1">
      <alignment horizontal="left" vertical="center"/>
    </xf>
    <xf numFmtId="38" fontId="40" fillId="0" borderId="27" xfId="13" applyFont="1" applyFill="1" applyBorder="1" applyAlignment="1">
      <alignment horizontal="center" vertical="center"/>
    </xf>
    <xf numFmtId="0" fontId="40" fillId="0" borderId="3" xfId="0" applyFont="1" applyFill="1" applyBorder="1" applyAlignment="1">
      <alignment horizontal="center" vertical="center"/>
    </xf>
    <xf numFmtId="0" fontId="40" fillId="0" borderId="23"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35" xfId="0" applyFont="1" applyFill="1" applyBorder="1" applyAlignment="1">
      <alignment horizontal="center" vertical="center"/>
    </xf>
    <xf numFmtId="0" fontId="42" fillId="0" borderId="16" xfId="0" applyFont="1" applyFill="1" applyBorder="1" applyAlignment="1">
      <alignment horizontal="center" vertical="center"/>
    </xf>
    <xf numFmtId="0" fontId="39" fillId="0" borderId="0" xfId="0" applyFont="1" applyFill="1" applyAlignment="1">
      <alignment horizontal="left" vertical="center"/>
    </xf>
    <xf numFmtId="0" fontId="42" fillId="0" borderId="27" xfId="0" applyFont="1" applyFill="1" applyBorder="1" applyAlignment="1">
      <alignment horizontal="center" vertical="center"/>
    </xf>
    <xf numFmtId="0" fontId="42" fillId="0" borderId="23" xfId="0" applyFont="1" applyFill="1" applyBorder="1" applyAlignment="1">
      <alignment horizontal="center" vertical="center"/>
    </xf>
    <xf numFmtId="38" fontId="39" fillId="0" borderId="0" xfId="13" applyFont="1" applyFill="1" applyAlignment="1">
      <alignment horizontal="left"/>
    </xf>
    <xf numFmtId="38" fontId="29" fillId="0" borderId="25" xfId="13" applyFont="1" applyFill="1" applyBorder="1" applyAlignment="1">
      <alignment horizontal="left"/>
    </xf>
    <xf numFmtId="38" fontId="29" fillId="0" borderId="0" xfId="13" applyFont="1" applyFill="1" applyBorder="1" applyAlignment="1">
      <alignment horizontal="left"/>
    </xf>
    <xf numFmtId="38" fontId="40" fillId="0" borderId="25" xfId="13" applyFont="1" applyFill="1" applyBorder="1" applyAlignment="1">
      <alignment horizontal="left"/>
    </xf>
    <xf numFmtId="0" fontId="29" fillId="0" borderId="0" xfId="0" applyFont="1" applyFill="1" applyBorder="1" applyAlignment="1"/>
    <xf numFmtId="0" fontId="29" fillId="0" borderId="3" xfId="0" applyFont="1" applyFill="1" applyBorder="1" applyAlignment="1"/>
    <xf numFmtId="0" fontId="29" fillId="0" borderId="10" xfId="0" applyFont="1" applyFill="1" applyBorder="1" applyAlignment="1"/>
    <xf numFmtId="0" fontId="29" fillId="0" borderId="11" xfId="0" applyFont="1" applyFill="1" applyBorder="1" applyAlignment="1"/>
    <xf numFmtId="0" fontId="29" fillId="0" borderId="0" xfId="0" applyFont="1" applyFill="1" applyBorder="1" applyAlignment="1">
      <alignment vertical="center"/>
    </xf>
    <xf numFmtId="0" fontId="29" fillId="0" borderId="0" xfId="0" applyFont="1" applyFill="1" applyAlignment="1">
      <alignment horizontal="left" vertical="top" wrapText="1"/>
    </xf>
    <xf numFmtId="0" fontId="29" fillId="0" borderId="0" xfId="0" applyFont="1" applyFill="1" applyAlignment="1">
      <alignment horizontal="left" vertical="top"/>
    </xf>
    <xf numFmtId="0" fontId="29" fillId="0" borderId="19" xfId="0" applyFont="1" applyFill="1" applyBorder="1" applyAlignment="1">
      <alignment horizontal="center" vertical="center"/>
    </xf>
    <xf numFmtId="0" fontId="29" fillId="0" borderId="35" xfId="0" applyFont="1" applyFill="1" applyBorder="1" applyAlignment="1">
      <alignment horizontal="center" vertical="center"/>
    </xf>
    <xf numFmtId="0" fontId="29" fillId="0" borderId="9" xfId="0" applyFont="1" applyFill="1" applyBorder="1" applyAlignment="1"/>
    <xf numFmtId="0" fontId="29" fillId="0" borderId="6" xfId="0" applyFont="1" applyFill="1" applyBorder="1" applyAlignment="1"/>
    <xf numFmtId="0" fontId="29" fillId="0" borderId="25" xfId="0" applyFont="1" applyFill="1" applyBorder="1" applyAlignment="1">
      <alignment horizontal="center" vertical="center"/>
    </xf>
    <xf numFmtId="0" fontId="38" fillId="0" borderId="27" xfId="0" applyFont="1" applyFill="1" applyBorder="1" applyAlignment="1">
      <alignment horizontal="center" vertical="center"/>
    </xf>
    <xf numFmtId="0" fontId="29" fillId="0" borderId="24" xfId="0" applyFont="1" applyFill="1" applyBorder="1" applyAlignment="1">
      <alignment horizontal="center" vertical="center"/>
    </xf>
    <xf numFmtId="0" fontId="38" fillId="0" borderId="23" xfId="0" applyFont="1" applyFill="1" applyBorder="1" applyAlignment="1">
      <alignment horizontal="center" vertical="center"/>
    </xf>
    <xf numFmtId="0" fontId="29" fillId="0" borderId="0" xfId="0" applyFont="1" applyFill="1" applyBorder="1" applyAlignment="1">
      <alignment horizontal="left"/>
    </xf>
    <xf numFmtId="0" fontId="29" fillId="0" borderId="3" xfId="0" applyFont="1" applyFill="1" applyBorder="1" applyAlignment="1">
      <alignment horizontal="left"/>
    </xf>
    <xf numFmtId="0" fontId="29" fillId="0" borderId="25" xfId="0" applyFont="1" applyFill="1" applyBorder="1" applyAlignment="1">
      <alignment horizontal="right"/>
    </xf>
    <xf numFmtId="38" fontId="29" fillId="0" borderId="0" xfId="13" applyFont="1" applyFill="1" applyAlignment="1">
      <alignment horizontal="left" vertical="center" wrapText="1"/>
    </xf>
    <xf numFmtId="0" fontId="39" fillId="0" borderId="0" xfId="0" applyFont="1" applyFill="1" applyBorder="1" applyAlignment="1">
      <alignment horizontal="left"/>
    </xf>
    <xf numFmtId="0" fontId="29" fillId="0" borderId="10" xfId="0" applyFont="1" applyFill="1" applyBorder="1" applyAlignment="1">
      <alignment horizontal="right"/>
    </xf>
    <xf numFmtId="0" fontId="29" fillId="0" borderId="16" xfId="0" applyFont="1" applyFill="1" applyBorder="1" applyAlignment="1">
      <alignment horizontal="center" vertical="center"/>
    </xf>
    <xf numFmtId="38" fontId="39" fillId="0" borderId="0" xfId="13" applyFont="1" applyFill="1" applyAlignment="1">
      <alignment horizontal="left" vertical="center"/>
    </xf>
    <xf numFmtId="38" fontId="29" fillId="0" borderId="10" xfId="13" applyFont="1" applyFill="1" applyBorder="1" applyAlignment="1">
      <alignment horizontal="right" vertical="center"/>
    </xf>
    <xf numFmtId="38" fontId="29" fillId="0" borderId="27" xfId="13" applyFont="1" applyFill="1" applyBorder="1" applyAlignment="1">
      <alignment horizontal="center" vertical="center"/>
    </xf>
    <xf numFmtId="38" fontId="29" fillId="0" borderId="23" xfId="13" applyFont="1" applyFill="1" applyBorder="1" applyAlignment="1">
      <alignment horizontal="center" vertical="center"/>
    </xf>
    <xf numFmtId="38" fontId="29" fillId="0" borderId="19" xfId="13" applyFont="1" applyFill="1" applyBorder="1" applyAlignment="1">
      <alignment horizontal="center" vertical="center"/>
    </xf>
    <xf numFmtId="38" fontId="29" fillId="0" borderId="35" xfId="13" applyFont="1" applyFill="1" applyBorder="1" applyAlignment="1">
      <alignment horizontal="center" vertical="center"/>
    </xf>
    <xf numFmtId="38" fontId="29" fillId="0" borderId="16" xfId="13" applyFont="1" applyFill="1" applyBorder="1" applyAlignment="1">
      <alignment horizontal="center" vertical="center"/>
    </xf>
    <xf numFmtId="38" fontId="29" fillId="0" borderId="36" xfId="13" applyFont="1" applyFill="1" applyBorder="1" applyAlignment="1">
      <alignment horizontal="center" vertical="center"/>
    </xf>
    <xf numFmtId="38" fontId="29" fillId="0" borderId="28" xfId="13" applyFont="1" applyFill="1" applyBorder="1" applyAlignment="1">
      <alignment horizontal="center" vertical="center"/>
    </xf>
    <xf numFmtId="38" fontId="29" fillId="0" borderId="34" xfId="13" applyFont="1" applyFill="1" applyBorder="1" applyAlignment="1">
      <alignment horizontal="center" vertical="center"/>
    </xf>
    <xf numFmtId="38" fontId="29" fillId="0" borderId="29" xfId="13" applyFont="1" applyFill="1" applyBorder="1" applyAlignment="1">
      <alignment horizontal="center" vertical="center"/>
    </xf>
    <xf numFmtId="0" fontId="29" fillId="0" borderId="25" xfId="0" applyFont="1" applyFill="1" applyBorder="1" applyAlignment="1">
      <alignment horizontal="right" vertical="center"/>
    </xf>
    <xf numFmtId="0" fontId="29" fillId="0" borderId="0" xfId="0" applyFont="1" applyFill="1" applyBorder="1" applyAlignment="1">
      <alignment horizontal="distributed" vertical="center"/>
    </xf>
    <xf numFmtId="0" fontId="29" fillId="0" borderId="3" xfId="0" applyFont="1" applyFill="1" applyBorder="1" applyAlignment="1">
      <alignment horizontal="distributed" vertical="center"/>
    </xf>
    <xf numFmtId="0" fontId="29" fillId="0" borderId="26" xfId="0" applyFont="1" applyFill="1" applyBorder="1" applyAlignment="1">
      <alignment horizontal="distributed" vertical="center"/>
    </xf>
    <xf numFmtId="0" fontId="29" fillId="0" borderId="20" xfId="0" applyFont="1" applyFill="1" applyBorder="1" applyAlignment="1">
      <alignment horizontal="distributed" vertical="center"/>
    </xf>
    <xf numFmtId="0" fontId="29" fillId="0" borderId="17" xfId="0" applyFont="1" applyFill="1" applyBorder="1" applyAlignment="1">
      <alignment horizontal="distributed" vertical="center"/>
    </xf>
    <xf numFmtId="0" fontId="29" fillId="0" borderId="13" xfId="0" applyFont="1" applyFill="1" applyBorder="1" applyAlignment="1">
      <alignment horizontal="distributed" vertical="center"/>
    </xf>
    <xf numFmtId="0" fontId="29" fillId="0" borderId="13"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0" xfId="0" applyFont="1" applyFill="1" applyBorder="1" applyAlignment="1">
      <alignment vertical="center" wrapText="1"/>
    </xf>
    <xf numFmtId="0" fontId="29" fillId="0" borderId="10" xfId="0" applyFont="1" applyFill="1" applyBorder="1" applyAlignment="1">
      <alignment horizontal="right" vertical="center"/>
    </xf>
    <xf numFmtId="0" fontId="47" fillId="0" borderId="34" xfId="0" applyFont="1" applyFill="1" applyBorder="1" applyAlignment="1">
      <alignment vertical="center" wrapText="1"/>
    </xf>
    <xf numFmtId="0" fontId="47" fillId="0" borderId="1" xfId="0" applyFont="1" applyFill="1" applyBorder="1" applyAlignment="1">
      <alignment vertical="center" wrapText="1"/>
    </xf>
    <xf numFmtId="0" fontId="47" fillId="0" borderId="29" xfId="0" applyFont="1" applyFill="1" applyBorder="1" applyAlignment="1">
      <alignment vertical="center" wrapText="1"/>
    </xf>
    <xf numFmtId="0" fontId="47" fillId="0" borderId="0" xfId="0" applyFont="1" applyFill="1" applyBorder="1" applyAlignment="1">
      <alignment horizontal="right" vertical="center"/>
    </xf>
    <xf numFmtId="0" fontId="47" fillId="0" borderId="27"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23" xfId="0" applyFont="1" applyFill="1" applyBorder="1" applyAlignment="1">
      <alignment horizontal="center" vertical="center"/>
    </xf>
    <xf numFmtId="0" fontId="47" fillId="0" borderId="18"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28" xfId="0" applyFont="1" applyFill="1" applyBorder="1" applyAlignment="1">
      <alignment horizontal="center" vertical="center"/>
    </xf>
    <xf numFmtId="0" fontId="29" fillId="0" borderId="34" xfId="0" applyFont="1" applyFill="1" applyBorder="1" applyAlignment="1">
      <alignment horizontal="center" vertical="center" wrapText="1"/>
    </xf>
    <xf numFmtId="0" fontId="29" fillId="0" borderId="29" xfId="0" applyFont="1" applyFill="1" applyBorder="1" applyAlignment="1">
      <alignment horizontal="center" vertical="center" wrapText="1"/>
    </xf>
    <xf numFmtId="38" fontId="29" fillId="0" borderId="10" xfId="2" applyFont="1" applyFill="1" applyBorder="1" applyAlignment="1">
      <alignment horizontal="right" vertical="center"/>
    </xf>
    <xf numFmtId="38" fontId="40" fillId="0" borderId="0" xfId="2" applyFont="1" applyFill="1" applyBorder="1" applyAlignment="1">
      <alignment horizontal="right" vertical="center"/>
    </xf>
    <xf numFmtId="38" fontId="40" fillId="0" borderId="27" xfId="2" applyFont="1" applyFill="1" applyBorder="1" applyAlignment="1">
      <alignment horizontal="distributed" vertical="center"/>
    </xf>
    <xf numFmtId="38" fontId="40" fillId="0" borderId="23" xfId="2" applyFont="1" applyFill="1" applyBorder="1" applyAlignment="1">
      <alignment horizontal="distributed" vertical="center"/>
    </xf>
    <xf numFmtId="38" fontId="40" fillId="0" borderId="19" xfId="2" applyFont="1" applyFill="1" applyBorder="1" applyAlignment="1">
      <alignment horizontal="center" vertical="center"/>
    </xf>
    <xf numFmtId="38" fontId="40" fillId="0" borderId="35" xfId="2" applyFont="1" applyFill="1" applyBorder="1" applyAlignment="1">
      <alignment horizontal="center" vertical="center"/>
    </xf>
    <xf numFmtId="38" fontId="40" fillId="0" borderId="29" xfId="2" applyFont="1" applyFill="1" applyBorder="1" applyAlignment="1">
      <alignment horizontal="center" vertical="center"/>
    </xf>
    <xf numFmtId="38" fontId="40" fillId="0" borderId="24" xfId="2" applyFont="1" applyFill="1" applyBorder="1" applyAlignment="1">
      <alignment horizontal="center" vertical="center"/>
    </xf>
    <xf numFmtId="38" fontId="40" fillId="0" borderId="10" xfId="2" applyFont="1" applyFill="1" applyBorder="1" applyAlignment="1">
      <alignment horizontal="right" vertical="center"/>
    </xf>
    <xf numFmtId="38" fontId="40" fillId="0" borderId="25" xfId="2" applyFont="1" applyFill="1" applyBorder="1" applyAlignment="1">
      <alignment horizontal="right" vertical="center"/>
    </xf>
    <xf numFmtId="38" fontId="40" fillId="0" borderId="16" xfId="2" applyFont="1" applyFill="1" applyBorder="1" applyAlignment="1">
      <alignment horizontal="center" vertical="center"/>
    </xf>
    <xf numFmtId="49" fontId="34" fillId="0" borderId="10" xfId="6" applyNumberFormat="1" applyFont="1" applyFill="1" applyBorder="1" applyAlignment="1">
      <alignment horizontal="right" vertical="center"/>
    </xf>
    <xf numFmtId="181" fontId="35" fillId="0" borderId="25" xfId="6" applyNumberFormat="1" applyFont="1" applyFill="1" applyBorder="1" applyAlignment="1">
      <alignment horizontal="right" vertical="center"/>
    </xf>
    <xf numFmtId="49" fontId="34" fillId="0" borderId="19" xfId="6" applyNumberFormat="1" applyFont="1" applyFill="1" applyBorder="1" applyAlignment="1">
      <alignment horizontal="center" vertical="center"/>
    </xf>
    <xf numFmtId="49" fontId="34" fillId="0" borderId="35" xfId="6" applyNumberFormat="1" applyFont="1" applyFill="1" applyBorder="1" applyAlignment="1">
      <alignment horizontal="center" vertical="center"/>
    </xf>
    <xf numFmtId="49" fontId="34" fillId="0" borderId="9" xfId="6" applyNumberFormat="1" applyFont="1" applyFill="1" applyBorder="1" applyAlignment="1">
      <alignment horizontal="distributed" vertical="center"/>
    </xf>
    <xf numFmtId="49" fontId="34" fillId="0" borderId="0" xfId="6" applyNumberFormat="1" applyFont="1" applyFill="1" applyBorder="1" applyAlignment="1">
      <alignment horizontal="left" vertical="center"/>
    </xf>
    <xf numFmtId="49" fontId="34" fillId="0" borderId="0" xfId="6" applyNumberFormat="1" applyFont="1" applyFill="1" applyBorder="1" applyAlignment="1">
      <alignment horizontal="distributed" vertical="center"/>
    </xf>
    <xf numFmtId="49" fontId="34" fillId="0" borderId="10" xfId="6" applyNumberFormat="1" applyFont="1" applyFill="1" applyBorder="1" applyAlignment="1">
      <alignment horizontal="distributed" vertical="center"/>
    </xf>
    <xf numFmtId="49" fontId="34" fillId="0" borderId="25" xfId="6" applyNumberFormat="1" applyFont="1" applyFill="1" applyBorder="1" applyAlignment="1">
      <alignment horizontal="center" vertical="center"/>
    </xf>
    <xf numFmtId="49" fontId="34" fillId="0" borderId="27" xfId="6" applyNumberFormat="1" applyFont="1" applyFill="1" applyBorder="1" applyAlignment="1">
      <alignment horizontal="center" vertical="center"/>
    </xf>
    <xf numFmtId="49" fontId="34" fillId="0" borderId="24" xfId="6" applyNumberFormat="1" applyFont="1" applyFill="1" applyBorder="1" applyAlignment="1">
      <alignment horizontal="center" vertical="center"/>
    </xf>
    <xf numFmtId="49" fontId="34" fillId="0" borderId="23" xfId="6" applyNumberFormat="1" applyFont="1" applyFill="1" applyBorder="1" applyAlignment="1">
      <alignment horizontal="center" vertical="center"/>
    </xf>
    <xf numFmtId="49" fontId="34" fillId="0" borderId="16" xfId="6" applyNumberFormat="1" applyFont="1" applyFill="1" applyBorder="1" applyAlignment="1">
      <alignment horizontal="center" vertical="center"/>
    </xf>
    <xf numFmtId="0" fontId="29" fillId="0" borderId="6"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27"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38" fillId="0" borderId="25" xfId="0" applyFont="1" applyFill="1" applyBorder="1" applyAlignment="1">
      <alignment horizontal="right" vertical="center"/>
    </xf>
    <xf numFmtId="0" fontId="29" fillId="0" borderId="40" xfId="0" applyFont="1" applyFill="1" applyBorder="1" applyAlignment="1">
      <alignment horizontal="right" vertical="center"/>
    </xf>
    <xf numFmtId="0" fontId="29" fillId="0" borderId="11"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0" xfId="0" applyFont="1" applyFill="1" applyBorder="1" applyAlignment="1">
      <alignment horizontal="right" vertical="center"/>
    </xf>
    <xf numFmtId="0" fontId="38" fillId="0" borderId="28" xfId="0" applyFont="1" applyFill="1" applyBorder="1"/>
    <xf numFmtId="0" fontId="38" fillId="0" borderId="24" xfId="0" applyFont="1" applyFill="1" applyBorder="1"/>
    <xf numFmtId="0" fontId="29" fillId="0" borderId="19"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40" fillId="0" borderId="34" xfId="0" applyFont="1" applyFill="1" applyBorder="1" applyAlignment="1">
      <alignment horizontal="center" vertical="center" wrapText="1"/>
    </xf>
    <xf numFmtId="0" fontId="40" fillId="0" borderId="29"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2" xfId="0" applyFont="1" applyFill="1" applyBorder="1" applyAlignment="1">
      <alignment horizontal="center" vertical="center"/>
    </xf>
    <xf numFmtId="186" fontId="29" fillId="0" borderId="4" xfId="0" applyNumberFormat="1" applyFont="1" applyFill="1" applyBorder="1" applyAlignment="1">
      <alignment horizontal="center" vertical="center"/>
    </xf>
    <xf numFmtId="0" fontId="38" fillId="0" borderId="28" xfId="0" applyFont="1" applyFill="1" applyBorder="1" applyAlignment="1">
      <alignment horizontal="center" vertical="center"/>
    </xf>
    <xf numFmtId="9" fontId="29" fillId="0" borderId="0" xfId="1" applyFont="1" applyFill="1" applyBorder="1" applyAlignment="1">
      <alignment horizontal="right" vertical="center"/>
    </xf>
    <xf numFmtId="0" fontId="29" fillId="0" borderId="7" xfId="0" applyFont="1" applyFill="1" applyBorder="1" applyAlignment="1">
      <alignment horizontal="center" vertical="center"/>
    </xf>
    <xf numFmtId="0" fontId="29" fillId="0" borderId="0" xfId="0" applyFont="1" applyFill="1" applyBorder="1" applyAlignment="1">
      <alignment horizontal="center" vertical="center"/>
    </xf>
    <xf numFmtId="0" fontId="52" fillId="0" borderId="14" xfId="0" applyFont="1" applyFill="1" applyBorder="1" applyAlignment="1">
      <alignment horizontal="center" vertical="center" wrapText="1" shrinkToFit="1"/>
    </xf>
    <xf numFmtId="0" fontId="52" fillId="0" borderId="41" xfId="0" applyFont="1" applyFill="1" applyBorder="1" applyAlignment="1">
      <alignment horizontal="center" vertical="center" wrapText="1" shrinkToFit="1"/>
    </xf>
    <xf numFmtId="0" fontId="29" fillId="0" borderId="17" xfId="0" applyFont="1" applyFill="1" applyBorder="1" applyAlignment="1">
      <alignment horizontal="center" vertical="center"/>
    </xf>
    <xf numFmtId="0" fontId="29" fillId="0" borderId="42" xfId="0" applyFont="1" applyFill="1" applyBorder="1" applyAlignment="1">
      <alignment horizontal="center" vertical="center"/>
    </xf>
    <xf numFmtId="186" fontId="29" fillId="0" borderId="16" xfId="0" applyNumberFormat="1" applyFont="1" applyFill="1" applyBorder="1" applyAlignment="1">
      <alignment horizontal="center" vertical="center"/>
    </xf>
    <xf numFmtId="186" fontId="29" fillId="0" borderId="13" xfId="0" applyNumberFormat="1" applyFont="1" applyFill="1" applyBorder="1" applyAlignment="1">
      <alignment horizontal="center" vertical="center"/>
    </xf>
    <xf numFmtId="186" fontId="29" fillId="0" borderId="18" xfId="0" applyNumberFormat="1" applyFont="1" applyFill="1" applyBorder="1" applyAlignment="1">
      <alignment horizontal="center" vertical="center"/>
    </xf>
    <xf numFmtId="186" fontId="29" fillId="0" borderId="2" xfId="0" applyNumberFormat="1" applyFont="1" applyFill="1" applyBorder="1" applyAlignment="1">
      <alignment horizontal="center" vertical="center"/>
    </xf>
    <xf numFmtId="186" fontId="29" fillId="0" borderId="18" xfId="0" applyNumberFormat="1" applyFont="1" applyFill="1" applyBorder="1" applyAlignment="1">
      <alignment horizontal="center" vertical="center" wrapText="1"/>
    </xf>
    <xf numFmtId="186" fontId="29" fillId="0" borderId="2" xfId="0" applyNumberFormat="1" applyFont="1" applyFill="1" applyBorder="1" applyAlignment="1">
      <alignment horizontal="center" vertical="center" wrapText="1"/>
    </xf>
    <xf numFmtId="0" fontId="29" fillId="0" borderId="10" xfId="0" applyFont="1" applyFill="1" applyBorder="1" applyAlignment="1">
      <alignment horizontal="center" vertical="center"/>
    </xf>
    <xf numFmtId="186" fontId="29" fillId="0" borderId="19" xfId="0" applyNumberFormat="1" applyFont="1" applyFill="1" applyBorder="1" applyAlignment="1">
      <alignment horizontal="center" vertical="center"/>
    </xf>
    <xf numFmtId="186" fontId="29" fillId="0" borderId="7" xfId="0" applyNumberFormat="1" applyFont="1" applyFill="1" applyBorder="1" applyAlignment="1">
      <alignment horizontal="center" vertical="center"/>
    </xf>
    <xf numFmtId="186" fontId="29" fillId="0" borderId="3" xfId="0" applyNumberFormat="1" applyFont="1" applyFill="1" applyBorder="1" applyAlignment="1">
      <alignment horizontal="center" vertical="center"/>
    </xf>
    <xf numFmtId="186" fontId="29" fillId="0" borderId="5" xfId="0" applyNumberFormat="1" applyFont="1" applyFill="1" applyBorder="1" applyAlignment="1">
      <alignment horizontal="center" vertical="center"/>
    </xf>
    <xf numFmtId="186" fontId="29" fillId="0" borderId="1" xfId="0" applyNumberFormat="1" applyFont="1" applyFill="1" applyBorder="1" applyAlignment="1">
      <alignment horizontal="center" vertical="center"/>
    </xf>
    <xf numFmtId="186" fontId="29" fillId="0" borderId="11" xfId="0" applyNumberFormat="1" applyFont="1" applyFill="1" applyBorder="1" applyAlignment="1">
      <alignment horizontal="center" vertical="center"/>
    </xf>
    <xf numFmtId="186" fontId="29" fillId="0" borderId="12" xfId="0" applyNumberFormat="1" applyFont="1" applyFill="1" applyBorder="1" applyAlignment="1">
      <alignment horizontal="center" vertical="center"/>
    </xf>
    <xf numFmtId="0" fontId="40" fillId="0" borderId="16" xfId="0" applyFont="1" applyFill="1" applyBorder="1" applyAlignment="1">
      <alignment horizontal="center" vertical="center"/>
    </xf>
    <xf numFmtId="0" fontId="40" fillId="0" borderId="18" xfId="0" applyFont="1" applyFill="1" applyBorder="1" applyAlignment="1">
      <alignment horizontal="center" vertical="center"/>
    </xf>
    <xf numFmtId="0" fontId="40" fillId="0" borderId="19" xfId="0" applyFont="1" applyFill="1" applyBorder="1" applyAlignment="1">
      <alignment horizontal="center" vertical="center"/>
    </xf>
    <xf numFmtId="0" fontId="40" fillId="0" borderId="25" xfId="0" applyFont="1" applyFill="1" applyBorder="1" applyAlignment="1">
      <alignment horizontal="center" vertical="center"/>
    </xf>
    <xf numFmtId="0" fontId="40" fillId="0" borderId="27" xfId="0" applyFont="1" applyFill="1" applyBorder="1" applyAlignment="1">
      <alignment horizontal="center" vertical="center"/>
    </xf>
    <xf numFmtId="0" fontId="40" fillId="0" borderId="24" xfId="0" applyFont="1" applyFill="1" applyBorder="1" applyAlignment="1">
      <alignment horizontal="center" vertical="center"/>
    </xf>
    <xf numFmtId="0" fontId="29" fillId="0" borderId="25" xfId="0" applyFont="1" applyFill="1" applyBorder="1" applyAlignment="1">
      <alignment horizontal="left" vertical="center"/>
    </xf>
    <xf numFmtId="0" fontId="29" fillId="0" borderId="10" xfId="0" applyFont="1" applyFill="1" applyBorder="1" applyAlignment="1">
      <alignment horizontal="distributed" vertical="center"/>
    </xf>
    <xf numFmtId="0" fontId="29" fillId="0" borderId="11" xfId="0" applyFont="1" applyFill="1" applyBorder="1" applyAlignment="1">
      <alignment horizontal="distributed" vertical="center"/>
    </xf>
    <xf numFmtId="0" fontId="29" fillId="0" borderId="9" xfId="0" applyFont="1" applyFill="1" applyBorder="1" applyAlignment="1">
      <alignment horizontal="distributed" vertical="center"/>
    </xf>
    <xf numFmtId="0" fontId="29" fillId="0" borderId="6" xfId="0" applyFont="1" applyFill="1" applyBorder="1" applyAlignment="1">
      <alignment horizontal="distributed" vertical="center"/>
    </xf>
    <xf numFmtId="0" fontId="40" fillId="0" borderId="35" xfId="0" applyFont="1" applyFill="1" applyBorder="1" applyAlignment="1">
      <alignment horizontal="center" vertical="center"/>
    </xf>
    <xf numFmtId="0" fontId="4" fillId="0" borderId="25" xfId="0" applyFont="1" applyBorder="1" applyAlignment="1">
      <alignment horizontal="left" vertical="center"/>
    </xf>
    <xf numFmtId="49" fontId="5" fillId="0" borderId="23" xfId="6" applyNumberFormat="1" applyFont="1" applyFill="1" applyBorder="1" applyAlignment="1">
      <alignment horizontal="center" vertical="center"/>
    </xf>
    <xf numFmtId="49" fontId="5" fillId="0" borderId="28" xfId="6" applyNumberFormat="1" applyFont="1" applyFill="1" applyBorder="1" applyAlignment="1">
      <alignment horizontal="center" vertical="center"/>
    </xf>
  </cellXfs>
  <cellStyles count="14">
    <cellStyle name="パーセント" xfId="1" builtinId="5"/>
    <cellStyle name="桁区切り" xfId="2" builtinId="6"/>
    <cellStyle name="桁区切り 2" xfId="3" xr:uid="{00000000-0005-0000-0000-000002000000}"/>
    <cellStyle name="桁区切り 2 2" xfId="8" xr:uid="{00000000-0005-0000-0000-000003000000}"/>
    <cellStyle name="桁区切り 3" xfId="4" xr:uid="{00000000-0005-0000-0000-000004000000}"/>
    <cellStyle name="桁区切り 3 2" xfId="13" xr:uid="{00000000-0005-0000-0000-000005000000}"/>
    <cellStyle name="標準" xfId="0" builtinId="0"/>
    <cellStyle name="標準 2" xfId="9" xr:uid="{00000000-0005-0000-0000-000007000000}"/>
    <cellStyle name="標準 2 2" xfId="5" xr:uid="{00000000-0005-0000-0000-000008000000}"/>
    <cellStyle name="標準 2 2 2" xfId="10" xr:uid="{00000000-0005-0000-0000-000009000000}"/>
    <cellStyle name="標準 3" xfId="11" xr:uid="{00000000-0005-0000-0000-00000A000000}"/>
    <cellStyle name="標準 4" xfId="7" xr:uid="{00000000-0005-0000-0000-00000B000000}"/>
    <cellStyle name="標準_JB16" xfId="6" xr:uid="{00000000-0005-0000-0000-00000C000000}"/>
    <cellStyle name="未定義" xfId="12" xr:uid="{00000000-0005-0000-0000-00000D000000}"/>
  </cellStyles>
  <dxfs count="0"/>
  <tableStyles count="0" defaultTableStyle="TableStyleMedium2" defaultPivotStyle="PivotStyleLight16"/>
  <colors>
    <mruColors>
      <color rgb="FFCCA1FB"/>
      <color rgb="FFA1DFFB"/>
      <color rgb="FFCBF828"/>
      <color rgb="FF28F828"/>
      <color rgb="FFFF9999"/>
      <color rgb="FFFFCC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'グラフ（入力シート）追加'!$B$7</c:f>
              <c:strCache>
                <c:ptCount val="1"/>
                <c:pt idx="0">
                  <c:v>割合</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1F-4C38-9859-AFB9C6B20A9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11F-4C38-9859-AFB9C6B20A9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1F-4C38-9859-AFB9C6B20A98}"/>
              </c:ext>
            </c:extLst>
          </c:dPt>
          <c:cat>
            <c:strRef>
              <c:f>'グラフ（入力シート）追加'!$A$8:$A$10</c:f>
              <c:strCache>
                <c:ptCount val="3"/>
                <c:pt idx="0">
                  <c:v>年少人口</c:v>
                </c:pt>
                <c:pt idx="1">
                  <c:v>生産年齢人口</c:v>
                </c:pt>
                <c:pt idx="2">
                  <c:v>老齢人口</c:v>
                </c:pt>
              </c:strCache>
            </c:strRef>
          </c:cat>
          <c:val>
            <c:numRef>
              <c:f>'グラフ（入力シート）追加'!$B$8:$B$10</c:f>
              <c:numCache>
                <c:formatCode>General</c:formatCode>
                <c:ptCount val="3"/>
                <c:pt idx="0">
                  <c:v>12.5</c:v>
                </c:pt>
                <c:pt idx="1">
                  <c:v>59.3</c:v>
                </c:pt>
                <c:pt idx="2">
                  <c:v>28.2</c:v>
                </c:pt>
              </c:numCache>
            </c:numRef>
          </c:val>
          <c:extLst>
            <c:ext xmlns:c16="http://schemas.microsoft.com/office/drawing/2014/chart" uri="{C3380CC4-5D6E-409C-BE32-E72D297353CC}">
              <c16:uniqueId val="{00000006-C11F-4C38-9859-AFB9C6B20A9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r>
              <a:rPr lang="ja-JP" altLang="en-US" sz="1400">
                <a:latin typeface="Meiryo UI" panose="020B0604030504040204" pitchFamily="50" charset="-128"/>
                <a:ea typeface="Meiryo UI" panose="020B0604030504040204" pitchFamily="50" charset="-128"/>
                <a:cs typeface="Meiryo UI" panose="020B0604030504040204" pitchFamily="50" charset="-128"/>
              </a:rPr>
              <a:t>産業人口割合の推移</a:t>
            </a:r>
          </a:p>
        </c:rich>
      </c:tx>
      <c:layout>
        <c:manualLayout>
          <c:xMode val="edge"/>
          <c:yMode val="edge"/>
          <c:x val="0.31883389189369765"/>
          <c:y val="2.92875064570880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title>
    <c:autoTitleDeleted val="0"/>
    <c:plotArea>
      <c:layout>
        <c:manualLayout>
          <c:layoutTarget val="inner"/>
          <c:xMode val="edge"/>
          <c:yMode val="edge"/>
          <c:x val="9.2255114131552407E-2"/>
          <c:y val="0.13574007220216608"/>
          <c:w val="0.8478166874694455"/>
          <c:h val="0.64248671082179709"/>
        </c:manualLayout>
      </c:layout>
      <c:barChart>
        <c:barDir val="bar"/>
        <c:grouping val="stacked"/>
        <c:varyColors val="0"/>
        <c:ser>
          <c:idx val="0"/>
          <c:order val="0"/>
          <c:tx>
            <c:strRef>
              <c:f>'グラフ（入力シート）②'!$L$24</c:f>
              <c:strCache>
                <c:ptCount val="1"/>
                <c:pt idx="0">
                  <c:v>第1次産業</c:v>
                </c:pt>
              </c:strCache>
            </c:strRef>
          </c:tx>
          <c:spPr>
            <a:solidFill>
              <a:schemeClr val="accent6">
                <a:lumMod val="60000"/>
                <a:lumOff val="40000"/>
              </a:schemeClr>
            </a:solidFill>
            <a:ln w="25400" cap="flat" cmpd="sng" algn="ctr">
              <a:solidFill>
                <a:schemeClr val="bg1"/>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'グラフ（入力シート）②'!$M$24:$Q$24</c:f>
              <c:numCache>
                <c:formatCode>0.0_);[Red]\(0.0\)</c:formatCode>
                <c:ptCount val="5"/>
                <c:pt idx="0">
                  <c:v>4</c:v>
                </c:pt>
                <c:pt idx="1">
                  <c:v>3.8</c:v>
                </c:pt>
                <c:pt idx="2">
                  <c:v>3.7</c:v>
                </c:pt>
                <c:pt idx="3">
                  <c:v>4.662717370533155</c:v>
                </c:pt>
                <c:pt idx="4">
                  <c:v>4.5</c:v>
                </c:pt>
              </c:numCache>
            </c:numRef>
          </c:val>
          <c:extLst>
            <c:ext xmlns:c16="http://schemas.microsoft.com/office/drawing/2014/chart" uri="{C3380CC4-5D6E-409C-BE32-E72D297353CC}">
              <c16:uniqueId val="{00000000-6EC3-4130-BB5C-88538715CBAF}"/>
            </c:ext>
          </c:extLst>
        </c:ser>
        <c:ser>
          <c:idx val="1"/>
          <c:order val="1"/>
          <c:tx>
            <c:strRef>
              <c:f>'グラフ（入力シート）②'!$L$25</c:f>
              <c:strCache>
                <c:ptCount val="1"/>
                <c:pt idx="0">
                  <c:v>第2次産業</c:v>
                </c:pt>
              </c:strCache>
            </c:strRef>
          </c:tx>
          <c:spPr>
            <a:solidFill>
              <a:srgbClr val="FF9999"/>
            </a:solidFill>
            <a:ln w="25400" cap="flat" cmpd="sng" algn="ctr">
              <a:solidFill>
                <a:schemeClr val="bg1"/>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'グラフ（入力シート）②'!$M$25:$Q$25</c:f>
              <c:numCache>
                <c:formatCode>0.0_);[Red]\(0.0\)</c:formatCode>
                <c:ptCount val="5"/>
                <c:pt idx="0">
                  <c:v>20.8</c:v>
                </c:pt>
                <c:pt idx="1">
                  <c:v>20.7</c:v>
                </c:pt>
                <c:pt idx="2">
                  <c:v>21.8</c:v>
                </c:pt>
                <c:pt idx="3">
                  <c:v>23.192560035671061</c:v>
                </c:pt>
                <c:pt idx="4">
                  <c:v>25.7</c:v>
                </c:pt>
              </c:numCache>
            </c:numRef>
          </c:val>
          <c:extLst>
            <c:ext xmlns:c16="http://schemas.microsoft.com/office/drawing/2014/chart" uri="{C3380CC4-5D6E-409C-BE32-E72D297353CC}">
              <c16:uniqueId val="{00000001-6EC3-4130-BB5C-88538715CBAF}"/>
            </c:ext>
          </c:extLst>
        </c:ser>
        <c:ser>
          <c:idx val="2"/>
          <c:order val="2"/>
          <c:tx>
            <c:strRef>
              <c:f>'グラフ（入力シート）②'!$L$26</c:f>
              <c:strCache>
                <c:ptCount val="1"/>
                <c:pt idx="0">
                  <c:v>第3次産業</c:v>
                </c:pt>
              </c:strCache>
            </c:strRef>
          </c:tx>
          <c:spPr>
            <a:solidFill>
              <a:schemeClr val="accent4">
                <a:lumMod val="60000"/>
                <a:lumOff val="40000"/>
              </a:schemeClr>
            </a:solidFill>
            <a:ln w="25400" cap="flat" cmpd="sng" algn="ctr">
              <a:solidFill>
                <a:schemeClr val="bg1"/>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'グラフ（入力シート）②'!$M$26:$Q$26</c:f>
              <c:numCache>
                <c:formatCode>0.0_);[Red]\(0.0\)</c:formatCode>
                <c:ptCount val="5"/>
                <c:pt idx="0">
                  <c:v>73.8</c:v>
                </c:pt>
                <c:pt idx="1">
                  <c:v>71.400000000000006</c:v>
                </c:pt>
                <c:pt idx="2">
                  <c:v>70.2</c:v>
                </c:pt>
                <c:pt idx="3">
                  <c:v>70.357984585005411</c:v>
                </c:pt>
                <c:pt idx="4">
                  <c:v>69.099999999999994</c:v>
                </c:pt>
              </c:numCache>
            </c:numRef>
          </c:val>
          <c:extLst>
            <c:ext xmlns:c16="http://schemas.microsoft.com/office/drawing/2014/chart" uri="{C3380CC4-5D6E-409C-BE32-E72D297353CC}">
              <c16:uniqueId val="{00000002-6EC3-4130-BB5C-88538715CBAF}"/>
            </c:ext>
          </c:extLst>
        </c:ser>
        <c:ser>
          <c:idx val="3"/>
          <c:order val="3"/>
          <c:tx>
            <c:strRef>
              <c:f>'グラフ（入力シート）②'!$L$27</c:f>
              <c:strCache>
                <c:ptCount val="1"/>
                <c:pt idx="0">
                  <c:v>不詳</c:v>
                </c:pt>
              </c:strCache>
            </c:strRef>
          </c:tx>
          <c:spPr>
            <a:solidFill>
              <a:srgbClr val="00B0F0"/>
            </a:solidFill>
            <a:ln w="2540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'グラフ（入力シート）②'!$M$27:$Q$27</c:f>
              <c:numCache>
                <c:formatCode>0.0_);[Red]\(0.0\)</c:formatCode>
                <c:ptCount val="5"/>
                <c:pt idx="0">
                  <c:v>1.4</c:v>
                </c:pt>
                <c:pt idx="1">
                  <c:v>4.0999999999999996</c:v>
                </c:pt>
                <c:pt idx="2">
                  <c:v>4.3</c:v>
                </c:pt>
                <c:pt idx="3">
                  <c:v>1.8</c:v>
                </c:pt>
                <c:pt idx="4">
                  <c:v>0.7</c:v>
                </c:pt>
              </c:numCache>
            </c:numRef>
          </c:val>
          <c:extLst>
            <c:ext xmlns:c16="http://schemas.microsoft.com/office/drawing/2014/chart" uri="{C3380CC4-5D6E-409C-BE32-E72D297353CC}">
              <c16:uniqueId val="{00000003-6EC3-4130-BB5C-88538715CBAF}"/>
            </c:ext>
          </c:extLst>
        </c:ser>
        <c:dLbls>
          <c:showLegendKey val="0"/>
          <c:showVal val="0"/>
          <c:showCatName val="0"/>
          <c:showSerName val="0"/>
          <c:showPercent val="0"/>
          <c:showBubbleSize val="0"/>
        </c:dLbls>
        <c:gapWidth val="150"/>
        <c:overlap val="100"/>
        <c:axId val="246264344"/>
        <c:axId val="246264736"/>
      </c:barChart>
      <c:catAx>
        <c:axId val="246264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4736"/>
        <c:crosses val="autoZero"/>
        <c:auto val="1"/>
        <c:lblAlgn val="ctr"/>
        <c:lblOffset val="100"/>
        <c:noMultiLvlLbl val="0"/>
      </c:catAx>
      <c:valAx>
        <c:axId val="24626473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_);[Red]\(0.0\)" sourceLinked="1"/>
        <c:majorTickMark val="out"/>
        <c:minorTickMark val="none"/>
        <c:tickLblPos val="nextTo"/>
        <c:spPr>
          <a:noFill/>
          <a:ln>
            <a:solidFill>
              <a:schemeClr val="accent4">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4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accent4">
          <a:shade val="50000"/>
        </a:schemeClr>
      </a:solidFill>
      <a:round/>
    </a:ln>
    <a:effectLst>
      <a:outerShdw blurRad="50800" dist="38100" dir="2700000" algn="tl" rotWithShape="0">
        <a:prstClr val="black">
          <a:alpha val="40000"/>
        </a:prstClr>
      </a:outerShdw>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'グラフ（入力シート）追加'!$B$7</c:f>
              <c:strCache>
                <c:ptCount val="1"/>
                <c:pt idx="0">
                  <c:v>割合</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D99-4773-BCBB-39204F2863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D99-4773-BCBB-39204F2863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D99-4773-BCBB-39204F2863E5}"/>
              </c:ext>
            </c:extLst>
          </c:dPt>
          <c:cat>
            <c:strRef>
              <c:f>'グラフ（入力シート）追加'!$A$8:$A$10</c:f>
              <c:strCache>
                <c:ptCount val="3"/>
                <c:pt idx="0">
                  <c:v>年少人口</c:v>
                </c:pt>
                <c:pt idx="1">
                  <c:v>生産年齢人口</c:v>
                </c:pt>
                <c:pt idx="2">
                  <c:v>老齢人口</c:v>
                </c:pt>
              </c:strCache>
            </c:strRef>
          </c:cat>
          <c:val>
            <c:numRef>
              <c:f>'グラフ（入力シート）追加'!$B$8:$B$10</c:f>
              <c:numCache>
                <c:formatCode>General</c:formatCode>
                <c:ptCount val="3"/>
                <c:pt idx="0">
                  <c:v>12.5</c:v>
                </c:pt>
                <c:pt idx="1">
                  <c:v>59.3</c:v>
                </c:pt>
                <c:pt idx="2">
                  <c:v>28.2</c:v>
                </c:pt>
              </c:numCache>
            </c:numRef>
          </c:val>
          <c:extLst>
            <c:ext xmlns:c16="http://schemas.microsoft.com/office/drawing/2014/chart" uri="{C3380CC4-5D6E-409C-BE32-E72D297353CC}">
              <c16:uniqueId val="{00000006-DD99-4773-BCBB-39204F2863E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明朝"/>
                <a:ea typeface="ＭＳ 明朝"/>
                <a:cs typeface="ＭＳ 明朝"/>
              </a:defRPr>
            </a:pPr>
            <a:r>
              <a:rPr lang="ja-JP" altLang="en-US"/>
              <a:t>転入・転出者数の推移</a:t>
            </a:r>
          </a:p>
        </c:rich>
      </c:tx>
      <c:layout>
        <c:manualLayout>
          <c:xMode val="edge"/>
          <c:yMode val="edge"/>
          <c:x val="0.35537190082644626"/>
          <c:y val="3.3240879492139608E-2"/>
        </c:manualLayout>
      </c:layout>
      <c:overlay val="0"/>
      <c:spPr>
        <a:noFill/>
        <a:ln w="25400">
          <a:noFill/>
        </a:ln>
      </c:spPr>
    </c:title>
    <c:autoTitleDeleted val="0"/>
    <c:plotArea>
      <c:layout>
        <c:manualLayout>
          <c:layoutTarget val="inner"/>
          <c:xMode val="edge"/>
          <c:yMode val="edge"/>
          <c:x val="7.768595041322314E-2"/>
          <c:y val="0.16066503725685657"/>
          <c:w val="0.88099173553719012"/>
          <c:h val="0.66759093067073161"/>
        </c:manualLayout>
      </c:layout>
      <c:barChart>
        <c:barDir val="col"/>
        <c:grouping val="stacked"/>
        <c:varyColors val="0"/>
        <c:ser>
          <c:idx val="0"/>
          <c:order val="0"/>
          <c:tx>
            <c:strRef>
              <c:f>'グラフ（入力シート）'!$C$2</c:f>
              <c:strCache>
                <c:ptCount val="1"/>
                <c:pt idx="0">
                  <c:v>道外</c:v>
                </c:pt>
              </c:strCache>
            </c:strRef>
          </c:tx>
          <c:spPr>
            <a:solidFill>
              <a:srgbClr val="C0C0C0"/>
            </a:solidFill>
            <a:ln w="12700">
              <a:solidFill>
                <a:srgbClr val="000000"/>
              </a:solidFill>
              <a:prstDash val="solid"/>
            </a:ln>
          </c:spPr>
          <c:invertIfNegative val="0"/>
          <c:dLbls>
            <c:dLbl>
              <c:idx val="0"/>
              <c:layout>
                <c:manualLayout>
                  <c:x val="3.1874883408169005E-2"/>
                  <c:y val="1.7852580079564917E-2"/>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10-4AD0-B089-06EA94351922}"/>
                </c:ext>
              </c:extLst>
            </c:dLbl>
            <c:dLbl>
              <c:idx val="1"/>
              <c:layout>
                <c:manualLayout>
                  <c:x val="3.506266675343267E-2"/>
                  <c:y val="-9.0953680232050971E-3"/>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10-4AD0-B089-06EA94351922}"/>
                </c:ext>
              </c:extLst>
            </c:dLbl>
            <c:dLbl>
              <c:idx val="3"/>
              <c:layout>
                <c:manualLayout>
                  <c:x val="3.1520704540031641E-2"/>
                  <c:y val="2.2659400134453778E-3"/>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10-4AD0-B089-06EA94351922}"/>
                </c:ext>
              </c:extLst>
            </c:dLbl>
            <c:dLbl>
              <c:idx val="4"/>
              <c:layout>
                <c:manualLayout>
                  <c:x val="3.1402529229300868E-2"/>
                  <c:y val="-9.1625442445969485E-3"/>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10-4AD0-B089-06EA94351922}"/>
                </c:ext>
              </c:extLst>
            </c:dLbl>
            <c:dLbl>
              <c:idx val="6"/>
              <c:layout>
                <c:manualLayout>
                  <c:x val="3.2819418233877795E-2"/>
                  <c:y val="2.8662011380085062E-3"/>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10-4AD0-B089-06EA94351922}"/>
                </c:ext>
              </c:extLst>
            </c:dLbl>
            <c:dLbl>
              <c:idx val="7"/>
              <c:layout>
                <c:manualLayout>
                  <c:x val="3.2701242923146912E-2"/>
                  <c:y val="-3.3293262299585957E-2"/>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10-4AD0-B089-06EA94351922}"/>
                </c:ext>
              </c:extLst>
            </c:dLbl>
            <c:dLbl>
              <c:idx val="9"/>
              <c:layout>
                <c:manualLayout>
                  <c:x val="3.2465239365740417E-2"/>
                  <c:y val="3.466753084944707E-3"/>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10-4AD0-B089-06EA94351922}"/>
                </c:ext>
              </c:extLst>
            </c:dLbl>
            <c:dLbl>
              <c:idx val="10"/>
              <c:layout>
                <c:manualLayout>
                  <c:x val="3.3999956616993066E-2"/>
                  <c:y val="-2.6118946447093228E-2"/>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10-4AD0-B089-06EA94351922}"/>
                </c:ext>
              </c:extLst>
            </c:dLbl>
            <c:dLbl>
              <c:idx val="12"/>
              <c:layout>
                <c:manualLayout>
                  <c:x val="3.376395305958646E-2"/>
                  <c:y val="9.144846995131628E-4"/>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10-4AD0-B089-06EA94351922}"/>
                </c:ext>
              </c:extLst>
            </c:dLbl>
            <c:dLbl>
              <c:idx val="13"/>
              <c:layout>
                <c:manualLayout>
                  <c:x val="3.529867031083922E-2"/>
                  <c:y val="-3.0673817692762673E-2"/>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10-4AD0-B089-06EA94351922}"/>
                </c:ext>
              </c:extLst>
            </c:dLbl>
            <c:spPr>
              <a:noFill/>
              <a:ln w="25400">
                <a:noFill/>
              </a:ln>
            </c:spPr>
            <c:txPr>
              <a:bodyPr wrap="square" lIns="38100" tIns="19050" rIns="38100" bIns="19050" anchor="ctr">
                <a:spAutoFit/>
              </a:bodyPr>
              <a:lstStyle/>
              <a:p>
                <a:pPr>
                  <a:defRPr sz="925" b="1"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'グラフ（入力シート）'!$A$3:$B$10</c:f>
              <c:multiLvlStrCache>
                <c:ptCount val="8"/>
                <c:lvl>
                  <c:pt idx="0">
                    <c:v>転入</c:v>
                  </c:pt>
                  <c:pt idx="1">
                    <c:v>転出</c:v>
                  </c:pt>
                  <c:pt idx="2">
                    <c:v>転入</c:v>
                  </c:pt>
                  <c:pt idx="3">
                    <c:v>転出</c:v>
                  </c:pt>
                  <c:pt idx="4">
                    <c:v>転入</c:v>
                  </c:pt>
                  <c:pt idx="5">
                    <c:v>転出</c:v>
                  </c:pt>
                  <c:pt idx="6">
                    <c:v>転入</c:v>
                  </c:pt>
                  <c:pt idx="7">
                    <c:v>転出</c:v>
                  </c:pt>
                </c:lvl>
                <c:lvl>
                  <c:pt idx="0">
                    <c:v>2</c:v>
                  </c:pt>
                  <c:pt idx="2">
                    <c:v>3</c:v>
                  </c:pt>
                  <c:pt idx="4">
                    <c:v>4</c:v>
                  </c:pt>
                  <c:pt idx="6">
                    <c:v>5</c:v>
                  </c:pt>
                </c:lvl>
              </c:multiLvlStrCache>
            </c:multiLvlStrRef>
          </c:cat>
          <c:val>
            <c:numRef>
              <c:f>'グラフ（入力シート）'!$C$3:$C$10</c:f>
              <c:numCache>
                <c:formatCode>#,##0_);\(#,##0\)</c:formatCode>
                <c:ptCount val="8"/>
                <c:pt idx="0">
                  <c:v>697</c:v>
                </c:pt>
                <c:pt idx="1">
                  <c:v>706</c:v>
                </c:pt>
                <c:pt idx="2">
                  <c:v>730</c:v>
                </c:pt>
                <c:pt idx="3">
                  <c:v>854</c:v>
                </c:pt>
                <c:pt idx="4">
                  <c:v>840</c:v>
                </c:pt>
                <c:pt idx="5">
                  <c:v>887</c:v>
                </c:pt>
                <c:pt idx="6">
                  <c:v>778</c:v>
                </c:pt>
                <c:pt idx="7">
                  <c:v>783</c:v>
                </c:pt>
              </c:numCache>
            </c:numRef>
          </c:val>
          <c:extLst>
            <c:ext xmlns:c16="http://schemas.microsoft.com/office/drawing/2014/chart" uri="{C3380CC4-5D6E-409C-BE32-E72D297353CC}">
              <c16:uniqueId val="{0000000A-3810-4AD0-B089-06EA94351922}"/>
            </c:ext>
          </c:extLst>
        </c:ser>
        <c:ser>
          <c:idx val="1"/>
          <c:order val="1"/>
          <c:tx>
            <c:strRef>
              <c:f>'グラフ（入力シート）'!$D$2</c:f>
              <c:strCache>
                <c:ptCount val="1"/>
                <c:pt idx="0">
                  <c:v>道内</c:v>
                </c:pt>
              </c:strCache>
            </c:strRef>
          </c:tx>
          <c:spPr>
            <a:solidFill>
              <a:srgbClr val="FFFF99"/>
            </a:solidFill>
            <a:ln w="12700">
              <a:solidFill>
                <a:srgbClr val="000000"/>
              </a:solidFill>
              <a:prstDash val="solid"/>
            </a:ln>
          </c:spPr>
          <c:invertIfNegative val="0"/>
          <c:dLbls>
            <c:dLbl>
              <c:idx val="0"/>
              <c:layout>
                <c:manualLayout>
                  <c:x val="-8.3035075161060068E-4"/>
                  <c:y val="-0.26522073012400482"/>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10-4AD0-B089-06EA94351922}"/>
                </c:ext>
              </c:extLst>
            </c:dLbl>
            <c:dLbl>
              <c:idx val="1"/>
              <c:layout>
                <c:manualLayout>
                  <c:x val="7.0454003166958712E-4"/>
                  <c:y val="-0.2321629097746622"/>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10-4AD0-B089-06EA94351922}"/>
                </c:ext>
              </c:extLst>
            </c:dLbl>
            <c:dLbl>
              <c:idx val="3"/>
              <c:layout>
                <c:manualLayout>
                  <c:x val="-1.1845296197479649E-3"/>
                  <c:y val="-0.23919292527548114"/>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10-4AD0-B089-06EA94351922}"/>
                </c:ext>
              </c:extLst>
            </c:dLbl>
            <c:dLbl>
              <c:idx val="4"/>
              <c:layout>
                <c:manualLayout>
                  <c:x val="3.5018763150473919E-4"/>
                  <c:y val="-0.22513894534222939"/>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10-4AD0-B089-06EA94351922}"/>
                </c:ext>
              </c:extLst>
            </c:dLbl>
            <c:dLbl>
              <c:idx val="6"/>
              <c:layout>
                <c:manualLayout>
                  <c:x val="-1.538708487885343E-3"/>
                  <c:y val="-0.2235760134552317"/>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10-4AD0-B089-06EA94351922}"/>
                </c:ext>
              </c:extLst>
            </c:dLbl>
            <c:dLbl>
              <c:idx val="7"/>
              <c:layout>
                <c:manualLayout>
                  <c:x val="3.3017938873344255E-3"/>
                  <c:y val="-0.20825577042951121"/>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10-4AD0-B089-06EA94351922}"/>
                </c:ext>
              </c:extLst>
            </c:dLbl>
            <c:dLbl>
              <c:idx val="9"/>
              <c:layout>
                <c:manualLayout>
                  <c:x val="-3.5457799180060867E-3"/>
                  <c:y val="-0.2246442002843696"/>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810-4AD0-B089-06EA94351922}"/>
                </c:ext>
              </c:extLst>
            </c:dLbl>
            <c:dLbl>
              <c:idx val="10"/>
              <c:layout>
                <c:manualLayout>
                  <c:x val="1.2947224572135152E-3"/>
                  <c:y val="-0.21416440483428106"/>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810-4AD0-B089-06EA94351922}"/>
                </c:ext>
              </c:extLst>
            </c:dLbl>
            <c:dLbl>
              <c:idx val="12"/>
              <c:layout>
                <c:manualLayout>
                  <c:x val="-2.8001974607327934E-3"/>
                  <c:y val="-0.21152104647742634"/>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810-4AD0-B089-06EA94351922}"/>
                </c:ext>
              </c:extLst>
            </c:dLbl>
            <c:dLbl>
              <c:idx val="13"/>
              <c:layout>
                <c:manualLayout>
                  <c:x val="-1.8016033783711087E-3"/>
                  <c:y val="-0.22451391917561506"/>
                </c:manualLayout>
              </c:layout>
              <c:spPr>
                <a:noFill/>
                <a:ln w="25400">
                  <a:noFill/>
                </a:ln>
              </c:spPr>
              <c:txPr>
                <a:bodyPr/>
                <a:lstStyle/>
                <a:p>
                  <a:pPr>
                    <a:defRPr sz="925" b="1" i="0" u="none" strike="noStrike" baseline="0">
                      <a:solidFill>
                        <a:srgbClr val="000000"/>
                      </a:solidFill>
                      <a:latin typeface="ＭＳ 明朝"/>
                      <a:ea typeface="ＭＳ 明朝"/>
                      <a:cs typeface="ＭＳ 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810-4AD0-B089-06EA94351922}"/>
                </c:ext>
              </c:extLst>
            </c:dLbl>
            <c:spPr>
              <a:noFill/>
              <a:ln w="25400">
                <a:noFill/>
              </a:ln>
            </c:spPr>
            <c:txPr>
              <a:bodyPr wrap="square" lIns="38100" tIns="19050" rIns="38100" bIns="19050" anchor="ctr">
                <a:spAutoFit/>
              </a:bodyPr>
              <a:lstStyle/>
              <a:p>
                <a:pPr>
                  <a:defRPr sz="925" b="1"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'グラフ（入力シート）'!$A$3:$B$10</c:f>
              <c:multiLvlStrCache>
                <c:ptCount val="8"/>
                <c:lvl>
                  <c:pt idx="0">
                    <c:v>転入</c:v>
                  </c:pt>
                  <c:pt idx="1">
                    <c:v>転出</c:v>
                  </c:pt>
                  <c:pt idx="2">
                    <c:v>転入</c:v>
                  </c:pt>
                  <c:pt idx="3">
                    <c:v>転出</c:v>
                  </c:pt>
                  <c:pt idx="4">
                    <c:v>転入</c:v>
                  </c:pt>
                  <c:pt idx="5">
                    <c:v>転出</c:v>
                  </c:pt>
                  <c:pt idx="6">
                    <c:v>転入</c:v>
                  </c:pt>
                  <c:pt idx="7">
                    <c:v>転出</c:v>
                  </c:pt>
                </c:lvl>
                <c:lvl>
                  <c:pt idx="0">
                    <c:v>2</c:v>
                  </c:pt>
                  <c:pt idx="2">
                    <c:v>3</c:v>
                  </c:pt>
                  <c:pt idx="4">
                    <c:v>4</c:v>
                  </c:pt>
                  <c:pt idx="6">
                    <c:v>5</c:v>
                  </c:pt>
                </c:lvl>
              </c:multiLvlStrCache>
            </c:multiLvlStrRef>
          </c:cat>
          <c:val>
            <c:numRef>
              <c:f>'グラフ（入力シート）'!$D$3:$D$10</c:f>
              <c:numCache>
                <c:formatCode>#,##0</c:formatCode>
                <c:ptCount val="8"/>
                <c:pt idx="0">
                  <c:v>2010</c:v>
                </c:pt>
                <c:pt idx="1">
                  <c:v>2311</c:v>
                </c:pt>
                <c:pt idx="2" formatCode="#,##0_);\(#,##0\)">
                  <c:v>2326</c:v>
                </c:pt>
                <c:pt idx="3" formatCode="#,##0_);\(#,##0\)">
                  <c:v>1955</c:v>
                </c:pt>
                <c:pt idx="4" formatCode="#,##0_);\(#,##0\)">
                  <c:v>2495</c:v>
                </c:pt>
                <c:pt idx="5" formatCode="#,##0_);\(#,##0\)">
                  <c:v>1958</c:v>
                </c:pt>
                <c:pt idx="6" formatCode="#,##0_);\(#,##0\)">
                  <c:v>2465</c:v>
                </c:pt>
                <c:pt idx="7" formatCode="#,##0_);\(#,##0\)">
                  <c:v>1879</c:v>
                </c:pt>
              </c:numCache>
            </c:numRef>
          </c:val>
          <c:extLst>
            <c:ext xmlns:c16="http://schemas.microsoft.com/office/drawing/2014/chart" uri="{C3380CC4-5D6E-409C-BE32-E72D297353CC}">
              <c16:uniqueId val="{00000015-3810-4AD0-B089-06EA94351922}"/>
            </c:ext>
          </c:extLst>
        </c:ser>
        <c:dLbls>
          <c:showLegendKey val="0"/>
          <c:showVal val="0"/>
          <c:showCatName val="0"/>
          <c:showSerName val="0"/>
          <c:showPercent val="0"/>
          <c:showBubbleSize val="0"/>
        </c:dLbls>
        <c:gapWidth val="150"/>
        <c:overlap val="100"/>
        <c:axId val="245320408"/>
        <c:axId val="245320800"/>
      </c:barChart>
      <c:catAx>
        <c:axId val="2453204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〈資料〉北海道統計</a:t>
                </a:r>
              </a:p>
            </c:rich>
          </c:tx>
          <c:layout>
            <c:manualLayout>
              <c:xMode val="edge"/>
              <c:yMode val="edge"/>
              <c:x val="0.7911845730027548"/>
              <c:y val="4.06193862445395E-2"/>
            </c:manualLayout>
          </c:layout>
          <c:overlay val="0"/>
          <c:spPr>
            <a:noFill/>
            <a:ln w="25400">
              <a:noFill/>
            </a:ln>
          </c:spPr>
        </c:title>
        <c:numFmt formatCode="General" sourceLinked="1"/>
        <c:majorTickMark val="none"/>
        <c:minorTickMark val="none"/>
        <c:tickLblPos val="none"/>
        <c:spPr>
          <a:ln w="3175">
            <a:solidFill>
              <a:srgbClr val="000000"/>
            </a:solidFill>
            <a:prstDash val="solid"/>
          </a:ln>
        </c:spPr>
        <c:crossAx val="245320800"/>
        <c:crosses val="autoZero"/>
        <c:auto val="1"/>
        <c:lblAlgn val="ctr"/>
        <c:lblOffset val="100"/>
        <c:tickMarkSkip val="1"/>
        <c:noMultiLvlLbl val="0"/>
      </c:catAx>
      <c:valAx>
        <c:axId val="245320800"/>
        <c:scaling>
          <c:orientation val="minMax"/>
        </c:scaling>
        <c:delete val="0"/>
        <c:axPos val="l"/>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（人）</a:t>
                </a:r>
              </a:p>
            </c:rich>
          </c:tx>
          <c:layout>
            <c:manualLayout>
              <c:xMode val="edge"/>
              <c:yMode val="edge"/>
              <c:x val="8.2644628099173556E-3"/>
              <c:y val="4.4321172656186139E-2"/>
            </c:manualLayout>
          </c:layout>
          <c:overlay val="0"/>
          <c:spPr>
            <a:noFill/>
            <a:ln w="25400">
              <a:noFill/>
            </a:ln>
          </c:spPr>
        </c:title>
        <c:numFmt formatCode="#,##0_);\(#,##0\)"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明朝"/>
                <a:ea typeface="ＭＳ 明朝"/>
                <a:cs typeface="ＭＳ 明朝"/>
              </a:defRPr>
            </a:pPr>
            <a:endParaRPr lang="ja-JP"/>
          </a:p>
        </c:txPr>
        <c:crossAx val="245320408"/>
        <c:crosses val="autoZero"/>
        <c:crossBetween val="between"/>
      </c:valAx>
      <c:dTable>
        <c:showHorzBorder val="0"/>
        <c:showVertBorder val="0"/>
        <c:showOutline val="0"/>
        <c:showKeys val="0"/>
      </c:dTable>
      <c:spPr>
        <a:noFill/>
        <a:ln w="25400">
          <a:noFill/>
        </a:ln>
      </c:spPr>
    </c:plotArea>
    <c:legend>
      <c:legendPos val="b"/>
      <c:layout>
        <c:manualLayout>
          <c:xMode val="edge"/>
          <c:yMode val="edge"/>
          <c:x val="0.73553719008264462"/>
          <c:y val="0.12465393382920562"/>
          <c:w val="0.16033057851239674"/>
          <c:h val="7.7562415424715508E-2"/>
        </c:manualLayout>
      </c:layout>
      <c:overlay val="0"/>
      <c:spPr>
        <a:solidFill>
          <a:srgbClr val="FFFFFF"/>
        </a:solidFill>
        <a:ln w="25400">
          <a:noFill/>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ja-JP" altLang="ja-JP" sz="1800" b="1" i="0" baseline="0">
                <a:solidFill>
                  <a:sysClr val="windowText" lastClr="000000"/>
                </a:solidFill>
                <a:effectLst/>
                <a:latin typeface="ＭＳ 明朝" panose="02020609040205080304" pitchFamily="17" charset="-128"/>
                <a:ea typeface="ＭＳ 明朝" panose="02020609040205080304" pitchFamily="17" charset="-128"/>
              </a:rPr>
              <a:t>転入・転出者数の推移</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ja-JP" altLang="en-US">
              <a:solidFill>
                <a:sysClr val="windowText" lastClr="000000"/>
              </a:solidFill>
            </a:endParaRPr>
          </a:p>
        </c:rich>
      </c:tx>
      <c:layout>
        <c:manualLayout>
          <c:xMode val="edge"/>
          <c:yMode val="edge"/>
          <c:x val="0.32611289949960659"/>
          <c:y val="5.3227809602663725E-2"/>
        </c:manualLayout>
      </c:layout>
      <c:overlay val="0"/>
      <c:spPr>
        <a:noFill/>
        <a:ln w="25400">
          <a:noFill/>
        </a:ln>
      </c:spPr>
    </c:title>
    <c:autoTitleDeleted val="0"/>
    <c:plotArea>
      <c:layout>
        <c:manualLayout>
          <c:layoutTarget val="inner"/>
          <c:xMode val="edge"/>
          <c:yMode val="edge"/>
          <c:x val="7.2377242923427926E-2"/>
          <c:y val="0.20410060705601984"/>
          <c:w val="0.88842451204336514"/>
          <c:h val="0.57191826481812469"/>
        </c:manualLayout>
      </c:layout>
      <c:barChart>
        <c:barDir val="col"/>
        <c:grouping val="stacked"/>
        <c:varyColors val="0"/>
        <c:ser>
          <c:idx val="0"/>
          <c:order val="0"/>
          <c:tx>
            <c:strRef>
              <c:f>'グラフ（入力シート）'!$C$2</c:f>
              <c:strCache>
                <c:ptCount val="1"/>
                <c:pt idx="0">
                  <c:v>道外</c:v>
                </c:pt>
              </c:strCache>
            </c:strRef>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'グラフ（入力シート）'!$A$3:$B$12</c:f>
              <c:multiLvlStrCache>
                <c:ptCount val="10"/>
                <c:lvl>
                  <c:pt idx="0">
                    <c:v>転入</c:v>
                  </c:pt>
                  <c:pt idx="1">
                    <c:v>転出</c:v>
                  </c:pt>
                  <c:pt idx="2">
                    <c:v>転入</c:v>
                  </c:pt>
                  <c:pt idx="3">
                    <c:v>転出</c:v>
                  </c:pt>
                  <c:pt idx="4">
                    <c:v>転入</c:v>
                  </c:pt>
                  <c:pt idx="5">
                    <c:v>転出</c:v>
                  </c:pt>
                  <c:pt idx="6">
                    <c:v>転入</c:v>
                  </c:pt>
                  <c:pt idx="7">
                    <c:v>転出</c:v>
                  </c:pt>
                  <c:pt idx="8">
                    <c:v>転入</c:v>
                  </c:pt>
                  <c:pt idx="9">
                    <c:v>転出</c:v>
                  </c:pt>
                </c:lvl>
                <c:lvl>
                  <c:pt idx="0">
                    <c:v>2</c:v>
                  </c:pt>
                  <c:pt idx="2">
                    <c:v>3</c:v>
                  </c:pt>
                  <c:pt idx="4">
                    <c:v>4</c:v>
                  </c:pt>
                  <c:pt idx="6">
                    <c:v>5</c:v>
                  </c:pt>
                  <c:pt idx="8">
                    <c:v>6</c:v>
                  </c:pt>
                </c:lvl>
              </c:multiLvlStrCache>
            </c:multiLvlStrRef>
          </c:cat>
          <c:val>
            <c:numRef>
              <c:f>'グラフ（入力シート）'!$C$3:$C$12</c:f>
              <c:numCache>
                <c:formatCode>#,##0_);\(#,##0\)</c:formatCode>
                <c:ptCount val="10"/>
                <c:pt idx="0">
                  <c:v>697</c:v>
                </c:pt>
                <c:pt idx="1">
                  <c:v>706</c:v>
                </c:pt>
                <c:pt idx="2">
                  <c:v>730</c:v>
                </c:pt>
                <c:pt idx="3">
                  <c:v>854</c:v>
                </c:pt>
                <c:pt idx="4">
                  <c:v>840</c:v>
                </c:pt>
                <c:pt idx="5">
                  <c:v>887</c:v>
                </c:pt>
                <c:pt idx="6">
                  <c:v>778</c:v>
                </c:pt>
                <c:pt idx="7">
                  <c:v>783</c:v>
                </c:pt>
                <c:pt idx="8">
                  <c:v>767</c:v>
                </c:pt>
                <c:pt idx="9">
                  <c:v>855</c:v>
                </c:pt>
              </c:numCache>
            </c:numRef>
          </c:val>
          <c:extLst>
            <c:ext xmlns:c16="http://schemas.microsoft.com/office/drawing/2014/chart" uri="{C3380CC4-5D6E-409C-BE32-E72D297353CC}">
              <c16:uniqueId val="{00000000-B806-4D44-A3B6-82378402BD91}"/>
            </c:ext>
          </c:extLst>
        </c:ser>
        <c:ser>
          <c:idx val="1"/>
          <c:order val="1"/>
          <c:tx>
            <c:strRef>
              <c:f>'グラフ（入力シート）'!$D$2</c:f>
              <c:strCache>
                <c:ptCount val="1"/>
                <c:pt idx="0">
                  <c:v>道内</c:v>
                </c:pt>
              </c:strCache>
            </c:strRef>
          </c:tx>
          <c:spPr>
            <a:solidFill>
              <a:srgbClr val="ED7D31"/>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'グラフ（入力シート）'!$A$3:$B$12</c:f>
              <c:multiLvlStrCache>
                <c:ptCount val="10"/>
                <c:lvl>
                  <c:pt idx="0">
                    <c:v>転入</c:v>
                  </c:pt>
                  <c:pt idx="1">
                    <c:v>転出</c:v>
                  </c:pt>
                  <c:pt idx="2">
                    <c:v>転入</c:v>
                  </c:pt>
                  <c:pt idx="3">
                    <c:v>転出</c:v>
                  </c:pt>
                  <c:pt idx="4">
                    <c:v>転入</c:v>
                  </c:pt>
                  <c:pt idx="5">
                    <c:v>転出</c:v>
                  </c:pt>
                  <c:pt idx="6">
                    <c:v>転入</c:v>
                  </c:pt>
                  <c:pt idx="7">
                    <c:v>転出</c:v>
                  </c:pt>
                  <c:pt idx="8">
                    <c:v>転入</c:v>
                  </c:pt>
                  <c:pt idx="9">
                    <c:v>転出</c:v>
                  </c:pt>
                </c:lvl>
                <c:lvl>
                  <c:pt idx="0">
                    <c:v>2</c:v>
                  </c:pt>
                  <c:pt idx="2">
                    <c:v>3</c:v>
                  </c:pt>
                  <c:pt idx="4">
                    <c:v>4</c:v>
                  </c:pt>
                  <c:pt idx="6">
                    <c:v>5</c:v>
                  </c:pt>
                  <c:pt idx="8">
                    <c:v>6</c:v>
                  </c:pt>
                </c:lvl>
              </c:multiLvlStrCache>
            </c:multiLvlStrRef>
          </c:cat>
          <c:val>
            <c:numRef>
              <c:f>'グラフ（入力シート）'!$D$3:$D$12</c:f>
              <c:numCache>
                <c:formatCode>#,##0</c:formatCode>
                <c:ptCount val="10"/>
                <c:pt idx="0">
                  <c:v>2010</c:v>
                </c:pt>
                <c:pt idx="1">
                  <c:v>2311</c:v>
                </c:pt>
                <c:pt idx="2" formatCode="#,##0_);\(#,##0\)">
                  <c:v>2326</c:v>
                </c:pt>
                <c:pt idx="3" formatCode="#,##0_);\(#,##0\)">
                  <c:v>1955</c:v>
                </c:pt>
                <c:pt idx="4" formatCode="#,##0_);\(#,##0\)">
                  <c:v>2495</c:v>
                </c:pt>
                <c:pt idx="5" formatCode="#,##0_);\(#,##0\)">
                  <c:v>1958</c:v>
                </c:pt>
                <c:pt idx="6" formatCode="#,##0_);\(#,##0\)">
                  <c:v>2465</c:v>
                </c:pt>
                <c:pt idx="7" formatCode="#,##0_);\(#,##0\)">
                  <c:v>1879</c:v>
                </c:pt>
                <c:pt idx="8" formatCode="#,##0_);\(#,##0\)">
                  <c:v>2305</c:v>
                </c:pt>
                <c:pt idx="9" formatCode="#,##0_);\(#,##0\)">
                  <c:v>1954</c:v>
                </c:pt>
              </c:numCache>
            </c:numRef>
          </c:val>
          <c:extLst>
            <c:ext xmlns:c16="http://schemas.microsoft.com/office/drawing/2014/chart" uri="{C3380CC4-5D6E-409C-BE32-E72D297353CC}">
              <c16:uniqueId val="{00000001-B806-4D44-A3B6-82378402BD91}"/>
            </c:ext>
          </c:extLst>
        </c:ser>
        <c:dLbls>
          <c:showLegendKey val="0"/>
          <c:showVal val="0"/>
          <c:showCatName val="0"/>
          <c:showSerName val="0"/>
          <c:showPercent val="0"/>
          <c:showBubbleSize val="0"/>
        </c:dLbls>
        <c:gapWidth val="219"/>
        <c:overlap val="100"/>
        <c:axId val="245321976"/>
        <c:axId val="245322368"/>
      </c:barChart>
      <c:catAx>
        <c:axId val="24532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245322368"/>
        <c:crosses val="autoZero"/>
        <c:auto val="1"/>
        <c:lblAlgn val="ctr"/>
        <c:lblOffset val="100"/>
        <c:noMultiLvlLbl val="0"/>
      </c:catAx>
      <c:valAx>
        <c:axId val="245322368"/>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245321976"/>
        <c:crosses val="autoZero"/>
        <c:crossBetween val="between"/>
      </c:valAx>
      <c:spPr>
        <a:noFill/>
        <a:ln w="25400">
          <a:noFill/>
        </a:ln>
      </c:spPr>
    </c:plotArea>
    <c:legend>
      <c:legendPos val="b"/>
      <c:layout>
        <c:manualLayout>
          <c:xMode val="edge"/>
          <c:yMode val="edge"/>
          <c:x val="0.78657141466446512"/>
          <c:y val="0.12454696230455856"/>
          <c:w val="0.11922914771174287"/>
          <c:h val="6.0981595092024526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ja-JP" altLang="ja-JP" sz="1800" b="1" i="0" baseline="0">
                <a:solidFill>
                  <a:sysClr val="windowText" lastClr="000000"/>
                </a:solidFill>
                <a:effectLst/>
                <a:latin typeface="ＭＳ 明朝" panose="02020609040205080304" pitchFamily="17" charset="-128"/>
                <a:ea typeface="ＭＳ 明朝" panose="02020609040205080304" pitchFamily="17" charset="-128"/>
              </a:rPr>
              <a:t>転入・転出者数の推移</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ja-JP" altLang="en-US">
              <a:solidFill>
                <a:sysClr val="windowText" lastClr="000000"/>
              </a:solidFill>
            </a:endParaRPr>
          </a:p>
        </c:rich>
      </c:tx>
      <c:layout>
        <c:manualLayout>
          <c:xMode val="edge"/>
          <c:yMode val="edge"/>
          <c:x val="0.32611289949960659"/>
          <c:y val="5.3227809602663725E-2"/>
        </c:manualLayout>
      </c:layout>
      <c:overlay val="0"/>
      <c:spPr>
        <a:noFill/>
        <a:ln w="25400">
          <a:noFill/>
        </a:ln>
      </c:spPr>
    </c:title>
    <c:autoTitleDeleted val="0"/>
    <c:plotArea>
      <c:layout>
        <c:manualLayout>
          <c:layoutTarget val="inner"/>
          <c:xMode val="edge"/>
          <c:yMode val="edge"/>
          <c:x val="7.2377242923427926E-2"/>
          <c:y val="0.20410060705601984"/>
          <c:w val="0.88842451204336514"/>
          <c:h val="0.57191826481812469"/>
        </c:manualLayout>
      </c:layout>
      <c:barChart>
        <c:barDir val="col"/>
        <c:grouping val="stacked"/>
        <c:varyColors val="0"/>
        <c:ser>
          <c:idx val="0"/>
          <c:order val="0"/>
          <c:tx>
            <c:v>道外</c:v>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'[4]グラフ（入力シート）'!$A$3:$B$12</c:f>
              <c:multiLvlStrCache>
                <c:ptCount val="10"/>
                <c:lvl>
                  <c:pt idx="0">
                    <c:v>転入</c:v>
                  </c:pt>
                  <c:pt idx="1">
                    <c:v>転出</c:v>
                  </c:pt>
                  <c:pt idx="2">
                    <c:v>転入</c:v>
                  </c:pt>
                  <c:pt idx="3">
                    <c:v>転出</c:v>
                  </c:pt>
                  <c:pt idx="4">
                    <c:v>転入</c:v>
                  </c:pt>
                  <c:pt idx="5">
                    <c:v>転出</c:v>
                  </c:pt>
                  <c:pt idx="6">
                    <c:v>転入</c:v>
                  </c:pt>
                  <c:pt idx="7">
                    <c:v>転出</c:v>
                  </c:pt>
                  <c:pt idx="8">
                    <c:v>転入</c:v>
                  </c:pt>
                  <c:pt idx="9">
                    <c:v>転出</c:v>
                  </c:pt>
                </c:lvl>
                <c:lvl>
                  <c:pt idx="0">
                    <c:v>R元</c:v>
                  </c:pt>
                  <c:pt idx="2">
                    <c:v>2</c:v>
                  </c:pt>
                  <c:pt idx="4">
                    <c:v>3</c:v>
                  </c:pt>
                  <c:pt idx="6">
                    <c:v>4</c:v>
                  </c:pt>
                  <c:pt idx="8">
                    <c:v>5</c:v>
                  </c:pt>
                </c:lvl>
              </c:multiLvlStrCache>
            </c:multiLvlStrRef>
          </c:cat>
          <c:val>
            <c:numRef>
              <c:f>'[4]グラフ（入力シート）'!$C$3:$C$12</c:f>
              <c:numCache>
                <c:formatCode>#,##0_);\(#,##0\)</c:formatCode>
                <c:ptCount val="10"/>
                <c:pt idx="0">
                  <c:v>817</c:v>
                </c:pt>
                <c:pt idx="1">
                  <c:v>860</c:v>
                </c:pt>
                <c:pt idx="2">
                  <c:v>697</c:v>
                </c:pt>
                <c:pt idx="3">
                  <c:v>706</c:v>
                </c:pt>
                <c:pt idx="4">
                  <c:v>730</c:v>
                </c:pt>
                <c:pt idx="5">
                  <c:v>854</c:v>
                </c:pt>
                <c:pt idx="6">
                  <c:v>840</c:v>
                </c:pt>
                <c:pt idx="7">
                  <c:v>887</c:v>
                </c:pt>
                <c:pt idx="8">
                  <c:v>778</c:v>
                </c:pt>
                <c:pt idx="9">
                  <c:v>783</c:v>
                </c:pt>
              </c:numCache>
            </c:numRef>
          </c:val>
          <c:extLst>
            <c:ext xmlns:c16="http://schemas.microsoft.com/office/drawing/2014/chart" uri="{C3380CC4-5D6E-409C-BE32-E72D297353CC}">
              <c16:uniqueId val="{00000000-8A84-46D7-9DEF-B445478A32E4}"/>
            </c:ext>
          </c:extLst>
        </c:ser>
        <c:ser>
          <c:idx val="1"/>
          <c:order val="1"/>
          <c:tx>
            <c:v>道内</c:v>
          </c:tx>
          <c:spPr>
            <a:solidFill>
              <a:srgbClr val="ED7D31"/>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'[4]グラフ（入力シート）'!$A$3:$B$12</c:f>
              <c:multiLvlStrCache>
                <c:ptCount val="10"/>
                <c:lvl>
                  <c:pt idx="0">
                    <c:v>転入</c:v>
                  </c:pt>
                  <c:pt idx="1">
                    <c:v>転出</c:v>
                  </c:pt>
                  <c:pt idx="2">
                    <c:v>転入</c:v>
                  </c:pt>
                  <c:pt idx="3">
                    <c:v>転出</c:v>
                  </c:pt>
                  <c:pt idx="4">
                    <c:v>転入</c:v>
                  </c:pt>
                  <c:pt idx="5">
                    <c:v>転出</c:v>
                  </c:pt>
                  <c:pt idx="6">
                    <c:v>転入</c:v>
                  </c:pt>
                  <c:pt idx="7">
                    <c:v>転出</c:v>
                  </c:pt>
                  <c:pt idx="8">
                    <c:v>転入</c:v>
                  </c:pt>
                  <c:pt idx="9">
                    <c:v>転出</c:v>
                  </c:pt>
                </c:lvl>
                <c:lvl>
                  <c:pt idx="0">
                    <c:v>R元</c:v>
                  </c:pt>
                  <c:pt idx="2">
                    <c:v>2</c:v>
                  </c:pt>
                  <c:pt idx="4">
                    <c:v>3</c:v>
                  </c:pt>
                  <c:pt idx="6">
                    <c:v>4</c:v>
                  </c:pt>
                  <c:pt idx="8">
                    <c:v>5</c:v>
                  </c:pt>
                </c:lvl>
              </c:multiLvlStrCache>
            </c:multiLvlStrRef>
          </c:cat>
          <c:val>
            <c:numRef>
              <c:f>'[4]グラフ（入力シート）'!$D$3:$D$12</c:f>
              <c:numCache>
                <c:formatCode>#,##0</c:formatCode>
                <c:ptCount val="10"/>
                <c:pt idx="0">
                  <c:v>2634</c:v>
                </c:pt>
                <c:pt idx="1">
                  <c:v>2099</c:v>
                </c:pt>
                <c:pt idx="2" formatCode="#,##0_);\(#,##0\)">
                  <c:v>2010</c:v>
                </c:pt>
                <c:pt idx="3" formatCode="#,##0_);\(#,##0\)">
                  <c:v>2311</c:v>
                </c:pt>
                <c:pt idx="4" formatCode="#,##0_);\(#,##0\)">
                  <c:v>2326</c:v>
                </c:pt>
                <c:pt idx="5" formatCode="#,##0_);\(#,##0\)">
                  <c:v>1955</c:v>
                </c:pt>
                <c:pt idx="6" formatCode="#,##0_);\(#,##0\)">
                  <c:v>2495</c:v>
                </c:pt>
                <c:pt idx="7" formatCode="#,##0_);\(#,##0\)">
                  <c:v>1958</c:v>
                </c:pt>
                <c:pt idx="8" formatCode="#,##0_);\(#,##0\)">
                  <c:v>2465</c:v>
                </c:pt>
                <c:pt idx="9" formatCode="#,##0_);\(#,##0\)">
                  <c:v>1879</c:v>
                </c:pt>
              </c:numCache>
            </c:numRef>
          </c:val>
          <c:extLst>
            <c:ext xmlns:c16="http://schemas.microsoft.com/office/drawing/2014/chart" uri="{C3380CC4-5D6E-409C-BE32-E72D297353CC}">
              <c16:uniqueId val="{00000001-8A84-46D7-9DEF-B445478A32E4}"/>
            </c:ext>
          </c:extLst>
        </c:ser>
        <c:dLbls>
          <c:showLegendKey val="0"/>
          <c:showVal val="0"/>
          <c:showCatName val="0"/>
          <c:showSerName val="0"/>
          <c:showPercent val="0"/>
          <c:showBubbleSize val="0"/>
        </c:dLbls>
        <c:gapWidth val="219"/>
        <c:overlap val="100"/>
        <c:axId val="245321976"/>
        <c:axId val="245322368"/>
      </c:barChart>
      <c:catAx>
        <c:axId val="24532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245322368"/>
        <c:crosses val="autoZero"/>
        <c:auto val="1"/>
        <c:lblAlgn val="ctr"/>
        <c:lblOffset val="100"/>
        <c:noMultiLvlLbl val="0"/>
      </c:catAx>
      <c:valAx>
        <c:axId val="245322368"/>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245321976"/>
        <c:crosses val="autoZero"/>
        <c:crossBetween val="between"/>
      </c:valAx>
      <c:spPr>
        <a:noFill/>
        <a:ln w="25400">
          <a:noFill/>
        </a:ln>
      </c:spPr>
    </c:plotArea>
    <c:legend>
      <c:legendPos val="b"/>
      <c:layout>
        <c:manualLayout>
          <c:xMode val="edge"/>
          <c:yMode val="edge"/>
          <c:x val="0.78657141466446512"/>
          <c:y val="0.12454696230455856"/>
          <c:w val="0.11922914771174287"/>
          <c:h val="6.0981595092024526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ja-JP" altLang="en-US" sz="2000"/>
              <a:t>産業人口割合</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263639943697337"/>
          <c:y val="0.24169797090904765"/>
          <c:w val="0.33525147092653751"/>
          <c:h val="0.67295861328180639"/>
        </c:manualLayout>
      </c:layout>
      <c:doughnutChart>
        <c:varyColors val="1"/>
        <c:ser>
          <c:idx val="0"/>
          <c:order val="0"/>
          <c:tx>
            <c:strRef>
              <c:f>'グラフ（入力シート）②'!$L$5</c:f>
              <c:strCache>
                <c:ptCount val="1"/>
                <c:pt idx="0">
                  <c:v>割合</c:v>
                </c:pt>
              </c:strCache>
            </c:strRef>
          </c:tx>
          <c:spPr>
            <a:effectLst>
              <a:outerShdw blurRad="50800" dist="38100" dir="2700000" algn="tl" rotWithShape="0">
                <a:prstClr val="black">
                  <a:alpha val="40000"/>
                </a:prstClr>
              </a:outerShdw>
            </a:effectLst>
          </c:spPr>
          <c:explosion val="1"/>
          <c:dPt>
            <c:idx val="0"/>
            <c:bubble3D val="0"/>
            <c:spPr>
              <a:solidFill>
                <a:srgbClr val="92D050"/>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1-0494-4BF7-9131-11BB0F510E73}"/>
              </c:ext>
            </c:extLst>
          </c:dPt>
          <c:dPt>
            <c:idx val="1"/>
            <c:bubble3D val="0"/>
            <c:spPr>
              <a:solidFill>
                <a:srgbClr val="FF9999"/>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3-0494-4BF7-9131-11BB0F510E73}"/>
              </c:ext>
            </c:extLst>
          </c:dPt>
          <c:dPt>
            <c:idx val="2"/>
            <c:bubble3D val="0"/>
            <c:spPr>
              <a:solidFill>
                <a:schemeClr val="accent4">
                  <a:lumMod val="60000"/>
                  <a:lumOff val="40000"/>
                </a:schemeClr>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5-0494-4BF7-9131-11BB0F510E73}"/>
              </c:ext>
            </c:extLst>
          </c:dPt>
          <c:dPt>
            <c:idx val="3"/>
            <c:bubble3D val="0"/>
            <c:spPr>
              <a:solidFill>
                <a:srgbClr val="00B0F0"/>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7-0494-4BF7-9131-11BB0F510E73}"/>
              </c:ext>
            </c:extLst>
          </c:dPt>
          <c:dLbls>
            <c:dLbl>
              <c:idx val="0"/>
              <c:layout>
                <c:manualLayout>
                  <c:x val="0.13231931308756179"/>
                  <c:y val="-5.885217281039469E-2"/>
                </c:manualLayout>
              </c:layout>
              <c:numFmt formatCode="0.0%" sourceLinked="0"/>
              <c:spPr>
                <a:noFill/>
                <a:ln>
                  <a:noFill/>
                </a:ln>
                <a:effectLst/>
              </c:spPr>
              <c:txPr>
                <a:bodyPr rot="0" spcFirstLastPara="1" vertOverflow="overflow" horzOverflow="overflow"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179605754382823"/>
                      <c:h val="0.14158864655210338"/>
                    </c:manualLayout>
                  </c15:layout>
                </c:ext>
                <c:ext xmlns:c16="http://schemas.microsoft.com/office/drawing/2014/chart" uri="{C3380CC4-5D6E-409C-BE32-E72D297353CC}">
                  <c16:uniqueId val="{00000001-0494-4BF7-9131-11BB0F510E73}"/>
                </c:ext>
              </c:extLst>
            </c:dLbl>
            <c:dLbl>
              <c:idx val="1"/>
              <c:layout>
                <c:manualLayout>
                  <c:x val="0.14045353712817982"/>
                  <c:y val="-5.11307767944936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94-4BF7-9131-11BB0F510E73}"/>
                </c:ext>
              </c:extLst>
            </c:dLbl>
            <c:dLbl>
              <c:idx val="2"/>
              <c:layout>
                <c:manualLayout>
                  <c:x val="-0.14825651141307877"/>
                  <c:y val="2.753195673549641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494-4BF7-9131-11BB0F510E73}"/>
                </c:ext>
              </c:extLst>
            </c:dLbl>
            <c:dLbl>
              <c:idx val="3"/>
              <c:layout>
                <c:manualLayout>
                  <c:x val="-0.14136227486039379"/>
                  <c:y val="-7.94072810306576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494-4BF7-9131-11BB0F510E73}"/>
                </c:ext>
              </c:extLst>
            </c:dLbl>
            <c:numFmt formatCode="0.0%" sourceLinked="0"/>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'グラフ（入力シート）②'!$M$4:$P$4</c:f>
              <c:strCache>
                <c:ptCount val="4"/>
                <c:pt idx="0">
                  <c:v>第１次産業</c:v>
                </c:pt>
                <c:pt idx="1">
                  <c:v>第２次産業</c:v>
                </c:pt>
                <c:pt idx="2">
                  <c:v>第３次産業</c:v>
                </c:pt>
                <c:pt idx="3">
                  <c:v>分類不能の産業</c:v>
                </c:pt>
              </c:strCache>
            </c:strRef>
          </c:cat>
          <c:val>
            <c:numRef>
              <c:f>'グラフ（入力シート）②'!$M$5:$P$5</c:f>
              <c:numCache>
                <c:formatCode>0.0_);[Red]\(0.0\)</c:formatCode>
                <c:ptCount val="4"/>
                <c:pt idx="0">
                  <c:v>4</c:v>
                </c:pt>
                <c:pt idx="1">
                  <c:v>20.8</c:v>
                </c:pt>
                <c:pt idx="2">
                  <c:v>73.8</c:v>
                </c:pt>
                <c:pt idx="3">
                  <c:v>1.4</c:v>
                </c:pt>
              </c:numCache>
            </c:numRef>
          </c:val>
          <c:extLst>
            <c:ext xmlns:c16="http://schemas.microsoft.com/office/drawing/2014/chart" uri="{C3380CC4-5D6E-409C-BE32-E72D297353CC}">
              <c16:uniqueId val="{00000008-0494-4BF7-9131-11BB0F510E73}"/>
            </c:ext>
          </c:extLst>
        </c:ser>
        <c:dLbls>
          <c:showLegendKey val="0"/>
          <c:showVal val="0"/>
          <c:showCatName val="0"/>
          <c:showSerName val="0"/>
          <c:showPercent val="0"/>
          <c:showBubbleSize val="0"/>
          <c:showLeaderLines val="1"/>
        </c:dLbls>
        <c:firstSliceAng val="0"/>
        <c:holeSize val="74"/>
      </c:doughnutChart>
      <c:spPr>
        <a:noFill/>
        <a:ln>
          <a:noFill/>
        </a:ln>
        <a:effectLst/>
      </c:spPr>
    </c:plotArea>
    <c:legend>
      <c:legendPos val="b"/>
      <c:layout>
        <c:manualLayout>
          <c:xMode val="edge"/>
          <c:yMode val="edge"/>
          <c:x val="0.69115641858936006"/>
          <c:y val="0.45181261187652899"/>
          <c:w val="0.17984115163117859"/>
          <c:h val="0.409028395001047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r>
              <a:rPr lang="ja-JP" altLang="en-US" sz="1400">
                <a:latin typeface="Meiryo UI" panose="020B0604030504040204" pitchFamily="50" charset="-128"/>
                <a:ea typeface="Meiryo UI" panose="020B0604030504040204" pitchFamily="50" charset="-128"/>
                <a:cs typeface="Meiryo UI" panose="020B0604030504040204" pitchFamily="50" charset="-128"/>
              </a:rPr>
              <a:t>産業人口割合の推移</a:t>
            </a:r>
          </a:p>
        </c:rich>
      </c:tx>
      <c:layout>
        <c:manualLayout>
          <c:xMode val="edge"/>
          <c:yMode val="edge"/>
          <c:x val="0.31883389189369765"/>
          <c:y val="2.92875064570880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title>
    <c:autoTitleDeleted val="0"/>
    <c:plotArea>
      <c:layout>
        <c:manualLayout>
          <c:layoutTarget val="inner"/>
          <c:xMode val="edge"/>
          <c:yMode val="edge"/>
          <c:x val="9.2255114131552407E-2"/>
          <c:y val="0.13574007220216608"/>
          <c:w val="0.8478166874694455"/>
          <c:h val="0.64248671082179709"/>
        </c:manualLayout>
      </c:layout>
      <c:barChart>
        <c:barDir val="bar"/>
        <c:grouping val="stacked"/>
        <c:varyColors val="0"/>
        <c:ser>
          <c:idx val="0"/>
          <c:order val="0"/>
          <c:tx>
            <c:strRef>
              <c:f>'グラフ（入力シート）②'!$L$24</c:f>
              <c:strCache>
                <c:ptCount val="1"/>
                <c:pt idx="0">
                  <c:v>第1次産業</c:v>
                </c:pt>
              </c:strCache>
            </c:strRef>
          </c:tx>
          <c:spPr>
            <a:solidFill>
              <a:schemeClr val="accent6">
                <a:lumMod val="60000"/>
                <a:lumOff val="40000"/>
              </a:schemeClr>
            </a:solidFill>
            <a:ln w="25400" cap="flat" cmpd="sng" algn="ctr">
              <a:solidFill>
                <a:schemeClr val="bg1"/>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'グラフ（入力シート）②'!$M$24:$Q$24</c:f>
              <c:numCache>
                <c:formatCode>0.0_);[Red]\(0.0\)</c:formatCode>
                <c:ptCount val="5"/>
                <c:pt idx="0">
                  <c:v>4</c:v>
                </c:pt>
                <c:pt idx="1">
                  <c:v>3.8</c:v>
                </c:pt>
                <c:pt idx="2">
                  <c:v>3.7</c:v>
                </c:pt>
                <c:pt idx="3">
                  <c:v>4.662717370533155</c:v>
                </c:pt>
                <c:pt idx="4">
                  <c:v>4.5</c:v>
                </c:pt>
              </c:numCache>
            </c:numRef>
          </c:val>
          <c:extLst>
            <c:ext xmlns:c16="http://schemas.microsoft.com/office/drawing/2014/chart" uri="{C3380CC4-5D6E-409C-BE32-E72D297353CC}">
              <c16:uniqueId val="{00000000-9143-4A45-895A-D4DA60445497}"/>
            </c:ext>
          </c:extLst>
        </c:ser>
        <c:ser>
          <c:idx val="1"/>
          <c:order val="1"/>
          <c:tx>
            <c:strRef>
              <c:f>'グラフ（入力シート）②'!$L$25</c:f>
              <c:strCache>
                <c:ptCount val="1"/>
                <c:pt idx="0">
                  <c:v>第2次産業</c:v>
                </c:pt>
              </c:strCache>
            </c:strRef>
          </c:tx>
          <c:spPr>
            <a:solidFill>
              <a:srgbClr val="FF9999"/>
            </a:solidFill>
            <a:ln w="25400" cap="flat" cmpd="sng" algn="ctr">
              <a:solidFill>
                <a:schemeClr val="bg1"/>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'グラフ（入力シート）②'!$M$25:$Q$25</c:f>
              <c:numCache>
                <c:formatCode>0.0_);[Red]\(0.0\)</c:formatCode>
                <c:ptCount val="5"/>
                <c:pt idx="0">
                  <c:v>20.8</c:v>
                </c:pt>
                <c:pt idx="1">
                  <c:v>20.7</c:v>
                </c:pt>
                <c:pt idx="2">
                  <c:v>21.8</c:v>
                </c:pt>
                <c:pt idx="3">
                  <c:v>23.192560035671061</c:v>
                </c:pt>
                <c:pt idx="4">
                  <c:v>25.7</c:v>
                </c:pt>
              </c:numCache>
            </c:numRef>
          </c:val>
          <c:extLst>
            <c:ext xmlns:c16="http://schemas.microsoft.com/office/drawing/2014/chart" uri="{C3380CC4-5D6E-409C-BE32-E72D297353CC}">
              <c16:uniqueId val="{00000001-9143-4A45-895A-D4DA60445497}"/>
            </c:ext>
          </c:extLst>
        </c:ser>
        <c:ser>
          <c:idx val="2"/>
          <c:order val="2"/>
          <c:tx>
            <c:strRef>
              <c:f>'グラフ（入力シート）②'!$L$26</c:f>
              <c:strCache>
                <c:ptCount val="1"/>
                <c:pt idx="0">
                  <c:v>第3次産業</c:v>
                </c:pt>
              </c:strCache>
            </c:strRef>
          </c:tx>
          <c:spPr>
            <a:solidFill>
              <a:schemeClr val="accent4">
                <a:lumMod val="60000"/>
                <a:lumOff val="40000"/>
              </a:schemeClr>
            </a:solidFill>
            <a:ln w="25400" cap="flat" cmpd="sng" algn="ctr">
              <a:solidFill>
                <a:schemeClr val="bg1"/>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'グラフ（入力シート）②'!$M$26:$Q$26</c:f>
              <c:numCache>
                <c:formatCode>0.0_);[Red]\(0.0\)</c:formatCode>
                <c:ptCount val="5"/>
                <c:pt idx="0">
                  <c:v>73.8</c:v>
                </c:pt>
                <c:pt idx="1">
                  <c:v>71.400000000000006</c:v>
                </c:pt>
                <c:pt idx="2">
                  <c:v>70.2</c:v>
                </c:pt>
                <c:pt idx="3">
                  <c:v>70.357984585005411</c:v>
                </c:pt>
                <c:pt idx="4">
                  <c:v>69.099999999999994</c:v>
                </c:pt>
              </c:numCache>
            </c:numRef>
          </c:val>
          <c:extLst>
            <c:ext xmlns:c16="http://schemas.microsoft.com/office/drawing/2014/chart" uri="{C3380CC4-5D6E-409C-BE32-E72D297353CC}">
              <c16:uniqueId val="{00000002-9143-4A45-895A-D4DA60445497}"/>
            </c:ext>
          </c:extLst>
        </c:ser>
        <c:ser>
          <c:idx val="3"/>
          <c:order val="3"/>
          <c:tx>
            <c:strRef>
              <c:f>'グラフ（入力シート）②'!$L$27</c:f>
              <c:strCache>
                <c:ptCount val="1"/>
                <c:pt idx="0">
                  <c:v>不詳</c:v>
                </c:pt>
              </c:strCache>
            </c:strRef>
          </c:tx>
          <c:spPr>
            <a:solidFill>
              <a:srgbClr val="00B0F0"/>
            </a:solidFill>
            <a:ln w="2540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'グラフ（入力シート）②'!$M$23:$Q$23</c:f>
              <c:strCache>
                <c:ptCount val="5"/>
                <c:pt idx="0">
                  <c:v>R2</c:v>
                </c:pt>
                <c:pt idx="1">
                  <c:v>27</c:v>
                </c:pt>
                <c:pt idx="2">
                  <c:v>22</c:v>
                </c:pt>
                <c:pt idx="3">
                  <c:v>17</c:v>
                </c:pt>
                <c:pt idx="4">
                  <c:v>H12</c:v>
                </c:pt>
              </c:strCache>
            </c:strRef>
          </c:cat>
          <c:val>
            <c:numRef>
              <c:f>'グラフ（入力シート）②'!$M$27:$Q$27</c:f>
              <c:numCache>
                <c:formatCode>0.0_);[Red]\(0.0\)</c:formatCode>
                <c:ptCount val="5"/>
                <c:pt idx="0">
                  <c:v>1.4</c:v>
                </c:pt>
                <c:pt idx="1">
                  <c:v>4.0999999999999996</c:v>
                </c:pt>
                <c:pt idx="2">
                  <c:v>4.3</c:v>
                </c:pt>
                <c:pt idx="3">
                  <c:v>1.8</c:v>
                </c:pt>
                <c:pt idx="4">
                  <c:v>0.7</c:v>
                </c:pt>
              </c:numCache>
            </c:numRef>
          </c:val>
          <c:extLst>
            <c:ext xmlns:c16="http://schemas.microsoft.com/office/drawing/2014/chart" uri="{C3380CC4-5D6E-409C-BE32-E72D297353CC}">
              <c16:uniqueId val="{00000003-9143-4A45-895A-D4DA60445497}"/>
            </c:ext>
          </c:extLst>
        </c:ser>
        <c:dLbls>
          <c:showLegendKey val="0"/>
          <c:showVal val="0"/>
          <c:showCatName val="0"/>
          <c:showSerName val="0"/>
          <c:showPercent val="0"/>
          <c:showBubbleSize val="0"/>
        </c:dLbls>
        <c:gapWidth val="150"/>
        <c:overlap val="100"/>
        <c:axId val="246264344"/>
        <c:axId val="246264736"/>
      </c:barChart>
      <c:catAx>
        <c:axId val="246264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4736"/>
        <c:crosses val="autoZero"/>
        <c:auto val="1"/>
        <c:lblAlgn val="ctr"/>
        <c:lblOffset val="100"/>
        <c:noMultiLvlLbl val="0"/>
      </c:catAx>
      <c:valAx>
        <c:axId val="24626473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_);[Red]\(0.0\)" sourceLinked="1"/>
        <c:majorTickMark val="out"/>
        <c:minorTickMark val="none"/>
        <c:tickLblPos val="nextTo"/>
        <c:spPr>
          <a:noFill/>
          <a:ln>
            <a:solidFill>
              <a:schemeClr val="accent4">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4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accent4">
          <a:shade val="50000"/>
        </a:schemeClr>
      </a:solidFill>
      <a:round/>
    </a:ln>
    <a:effectLst>
      <a:outerShdw blurRad="50800" dist="38100" dir="2700000" algn="tl" rotWithShape="0">
        <a:prstClr val="black">
          <a:alpha val="40000"/>
        </a:prstClr>
      </a:outerShdw>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tx>
            <c:strRef>
              <c:f>'グラフ（入力シート）⑤'!$C$3</c:f>
              <c:strCache>
                <c:ptCount val="1"/>
                <c:pt idx="0">
                  <c:v>H22年</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6350" cap="flat" cmpd="sng" algn="ctr">
              <a:solidFill>
                <a:schemeClr val="accent6"/>
              </a:solidFill>
              <a:prstDash val="solid"/>
              <a:miter lim="800000"/>
            </a:ln>
            <a:effectLst/>
          </c:spPr>
          <c:invertIfNegative val="0"/>
          <c:cat>
            <c:strRef>
              <c:f>'グラフ（入力シート）⑤'!$A$4:$B$21</c:f>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f>'グラフ（入力シート）⑤'!$C$4:$C$21</c:f>
              <c:numCache>
                <c:formatCode>\ ###,###,##0;"-"###,###,##0</c:formatCode>
                <c:ptCount val="18"/>
                <c:pt idx="0" formatCode="#,###,###,##0;&quot; -&quot;###,###,##0">
                  <c:v>491</c:v>
                </c:pt>
                <c:pt idx="1">
                  <c:v>948</c:v>
                </c:pt>
                <c:pt idx="2">
                  <c:v>1427</c:v>
                </c:pt>
                <c:pt idx="3">
                  <c:v>1654</c:v>
                </c:pt>
                <c:pt idx="4">
                  <c:v>1872</c:v>
                </c:pt>
                <c:pt idx="5">
                  <c:v>2581</c:v>
                </c:pt>
                <c:pt idx="6">
                  <c:v>2391</c:v>
                </c:pt>
                <c:pt idx="7">
                  <c:v>2051</c:v>
                </c:pt>
                <c:pt idx="8">
                  <c:v>2131</c:v>
                </c:pt>
                <c:pt idx="9">
                  <c:v>2314</c:v>
                </c:pt>
                <c:pt idx="10">
                  <c:v>2540</c:v>
                </c:pt>
                <c:pt idx="11">
                  <c:v>2299</c:v>
                </c:pt>
                <c:pt idx="12">
                  <c:v>1866</c:v>
                </c:pt>
                <c:pt idx="13">
                  <c:v>2157</c:v>
                </c:pt>
                <c:pt idx="14">
                  <c:v>2216</c:v>
                </c:pt>
                <c:pt idx="15">
                  <c:v>1780</c:v>
                </c:pt>
                <c:pt idx="16">
                  <c:v>1662</c:v>
                </c:pt>
                <c:pt idx="17">
                  <c:v>1467</c:v>
                </c:pt>
              </c:numCache>
            </c:numRef>
          </c:val>
          <c:extLst>
            <c:ext xmlns:c16="http://schemas.microsoft.com/office/drawing/2014/chart" uri="{C3380CC4-5D6E-409C-BE32-E72D297353CC}">
              <c16:uniqueId val="{00000000-2467-4243-A4BD-554CCE8F40FE}"/>
            </c:ext>
          </c:extLst>
        </c:ser>
        <c:ser>
          <c:idx val="2"/>
          <c:order val="2"/>
          <c:tx>
            <c:strRef>
              <c:f>'グラフ（入力シート）⑤'!$D$3</c:f>
              <c:strCache>
                <c:ptCount val="1"/>
                <c:pt idx="0">
                  <c:v>H27年</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6350" cap="flat" cmpd="sng" algn="ctr">
              <a:solidFill>
                <a:schemeClr val="accent5"/>
              </a:solidFill>
              <a:prstDash val="solid"/>
              <a:miter lim="800000"/>
            </a:ln>
            <a:effectLst/>
          </c:spPr>
          <c:invertIfNegative val="0"/>
          <c:cat>
            <c:strRef>
              <c:f>'グラフ（入力シート）⑤'!$A$4:$B$21</c:f>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f>'グラフ（入力シート）⑤'!$D$4:$D$21</c:f>
              <c:numCache>
                <c:formatCode>#,##0_);[Red]\(#,##0\)</c:formatCode>
                <c:ptCount val="18"/>
                <c:pt idx="0">
                  <c:v>819</c:v>
                </c:pt>
                <c:pt idx="1">
                  <c:v>1151</c:v>
                </c:pt>
                <c:pt idx="2">
                  <c:v>1488</c:v>
                </c:pt>
                <c:pt idx="3">
                  <c:v>1751</c:v>
                </c:pt>
                <c:pt idx="4">
                  <c:v>2507</c:v>
                </c:pt>
                <c:pt idx="5">
                  <c:v>2396</c:v>
                </c:pt>
                <c:pt idx="6">
                  <c:v>2047</c:v>
                </c:pt>
                <c:pt idx="7">
                  <c:v>2115</c:v>
                </c:pt>
                <c:pt idx="8">
                  <c:v>2312</c:v>
                </c:pt>
                <c:pt idx="9">
                  <c:v>2545</c:v>
                </c:pt>
                <c:pt idx="10">
                  <c:v>2299</c:v>
                </c:pt>
                <c:pt idx="11">
                  <c:v>1833</c:v>
                </c:pt>
                <c:pt idx="12">
                  <c:v>1671</c:v>
                </c:pt>
                <c:pt idx="13">
                  <c:v>2058</c:v>
                </c:pt>
                <c:pt idx="14">
                  <c:v>2090</c:v>
                </c:pt>
                <c:pt idx="15">
                  <c:v>1684</c:v>
                </c:pt>
                <c:pt idx="16">
                  <c:v>1591</c:v>
                </c:pt>
                <c:pt idx="17">
                  <c:v>1296</c:v>
                </c:pt>
              </c:numCache>
            </c:numRef>
          </c:val>
          <c:extLst>
            <c:ext xmlns:c16="http://schemas.microsoft.com/office/drawing/2014/chart" uri="{C3380CC4-5D6E-409C-BE32-E72D297353CC}">
              <c16:uniqueId val="{00000001-2467-4243-A4BD-554CCE8F40FE}"/>
            </c:ext>
          </c:extLst>
        </c:ser>
        <c:ser>
          <c:idx val="3"/>
          <c:order val="3"/>
          <c:tx>
            <c:strRef>
              <c:f>'グラフ（入力シート）⑤'!$E$3</c:f>
              <c:strCache>
                <c:ptCount val="1"/>
                <c:pt idx="0">
                  <c:v>R2年</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6350" cap="flat" cmpd="sng" algn="ctr">
              <a:solidFill>
                <a:schemeClr val="accent4"/>
              </a:solidFill>
              <a:prstDash val="solid"/>
              <a:miter lim="800000"/>
            </a:ln>
            <a:effectLst/>
          </c:spPr>
          <c:invertIfNegative val="0"/>
          <c:cat>
            <c:strRef>
              <c:f>'グラフ（入力シート）⑤'!$A$4:$B$21</c:f>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f>'グラフ（入力シート）⑤'!$E$4:$E$21</c:f>
              <c:numCache>
                <c:formatCode>#,##0_);[Red]\(#,##0\)</c:formatCode>
                <c:ptCount val="18"/>
                <c:pt idx="0">
                  <c:v>1141</c:v>
                </c:pt>
                <c:pt idx="1">
                  <c:v>1203</c:v>
                </c:pt>
                <c:pt idx="2">
                  <c:v>1538</c:v>
                </c:pt>
                <c:pt idx="3">
                  <c:v>2320</c:v>
                </c:pt>
                <c:pt idx="4">
                  <c:v>2358</c:v>
                </c:pt>
                <c:pt idx="5">
                  <c:v>2101</c:v>
                </c:pt>
                <c:pt idx="6">
                  <c:v>2086</c:v>
                </c:pt>
                <c:pt idx="7">
                  <c:v>2316</c:v>
                </c:pt>
                <c:pt idx="8">
                  <c:v>2623</c:v>
                </c:pt>
                <c:pt idx="9">
                  <c:v>2361</c:v>
                </c:pt>
                <c:pt idx="10">
                  <c:v>1969</c:v>
                </c:pt>
                <c:pt idx="11">
                  <c:v>1790</c:v>
                </c:pt>
                <c:pt idx="12">
                  <c:v>1611</c:v>
                </c:pt>
                <c:pt idx="13">
                  <c:v>1887</c:v>
                </c:pt>
                <c:pt idx="14">
                  <c:v>1943</c:v>
                </c:pt>
                <c:pt idx="15">
                  <c:v>1698</c:v>
                </c:pt>
                <c:pt idx="16">
                  <c:v>1503</c:v>
                </c:pt>
                <c:pt idx="17">
                  <c:v>1275</c:v>
                </c:pt>
              </c:numCache>
            </c:numRef>
          </c:val>
          <c:extLst>
            <c:ext xmlns:c16="http://schemas.microsoft.com/office/drawing/2014/chart" uri="{C3380CC4-5D6E-409C-BE32-E72D297353CC}">
              <c16:uniqueId val="{00000002-2467-4243-A4BD-554CCE8F40FE}"/>
            </c:ext>
          </c:extLst>
        </c:ser>
        <c:dLbls>
          <c:showLegendKey val="0"/>
          <c:showVal val="0"/>
          <c:showCatName val="0"/>
          <c:showSerName val="0"/>
          <c:showPercent val="0"/>
          <c:showBubbleSize val="0"/>
        </c:dLbls>
        <c:gapWidth val="182"/>
        <c:axId val="246265912"/>
        <c:axId val="246266304"/>
        <c:extLst>
          <c:ext xmlns:c15="http://schemas.microsoft.com/office/drawing/2012/chart" uri="{02D57815-91ED-43cb-92C2-25804820EDAC}">
            <c15:filteredBarSeries>
              <c15:ser>
                <c:idx val="0"/>
                <c:order val="0"/>
                <c:tx>
                  <c:strRef>
                    <c:extLst>
                      <c:ext uri="{02D57815-91ED-43cb-92C2-25804820EDAC}">
                        <c15:formulaRef>
                          <c15:sqref>'グラフ（入力シート）⑤'!#REF!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'グラフ（入力シート）⑤'!$A$4:$B$21</c15:sqref>
                        </c15:formulaRef>
                      </c:ext>
                    </c:extLst>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extLst>
                      <c:ext uri="{02D57815-91ED-43cb-92C2-25804820EDAC}">
                        <c15:formulaRef>
                          <c15:sqref>'グラフ（入力シート）⑤'!#REF!</c15:sqref>
                        </c15:formulaRef>
                      </c:ext>
                    </c:extLst>
                    <c:numCache>
                      <c:formatCode>General</c:formatCode>
                      <c:ptCount val="1"/>
                      <c:pt idx="0">
                        <c:v>1</c:v>
                      </c:pt>
                    </c:numCache>
                  </c:numRef>
                </c:val>
                <c:extLst>
                  <c:ext xmlns:c16="http://schemas.microsoft.com/office/drawing/2014/chart" uri="{C3380CC4-5D6E-409C-BE32-E72D297353CC}">
                    <c16:uniqueId val="{00000003-2467-4243-A4BD-554CCE8F40FE}"/>
                  </c:ext>
                </c:extLst>
              </c15:ser>
            </c15:filteredBarSeries>
          </c:ext>
        </c:extLst>
      </c:barChart>
      <c:catAx>
        <c:axId val="246265912"/>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6304"/>
        <c:crosses val="autoZero"/>
        <c:auto val="1"/>
        <c:lblAlgn val="ctr"/>
        <c:lblOffset val="100"/>
        <c:noMultiLvlLbl val="0"/>
      </c:catAx>
      <c:valAx>
        <c:axId val="246266304"/>
        <c:scaling>
          <c:orientation val="maxMin"/>
        </c:scaling>
        <c:delete val="0"/>
        <c:axPos val="b"/>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5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1" l="0.75" r="0.75" t="1" header="0.51200000000000001" footer="0.51200000000000001"/>
    <c:pageSetup paperSize="9" orientation="landscape" horizontalDpi="300" verticalDpi="300"/>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'グラフ（入力シート）⑥'!$C$3</c:f>
              <c:strCache>
                <c:ptCount val="1"/>
                <c:pt idx="0">
                  <c:v>H22年</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6350" cap="flat" cmpd="sng" algn="ctr">
              <a:solidFill>
                <a:schemeClr val="accent4"/>
              </a:solidFill>
              <a:prstDash val="solid"/>
              <a:miter lim="800000"/>
            </a:ln>
            <a:effectLst/>
          </c:spPr>
          <c:invertIfNegative val="0"/>
          <c:cat>
            <c:strRef>
              <c:f>'グラフ（入力シート）⑥'!$A$4:$B$21</c:f>
              <c:strCache>
                <c:ptCount val="18"/>
                <c:pt idx="0">
                  <c:v>85  以上</c:v>
                </c:pt>
                <c:pt idx="1">
                  <c:v>80～84</c:v>
                </c:pt>
                <c:pt idx="2">
                  <c:v>75～79</c:v>
                </c:pt>
                <c:pt idx="3">
                  <c:v>70～74</c:v>
                </c:pt>
                <c:pt idx="4">
                  <c:v>65～69</c:v>
                </c:pt>
                <c:pt idx="5">
                  <c:v>60～64</c:v>
                </c:pt>
                <c:pt idx="6">
                  <c:v>55～59</c:v>
                </c:pt>
                <c:pt idx="7">
                  <c:v>50～54</c:v>
                </c:pt>
                <c:pt idx="8">
                  <c:v>45～49</c:v>
                </c:pt>
                <c:pt idx="9">
                  <c:v>40～44</c:v>
                </c:pt>
                <c:pt idx="10">
                  <c:v>35～39</c:v>
                </c:pt>
                <c:pt idx="11">
                  <c:v>30～34</c:v>
                </c:pt>
                <c:pt idx="12">
                  <c:v>25～29</c:v>
                </c:pt>
                <c:pt idx="13">
                  <c:v>20～24</c:v>
                </c:pt>
                <c:pt idx="14">
                  <c:v>15～19</c:v>
                </c:pt>
                <c:pt idx="15">
                  <c:v>10～14</c:v>
                </c:pt>
                <c:pt idx="16">
                  <c:v>5～9</c:v>
                </c:pt>
                <c:pt idx="17">
                  <c:v>0～4</c:v>
                </c:pt>
              </c:strCache>
            </c:strRef>
          </c:cat>
          <c:val>
            <c:numRef>
              <c:f>'グラフ（入力シート）⑥'!$C$4:$C$21</c:f>
              <c:numCache>
                <c:formatCode>\ ###,###,##0;"-"###,###,##0</c:formatCode>
                <c:ptCount val="18"/>
                <c:pt idx="0" formatCode="#,###,###,##0;&quot; -&quot;###,###,##0">
                  <c:v>1122</c:v>
                </c:pt>
                <c:pt idx="1">
                  <c:v>1160</c:v>
                </c:pt>
                <c:pt idx="2">
                  <c:v>1588</c:v>
                </c:pt>
                <c:pt idx="3">
                  <c:v>1958</c:v>
                </c:pt>
                <c:pt idx="4">
                  <c:v>2207</c:v>
                </c:pt>
                <c:pt idx="5">
                  <c:v>2750</c:v>
                </c:pt>
                <c:pt idx="6">
                  <c:v>2566</c:v>
                </c:pt>
                <c:pt idx="7">
                  <c:v>2113</c:v>
                </c:pt>
                <c:pt idx="8">
                  <c:v>2207</c:v>
                </c:pt>
                <c:pt idx="9">
                  <c:v>2312</c:v>
                </c:pt>
                <c:pt idx="10">
                  <c:v>2526</c:v>
                </c:pt>
                <c:pt idx="11">
                  <c:v>2221</c:v>
                </c:pt>
                <c:pt idx="12">
                  <c:v>1833</c:v>
                </c:pt>
                <c:pt idx="13">
                  <c:v>2028</c:v>
                </c:pt>
                <c:pt idx="14">
                  <c:v>2008</c:v>
                </c:pt>
                <c:pt idx="15">
                  <c:v>1718</c:v>
                </c:pt>
                <c:pt idx="16">
                  <c:v>1602</c:v>
                </c:pt>
                <c:pt idx="17">
                  <c:v>1461</c:v>
                </c:pt>
              </c:numCache>
            </c:numRef>
          </c:val>
          <c:extLst>
            <c:ext xmlns:c16="http://schemas.microsoft.com/office/drawing/2014/chart" uri="{C3380CC4-5D6E-409C-BE32-E72D297353CC}">
              <c16:uniqueId val="{00000000-3F2D-4A03-AE03-DA9400099AF7}"/>
            </c:ext>
          </c:extLst>
        </c:ser>
        <c:ser>
          <c:idx val="1"/>
          <c:order val="1"/>
          <c:tx>
            <c:strRef>
              <c:f>'グラフ（入力シート）⑥'!$D$3</c:f>
              <c:strCache>
                <c:ptCount val="1"/>
                <c:pt idx="0">
                  <c:v>H27年</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6350" cap="flat" cmpd="sng" algn="ctr">
              <a:solidFill>
                <a:schemeClr val="accent6"/>
              </a:solidFill>
              <a:prstDash val="solid"/>
              <a:miter lim="800000"/>
            </a:ln>
            <a:effectLst/>
          </c:spPr>
          <c:invertIfNegative val="0"/>
          <c:cat>
            <c:strRef>
              <c:f>'グラフ（入力シート）⑥'!$A$4:$B$21</c:f>
              <c:strCache>
                <c:ptCount val="18"/>
                <c:pt idx="0">
                  <c:v>85  以上</c:v>
                </c:pt>
                <c:pt idx="1">
                  <c:v>80～84</c:v>
                </c:pt>
                <c:pt idx="2">
                  <c:v>75～79</c:v>
                </c:pt>
                <c:pt idx="3">
                  <c:v>70～74</c:v>
                </c:pt>
                <c:pt idx="4">
                  <c:v>65～69</c:v>
                </c:pt>
                <c:pt idx="5">
                  <c:v>60～64</c:v>
                </c:pt>
                <c:pt idx="6">
                  <c:v>55～59</c:v>
                </c:pt>
                <c:pt idx="7">
                  <c:v>50～54</c:v>
                </c:pt>
                <c:pt idx="8">
                  <c:v>45～49</c:v>
                </c:pt>
                <c:pt idx="9">
                  <c:v>40～44</c:v>
                </c:pt>
                <c:pt idx="10">
                  <c:v>35～39</c:v>
                </c:pt>
                <c:pt idx="11">
                  <c:v>30～34</c:v>
                </c:pt>
                <c:pt idx="12">
                  <c:v>25～29</c:v>
                </c:pt>
                <c:pt idx="13">
                  <c:v>20～24</c:v>
                </c:pt>
                <c:pt idx="14">
                  <c:v>15～19</c:v>
                </c:pt>
                <c:pt idx="15">
                  <c:v>10～14</c:v>
                </c:pt>
                <c:pt idx="16">
                  <c:v>5～9</c:v>
                </c:pt>
                <c:pt idx="17">
                  <c:v>0～4</c:v>
                </c:pt>
              </c:strCache>
            </c:strRef>
          </c:cat>
          <c:val>
            <c:numRef>
              <c:f>'グラフ（入力シート）⑥'!$D$4:$D$21</c:f>
              <c:numCache>
                <c:formatCode>#,##0_);[Red]\(#,##0\)</c:formatCode>
                <c:ptCount val="18"/>
                <c:pt idx="0">
                  <c:v>1558</c:v>
                </c:pt>
                <c:pt idx="1">
                  <c:v>1462</c:v>
                </c:pt>
                <c:pt idx="2">
                  <c:v>1884</c:v>
                </c:pt>
                <c:pt idx="3">
                  <c:v>2118</c:v>
                </c:pt>
                <c:pt idx="4">
                  <c:v>2727</c:v>
                </c:pt>
                <c:pt idx="5">
                  <c:v>2570</c:v>
                </c:pt>
                <c:pt idx="6">
                  <c:v>2119</c:v>
                </c:pt>
                <c:pt idx="7">
                  <c:v>2227</c:v>
                </c:pt>
                <c:pt idx="8">
                  <c:v>2349</c:v>
                </c:pt>
                <c:pt idx="9">
                  <c:v>2594</c:v>
                </c:pt>
                <c:pt idx="10">
                  <c:v>2277</c:v>
                </c:pt>
                <c:pt idx="11">
                  <c:v>1918</c:v>
                </c:pt>
                <c:pt idx="12">
                  <c:v>1569</c:v>
                </c:pt>
                <c:pt idx="13">
                  <c:v>1912</c:v>
                </c:pt>
                <c:pt idx="14">
                  <c:v>1996</c:v>
                </c:pt>
                <c:pt idx="15">
                  <c:v>1681</c:v>
                </c:pt>
                <c:pt idx="16">
                  <c:v>1529</c:v>
                </c:pt>
                <c:pt idx="17">
                  <c:v>1351</c:v>
                </c:pt>
              </c:numCache>
            </c:numRef>
          </c:val>
          <c:extLst>
            <c:ext xmlns:c16="http://schemas.microsoft.com/office/drawing/2014/chart" uri="{C3380CC4-5D6E-409C-BE32-E72D297353CC}">
              <c16:uniqueId val="{00000001-3F2D-4A03-AE03-DA9400099AF7}"/>
            </c:ext>
          </c:extLst>
        </c:ser>
        <c:ser>
          <c:idx val="2"/>
          <c:order val="2"/>
          <c:tx>
            <c:strRef>
              <c:f>'グラフ（入力シート）⑥'!$E$3</c:f>
              <c:strCache>
                <c:ptCount val="1"/>
                <c:pt idx="0">
                  <c:v>R2年</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6350" cap="flat" cmpd="sng" algn="ctr">
              <a:solidFill>
                <a:schemeClr val="accent5"/>
              </a:solidFill>
              <a:prstDash val="solid"/>
              <a:miter lim="800000"/>
            </a:ln>
            <a:effectLst/>
          </c:spPr>
          <c:invertIfNegative val="0"/>
          <c:cat>
            <c:strRef>
              <c:f>'グラフ（入力シート）⑥'!$A$4:$B$21</c:f>
              <c:strCache>
                <c:ptCount val="18"/>
                <c:pt idx="0">
                  <c:v>85  以上</c:v>
                </c:pt>
                <c:pt idx="1">
                  <c:v>80～84</c:v>
                </c:pt>
                <c:pt idx="2">
                  <c:v>75～79</c:v>
                </c:pt>
                <c:pt idx="3">
                  <c:v>70～74</c:v>
                </c:pt>
                <c:pt idx="4">
                  <c:v>65～69</c:v>
                </c:pt>
                <c:pt idx="5">
                  <c:v>60～64</c:v>
                </c:pt>
                <c:pt idx="6">
                  <c:v>55～59</c:v>
                </c:pt>
                <c:pt idx="7">
                  <c:v>50～54</c:v>
                </c:pt>
                <c:pt idx="8">
                  <c:v>45～49</c:v>
                </c:pt>
                <c:pt idx="9">
                  <c:v>40～44</c:v>
                </c:pt>
                <c:pt idx="10">
                  <c:v>35～39</c:v>
                </c:pt>
                <c:pt idx="11">
                  <c:v>30～34</c:v>
                </c:pt>
                <c:pt idx="12">
                  <c:v>25～29</c:v>
                </c:pt>
                <c:pt idx="13">
                  <c:v>20～24</c:v>
                </c:pt>
                <c:pt idx="14">
                  <c:v>15～19</c:v>
                </c:pt>
                <c:pt idx="15">
                  <c:v>10～14</c:v>
                </c:pt>
                <c:pt idx="16">
                  <c:v>5～9</c:v>
                </c:pt>
                <c:pt idx="17">
                  <c:v>0～4</c:v>
                </c:pt>
              </c:strCache>
            </c:strRef>
          </c:cat>
          <c:val>
            <c:numRef>
              <c:f>'グラフ（入力シート）⑥'!$E$4:$E$21</c:f>
              <c:numCache>
                <c:formatCode>#,##0_);[Red]\(#,##0\)</c:formatCode>
                <c:ptCount val="18"/>
                <c:pt idx="0">
                  <c:v>2144</c:v>
                </c:pt>
                <c:pt idx="1">
                  <c:v>1741</c:v>
                </c:pt>
                <c:pt idx="2">
                  <c:v>2028</c:v>
                </c:pt>
                <c:pt idx="3">
                  <c:v>2643</c:v>
                </c:pt>
                <c:pt idx="4">
                  <c:v>2557</c:v>
                </c:pt>
                <c:pt idx="5">
                  <c:v>2122</c:v>
                </c:pt>
                <c:pt idx="6">
                  <c:v>2237</c:v>
                </c:pt>
                <c:pt idx="7">
                  <c:v>2381</c:v>
                </c:pt>
                <c:pt idx="8">
                  <c:v>2683</c:v>
                </c:pt>
                <c:pt idx="9">
                  <c:v>2395</c:v>
                </c:pt>
                <c:pt idx="10">
                  <c:v>2058</c:v>
                </c:pt>
                <c:pt idx="11">
                  <c:v>1715</c:v>
                </c:pt>
                <c:pt idx="12">
                  <c:v>1451</c:v>
                </c:pt>
                <c:pt idx="13">
                  <c:v>1779</c:v>
                </c:pt>
                <c:pt idx="14">
                  <c:v>1905</c:v>
                </c:pt>
                <c:pt idx="15">
                  <c:v>1586</c:v>
                </c:pt>
                <c:pt idx="16">
                  <c:v>1485</c:v>
                </c:pt>
                <c:pt idx="17">
                  <c:v>1154</c:v>
                </c:pt>
              </c:numCache>
            </c:numRef>
          </c:val>
          <c:extLst>
            <c:ext xmlns:c16="http://schemas.microsoft.com/office/drawing/2014/chart" uri="{C3380CC4-5D6E-409C-BE32-E72D297353CC}">
              <c16:uniqueId val="{00000002-3F2D-4A03-AE03-DA9400099AF7}"/>
            </c:ext>
          </c:extLst>
        </c:ser>
        <c:dLbls>
          <c:showLegendKey val="0"/>
          <c:showVal val="0"/>
          <c:showCatName val="0"/>
          <c:showSerName val="0"/>
          <c:showPercent val="0"/>
          <c:showBubbleSize val="0"/>
        </c:dLbls>
        <c:gapWidth val="182"/>
        <c:axId val="246295336"/>
        <c:axId val="246295728"/>
        <c:extLst/>
      </c:barChart>
      <c:catAx>
        <c:axId val="246295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5728"/>
        <c:crosses val="autoZero"/>
        <c:auto val="1"/>
        <c:lblAlgn val="ctr"/>
        <c:lblOffset val="100"/>
        <c:noMultiLvlLbl val="0"/>
      </c:catAx>
      <c:valAx>
        <c:axId val="246295728"/>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5336"/>
        <c:crosses val="autoZero"/>
        <c:crossBetween val="between"/>
      </c:valAx>
      <c:spPr>
        <a:noFill/>
        <a:ln>
          <a:solidFill>
            <a:schemeClr val="accent6"/>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1" l="0.75" r="0.75" t="1" header="0.51200000000000001" footer="0.51200000000000001"/>
    <c:pageSetup paperSize="9" orientation="landscape" horizontalDpi="300" verticalDpi="30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Meiryo UI" panose="020B0604030504040204" pitchFamily="50" charset="-128"/>
                <a:ea typeface="Meiryo UI" panose="020B0604030504040204" pitchFamily="50" charset="-128"/>
                <a:cs typeface="Meiryo UI" panose="020B0604030504040204" pitchFamily="50" charset="-128"/>
              </a:rPr>
              <a:t>市民の平均年齢の推移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'グラフ（入力シート）⑦'!$B$3</c:f>
              <c:strCache>
                <c:ptCount val="1"/>
                <c:pt idx="0">
                  <c:v>総数</c:v>
                </c:pt>
              </c:strCache>
            </c:strRef>
          </c:tx>
          <c:spPr>
            <a:ln w="12700" cap="flat" cmpd="sng" algn="ctr">
              <a:solidFill>
                <a:schemeClr val="accent4">
                  <a:shade val="50000"/>
                </a:schemeClr>
              </a:solidFill>
              <a:prstDash val="solid"/>
              <a:miter lim="800000"/>
            </a:ln>
            <a:effectLst/>
          </c:spPr>
          <c:marker>
            <c:symbol val="circle"/>
            <c:size val="5"/>
            <c:spPr>
              <a:solidFill>
                <a:schemeClr val="accent4"/>
              </a:solidFill>
              <a:ln w="12700" cap="flat" cmpd="sng" algn="ctr">
                <a:solidFill>
                  <a:schemeClr val="accent4">
                    <a:shade val="50000"/>
                  </a:schemeClr>
                </a:solidFill>
                <a:prstDash val="solid"/>
                <a:miter lim="800000"/>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'グラフ（入力シート）⑦'!$A$4:$A$7</c:f>
              <c:strCache>
                <c:ptCount val="4"/>
                <c:pt idx="0">
                  <c:v>H17</c:v>
                </c:pt>
                <c:pt idx="1">
                  <c:v>22</c:v>
                </c:pt>
                <c:pt idx="2">
                  <c:v>27</c:v>
                </c:pt>
                <c:pt idx="3">
                  <c:v>R2</c:v>
                </c:pt>
              </c:strCache>
            </c:strRef>
          </c:cat>
          <c:val>
            <c:numRef>
              <c:f>'グラフ（入力シート）⑦'!$B$4:$B$7</c:f>
              <c:numCache>
                <c:formatCode>0.0_);[Red]\(0.0\)</c:formatCode>
                <c:ptCount val="4"/>
                <c:pt idx="0">
                  <c:v>41</c:v>
                </c:pt>
                <c:pt idx="1">
                  <c:v>43.3</c:v>
                </c:pt>
                <c:pt idx="2">
                  <c:v>45.9</c:v>
                </c:pt>
                <c:pt idx="3">
                  <c:v>47.1</c:v>
                </c:pt>
              </c:numCache>
            </c:numRef>
          </c:val>
          <c:smooth val="0"/>
          <c:extLst>
            <c:ext xmlns:c16="http://schemas.microsoft.com/office/drawing/2014/chart" uri="{C3380CC4-5D6E-409C-BE32-E72D297353CC}">
              <c16:uniqueId val="{00000000-91D7-4DE5-A91C-CF516519CAD6}"/>
            </c:ext>
          </c:extLst>
        </c:ser>
        <c:ser>
          <c:idx val="1"/>
          <c:order val="1"/>
          <c:tx>
            <c:strRef>
              <c:f>'グラフ（入力シート）⑦'!$C$3</c:f>
              <c:strCache>
                <c:ptCount val="1"/>
                <c:pt idx="0">
                  <c:v>男</c:v>
                </c:pt>
              </c:strCache>
            </c:strRef>
          </c:tx>
          <c:spPr>
            <a:ln w="12700" cap="flat" cmpd="sng" algn="ctr">
              <a:solidFill>
                <a:schemeClr val="accent1">
                  <a:shade val="50000"/>
                </a:schemeClr>
              </a:solidFill>
              <a:prstDash val="solid"/>
              <a:miter lim="800000"/>
            </a:ln>
            <a:effectLst/>
          </c:spPr>
          <c:marker>
            <c:symbol val="circle"/>
            <c:size val="5"/>
            <c:spPr>
              <a:solidFill>
                <a:schemeClr val="accent1"/>
              </a:solidFill>
              <a:ln w="12700" cap="flat" cmpd="sng" algn="ctr">
                <a:solidFill>
                  <a:schemeClr val="accent1">
                    <a:shade val="50000"/>
                  </a:schemeClr>
                </a:solidFill>
                <a:prstDash val="solid"/>
                <a:miter lim="800000"/>
              </a:ln>
              <a:effectLst/>
            </c:spPr>
          </c:marker>
          <c:dLbls>
            <c:dLbl>
              <c:idx val="0"/>
              <c:layout>
                <c:manualLayout>
                  <c:x val="-2.535595971262123E-17"/>
                  <c:y val="0.113043507286076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D7-4DE5-A91C-CF516519CAD6}"/>
                </c:ext>
              </c:extLst>
            </c:dLbl>
            <c:dLbl>
              <c:idx val="1"/>
              <c:layout>
                <c:manualLayout>
                  <c:x val="5.5322733003996087E-3"/>
                  <c:y val="7.5362338190717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D7-4DE5-A91C-CF516519CAD6}"/>
                </c:ext>
              </c:extLst>
            </c:dLbl>
            <c:dLbl>
              <c:idx val="2"/>
              <c:layout>
                <c:manualLayout>
                  <c:x val="2.7661366501998044E-3"/>
                  <c:y val="7.5362338190717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D7-4DE5-A91C-CF516519CAD6}"/>
                </c:ext>
              </c:extLst>
            </c:dLbl>
            <c:dLbl>
              <c:idx val="3"/>
              <c:layout>
                <c:manualLayout>
                  <c:x val="-1.3830683250999022E-2"/>
                  <c:y val="0.1036232150122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D7-4DE5-A91C-CF516519CA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'グラフ（入力シート）⑦'!$A$4:$A$7</c:f>
              <c:strCache>
                <c:ptCount val="4"/>
                <c:pt idx="0">
                  <c:v>H17</c:v>
                </c:pt>
                <c:pt idx="1">
                  <c:v>22</c:v>
                </c:pt>
                <c:pt idx="2">
                  <c:v>27</c:v>
                </c:pt>
                <c:pt idx="3">
                  <c:v>R2</c:v>
                </c:pt>
              </c:strCache>
            </c:strRef>
          </c:cat>
          <c:val>
            <c:numRef>
              <c:f>'グラフ（入力シート）⑦'!$C$4:$C$7</c:f>
              <c:numCache>
                <c:formatCode>0.0_);[Red]\(0.0\)</c:formatCode>
                <c:ptCount val="4"/>
                <c:pt idx="0">
                  <c:v>39.4</c:v>
                </c:pt>
                <c:pt idx="1">
                  <c:v>41.9</c:v>
                </c:pt>
                <c:pt idx="2">
                  <c:v>44.5</c:v>
                </c:pt>
                <c:pt idx="3">
                  <c:v>45.5</c:v>
                </c:pt>
              </c:numCache>
            </c:numRef>
          </c:val>
          <c:smooth val="0"/>
          <c:extLst>
            <c:ext xmlns:c16="http://schemas.microsoft.com/office/drawing/2014/chart" uri="{C3380CC4-5D6E-409C-BE32-E72D297353CC}">
              <c16:uniqueId val="{00000005-91D7-4DE5-A91C-CF516519CAD6}"/>
            </c:ext>
          </c:extLst>
        </c:ser>
        <c:ser>
          <c:idx val="2"/>
          <c:order val="2"/>
          <c:tx>
            <c:strRef>
              <c:f>'グラフ（入力シート）⑦'!$D$3</c:f>
              <c:strCache>
                <c:ptCount val="1"/>
                <c:pt idx="0">
                  <c:v>女</c:v>
                </c:pt>
              </c:strCache>
            </c:strRef>
          </c:tx>
          <c:spPr>
            <a:ln w="12700" cap="flat" cmpd="sng" algn="ctr">
              <a:solidFill>
                <a:schemeClr val="accent2">
                  <a:shade val="50000"/>
                </a:schemeClr>
              </a:solidFill>
              <a:prstDash val="solid"/>
              <a:miter lim="800000"/>
            </a:ln>
            <a:effectLst/>
          </c:spPr>
          <c:marker>
            <c:symbol val="circle"/>
            <c:size val="5"/>
            <c:spPr>
              <a:solidFill>
                <a:schemeClr val="accent2"/>
              </a:solidFill>
              <a:ln w="12700" cap="flat" cmpd="sng" algn="ctr">
                <a:solidFill>
                  <a:schemeClr val="accent2">
                    <a:shade val="50000"/>
                  </a:schemeClr>
                </a:solidFill>
                <a:prstDash val="solid"/>
                <a:miter lim="800000"/>
              </a:ln>
              <a:effectLst/>
            </c:spPr>
          </c:marker>
          <c:dLbls>
            <c:dLbl>
              <c:idx val="0"/>
              <c:layout>
                <c:manualLayout>
                  <c:x val="-2.535595971262123E-17"/>
                  <c:y val="-0.113043507286076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D7-4DE5-A91C-CF516519CAD6}"/>
                </c:ext>
              </c:extLst>
            </c:dLbl>
            <c:dLbl>
              <c:idx val="1"/>
              <c:layout>
                <c:manualLayout>
                  <c:x val="-1.1064546600799268E-2"/>
                  <c:y val="-8.0072484327637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D7-4DE5-A91C-CF516519CAD6}"/>
                </c:ext>
              </c:extLst>
            </c:dLbl>
            <c:dLbl>
              <c:idx val="2"/>
              <c:layout>
                <c:manualLayout>
                  <c:x val="-2.2129093201598435E-2"/>
                  <c:y val="-6.5942045916878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D7-4DE5-A91C-CF516519CAD6}"/>
                </c:ext>
              </c:extLst>
            </c:dLbl>
            <c:dLbl>
              <c:idx val="3"/>
              <c:layout>
                <c:manualLayout>
                  <c:x val="-1.6596819901198927E-2"/>
                  <c:y val="-8.0072484327637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D7-4DE5-A91C-CF516519CA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'グラフ（入力シート）⑦'!$A$4:$A$7</c:f>
              <c:strCache>
                <c:ptCount val="4"/>
                <c:pt idx="0">
                  <c:v>H17</c:v>
                </c:pt>
                <c:pt idx="1">
                  <c:v>22</c:v>
                </c:pt>
                <c:pt idx="2">
                  <c:v>27</c:v>
                </c:pt>
                <c:pt idx="3">
                  <c:v>R2</c:v>
                </c:pt>
              </c:strCache>
            </c:strRef>
          </c:cat>
          <c:val>
            <c:numRef>
              <c:f>'グラフ（入力シート）⑦'!$D$4:$D$7</c:f>
              <c:numCache>
                <c:formatCode>0.0_);[Red]\(0.0\)</c:formatCode>
                <c:ptCount val="4"/>
                <c:pt idx="0">
                  <c:v>42.5</c:v>
                </c:pt>
                <c:pt idx="1">
                  <c:v>45</c:v>
                </c:pt>
                <c:pt idx="2">
                  <c:v>47.3</c:v>
                </c:pt>
                <c:pt idx="3">
                  <c:v>48.6</c:v>
                </c:pt>
              </c:numCache>
            </c:numRef>
          </c:val>
          <c:smooth val="0"/>
          <c:extLst>
            <c:ext xmlns:c16="http://schemas.microsoft.com/office/drawing/2014/chart" uri="{C3380CC4-5D6E-409C-BE32-E72D297353CC}">
              <c16:uniqueId val="{0000000A-91D7-4DE5-A91C-CF516519CAD6}"/>
            </c:ext>
          </c:extLst>
        </c:ser>
        <c:dLbls>
          <c:showLegendKey val="0"/>
          <c:showVal val="0"/>
          <c:showCatName val="0"/>
          <c:showSerName val="0"/>
          <c:showPercent val="0"/>
          <c:showBubbleSize val="0"/>
        </c:dLbls>
        <c:marker val="1"/>
        <c:smooth val="0"/>
        <c:axId val="246296904"/>
        <c:axId val="246297296"/>
      </c:lineChart>
      <c:catAx>
        <c:axId val="246296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7296"/>
        <c:crosses val="autoZero"/>
        <c:auto val="1"/>
        <c:lblAlgn val="ctr"/>
        <c:lblOffset val="100"/>
        <c:noMultiLvlLbl val="0"/>
      </c:catAx>
      <c:valAx>
        <c:axId val="246297296"/>
        <c:scaling>
          <c:orientation val="minMax"/>
          <c:min val="35"/>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6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ＭＳ 明朝"/>
                <a:ea typeface="ＭＳ 明朝"/>
                <a:cs typeface="ＭＳ 明朝"/>
              </a:defRPr>
            </a:pPr>
            <a:r>
              <a:rPr lang="ja-JP" altLang="en-US"/>
              <a:t>男</a:t>
            </a:r>
          </a:p>
        </c:rich>
      </c:tx>
      <c:overlay val="0"/>
      <c:spPr>
        <a:noFill/>
        <a:ln w="25400">
          <a:noFill/>
        </a:ln>
      </c:spPr>
    </c:title>
    <c:autoTitleDeleted val="0"/>
    <c:plotArea>
      <c:layout/>
      <c:barChart>
        <c:barDir val="bar"/>
        <c:grouping val="clustered"/>
        <c:varyColors val="0"/>
        <c:ser>
          <c:idx val="0"/>
          <c:order val="0"/>
          <c:tx>
            <c:strRef>
              <c:f>'[2]第2編 (ｸﾞﾗﾌ)'!$U$2:$U$3</c:f>
              <c:strCache>
                <c:ptCount val="1"/>
                <c:pt idx="0">
                  <c:v>#REF! #REF!</c:v>
                </c:pt>
              </c:strCache>
            </c:strRef>
          </c:tx>
          <c:spPr>
            <a:solidFill>
              <a:srgbClr val="FFFFFF"/>
            </a:solidFill>
            <a:ln w="12700">
              <a:solidFill>
                <a:srgbClr val="000000"/>
              </a:solidFill>
              <a:prstDash val="solid"/>
            </a:ln>
          </c:spPr>
          <c:invertIfNegative val="0"/>
          <c:cat>
            <c:strRef>
              <c:f>'[2]第2編 (ｸﾞﾗﾌ)'!$T$4:$T$21</c:f>
              <c:strCache>
                <c:ptCount val="18"/>
                <c:pt idx="0">
                  <c:v>0～4</c:v>
                </c:pt>
                <c:pt idx="1">
                  <c:v>5～9    </c:v>
                </c:pt>
                <c:pt idx="2">
                  <c:v>10～14    </c:v>
                </c:pt>
                <c:pt idx="3">
                  <c:v>15～19    </c:v>
                </c:pt>
                <c:pt idx="4">
                  <c:v>20～24</c:v>
                </c:pt>
                <c:pt idx="5">
                  <c:v>25～29</c:v>
                </c:pt>
                <c:pt idx="6">
                  <c:v>30～34</c:v>
                </c:pt>
                <c:pt idx="7">
                  <c:v>35～39</c:v>
                </c:pt>
                <c:pt idx="8">
                  <c:v>40～44 </c:v>
                </c:pt>
                <c:pt idx="9">
                  <c:v>45～49</c:v>
                </c:pt>
                <c:pt idx="10">
                  <c:v>50～54</c:v>
                </c:pt>
                <c:pt idx="11">
                  <c:v>55～59</c:v>
                </c:pt>
                <c:pt idx="12">
                  <c:v>60～64</c:v>
                </c:pt>
                <c:pt idx="13">
                  <c:v>65～69    </c:v>
                </c:pt>
                <c:pt idx="14">
                  <c:v>70～74</c:v>
                </c:pt>
                <c:pt idx="15">
                  <c:v>75～79</c:v>
                </c:pt>
                <c:pt idx="16">
                  <c:v>80～84</c:v>
                </c:pt>
                <c:pt idx="17">
                  <c:v>85  以上</c:v>
                </c:pt>
              </c:strCache>
            </c:strRef>
          </c:cat>
          <c:val>
            <c:numRef>
              <c:f>'[2]第2編 (ｸﾞﾗﾌ)'!$U$4:$U$21</c:f>
              <c:numCache>
                <c:formatCode>General</c:formatCode>
                <c:ptCount val="18"/>
                <c:pt idx="0">
                  <c:v>1563</c:v>
                </c:pt>
                <c:pt idx="1">
                  <c:v>1742</c:v>
                </c:pt>
                <c:pt idx="2">
                  <c:v>1903</c:v>
                </c:pt>
                <c:pt idx="3">
                  <c:v>2272</c:v>
                </c:pt>
                <c:pt idx="4">
                  <c:v>2430</c:v>
                </c:pt>
                <c:pt idx="5">
                  <c:v>2237</c:v>
                </c:pt>
                <c:pt idx="6">
                  <c:v>2482</c:v>
                </c:pt>
                <c:pt idx="7">
                  <c:v>2235</c:v>
                </c:pt>
                <c:pt idx="8">
                  <c:v>2135</c:v>
                </c:pt>
                <c:pt idx="9">
                  <c:v>2069</c:v>
                </c:pt>
                <c:pt idx="10">
                  <c:v>2401</c:v>
                </c:pt>
                <c:pt idx="11">
                  <c:v>2530</c:v>
                </c:pt>
                <c:pt idx="12">
                  <c:v>1945</c:v>
                </c:pt>
                <c:pt idx="13">
                  <c:v>1786</c:v>
                </c:pt>
                <c:pt idx="14">
                  <c:v>1589</c:v>
                </c:pt>
                <c:pt idx="15">
                  <c:v>1175</c:v>
                </c:pt>
                <c:pt idx="16">
                  <c:v>500</c:v>
                </c:pt>
                <c:pt idx="17">
                  <c:v>323</c:v>
                </c:pt>
              </c:numCache>
            </c:numRef>
          </c:val>
          <c:extLst>
            <c:ext xmlns:c16="http://schemas.microsoft.com/office/drawing/2014/chart" uri="{C3380CC4-5D6E-409C-BE32-E72D297353CC}">
              <c16:uniqueId val="{00000000-F1F4-450F-86F7-880604C3A79F}"/>
            </c:ext>
          </c:extLst>
        </c:ser>
        <c:ser>
          <c:idx val="1"/>
          <c:order val="1"/>
          <c:tx>
            <c:strRef>
              <c:f>'[2]第2編 (ｸﾞﾗﾌ)'!$V$2:$V$3</c:f>
              <c:strCache>
                <c:ptCount val="1"/>
                <c:pt idx="0">
                  <c:v>#REF! #REF!</c:v>
                </c:pt>
              </c:strCache>
            </c:strRef>
          </c:tx>
          <c:spPr>
            <a:solidFill>
              <a:srgbClr val="000000"/>
            </a:solidFill>
            <a:ln w="12700">
              <a:solidFill>
                <a:srgbClr val="000000"/>
              </a:solidFill>
              <a:prstDash val="solid"/>
            </a:ln>
          </c:spPr>
          <c:invertIfNegative val="0"/>
          <c:cat>
            <c:strRef>
              <c:f>'[2]第2編 (ｸﾞﾗﾌ)'!$T$4:$T$21</c:f>
              <c:strCache>
                <c:ptCount val="18"/>
                <c:pt idx="0">
                  <c:v>0～4</c:v>
                </c:pt>
                <c:pt idx="1">
                  <c:v>5～9    </c:v>
                </c:pt>
                <c:pt idx="2">
                  <c:v>10～14    </c:v>
                </c:pt>
                <c:pt idx="3">
                  <c:v>15～19    </c:v>
                </c:pt>
                <c:pt idx="4">
                  <c:v>20～24</c:v>
                </c:pt>
                <c:pt idx="5">
                  <c:v>25～29</c:v>
                </c:pt>
                <c:pt idx="6">
                  <c:v>30～34</c:v>
                </c:pt>
                <c:pt idx="7">
                  <c:v>35～39</c:v>
                </c:pt>
                <c:pt idx="8">
                  <c:v>40～44 </c:v>
                </c:pt>
                <c:pt idx="9">
                  <c:v>45～49</c:v>
                </c:pt>
                <c:pt idx="10">
                  <c:v>50～54</c:v>
                </c:pt>
                <c:pt idx="11">
                  <c:v>55～59</c:v>
                </c:pt>
                <c:pt idx="12">
                  <c:v>60～64</c:v>
                </c:pt>
                <c:pt idx="13">
                  <c:v>65～69    </c:v>
                </c:pt>
                <c:pt idx="14">
                  <c:v>70～74</c:v>
                </c:pt>
                <c:pt idx="15">
                  <c:v>75～79</c:v>
                </c:pt>
                <c:pt idx="16">
                  <c:v>80～84</c:v>
                </c:pt>
                <c:pt idx="17">
                  <c:v>85  以上</c:v>
                </c:pt>
              </c:strCache>
            </c:strRef>
          </c:cat>
          <c:val>
            <c:numRef>
              <c:f>'[2]第2編 (ｸﾞﾗﾌ)'!$V$4:$V$21</c:f>
              <c:numCache>
                <c:formatCode>General</c:formatCode>
                <c:ptCount val="18"/>
                <c:pt idx="0">
                  <c:v>1649</c:v>
                </c:pt>
                <c:pt idx="1">
                  <c:v>1854</c:v>
                </c:pt>
                <c:pt idx="2">
                  <c:v>1917</c:v>
                </c:pt>
                <c:pt idx="3">
                  <c:v>2433</c:v>
                </c:pt>
                <c:pt idx="4">
                  <c:v>2685</c:v>
                </c:pt>
                <c:pt idx="5">
                  <c:v>2483</c:v>
                </c:pt>
                <c:pt idx="6">
                  <c:v>2197</c:v>
                </c:pt>
                <c:pt idx="7">
                  <c:v>2132</c:v>
                </c:pt>
                <c:pt idx="8">
                  <c:v>2089</c:v>
                </c:pt>
                <c:pt idx="9">
                  <c:v>2448</c:v>
                </c:pt>
                <c:pt idx="10">
                  <c:v>2510</c:v>
                </c:pt>
                <c:pt idx="11">
                  <c:v>1925</c:v>
                </c:pt>
                <c:pt idx="12">
                  <c:v>1839</c:v>
                </c:pt>
                <c:pt idx="13">
                  <c:v>1707</c:v>
                </c:pt>
                <c:pt idx="14">
                  <c:v>1375</c:v>
                </c:pt>
                <c:pt idx="15">
                  <c:v>651</c:v>
                </c:pt>
                <c:pt idx="16">
                  <c:v>386</c:v>
                </c:pt>
                <c:pt idx="17">
                  <c:v>222</c:v>
                </c:pt>
              </c:numCache>
            </c:numRef>
          </c:val>
          <c:extLst>
            <c:ext xmlns:c16="http://schemas.microsoft.com/office/drawing/2014/chart" uri="{C3380CC4-5D6E-409C-BE32-E72D297353CC}">
              <c16:uniqueId val="{00000001-F1F4-450F-86F7-880604C3A79F}"/>
            </c:ext>
          </c:extLst>
        </c:ser>
        <c:dLbls>
          <c:showLegendKey val="0"/>
          <c:showVal val="0"/>
          <c:showCatName val="0"/>
          <c:showSerName val="0"/>
          <c:showPercent val="0"/>
          <c:showBubbleSize val="0"/>
        </c:dLbls>
        <c:gapWidth val="150"/>
        <c:axId val="189842992"/>
        <c:axId val="190153768"/>
      </c:barChart>
      <c:catAx>
        <c:axId val="189842992"/>
        <c:scaling>
          <c:orientation val="minMax"/>
        </c:scaling>
        <c:delete val="0"/>
        <c:axPos val="r"/>
        <c:numFmt formatCode="General" sourceLinked="1"/>
        <c:majorTickMark val="in"/>
        <c:minorTickMark val="none"/>
        <c:tickLblPos val="none"/>
        <c:spPr>
          <a:ln w="3175">
            <a:solidFill>
              <a:srgbClr val="000000"/>
            </a:solidFill>
            <a:prstDash val="solid"/>
          </a:ln>
        </c:spPr>
        <c:crossAx val="190153768"/>
        <c:crosses val="autoZero"/>
        <c:auto val="1"/>
        <c:lblAlgn val="ctr"/>
        <c:lblOffset val="100"/>
        <c:tickMarkSkip val="1"/>
        <c:noMultiLvlLbl val="0"/>
      </c:catAx>
      <c:valAx>
        <c:axId val="190153768"/>
        <c:scaling>
          <c:orientation val="maxMin"/>
          <c:max val="3000"/>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明朝"/>
                <a:ea typeface="ＭＳ 明朝"/>
                <a:cs typeface="ＭＳ 明朝"/>
              </a:defRPr>
            </a:pPr>
            <a:endParaRPr lang="ja-JP"/>
          </a:p>
        </c:txPr>
        <c:crossAx val="189842992"/>
        <c:crosses val="autoZero"/>
        <c:crossBetween val="between"/>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明朝"/>
                <a:ea typeface="ＭＳ 明朝"/>
                <a:cs typeface="ＭＳ 明朝"/>
              </a:defRPr>
            </a:pPr>
            <a:r>
              <a:rPr lang="ja-JP" altLang="en-US" sz="100" b="0" i="0" u="none" strike="noStrike" baseline="0">
                <a:solidFill>
                  <a:srgbClr val="000000"/>
                </a:solidFill>
                <a:latin typeface="ＭＳ 明朝"/>
                <a:ea typeface="ＭＳ 明朝"/>
              </a:rPr>
              <a:t>構成比（　）内は平成12年</a:t>
            </a:r>
          </a:p>
        </c:rich>
      </c:tx>
      <c:overlay val="0"/>
      <c:spPr>
        <a:noFill/>
        <a:ln w="25400">
          <a:noFill/>
        </a:ln>
      </c:spPr>
    </c:title>
    <c:autoTitleDeleted val="0"/>
    <c:plotArea>
      <c:layout/>
      <c:barChart>
        <c:barDir val="bar"/>
        <c:grouping val="clustered"/>
        <c:varyColors val="0"/>
        <c:ser>
          <c:idx val="0"/>
          <c:order val="0"/>
          <c:tx>
            <c:strRef>
              <c:f>'[2]第2編 (ｸﾞﾗﾌ)'!$Y$2:$Y$3</c:f>
              <c:strCache>
                <c:ptCount val="1"/>
                <c:pt idx="0">
                  <c:v>#REF! #REF!</c:v>
                </c:pt>
              </c:strCache>
            </c:strRef>
          </c:tx>
          <c:spPr>
            <a:solidFill>
              <a:srgbClr val="FFFFFF"/>
            </a:solidFill>
            <a:ln w="12700">
              <a:solidFill>
                <a:srgbClr val="000000"/>
              </a:solidFill>
              <a:prstDash val="solid"/>
            </a:ln>
          </c:spPr>
          <c:invertIfNegative val="0"/>
          <c:cat>
            <c:strRef>
              <c:f>'[2]第2編 (ｸﾞﾗﾌ)'!$X$4:$X$21</c:f>
              <c:strCache>
                <c:ptCount val="18"/>
                <c:pt idx="0">
                  <c:v>0～4</c:v>
                </c:pt>
                <c:pt idx="1">
                  <c:v>5～9    </c:v>
                </c:pt>
                <c:pt idx="2">
                  <c:v>10～14    </c:v>
                </c:pt>
                <c:pt idx="3">
                  <c:v>15～19    </c:v>
                </c:pt>
                <c:pt idx="4">
                  <c:v>20～24</c:v>
                </c:pt>
                <c:pt idx="5">
                  <c:v>25～29</c:v>
                </c:pt>
                <c:pt idx="6">
                  <c:v>30～34</c:v>
                </c:pt>
                <c:pt idx="7">
                  <c:v>35～39</c:v>
                </c:pt>
                <c:pt idx="8">
                  <c:v>40～44 </c:v>
                </c:pt>
                <c:pt idx="9">
                  <c:v>45～49</c:v>
                </c:pt>
                <c:pt idx="10">
                  <c:v>50～54</c:v>
                </c:pt>
                <c:pt idx="11">
                  <c:v>55～59</c:v>
                </c:pt>
                <c:pt idx="12">
                  <c:v>60～64</c:v>
                </c:pt>
                <c:pt idx="13">
                  <c:v>65～69    </c:v>
                </c:pt>
                <c:pt idx="14">
                  <c:v>70～74</c:v>
                </c:pt>
                <c:pt idx="15">
                  <c:v>75～79</c:v>
                </c:pt>
                <c:pt idx="16">
                  <c:v>80～84</c:v>
                </c:pt>
                <c:pt idx="17">
                  <c:v>85  以上</c:v>
                </c:pt>
              </c:strCache>
            </c:strRef>
          </c:cat>
          <c:val>
            <c:numRef>
              <c:f>'[2]第2編 (ｸﾞﾗﾌ)'!$Y$4:$Y$21</c:f>
              <c:numCache>
                <c:formatCode>General</c:formatCode>
                <c:ptCount val="18"/>
                <c:pt idx="0">
                  <c:v>1534</c:v>
                </c:pt>
                <c:pt idx="1">
                  <c:v>1701</c:v>
                </c:pt>
                <c:pt idx="2">
                  <c:v>1768</c:v>
                </c:pt>
                <c:pt idx="3">
                  <c:v>2175</c:v>
                </c:pt>
                <c:pt idx="4">
                  <c:v>2156</c:v>
                </c:pt>
                <c:pt idx="5">
                  <c:v>2069</c:v>
                </c:pt>
                <c:pt idx="6">
                  <c:v>2385</c:v>
                </c:pt>
                <c:pt idx="7">
                  <c:v>2253</c:v>
                </c:pt>
                <c:pt idx="8">
                  <c:v>2192</c:v>
                </c:pt>
                <c:pt idx="9">
                  <c:v>2087</c:v>
                </c:pt>
                <c:pt idx="10">
                  <c:v>2545</c:v>
                </c:pt>
                <c:pt idx="11">
                  <c:v>2736</c:v>
                </c:pt>
                <c:pt idx="12">
                  <c:v>2222</c:v>
                </c:pt>
                <c:pt idx="13">
                  <c:v>2013</c:v>
                </c:pt>
                <c:pt idx="14">
                  <c:v>1659</c:v>
                </c:pt>
                <c:pt idx="15">
                  <c:v>1219</c:v>
                </c:pt>
                <c:pt idx="16">
                  <c:v>798</c:v>
                </c:pt>
                <c:pt idx="17">
                  <c:v>785</c:v>
                </c:pt>
              </c:numCache>
            </c:numRef>
          </c:val>
          <c:extLst>
            <c:ext xmlns:c16="http://schemas.microsoft.com/office/drawing/2014/chart" uri="{C3380CC4-5D6E-409C-BE32-E72D297353CC}">
              <c16:uniqueId val="{00000000-A997-4310-AE46-A78422434E8D}"/>
            </c:ext>
          </c:extLst>
        </c:ser>
        <c:ser>
          <c:idx val="1"/>
          <c:order val="1"/>
          <c:tx>
            <c:strRef>
              <c:f>'[2]第2編 (ｸﾞﾗﾌ)'!$Z$2:$Z$3</c:f>
              <c:strCache>
                <c:ptCount val="1"/>
                <c:pt idx="0">
                  <c:v>#REF! #REF!</c:v>
                </c:pt>
              </c:strCache>
            </c:strRef>
          </c:tx>
          <c:spPr>
            <a:solidFill>
              <a:srgbClr val="000000"/>
            </a:solidFill>
            <a:ln w="12700">
              <a:solidFill>
                <a:srgbClr val="000000"/>
              </a:solidFill>
              <a:prstDash val="solid"/>
            </a:ln>
          </c:spPr>
          <c:invertIfNegative val="0"/>
          <c:cat>
            <c:strRef>
              <c:f>'[2]第2編 (ｸﾞﾗﾌ)'!$X$4:$X$21</c:f>
              <c:strCache>
                <c:ptCount val="18"/>
                <c:pt idx="0">
                  <c:v>0～4</c:v>
                </c:pt>
                <c:pt idx="1">
                  <c:v>5～9    </c:v>
                </c:pt>
                <c:pt idx="2">
                  <c:v>10～14    </c:v>
                </c:pt>
                <c:pt idx="3">
                  <c:v>15～19    </c:v>
                </c:pt>
                <c:pt idx="4">
                  <c:v>20～24</c:v>
                </c:pt>
                <c:pt idx="5">
                  <c:v>25～29</c:v>
                </c:pt>
                <c:pt idx="6">
                  <c:v>30～34</c:v>
                </c:pt>
                <c:pt idx="7">
                  <c:v>35～39</c:v>
                </c:pt>
                <c:pt idx="8">
                  <c:v>40～44 </c:v>
                </c:pt>
                <c:pt idx="9">
                  <c:v>45～49</c:v>
                </c:pt>
                <c:pt idx="10">
                  <c:v>50～54</c:v>
                </c:pt>
                <c:pt idx="11">
                  <c:v>55～59</c:v>
                </c:pt>
                <c:pt idx="12">
                  <c:v>60～64</c:v>
                </c:pt>
                <c:pt idx="13">
                  <c:v>65～69    </c:v>
                </c:pt>
                <c:pt idx="14">
                  <c:v>70～74</c:v>
                </c:pt>
                <c:pt idx="15">
                  <c:v>75～79</c:v>
                </c:pt>
                <c:pt idx="16">
                  <c:v>80～84</c:v>
                </c:pt>
                <c:pt idx="17">
                  <c:v>85  以上</c:v>
                </c:pt>
              </c:strCache>
            </c:strRef>
          </c:cat>
          <c:val>
            <c:numRef>
              <c:f>'[2]第2編 (ｸﾞﾗﾌ)'!$Z$4:$Z$21</c:f>
              <c:numCache>
                <c:formatCode>General</c:formatCode>
                <c:ptCount val="18"/>
                <c:pt idx="0">
                  <c:v>1591</c:v>
                </c:pt>
                <c:pt idx="1">
                  <c:v>1728</c:v>
                </c:pt>
                <c:pt idx="2">
                  <c:v>1881</c:v>
                </c:pt>
                <c:pt idx="3">
                  <c:v>2311</c:v>
                </c:pt>
                <c:pt idx="4">
                  <c:v>2226</c:v>
                </c:pt>
                <c:pt idx="5">
                  <c:v>2274</c:v>
                </c:pt>
                <c:pt idx="6">
                  <c:v>2119</c:v>
                </c:pt>
                <c:pt idx="7">
                  <c:v>2131</c:v>
                </c:pt>
                <c:pt idx="8">
                  <c:v>2065</c:v>
                </c:pt>
                <c:pt idx="9">
                  <c:v>2526</c:v>
                </c:pt>
                <c:pt idx="10">
                  <c:v>2707</c:v>
                </c:pt>
                <c:pt idx="11">
                  <c:v>2178</c:v>
                </c:pt>
                <c:pt idx="12">
                  <c:v>2027</c:v>
                </c:pt>
                <c:pt idx="13">
                  <c:v>1689</c:v>
                </c:pt>
                <c:pt idx="14">
                  <c:v>1290</c:v>
                </c:pt>
                <c:pt idx="15">
                  <c:v>884</c:v>
                </c:pt>
                <c:pt idx="16">
                  <c:v>607</c:v>
                </c:pt>
                <c:pt idx="17">
                  <c:v>502</c:v>
                </c:pt>
              </c:numCache>
            </c:numRef>
          </c:val>
          <c:extLst>
            <c:ext xmlns:c16="http://schemas.microsoft.com/office/drawing/2014/chart" uri="{C3380CC4-5D6E-409C-BE32-E72D297353CC}">
              <c16:uniqueId val="{00000001-A997-4310-AE46-A78422434E8D}"/>
            </c:ext>
          </c:extLst>
        </c:ser>
        <c:dLbls>
          <c:showLegendKey val="0"/>
          <c:showVal val="0"/>
          <c:showCatName val="0"/>
          <c:showSerName val="0"/>
          <c:showPercent val="0"/>
          <c:showBubbleSize val="0"/>
        </c:dLbls>
        <c:gapWidth val="150"/>
        <c:axId val="117190624"/>
        <c:axId val="117551648"/>
      </c:barChart>
      <c:catAx>
        <c:axId val="117190624"/>
        <c:scaling>
          <c:orientation val="minMax"/>
        </c:scaling>
        <c:delete val="0"/>
        <c:axPos val="l"/>
        <c:title>
          <c:tx>
            <c:rich>
              <a:bodyPr rot="0" vert="horz"/>
              <a:lstStyle/>
              <a:p>
                <a:pPr algn="ctr">
                  <a:defRPr sz="100" b="1" i="0" u="none" strike="noStrike" baseline="0">
                    <a:solidFill>
                      <a:srgbClr val="000000"/>
                    </a:solidFill>
                    <a:latin typeface="ＭＳ 明朝"/>
                    <a:ea typeface="ＭＳ 明朝"/>
                    <a:cs typeface="ＭＳ 明朝"/>
                  </a:defRPr>
                </a:pPr>
                <a:r>
                  <a:rPr lang="ja-JP" altLang="en-US"/>
                  <a:t>女</a:t>
                </a:r>
              </a:p>
            </c:rich>
          </c:tx>
          <c:overlay val="0"/>
          <c:spPr>
            <a:noFill/>
            <a:ln w="25400">
              <a:noFill/>
            </a:ln>
          </c:spPr>
        </c:title>
        <c:numFmt formatCode="General" sourceLinked="1"/>
        <c:majorTickMark val="in"/>
        <c:minorTickMark val="none"/>
        <c:tickLblPos val="none"/>
        <c:spPr>
          <a:ln w="3175">
            <a:solidFill>
              <a:srgbClr val="000000"/>
            </a:solidFill>
            <a:prstDash val="solid"/>
          </a:ln>
        </c:spPr>
        <c:crossAx val="117551648"/>
        <c:crosses val="autoZero"/>
        <c:auto val="1"/>
        <c:lblAlgn val="ctr"/>
        <c:lblOffset val="100"/>
        <c:tickMarkSkip val="1"/>
        <c:noMultiLvlLbl val="0"/>
      </c:catAx>
      <c:valAx>
        <c:axId val="11755164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明朝"/>
                    <a:ea typeface="ＭＳ 明朝"/>
                  </a:rPr>
                  <a:t>(人)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明朝"/>
                <a:ea typeface="ＭＳ 明朝"/>
                <a:cs typeface="ＭＳ 明朝"/>
              </a:defRPr>
            </a:pPr>
            <a:endParaRPr lang="ja-JP"/>
          </a:p>
        </c:txPr>
        <c:crossAx val="117190624"/>
        <c:crosses val="autoZero"/>
        <c:crossBetween val="between"/>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27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tx>
            <c:strRef>
              <c:f>'グラフ（入力シート）⑤'!$C$3</c:f>
              <c:strCache>
                <c:ptCount val="1"/>
                <c:pt idx="0">
                  <c:v>H22年</c:v>
                </c:pt>
              </c:strCache>
            </c:strRef>
          </c:tx>
          <c:spPr>
            <a:solidFill>
              <a:srgbClr val="CCA1FB"/>
            </a:solidFill>
            <a:ln w="6350" cap="flat" cmpd="sng" algn="ctr">
              <a:solidFill>
                <a:schemeClr val="accent6"/>
              </a:solidFill>
              <a:prstDash val="solid"/>
              <a:miter lim="800000"/>
            </a:ln>
            <a:effectLst/>
          </c:spPr>
          <c:invertIfNegative val="0"/>
          <c:cat>
            <c:strRef>
              <c:f>'グラフ（入力シート）⑤'!$A$4:$B$21</c:f>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f>'グラフ（入力シート）⑤'!$C$4:$C$21</c:f>
              <c:numCache>
                <c:formatCode>\ ###,###,##0;"-"###,###,##0</c:formatCode>
                <c:ptCount val="18"/>
                <c:pt idx="0" formatCode="#,###,###,##0;&quot; -&quot;###,###,##0">
                  <c:v>491</c:v>
                </c:pt>
                <c:pt idx="1">
                  <c:v>948</c:v>
                </c:pt>
                <c:pt idx="2">
                  <c:v>1427</c:v>
                </c:pt>
                <c:pt idx="3">
                  <c:v>1654</c:v>
                </c:pt>
                <c:pt idx="4">
                  <c:v>1872</c:v>
                </c:pt>
                <c:pt idx="5">
                  <c:v>2581</c:v>
                </c:pt>
                <c:pt idx="6">
                  <c:v>2391</c:v>
                </c:pt>
                <c:pt idx="7">
                  <c:v>2051</c:v>
                </c:pt>
                <c:pt idx="8">
                  <c:v>2131</c:v>
                </c:pt>
                <c:pt idx="9">
                  <c:v>2314</c:v>
                </c:pt>
                <c:pt idx="10">
                  <c:v>2540</c:v>
                </c:pt>
                <c:pt idx="11">
                  <c:v>2299</c:v>
                </c:pt>
                <c:pt idx="12">
                  <c:v>1866</c:v>
                </c:pt>
                <c:pt idx="13">
                  <c:v>2157</c:v>
                </c:pt>
                <c:pt idx="14">
                  <c:v>2216</c:v>
                </c:pt>
                <c:pt idx="15">
                  <c:v>1780</c:v>
                </c:pt>
                <c:pt idx="16">
                  <c:v>1662</c:v>
                </c:pt>
                <c:pt idx="17">
                  <c:v>1467</c:v>
                </c:pt>
              </c:numCache>
            </c:numRef>
          </c:val>
          <c:extLst>
            <c:ext xmlns:c16="http://schemas.microsoft.com/office/drawing/2014/chart" uri="{C3380CC4-5D6E-409C-BE32-E72D297353CC}">
              <c16:uniqueId val="{00000000-2D24-4161-8E4F-5F5ECA1FAEDC}"/>
            </c:ext>
          </c:extLst>
        </c:ser>
        <c:ser>
          <c:idx val="2"/>
          <c:order val="2"/>
          <c:tx>
            <c:strRef>
              <c:f>'グラフ（入力シート）⑤'!$D$3</c:f>
              <c:strCache>
                <c:ptCount val="1"/>
                <c:pt idx="0">
                  <c:v>H27年</c:v>
                </c:pt>
              </c:strCache>
            </c:strRef>
          </c:tx>
          <c:spPr>
            <a:solidFill>
              <a:srgbClr val="CBF828"/>
            </a:solidFill>
            <a:ln w="6350" cap="flat" cmpd="sng" algn="ctr">
              <a:solidFill>
                <a:schemeClr val="accent5"/>
              </a:solidFill>
              <a:prstDash val="solid"/>
              <a:miter lim="800000"/>
            </a:ln>
            <a:effectLst/>
          </c:spPr>
          <c:invertIfNegative val="0"/>
          <c:cat>
            <c:strRef>
              <c:f>'グラフ（入力シート）⑤'!$A$4:$B$21</c:f>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f>'グラフ（入力シート）⑤'!$D$4:$D$21</c:f>
              <c:numCache>
                <c:formatCode>#,##0_);[Red]\(#,##0\)</c:formatCode>
                <c:ptCount val="18"/>
                <c:pt idx="0">
                  <c:v>819</c:v>
                </c:pt>
                <c:pt idx="1">
                  <c:v>1151</c:v>
                </c:pt>
                <c:pt idx="2">
                  <c:v>1488</c:v>
                </c:pt>
                <c:pt idx="3">
                  <c:v>1751</c:v>
                </c:pt>
                <c:pt idx="4">
                  <c:v>2507</c:v>
                </c:pt>
                <c:pt idx="5">
                  <c:v>2396</c:v>
                </c:pt>
                <c:pt idx="6">
                  <c:v>2047</c:v>
                </c:pt>
                <c:pt idx="7">
                  <c:v>2115</c:v>
                </c:pt>
                <c:pt idx="8">
                  <c:v>2312</c:v>
                </c:pt>
                <c:pt idx="9">
                  <c:v>2545</c:v>
                </c:pt>
                <c:pt idx="10">
                  <c:v>2299</c:v>
                </c:pt>
                <c:pt idx="11">
                  <c:v>1833</c:v>
                </c:pt>
                <c:pt idx="12">
                  <c:v>1671</c:v>
                </c:pt>
                <c:pt idx="13">
                  <c:v>2058</c:v>
                </c:pt>
                <c:pt idx="14">
                  <c:v>2090</c:v>
                </c:pt>
                <c:pt idx="15">
                  <c:v>1684</c:v>
                </c:pt>
                <c:pt idx="16">
                  <c:v>1591</c:v>
                </c:pt>
                <c:pt idx="17">
                  <c:v>1296</c:v>
                </c:pt>
              </c:numCache>
            </c:numRef>
          </c:val>
          <c:extLst>
            <c:ext xmlns:c16="http://schemas.microsoft.com/office/drawing/2014/chart" uri="{C3380CC4-5D6E-409C-BE32-E72D297353CC}">
              <c16:uniqueId val="{00000001-2D24-4161-8E4F-5F5ECA1FAEDC}"/>
            </c:ext>
          </c:extLst>
        </c:ser>
        <c:ser>
          <c:idx val="3"/>
          <c:order val="3"/>
          <c:tx>
            <c:strRef>
              <c:f>'グラフ（入力シート）⑤'!$E$3</c:f>
              <c:strCache>
                <c:ptCount val="1"/>
                <c:pt idx="0">
                  <c:v>R2年</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6350" cap="flat" cmpd="sng" algn="ctr">
              <a:solidFill>
                <a:schemeClr val="accent4"/>
              </a:solidFill>
              <a:prstDash val="solid"/>
              <a:miter lim="800000"/>
            </a:ln>
            <a:effectLst/>
          </c:spPr>
          <c:invertIfNegative val="0"/>
          <c:cat>
            <c:strRef>
              <c:f>'グラフ（入力シート）⑤'!$A$4:$B$21</c:f>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f>'グラフ（入力シート）⑤'!$E$4:$E$21</c:f>
              <c:numCache>
                <c:formatCode>#,##0_);[Red]\(#,##0\)</c:formatCode>
                <c:ptCount val="18"/>
                <c:pt idx="0">
                  <c:v>1141</c:v>
                </c:pt>
                <c:pt idx="1">
                  <c:v>1203</c:v>
                </c:pt>
                <c:pt idx="2">
                  <c:v>1538</c:v>
                </c:pt>
                <c:pt idx="3">
                  <c:v>2320</c:v>
                </c:pt>
                <c:pt idx="4">
                  <c:v>2358</c:v>
                </c:pt>
                <c:pt idx="5">
                  <c:v>2101</c:v>
                </c:pt>
                <c:pt idx="6">
                  <c:v>2086</c:v>
                </c:pt>
                <c:pt idx="7">
                  <c:v>2316</c:v>
                </c:pt>
                <c:pt idx="8">
                  <c:v>2623</c:v>
                </c:pt>
                <c:pt idx="9">
                  <c:v>2361</c:v>
                </c:pt>
                <c:pt idx="10">
                  <c:v>1969</c:v>
                </c:pt>
                <c:pt idx="11">
                  <c:v>1790</c:v>
                </c:pt>
                <c:pt idx="12">
                  <c:v>1611</c:v>
                </c:pt>
                <c:pt idx="13">
                  <c:v>1887</c:v>
                </c:pt>
                <c:pt idx="14">
                  <c:v>1943</c:v>
                </c:pt>
                <c:pt idx="15">
                  <c:v>1698</c:v>
                </c:pt>
                <c:pt idx="16">
                  <c:v>1503</c:v>
                </c:pt>
                <c:pt idx="17">
                  <c:v>1275</c:v>
                </c:pt>
              </c:numCache>
            </c:numRef>
          </c:val>
          <c:extLst>
            <c:ext xmlns:c16="http://schemas.microsoft.com/office/drawing/2014/chart" uri="{C3380CC4-5D6E-409C-BE32-E72D297353CC}">
              <c16:uniqueId val="{00000002-2D24-4161-8E4F-5F5ECA1FAEDC}"/>
            </c:ext>
          </c:extLst>
        </c:ser>
        <c:dLbls>
          <c:showLegendKey val="0"/>
          <c:showVal val="0"/>
          <c:showCatName val="0"/>
          <c:showSerName val="0"/>
          <c:showPercent val="0"/>
          <c:showBubbleSize val="0"/>
        </c:dLbls>
        <c:gapWidth val="182"/>
        <c:axId val="246265912"/>
        <c:axId val="246266304"/>
        <c:extLst>
          <c:ext xmlns:c15="http://schemas.microsoft.com/office/drawing/2012/chart" uri="{02D57815-91ED-43cb-92C2-25804820EDAC}">
            <c15:filteredBarSeries>
              <c15:ser>
                <c:idx val="0"/>
                <c:order val="0"/>
                <c:tx>
                  <c:strRef>
                    <c:extLst>
                      <c:ext uri="{02D57815-91ED-43cb-92C2-25804820EDAC}">
                        <c15:formulaRef>
                          <c15:sqref>'グラフ（入力シート）⑤'!#REF!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'グラフ（入力シート）⑤'!$A$4:$B$21</c15:sqref>
                        </c15:formulaRef>
                      </c:ext>
                    </c:extLst>
                    <c:strCache>
                      <c:ptCount val="18"/>
                      <c:pt idx="0">
                        <c:v>85  以上</c:v>
                      </c:pt>
                      <c:pt idx="1">
                        <c:v>80～84</c:v>
                      </c:pt>
                      <c:pt idx="2">
                        <c:v>75～79</c:v>
                      </c:pt>
                      <c:pt idx="3">
                        <c:v>70～74</c:v>
                      </c:pt>
                      <c:pt idx="4">
                        <c:v>65～69    </c:v>
                      </c:pt>
                      <c:pt idx="5">
                        <c:v>60～64</c:v>
                      </c:pt>
                      <c:pt idx="6">
                        <c:v>55～59</c:v>
                      </c:pt>
                      <c:pt idx="7">
                        <c:v>50～54</c:v>
                      </c:pt>
                      <c:pt idx="8">
                        <c:v>45～49</c:v>
                      </c:pt>
                      <c:pt idx="9">
                        <c:v>40～44 </c:v>
                      </c:pt>
                      <c:pt idx="10">
                        <c:v>35～39</c:v>
                      </c:pt>
                      <c:pt idx="11">
                        <c:v>30～34</c:v>
                      </c:pt>
                      <c:pt idx="12">
                        <c:v>25～29</c:v>
                      </c:pt>
                      <c:pt idx="13">
                        <c:v>20～24</c:v>
                      </c:pt>
                      <c:pt idx="14">
                        <c:v>15～19    </c:v>
                      </c:pt>
                      <c:pt idx="15">
                        <c:v>10～14    </c:v>
                      </c:pt>
                      <c:pt idx="16">
                        <c:v>5～9    </c:v>
                      </c:pt>
                      <c:pt idx="17">
                        <c:v>0～4</c:v>
                      </c:pt>
                    </c:strCache>
                  </c:strRef>
                </c:cat>
                <c:val>
                  <c:numRef>
                    <c:extLst>
                      <c:ext uri="{02D57815-91ED-43cb-92C2-25804820EDAC}">
                        <c15:formulaRef>
                          <c15:sqref>'グラフ（入力シート）⑤'!#REF!</c15:sqref>
                        </c15:formulaRef>
                      </c:ext>
                    </c:extLst>
                    <c:numCache>
                      <c:formatCode>General</c:formatCode>
                      <c:ptCount val="1"/>
                      <c:pt idx="0">
                        <c:v>1</c:v>
                      </c:pt>
                    </c:numCache>
                  </c:numRef>
                </c:val>
                <c:extLst>
                  <c:ext xmlns:c16="http://schemas.microsoft.com/office/drawing/2014/chart" uri="{C3380CC4-5D6E-409C-BE32-E72D297353CC}">
                    <c16:uniqueId val="{00000003-2D24-4161-8E4F-5F5ECA1FAEDC}"/>
                  </c:ext>
                </c:extLst>
              </c15:ser>
            </c15:filteredBarSeries>
          </c:ext>
        </c:extLst>
      </c:barChart>
      <c:catAx>
        <c:axId val="246265912"/>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6304"/>
        <c:crosses val="autoZero"/>
        <c:auto val="1"/>
        <c:lblAlgn val="ctr"/>
        <c:lblOffset val="100"/>
        <c:noMultiLvlLbl val="0"/>
      </c:catAx>
      <c:valAx>
        <c:axId val="246266304"/>
        <c:scaling>
          <c:orientation val="maxMin"/>
        </c:scaling>
        <c:delete val="0"/>
        <c:axPos val="b"/>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65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1" l="0.75" r="0.75" t="1" header="0.51200000000000001" footer="0.51200000000000001"/>
    <c:pageSetup paperSize="9" orientation="landscape" horizontalDpi="300" verticalDpi="300"/>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0"/>
          <c:tx>
            <c:strRef>
              <c:f>'グラフ（入力シート）⑥'!$C$3</c:f>
              <c:strCache>
                <c:ptCount val="1"/>
                <c:pt idx="0">
                  <c:v>H22年</c:v>
                </c:pt>
              </c:strCache>
            </c:strRef>
          </c:tx>
          <c:spPr>
            <a:solidFill>
              <a:srgbClr val="CCA1FB"/>
            </a:solidFill>
            <a:ln w="6350" cap="flat" cmpd="sng" algn="ctr">
              <a:solidFill>
                <a:schemeClr val="accent5"/>
              </a:solidFill>
              <a:prstDash val="solid"/>
              <a:miter lim="800000"/>
            </a:ln>
            <a:effectLst/>
          </c:spPr>
          <c:invertIfNegative val="0"/>
          <c:cat>
            <c:strRef>
              <c:f>'グラフ（入力シート）⑥'!$A$4:$B$21</c:f>
              <c:strCache>
                <c:ptCount val="18"/>
                <c:pt idx="0">
                  <c:v>85  以上</c:v>
                </c:pt>
                <c:pt idx="1">
                  <c:v>80～84</c:v>
                </c:pt>
                <c:pt idx="2">
                  <c:v>75～79</c:v>
                </c:pt>
                <c:pt idx="3">
                  <c:v>70～74</c:v>
                </c:pt>
                <c:pt idx="4">
                  <c:v>65～69</c:v>
                </c:pt>
                <c:pt idx="5">
                  <c:v>60～64</c:v>
                </c:pt>
                <c:pt idx="6">
                  <c:v>55～59</c:v>
                </c:pt>
                <c:pt idx="7">
                  <c:v>50～54</c:v>
                </c:pt>
                <c:pt idx="8">
                  <c:v>45～49</c:v>
                </c:pt>
                <c:pt idx="9">
                  <c:v>40～44</c:v>
                </c:pt>
                <c:pt idx="10">
                  <c:v>35～39</c:v>
                </c:pt>
                <c:pt idx="11">
                  <c:v>30～34</c:v>
                </c:pt>
                <c:pt idx="12">
                  <c:v>25～29</c:v>
                </c:pt>
                <c:pt idx="13">
                  <c:v>20～24</c:v>
                </c:pt>
                <c:pt idx="14">
                  <c:v>15～19</c:v>
                </c:pt>
                <c:pt idx="15">
                  <c:v>10～14</c:v>
                </c:pt>
                <c:pt idx="16">
                  <c:v>5～9</c:v>
                </c:pt>
                <c:pt idx="17">
                  <c:v>0～4</c:v>
                </c:pt>
              </c:strCache>
            </c:strRef>
          </c:cat>
          <c:val>
            <c:numRef>
              <c:f>'グラフ（入力シート）⑥'!$C$4:$C$21</c:f>
              <c:numCache>
                <c:formatCode>\ ###,###,##0;"-"###,###,##0</c:formatCode>
                <c:ptCount val="18"/>
                <c:pt idx="0" formatCode="#,###,###,##0;&quot; -&quot;###,###,##0">
                  <c:v>1122</c:v>
                </c:pt>
                <c:pt idx="1">
                  <c:v>1160</c:v>
                </c:pt>
                <c:pt idx="2">
                  <c:v>1588</c:v>
                </c:pt>
                <c:pt idx="3">
                  <c:v>1958</c:v>
                </c:pt>
                <c:pt idx="4">
                  <c:v>2207</c:v>
                </c:pt>
                <c:pt idx="5">
                  <c:v>2750</c:v>
                </c:pt>
                <c:pt idx="6">
                  <c:v>2566</c:v>
                </c:pt>
                <c:pt idx="7">
                  <c:v>2113</c:v>
                </c:pt>
                <c:pt idx="8">
                  <c:v>2207</c:v>
                </c:pt>
                <c:pt idx="9">
                  <c:v>2312</c:v>
                </c:pt>
                <c:pt idx="10">
                  <c:v>2526</c:v>
                </c:pt>
                <c:pt idx="11">
                  <c:v>2221</c:v>
                </c:pt>
                <c:pt idx="12">
                  <c:v>1833</c:v>
                </c:pt>
                <c:pt idx="13">
                  <c:v>2028</c:v>
                </c:pt>
                <c:pt idx="14">
                  <c:v>2008</c:v>
                </c:pt>
                <c:pt idx="15">
                  <c:v>1718</c:v>
                </c:pt>
                <c:pt idx="16">
                  <c:v>1602</c:v>
                </c:pt>
                <c:pt idx="17">
                  <c:v>1461</c:v>
                </c:pt>
              </c:numCache>
            </c:numRef>
          </c:val>
          <c:extLst>
            <c:ext xmlns:c16="http://schemas.microsoft.com/office/drawing/2014/chart" uri="{C3380CC4-5D6E-409C-BE32-E72D297353CC}">
              <c16:uniqueId val="{00000002-0CB8-4DBA-B71C-C2D86A7142D4}"/>
            </c:ext>
          </c:extLst>
        </c:ser>
        <c:ser>
          <c:idx val="1"/>
          <c:order val="1"/>
          <c:tx>
            <c:strRef>
              <c:f>'グラフ（入力シート）⑥'!$D$3</c:f>
              <c:strCache>
                <c:ptCount val="1"/>
                <c:pt idx="0">
                  <c:v>H27年</c:v>
                </c:pt>
              </c:strCache>
            </c:strRef>
          </c:tx>
          <c:spPr>
            <a:solidFill>
              <a:srgbClr val="CBF828"/>
            </a:solidFill>
            <a:ln w="6350" cap="flat" cmpd="sng" algn="ctr">
              <a:solidFill>
                <a:schemeClr val="accent6"/>
              </a:solidFill>
              <a:prstDash val="solid"/>
              <a:miter lim="800000"/>
            </a:ln>
            <a:effectLst/>
          </c:spPr>
          <c:invertIfNegative val="0"/>
          <c:cat>
            <c:strRef>
              <c:f>'グラフ（入力シート）⑥'!$A$4:$B$21</c:f>
              <c:strCache>
                <c:ptCount val="18"/>
                <c:pt idx="0">
                  <c:v>85  以上</c:v>
                </c:pt>
                <c:pt idx="1">
                  <c:v>80～84</c:v>
                </c:pt>
                <c:pt idx="2">
                  <c:v>75～79</c:v>
                </c:pt>
                <c:pt idx="3">
                  <c:v>70～74</c:v>
                </c:pt>
                <c:pt idx="4">
                  <c:v>65～69</c:v>
                </c:pt>
                <c:pt idx="5">
                  <c:v>60～64</c:v>
                </c:pt>
                <c:pt idx="6">
                  <c:v>55～59</c:v>
                </c:pt>
                <c:pt idx="7">
                  <c:v>50～54</c:v>
                </c:pt>
                <c:pt idx="8">
                  <c:v>45～49</c:v>
                </c:pt>
                <c:pt idx="9">
                  <c:v>40～44</c:v>
                </c:pt>
                <c:pt idx="10">
                  <c:v>35～39</c:v>
                </c:pt>
                <c:pt idx="11">
                  <c:v>30～34</c:v>
                </c:pt>
                <c:pt idx="12">
                  <c:v>25～29</c:v>
                </c:pt>
                <c:pt idx="13">
                  <c:v>20～24</c:v>
                </c:pt>
                <c:pt idx="14">
                  <c:v>15～19</c:v>
                </c:pt>
                <c:pt idx="15">
                  <c:v>10～14</c:v>
                </c:pt>
                <c:pt idx="16">
                  <c:v>5～9</c:v>
                </c:pt>
                <c:pt idx="17">
                  <c:v>0～4</c:v>
                </c:pt>
              </c:strCache>
            </c:strRef>
          </c:cat>
          <c:val>
            <c:numRef>
              <c:f>'グラフ（入力シート）⑥'!$D$4:$D$21</c:f>
              <c:numCache>
                <c:formatCode>#,##0_);[Red]\(#,##0\)</c:formatCode>
                <c:ptCount val="18"/>
                <c:pt idx="0">
                  <c:v>1558</c:v>
                </c:pt>
                <c:pt idx="1">
                  <c:v>1462</c:v>
                </c:pt>
                <c:pt idx="2">
                  <c:v>1884</c:v>
                </c:pt>
                <c:pt idx="3">
                  <c:v>2118</c:v>
                </c:pt>
                <c:pt idx="4">
                  <c:v>2727</c:v>
                </c:pt>
                <c:pt idx="5">
                  <c:v>2570</c:v>
                </c:pt>
                <c:pt idx="6">
                  <c:v>2119</c:v>
                </c:pt>
                <c:pt idx="7">
                  <c:v>2227</c:v>
                </c:pt>
                <c:pt idx="8">
                  <c:v>2349</c:v>
                </c:pt>
                <c:pt idx="9">
                  <c:v>2594</c:v>
                </c:pt>
                <c:pt idx="10">
                  <c:v>2277</c:v>
                </c:pt>
                <c:pt idx="11">
                  <c:v>1918</c:v>
                </c:pt>
                <c:pt idx="12">
                  <c:v>1569</c:v>
                </c:pt>
                <c:pt idx="13">
                  <c:v>1912</c:v>
                </c:pt>
                <c:pt idx="14">
                  <c:v>1996</c:v>
                </c:pt>
                <c:pt idx="15">
                  <c:v>1681</c:v>
                </c:pt>
                <c:pt idx="16">
                  <c:v>1529</c:v>
                </c:pt>
                <c:pt idx="17">
                  <c:v>1351</c:v>
                </c:pt>
              </c:numCache>
            </c:numRef>
          </c:val>
          <c:extLst>
            <c:ext xmlns:c16="http://schemas.microsoft.com/office/drawing/2014/chart" uri="{C3380CC4-5D6E-409C-BE32-E72D297353CC}">
              <c16:uniqueId val="{00000001-0CB8-4DBA-B71C-C2D86A7142D4}"/>
            </c:ext>
          </c:extLst>
        </c:ser>
        <c:ser>
          <c:idx val="0"/>
          <c:order val="2"/>
          <c:tx>
            <c:strRef>
              <c:f>'グラフ（入力シート）⑥'!$E$3</c:f>
              <c:strCache>
                <c:ptCount val="1"/>
                <c:pt idx="0">
                  <c:v>R2年</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6350" cap="flat" cmpd="sng" algn="ctr">
              <a:solidFill>
                <a:schemeClr val="accent4"/>
              </a:solidFill>
              <a:prstDash val="solid"/>
              <a:miter lim="800000"/>
            </a:ln>
            <a:effectLst/>
          </c:spPr>
          <c:invertIfNegative val="0"/>
          <c:cat>
            <c:strRef>
              <c:f>'グラフ（入力シート）⑥'!$A$4:$B$21</c:f>
              <c:strCache>
                <c:ptCount val="18"/>
                <c:pt idx="0">
                  <c:v>85  以上</c:v>
                </c:pt>
                <c:pt idx="1">
                  <c:v>80～84</c:v>
                </c:pt>
                <c:pt idx="2">
                  <c:v>75～79</c:v>
                </c:pt>
                <c:pt idx="3">
                  <c:v>70～74</c:v>
                </c:pt>
                <c:pt idx="4">
                  <c:v>65～69</c:v>
                </c:pt>
                <c:pt idx="5">
                  <c:v>60～64</c:v>
                </c:pt>
                <c:pt idx="6">
                  <c:v>55～59</c:v>
                </c:pt>
                <c:pt idx="7">
                  <c:v>50～54</c:v>
                </c:pt>
                <c:pt idx="8">
                  <c:v>45～49</c:v>
                </c:pt>
                <c:pt idx="9">
                  <c:v>40～44</c:v>
                </c:pt>
                <c:pt idx="10">
                  <c:v>35～39</c:v>
                </c:pt>
                <c:pt idx="11">
                  <c:v>30～34</c:v>
                </c:pt>
                <c:pt idx="12">
                  <c:v>25～29</c:v>
                </c:pt>
                <c:pt idx="13">
                  <c:v>20～24</c:v>
                </c:pt>
                <c:pt idx="14">
                  <c:v>15～19</c:v>
                </c:pt>
                <c:pt idx="15">
                  <c:v>10～14</c:v>
                </c:pt>
                <c:pt idx="16">
                  <c:v>5～9</c:v>
                </c:pt>
                <c:pt idx="17">
                  <c:v>0～4</c:v>
                </c:pt>
              </c:strCache>
            </c:strRef>
          </c:cat>
          <c:val>
            <c:numRef>
              <c:f>'グラフ（入力シート）⑥'!$E$4:$E$21</c:f>
              <c:numCache>
                <c:formatCode>#,##0_);[Red]\(#,##0\)</c:formatCode>
                <c:ptCount val="18"/>
                <c:pt idx="0">
                  <c:v>2144</c:v>
                </c:pt>
                <c:pt idx="1">
                  <c:v>1741</c:v>
                </c:pt>
                <c:pt idx="2">
                  <c:v>2028</c:v>
                </c:pt>
                <c:pt idx="3">
                  <c:v>2643</c:v>
                </c:pt>
                <c:pt idx="4">
                  <c:v>2557</c:v>
                </c:pt>
                <c:pt idx="5">
                  <c:v>2122</c:v>
                </c:pt>
                <c:pt idx="6">
                  <c:v>2237</c:v>
                </c:pt>
                <c:pt idx="7">
                  <c:v>2381</c:v>
                </c:pt>
                <c:pt idx="8">
                  <c:v>2683</c:v>
                </c:pt>
                <c:pt idx="9">
                  <c:v>2395</c:v>
                </c:pt>
                <c:pt idx="10">
                  <c:v>2058</c:v>
                </c:pt>
                <c:pt idx="11">
                  <c:v>1715</c:v>
                </c:pt>
                <c:pt idx="12">
                  <c:v>1451</c:v>
                </c:pt>
                <c:pt idx="13">
                  <c:v>1779</c:v>
                </c:pt>
                <c:pt idx="14">
                  <c:v>1905</c:v>
                </c:pt>
                <c:pt idx="15">
                  <c:v>1586</c:v>
                </c:pt>
                <c:pt idx="16">
                  <c:v>1485</c:v>
                </c:pt>
                <c:pt idx="17">
                  <c:v>1154</c:v>
                </c:pt>
              </c:numCache>
            </c:numRef>
          </c:val>
          <c:extLst>
            <c:ext xmlns:c16="http://schemas.microsoft.com/office/drawing/2014/chart" uri="{C3380CC4-5D6E-409C-BE32-E72D297353CC}">
              <c16:uniqueId val="{00000000-0CB8-4DBA-B71C-C2D86A7142D4}"/>
            </c:ext>
          </c:extLst>
        </c:ser>
        <c:dLbls>
          <c:showLegendKey val="0"/>
          <c:showVal val="0"/>
          <c:showCatName val="0"/>
          <c:showSerName val="0"/>
          <c:showPercent val="0"/>
          <c:showBubbleSize val="0"/>
        </c:dLbls>
        <c:gapWidth val="182"/>
        <c:axId val="246295336"/>
        <c:axId val="246295728"/>
        <c:extLst/>
      </c:barChart>
      <c:catAx>
        <c:axId val="246295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5728"/>
        <c:crosses val="autoZero"/>
        <c:auto val="1"/>
        <c:lblAlgn val="ctr"/>
        <c:lblOffset val="100"/>
        <c:noMultiLvlLbl val="0"/>
      </c:catAx>
      <c:valAx>
        <c:axId val="246295728"/>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5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1" l="0.75" r="0.75" t="1" header="0.51200000000000001" footer="0.51200000000000001"/>
    <c:pageSetup paperSize="9" orientation="landscape" horizontalDpi="300" verticalDpi="300"/>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明朝"/>
                <a:ea typeface="ＭＳ 明朝"/>
                <a:cs typeface="ＭＳ 明朝"/>
              </a:defRPr>
            </a:pPr>
            <a:r>
              <a:rPr lang="ja-JP" altLang="en-US"/>
              <a:t>市民の平均年齢の推移</a:t>
            </a:r>
          </a:p>
        </c:rich>
      </c:tx>
      <c:overlay val="0"/>
      <c:spPr>
        <a:noFill/>
        <a:ln w="25400">
          <a:noFill/>
        </a:ln>
      </c:spPr>
    </c:title>
    <c:autoTitleDeleted val="0"/>
    <c:plotArea>
      <c:layout/>
      <c:lineChart>
        <c:grouping val="standard"/>
        <c:varyColors val="0"/>
        <c:ser>
          <c:idx val="1"/>
          <c:order val="0"/>
          <c:tx>
            <c:strRef>
              <c:f>'[3]12（グラフ２）'!$K$3:$K$3</c:f>
              <c:strCache>
                <c:ptCount val="1"/>
                <c:pt idx="0">
                  <c:v>#REF!</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dLbls>
            <c:dLbl>
              <c:idx val="0"/>
              <c:spPr>
                <a:noFill/>
                <a:ln w="25400">
                  <a:noFill/>
                </a:ln>
              </c:spPr>
              <c:txPr>
                <a:bodyPr/>
                <a:lstStyle/>
                <a:p>
                  <a:pPr>
                    <a:defRPr sz="200" b="0" i="0" u="none" strike="noStrike" baseline="0">
                      <a:solidFill>
                        <a:srgbClr val="000000"/>
                      </a:solidFill>
                      <a:latin typeface="ＭＳ 明朝"/>
                      <a:ea typeface="ＭＳ 明朝"/>
                      <a:cs typeface="ＭＳ 明朝"/>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AD-4272-838C-7DD3D4D96959}"/>
                </c:ext>
              </c:extLst>
            </c:dLbl>
            <c:dLbl>
              <c:idx val="1"/>
              <c:spPr>
                <a:noFill/>
                <a:ln w="25400">
                  <a:noFill/>
                </a:ln>
              </c:spPr>
              <c:txPr>
                <a:bodyPr/>
                <a:lstStyle/>
                <a:p>
                  <a:pPr>
                    <a:defRPr sz="200" b="0" i="0" u="none" strike="noStrike" baseline="0">
                      <a:solidFill>
                        <a:srgbClr val="000000"/>
                      </a:solidFill>
                      <a:latin typeface="ＭＳ 明朝"/>
                      <a:ea typeface="ＭＳ 明朝"/>
                      <a:cs typeface="ＭＳ 明朝"/>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AD-4272-838C-7DD3D4D96959}"/>
                </c:ext>
              </c:extLst>
            </c:dLbl>
            <c:dLbl>
              <c:idx val="2"/>
              <c:tx>
                <c:rich>
                  <a:bodyPr/>
                  <a:lstStyle/>
                  <a:p>
                    <a:pPr>
                      <a:defRPr sz="200" b="0" i="0" u="none" strike="noStrike" baseline="0">
                        <a:solidFill>
                          <a:srgbClr val="000000"/>
                        </a:solidFill>
                        <a:latin typeface="ＭＳ 明朝"/>
                        <a:ea typeface="ＭＳ 明朝"/>
                        <a:cs typeface="ＭＳ 明朝"/>
                      </a:defRPr>
                    </a:pPr>
                    <a:r>
                      <a:rPr lang="en-US" altLang="ja-JP"/>
                      <a:t>40.2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0AD-4272-838C-7DD3D4D96959}"/>
                </c:ext>
              </c:extLst>
            </c:dLbl>
            <c:dLbl>
              <c:idx val="3"/>
              <c:tx>
                <c:rich>
                  <a:bodyPr/>
                  <a:lstStyle/>
                  <a:p>
                    <a:pPr>
                      <a:defRPr sz="27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明朝"/>
                        <a:ea typeface="ＭＳ 明朝"/>
                      </a:rPr>
                      <a:t>43.5(男）</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0AD-4272-838C-7DD3D4D96959}"/>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'[3]12（グラフ２）'!$J$4:$J$7</c:f>
              <c:strCache>
                <c:ptCount val="4"/>
                <c:pt idx="0">
                  <c:v>H7年</c:v>
                </c:pt>
                <c:pt idx="1">
                  <c:v>H12年</c:v>
                </c:pt>
                <c:pt idx="2">
                  <c:v>H17年</c:v>
                </c:pt>
                <c:pt idx="3">
                  <c:v>H22年</c:v>
                </c:pt>
              </c:strCache>
            </c:strRef>
          </c:cat>
          <c:val>
            <c:numRef>
              <c:f>'[3]12（グラフ２）'!$K$4:$K$7</c:f>
              <c:numCache>
                <c:formatCode>General</c:formatCode>
                <c:ptCount val="4"/>
                <c:pt idx="0">
                  <c:v>35.9</c:v>
                </c:pt>
                <c:pt idx="1">
                  <c:v>38.200000000000003</c:v>
                </c:pt>
                <c:pt idx="2">
                  <c:v>40.200000000000003</c:v>
                </c:pt>
                <c:pt idx="3">
                  <c:v>42.3</c:v>
                </c:pt>
              </c:numCache>
            </c:numRef>
          </c:val>
          <c:smooth val="0"/>
          <c:extLst>
            <c:ext xmlns:c16="http://schemas.microsoft.com/office/drawing/2014/chart" uri="{C3380CC4-5D6E-409C-BE32-E72D297353CC}">
              <c16:uniqueId val="{00000004-D0AD-4272-838C-7DD3D4D96959}"/>
            </c:ext>
          </c:extLst>
        </c:ser>
        <c:ser>
          <c:idx val="2"/>
          <c:order val="1"/>
          <c:tx>
            <c:strRef>
              <c:f>'[3]12（グラフ２）'!$L$3:$L$3</c:f>
              <c:strCache>
                <c:ptCount val="1"/>
                <c:pt idx="0">
                  <c:v>#REF!</c:v>
                </c:pt>
              </c:strCache>
            </c:strRef>
          </c:tx>
          <c:spPr>
            <a:ln w="12700">
              <a:solidFill>
                <a:srgbClr val="000000"/>
              </a:solidFill>
              <a:prstDash val="lgDashDotDot"/>
            </a:ln>
          </c:spPr>
          <c:marker>
            <c:symbol val="circle"/>
            <c:size val="5"/>
            <c:spPr>
              <a:solidFill>
                <a:srgbClr val="000000"/>
              </a:solidFill>
              <a:ln>
                <a:solidFill>
                  <a:srgbClr val="000000"/>
                </a:solidFill>
                <a:prstDash val="solid"/>
              </a:ln>
            </c:spPr>
          </c:marker>
          <c:dLbls>
            <c:dLbl>
              <c:idx val="0"/>
              <c:spPr>
                <a:noFill/>
                <a:ln w="25400">
                  <a:noFill/>
                </a:ln>
              </c:spPr>
              <c:txPr>
                <a:bodyPr/>
                <a:lstStyle/>
                <a:p>
                  <a:pPr>
                    <a:defRPr sz="200" b="0" i="0" u="none" strike="noStrike" baseline="0">
                      <a:solidFill>
                        <a:srgbClr val="000000"/>
                      </a:solidFill>
                      <a:latin typeface="ＭＳ 明朝"/>
                      <a:ea typeface="ＭＳ 明朝"/>
                      <a:cs typeface="ＭＳ 明朝"/>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AD-4272-838C-7DD3D4D96959}"/>
                </c:ext>
              </c:extLst>
            </c:dLbl>
            <c:dLbl>
              <c:idx val="1"/>
              <c:spPr>
                <a:noFill/>
                <a:ln w="25400">
                  <a:noFill/>
                </a:ln>
              </c:spPr>
              <c:txPr>
                <a:bodyPr/>
                <a:lstStyle/>
                <a:p>
                  <a:pPr>
                    <a:defRPr sz="200" b="0" i="0" u="none" strike="noStrike" baseline="0">
                      <a:solidFill>
                        <a:srgbClr val="000000"/>
                      </a:solidFill>
                      <a:latin typeface="ＭＳ 明朝"/>
                      <a:ea typeface="ＭＳ 明朝"/>
                      <a:cs typeface="ＭＳ 明朝"/>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AD-4272-838C-7DD3D4D96959}"/>
                </c:ext>
              </c:extLst>
            </c:dLbl>
            <c:dLbl>
              <c:idx val="2"/>
              <c:tx>
                <c:rich>
                  <a:bodyPr/>
                  <a:lstStyle/>
                  <a:p>
                    <a:pPr>
                      <a:defRPr sz="200" b="0" i="0" u="none" strike="noStrike" baseline="0">
                        <a:solidFill>
                          <a:srgbClr val="000000"/>
                        </a:solidFill>
                        <a:latin typeface="ＭＳ 明朝"/>
                        <a:ea typeface="ＭＳ 明朝"/>
                        <a:cs typeface="ＭＳ 明朝"/>
                      </a:defRPr>
                    </a:pPr>
                    <a:r>
                      <a:rPr lang="en-US" altLang="ja-JP"/>
                      <a:t>42.4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0AD-4272-838C-7DD3D4D96959}"/>
                </c:ext>
              </c:extLst>
            </c:dLbl>
            <c:dLbl>
              <c:idx val="3"/>
              <c:tx>
                <c:rich>
                  <a:bodyPr/>
                  <a:lstStyle/>
                  <a:p>
                    <a:pPr>
                      <a:defRPr sz="27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明朝"/>
                        <a:ea typeface="ＭＳ 明朝"/>
                      </a:rPr>
                      <a:t>42.3(女）</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0AD-4272-838C-7DD3D4D96959}"/>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'[3]12（グラフ２）'!$J$4:$J$7</c:f>
              <c:strCache>
                <c:ptCount val="4"/>
                <c:pt idx="0">
                  <c:v>H7年</c:v>
                </c:pt>
                <c:pt idx="1">
                  <c:v>H12年</c:v>
                </c:pt>
                <c:pt idx="2">
                  <c:v>H17年</c:v>
                </c:pt>
                <c:pt idx="3">
                  <c:v>H22年</c:v>
                </c:pt>
              </c:strCache>
            </c:strRef>
          </c:cat>
          <c:val>
            <c:numRef>
              <c:f>'[3]12（グラフ２）'!$L$4:$L$7</c:f>
              <c:numCache>
                <c:formatCode>General</c:formatCode>
                <c:ptCount val="4"/>
                <c:pt idx="0">
                  <c:v>37.700000000000003</c:v>
                </c:pt>
                <c:pt idx="1">
                  <c:v>40.200000000000003</c:v>
                </c:pt>
                <c:pt idx="2">
                  <c:v>42.4</c:v>
                </c:pt>
                <c:pt idx="3">
                  <c:v>44.6</c:v>
                </c:pt>
              </c:numCache>
            </c:numRef>
          </c:val>
          <c:smooth val="0"/>
          <c:extLst>
            <c:ext xmlns:c16="http://schemas.microsoft.com/office/drawing/2014/chart" uri="{C3380CC4-5D6E-409C-BE32-E72D297353CC}">
              <c16:uniqueId val="{00000009-D0AD-4272-838C-7DD3D4D96959}"/>
            </c:ext>
          </c:extLst>
        </c:ser>
        <c:ser>
          <c:idx val="0"/>
          <c:order val="2"/>
          <c:tx>
            <c:strRef>
              <c:f>'[3]12（グラフ２）'!$M$3:$M$3</c:f>
              <c:strCache>
                <c:ptCount val="1"/>
                <c:pt idx="0">
                  <c:v>#REF!</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spPr>
                <a:noFill/>
                <a:ln w="25400">
                  <a:noFill/>
                </a:ln>
              </c:spPr>
              <c:txPr>
                <a:bodyPr/>
                <a:lstStyle/>
                <a:p>
                  <a:pPr>
                    <a:defRPr sz="200" b="0" i="0" u="none" strike="noStrike" baseline="0">
                      <a:solidFill>
                        <a:srgbClr val="000000"/>
                      </a:solidFill>
                      <a:latin typeface="ＭＳ 明朝"/>
                      <a:ea typeface="ＭＳ 明朝"/>
                      <a:cs typeface="ＭＳ 明朝"/>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AD-4272-838C-7DD3D4D96959}"/>
                </c:ext>
              </c:extLst>
            </c:dLbl>
            <c:dLbl>
              <c:idx val="1"/>
              <c:spPr>
                <a:noFill/>
                <a:ln w="25400">
                  <a:noFill/>
                </a:ln>
              </c:spPr>
              <c:txPr>
                <a:bodyPr/>
                <a:lstStyle/>
                <a:p>
                  <a:pPr>
                    <a:defRPr sz="200" b="0" i="0" u="none" strike="noStrike" baseline="0">
                      <a:solidFill>
                        <a:srgbClr val="000000"/>
                      </a:solidFill>
                      <a:latin typeface="ＭＳ 明朝"/>
                      <a:ea typeface="ＭＳ 明朝"/>
                      <a:cs typeface="ＭＳ 明朝"/>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0AD-4272-838C-7DD3D4D96959}"/>
                </c:ext>
              </c:extLst>
            </c:dLbl>
            <c:dLbl>
              <c:idx val="2"/>
              <c:tx>
                <c:rich>
                  <a:bodyPr/>
                  <a:lstStyle/>
                  <a:p>
                    <a:pPr>
                      <a:defRPr sz="200" b="0" i="0" u="none" strike="noStrike" baseline="0">
                        <a:solidFill>
                          <a:srgbClr val="000000"/>
                        </a:solidFill>
                        <a:latin typeface="ＭＳ 明朝"/>
                        <a:ea typeface="ＭＳ 明朝"/>
                        <a:cs typeface="ＭＳ 明朝"/>
                      </a:defRPr>
                    </a:pPr>
                    <a:r>
                      <a:rPr lang="en-US" altLang="ja-JP"/>
                      <a:t>41.3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D0AD-4272-838C-7DD3D4D96959}"/>
                </c:ext>
              </c:extLst>
            </c:dLbl>
            <c:dLbl>
              <c:idx val="3"/>
              <c:tx>
                <c:rich>
                  <a:bodyPr/>
                  <a:lstStyle/>
                  <a:p>
                    <a:pPr>
                      <a:defRPr sz="27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明朝"/>
                        <a:ea typeface="ＭＳ 明朝"/>
                      </a:rPr>
                      <a:t>44.6(全体）</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D0AD-4272-838C-7DD3D4D96959}"/>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'[3]12（グラフ２）'!$J$4:$J$7</c:f>
              <c:strCache>
                <c:ptCount val="4"/>
                <c:pt idx="0">
                  <c:v>H7年</c:v>
                </c:pt>
                <c:pt idx="1">
                  <c:v>H12年</c:v>
                </c:pt>
                <c:pt idx="2">
                  <c:v>H17年</c:v>
                </c:pt>
                <c:pt idx="3">
                  <c:v>H22年</c:v>
                </c:pt>
              </c:strCache>
            </c:strRef>
          </c:cat>
          <c:val>
            <c:numRef>
              <c:f>'[3]12（グラフ２）'!$M$4:$M$7</c:f>
              <c:numCache>
                <c:formatCode>General</c:formatCode>
                <c:ptCount val="4"/>
                <c:pt idx="0">
                  <c:v>36.799999999999997</c:v>
                </c:pt>
                <c:pt idx="1">
                  <c:v>39.200000000000003</c:v>
                </c:pt>
                <c:pt idx="2">
                  <c:v>41.3</c:v>
                </c:pt>
                <c:pt idx="3">
                  <c:v>43.5</c:v>
                </c:pt>
              </c:numCache>
            </c:numRef>
          </c:val>
          <c:smooth val="0"/>
          <c:extLst>
            <c:ext xmlns:c16="http://schemas.microsoft.com/office/drawing/2014/chart" uri="{C3380CC4-5D6E-409C-BE32-E72D297353CC}">
              <c16:uniqueId val="{0000000E-D0AD-4272-838C-7DD3D4D96959}"/>
            </c:ext>
          </c:extLst>
        </c:ser>
        <c:dLbls>
          <c:showLegendKey val="0"/>
          <c:showVal val="0"/>
          <c:showCatName val="0"/>
          <c:showSerName val="0"/>
          <c:showPercent val="0"/>
          <c:showBubbleSize val="0"/>
        </c:dLbls>
        <c:marker val="1"/>
        <c:smooth val="0"/>
        <c:axId val="244297080"/>
        <c:axId val="188529672"/>
      </c:lineChart>
      <c:catAx>
        <c:axId val="244297080"/>
        <c:scaling>
          <c:orientation val="minMax"/>
        </c:scaling>
        <c:delete val="0"/>
        <c:axPos val="b"/>
        <c:numFmt formatCode="0_);[Red]\(0\)" sourceLinked="0"/>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明朝"/>
                <a:ea typeface="ＭＳ 明朝"/>
                <a:cs typeface="ＭＳ 明朝"/>
              </a:defRPr>
            </a:pPr>
            <a:endParaRPr lang="ja-JP"/>
          </a:p>
        </c:txPr>
        <c:crossAx val="188529672"/>
        <c:crosses val="autoZero"/>
        <c:auto val="1"/>
        <c:lblAlgn val="ctr"/>
        <c:lblOffset val="100"/>
        <c:tickLblSkip val="1"/>
        <c:tickMarkSkip val="1"/>
        <c:noMultiLvlLbl val="0"/>
      </c:catAx>
      <c:valAx>
        <c:axId val="188529672"/>
        <c:scaling>
          <c:orientation val="minMax"/>
          <c:max val="45"/>
          <c:min val="32"/>
        </c:scaling>
        <c:delete val="0"/>
        <c:axPos val="l"/>
        <c:majorGridlines>
          <c:spPr>
            <a:ln w="3175">
              <a:solidFill>
                <a:srgbClr val="FFFFFF"/>
              </a:solid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明朝"/>
                    <a:ea typeface="ＭＳ 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明朝"/>
                <a:ea typeface="ＭＳ 明朝"/>
                <a:cs typeface="ＭＳ 明朝"/>
              </a:defRPr>
            </a:pPr>
            <a:endParaRPr lang="ja-JP"/>
          </a:p>
        </c:txPr>
        <c:crossAx val="24429708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ja-JP" altLang="ja-JP" sz="1800" b="1" i="0" baseline="0">
                <a:solidFill>
                  <a:sysClr val="windowText" lastClr="000000"/>
                </a:solidFill>
                <a:effectLst/>
                <a:latin typeface="ＭＳ 明朝" panose="02020609040205080304" pitchFamily="17" charset="-128"/>
                <a:ea typeface="ＭＳ 明朝" panose="02020609040205080304" pitchFamily="17" charset="-128"/>
              </a:rPr>
              <a:t>転入・転出者数の推移</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ja-JP" altLang="en-US">
              <a:solidFill>
                <a:sysClr val="windowText" lastClr="000000"/>
              </a:solidFill>
            </a:endParaRPr>
          </a:p>
        </c:rich>
      </c:tx>
      <c:layout>
        <c:manualLayout>
          <c:xMode val="edge"/>
          <c:yMode val="edge"/>
          <c:x val="0.32611289949960659"/>
          <c:y val="5.3227809602663725E-2"/>
        </c:manualLayout>
      </c:layout>
      <c:overlay val="0"/>
      <c:spPr>
        <a:noFill/>
        <a:ln w="25400">
          <a:noFill/>
        </a:ln>
      </c:spPr>
    </c:title>
    <c:autoTitleDeleted val="0"/>
    <c:plotArea>
      <c:layout>
        <c:manualLayout>
          <c:layoutTarget val="inner"/>
          <c:xMode val="edge"/>
          <c:yMode val="edge"/>
          <c:x val="7.2377242923427926E-2"/>
          <c:y val="0.20410060705601984"/>
          <c:w val="0.88842451204336514"/>
          <c:h val="0.57191826481812469"/>
        </c:manualLayout>
      </c:layout>
      <c:barChart>
        <c:barDir val="col"/>
        <c:grouping val="stacked"/>
        <c:varyColors val="0"/>
        <c:ser>
          <c:idx val="0"/>
          <c:order val="0"/>
          <c:tx>
            <c:strRef>
              <c:f>'グラフ（入力シート）'!$C$2</c:f>
              <c:strCache>
                <c:ptCount val="1"/>
                <c:pt idx="0">
                  <c:v>道外</c:v>
                </c:pt>
              </c:strCache>
            </c:strRef>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'グラフ（入力シート）'!$A$3:$B$12</c:f>
              <c:multiLvlStrCache>
                <c:ptCount val="10"/>
                <c:lvl>
                  <c:pt idx="0">
                    <c:v>転入</c:v>
                  </c:pt>
                  <c:pt idx="1">
                    <c:v>転出</c:v>
                  </c:pt>
                  <c:pt idx="2">
                    <c:v>転入</c:v>
                  </c:pt>
                  <c:pt idx="3">
                    <c:v>転出</c:v>
                  </c:pt>
                  <c:pt idx="4">
                    <c:v>転入</c:v>
                  </c:pt>
                  <c:pt idx="5">
                    <c:v>転出</c:v>
                  </c:pt>
                  <c:pt idx="6">
                    <c:v>転入</c:v>
                  </c:pt>
                  <c:pt idx="7">
                    <c:v>転出</c:v>
                  </c:pt>
                  <c:pt idx="8">
                    <c:v>転入</c:v>
                  </c:pt>
                  <c:pt idx="9">
                    <c:v>転出</c:v>
                  </c:pt>
                </c:lvl>
                <c:lvl>
                  <c:pt idx="0">
                    <c:v>2</c:v>
                  </c:pt>
                  <c:pt idx="2">
                    <c:v>3</c:v>
                  </c:pt>
                  <c:pt idx="4">
                    <c:v>4</c:v>
                  </c:pt>
                  <c:pt idx="6">
                    <c:v>5</c:v>
                  </c:pt>
                  <c:pt idx="8">
                    <c:v>6</c:v>
                  </c:pt>
                </c:lvl>
              </c:multiLvlStrCache>
            </c:multiLvlStrRef>
          </c:cat>
          <c:val>
            <c:numRef>
              <c:f>'グラフ（入力シート）'!$C$3:$C$12</c:f>
              <c:numCache>
                <c:formatCode>#,##0_);\(#,##0\)</c:formatCode>
                <c:ptCount val="10"/>
                <c:pt idx="0">
                  <c:v>697</c:v>
                </c:pt>
                <c:pt idx="1">
                  <c:v>706</c:v>
                </c:pt>
                <c:pt idx="2">
                  <c:v>730</c:v>
                </c:pt>
                <c:pt idx="3">
                  <c:v>854</c:v>
                </c:pt>
                <c:pt idx="4">
                  <c:v>840</c:v>
                </c:pt>
                <c:pt idx="5">
                  <c:v>887</c:v>
                </c:pt>
                <c:pt idx="6">
                  <c:v>778</c:v>
                </c:pt>
                <c:pt idx="7">
                  <c:v>783</c:v>
                </c:pt>
                <c:pt idx="8">
                  <c:v>767</c:v>
                </c:pt>
                <c:pt idx="9">
                  <c:v>855</c:v>
                </c:pt>
              </c:numCache>
            </c:numRef>
          </c:val>
          <c:extLst>
            <c:ext xmlns:c16="http://schemas.microsoft.com/office/drawing/2014/chart" uri="{C3380CC4-5D6E-409C-BE32-E72D297353CC}">
              <c16:uniqueId val="{00000000-E24A-498B-AAED-EFB2E4EE35C4}"/>
            </c:ext>
          </c:extLst>
        </c:ser>
        <c:ser>
          <c:idx val="1"/>
          <c:order val="1"/>
          <c:tx>
            <c:strRef>
              <c:f>'グラフ（入力シート）'!$D$2</c:f>
              <c:strCache>
                <c:ptCount val="1"/>
                <c:pt idx="0">
                  <c:v>道内</c:v>
                </c:pt>
              </c:strCache>
            </c:strRef>
          </c:tx>
          <c:spPr>
            <a:solidFill>
              <a:srgbClr val="ED7D31"/>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'グラフ（入力シート）'!$A$3:$B$12</c:f>
              <c:multiLvlStrCache>
                <c:ptCount val="10"/>
                <c:lvl>
                  <c:pt idx="0">
                    <c:v>転入</c:v>
                  </c:pt>
                  <c:pt idx="1">
                    <c:v>転出</c:v>
                  </c:pt>
                  <c:pt idx="2">
                    <c:v>転入</c:v>
                  </c:pt>
                  <c:pt idx="3">
                    <c:v>転出</c:v>
                  </c:pt>
                  <c:pt idx="4">
                    <c:v>転入</c:v>
                  </c:pt>
                  <c:pt idx="5">
                    <c:v>転出</c:v>
                  </c:pt>
                  <c:pt idx="6">
                    <c:v>転入</c:v>
                  </c:pt>
                  <c:pt idx="7">
                    <c:v>転出</c:v>
                  </c:pt>
                  <c:pt idx="8">
                    <c:v>転入</c:v>
                  </c:pt>
                  <c:pt idx="9">
                    <c:v>転出</c:v>
                  </c:pt>
                </c:lvl>
                <c:lvl>
                  <c:pt idx="0">
                    <c:v>2</c:v>
                  </c:pt>
                  <c:pt idx="2">
                    <c:v>3</c:v>
                  </c:pt>
                  <c:pt idx="4">
                    <c:v>4</c:v>
                  </c:pt>
                  <c:pt idx="6">
                    <c:v>5</c:v>
                  </c:pt>
                  <c:pt idx="8">
                    <c:v>6</c:v>
                  </c:pt>
                </c:lvl>
              </c:multiLvlStrCache>
            </c:multiLvlStrRef>
          </c:cat>
          <c:val>
            <c:numRef>
              <c:f>'グラフ（入力シート）'!$D$3:$D$12</c:f>
              <c:numCache>
                <c:formatCode>#,##0</c:formatCode>
                <c:ptCount val="10"/>
                <c:pt idx="0">
                  <c:v>2010</c:v>
                </c:pt>
                <c:pt idx="1">
                  <c:v>2311</c:v>
                </c:pt>
                <c:pt idx="2" formatCode="#,##0_);\(#,##0\)">
                  <c:v>2326</c:v>
                </c:pt>
                <c:pt idx="3" formatCode="#,##0_);\(#,##0\)">
                  <c:v>1955</c:v>
                </c:pt>
                <c:pt idx="4" formatCode="#,##0_);\(#,##0\)">
                  <c:v>2495</c:v>
                </c:pt>
                <c:pt idx="5" formatCode="#,##0_);\(#,##0\)">
                  <c:v>1958</c:v>
                </c:pt>
                <c:pt idx="6" formatCode="#,##0_);\(#,##0\)">
                  <c:v>2465</c:v>
                </c:pt>
                <c:pt idx="7" formatCode="#,##0_);\(#,##0\)">
                  <c:v>1879</c:v>
                </c:pt>
                <c:pt idx="8" formatCode="#,##0_);\(#,##0\)">
                  <c:v>2305</c:v>
                </c:pt>
                <c:pt idx="9" formatCode="#,##0_);\(#,##0\)">
                  <c:v>1954</c:v>
                </c:pt>
              </c:numCache>
            </c:numRef>
          </c:val>
          <c:extLst>
            <c:ext xmlns:c16="http://schemas.microsoft.com/office/drawing/2014/chart" uri="{C3380CC4-5D6E-409C-BE32-E72D297353CC}">
              <c16:uniqueId val="{00000001-E24A-498B-AAED-EFB2E4EE35C4}"/>
            </c:ext>
          </c:extLst>
        </c:ser>
        <c:dLbls>
          <c:showLegendKey val="0"/>
          <c:showVal val="0"/>
          <c:showCatName val="0"/>
          <c:showSerName val="0"/>
          <c:showPercent val="0"/>
          <c:showBubbleSize val="0"/>
        </c:dLbls>
        <c:gapWidth val="219"/>
        <c:overlap val="100"/>
        <c:axId val="245321976"/>
        <c:axId val="245322368"/>
      </c:barChart>
      <c:catAx>
        <c:axId val="24532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245322368"/>
        <c:crosses val="autoZero"/>
        <c:auto val="1"/>
        <c:lblAlgn val="ctr"/>
        <c:lblOffset val="100"/>
        <c:noMultiLvlLbl val="0"/>
      </c:catAx>
      <c:valAx>
        <c:axId val="245322368"/>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245321976"/>
        <c:crosses val="autoZero"/>
        <c:crossBetween val="between"/>
      </c:valAx>
      <c:spPr>
        <a:noFill/>
        <a:ln w="25400">
          <a:noFill/>
        </a:ln>
      </c:spPr>
    </c:plotArea>
    <c:legend>
      <c:legendPos val="b"/>
      <c:layout>
        <c:manualLayout>
          <c:xMode val="edge"/>
          <c:yMode val="edge"/>
          <c:x val="0.78657141466446512"/>
          <c:y val="0.12454696230455856"/>
          <c:w val="0.11922914771174287"/>
          <c:h val="6.0981595092024526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Meiryo UI" panose="020B0604030504040204" pitchFamily="50" charset="-128"/>
                <a:ea typeface="Meiryo UI" panose="020B0604030504040204" pitchFamily="50" charset="-128"/>
                <a:cs typeface="Meiryo UI" panose="020B0604030504040204" pitchFamily="50" charset="-128"/>
              </a:rPr>
              <a:t>市民の平均年齢の推移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'グラフ（入力シート）⑦'!$B$3</c:f>
              <c:strCache>
                <c:ptCount val="1"/>
                <c:pt idx="0">
                  <c:v>総数</c:v>
                </c:pt>
              </c:strCache>
            </c:strRef>
          </c:tx>
          <c:spPr>
            <a:ln w="12700" cap="flat" cmpd="sng" algn="ctr">
              <a:solidFill>
                <a:schemeClr val="accent4">
                  <a:shade val="50000"/>
                </a:schemeClr>
              </a:solidFill>
              <a:prstDash val="solid"/>
              <a:miter lim="800000"/>
            </a:ln>
            <a:effectLst/>
          </c:spPr>
          <c:marker>
            <c:symbol val="circle"/>
            <c:size val="5"/>
            <c:spPr>
              <a:solidFill>
                <a:schemeClr val="accent4"/>
              </a:solidFill>
              <a:ln w="12700" cap="flat" cmpd="sng" algn="ctr">
                <a:solidFill>
                  <a:schemeClr val="accent4">
                    <a:shade val="50000"/>
                  </a:schemeClr>
                </a:solidFill>
                <a:prstDash val="solid"/>
                <a:miter lim="800000"/>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'グラフ（入力シート）⑦'!$A$4:$A$7</c:f>
              <c:strCache>
                <c:ptCount val="4"/>
                <c:pt idx="0">
                  <c:v>H17</c:v>
                </c:pt>
                <c:pt idx="1">
                  <c:v>22</c:v>
                </c:pt>
                <c:pt idx="2">
                  <c:v>27</c:v>
                </c:pt>
                <c:pt idx="3">
                  <c:v>R2</c:v>
                </c:pt>
              </c:strCache>
            </c:strRef>
          </c:cat>
          <c:val>
            <c:numRef>
              <c:f>'グラフ（入力シート）⑦'!$B$4:$B$7</c:f>
              <c:numCache>
                <c:formatCode>0.0_);[Red]\(0.0\)</c:formatCode>
                <c:ptCount val="4"/>
                <c:pt idx="0">
                  <c:v>41</c:v>
                </c:pt>
                <c:pt idx="1">
                  <c:v>43.3</c:v>
                </c:pt>
                <c:pt idx="2">
                  <c:v>45.9</c:v>
                </c:pt>
                <c:pt idx="3">
                  <c:v>47.1</c:v>
                </c:pt>
              </c:numCache>
            </c:numRef>
          </c:val>
          <c:smooth val="0"/>
          <c:extLst>
            <c:ext xmlns:c16="http://schemas.microsoft.com/office/drawing/2014/chart" uri="{C3380CC4-5D6E-409C-BE32-E72D297353CC}">
              <c16:uniqueId val="{00000000-5E46-446B-A90C-80040C115682}"/>
            </c:ext>
          </c:extLst>
        </c:ser>
        <c:ser>
          <c:idx val="1"/>
          <c:order val="1"/>
          <c:tx>
            <c:strRef>
              <c:f>'グラフ（入力シート）⑦'!$C$3</c:f>
              <c:strCache>
                <c:ptCount val="1"/>
                <c:pt idx="0">
                  <c:v>男</c:v>
                </c:pt>
              </c:strCache>
            </c:strRef>
          </c:tx>
          <c:spPr>
            <a:ln w="12700" cap="flat" cmpd="sng" algn="ctr">
              <a:solidFill>
                <a:schemeClr val="accent1">
                  <a:shade val="50000"/>
                </a:schemeClr>
              </a:solidFill>
              <a:prstDash val="solid"/>
              <a:miter lim="800000"/>
            </a:ln>
            <a:effectLst/>
          </c:spPr>
          <c:marker>
            <c:symbol val="circle"/>
            <c:size val="5"/>
            <c:spPr>
              <a:solidFill>
                <a:schemeClr val="accent1"/>
              </a:solidFill>
              <a:ln w="12700" cap="flat" cmpd="sng" algn="ctr">
                <a:solidFill>
                  <a:schemeClr val="accent1">
                    <a:shade val="50000"/>
                  </a:schemeClr>
                </a:solidFill>
                <a:prstDash val="solid"/>
                <a:miter lim="800000"/>
              </a:ln>
              <a:effectLst/>
            </c:spPr>
          </c:marker>
          <c:dLbls>
            <c:dLbl>
              <c:idx val="0"/>
              <c:layout>
                <c:manualLayout>
                  <c:x val="-2.535595971262123E-17"/>
                  <c:y val="0.113043507286076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46-446B-A90C-80040C115682}"/>
                </c:ext>
              </c:extLst>
            </c:dLbl>
            <c:dLbl>
              <c:idx val="1"/>
              <c:layout>
                <c:manualLayout>
                  <c:x val="5.5322733003996087E-3"/>
                  <c:y val="7.5362338190717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46-446B-A90C-80040C115682}"/>
                </c:ext>
              </c:extLst>
            </c:dLbl>
            <c:dLbl>
              <c:idx val="2"/>
              <c:layout>
                <c:manualLayout>
                  <c:x val="2.7661366501998044E-3"/>
                  <c:y val="7.5362338190717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46-446B-A90C-80040C115682}"/>
                </c:ext>
              </c:extLst>
            </c:dLbl>
            <c:dLbl>
              <c:idx val="3"/>
              <c:layout>
                <c:manualLayout>
                  <c:x val="-1.3830683250999022E-2"/>
                  <c:y val="0.1036232150122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46-446B-A90C-80040C1156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'グラフ（入力シート）⑦'!$A$4:$A$7</c:f>
              <c:strCache>
                <c:ptCount val="4"/>
                <c:pt idx="0">
                  <c:v>H17</c:v>
                </c:pt>
                <c:pt idx="1">
                  <c:v>22</c:v>
                </c:pt>
                <c:pt idx="2">
                  <c:v>27</c:v>
                </c:pt>
                <c:pt idx="3">
                  <c:v>R2</c:v>
                </c:pt>
              </c:strCache>
            </c:strRef>
          </c:cat>
          <c:val>
            <c:numRef>
              <c:f>'グラフ（入力シート）⑦'!$C$4:$C$7</c:f>
              <c:numCache>
                <c:formatCode>0.0_);[Red]\(0.0\)</c:formatCode>
                <c:ptCount val="4"/>
                <c:pt idx="0">
                  <c:v>39.4</c:v>
                </c:pt>
                <c:pt idx="1">
                  <c:v>41.9</c:v>
                </c:pt>
                <c:pt idx="2">
                  <c:v>44.5</c:v>
                </c:pt>
                <c:pt idx="3">
                  <c:v>45.5</c:v>
                </c:pt>
              </c:numCache>
            </c:numRef>
          </c:val>
          <c:smooth val="0"/>
          <c:extLst>
            <c:ext xmlns:c16="http://schemas.microsoft.com/office/drawing/2014/chart" uri="{C3380CC4-5D6E-409C-BE32-E72D297353CC}">
              <c16:uniqueId val="{00000005-5E46-446B-A90C-80040C115682}"/>
            </c:ext>
          </c:extLst>
        </c:ser>
        <c:ser>
          <c:idx val="2"/>
          <c:order val="2"/>
          <c:tx>
            <c:strRef>
              <c:f>'グラフ（入力シート）⑦'!$D$3</c:f>
              <c:strCache>
                <c:ptCount val="1"/>
                <c:pt idx="0">
                  <c:v>女</c:v>
                </c:pt>
              </c:strCache>
            </c:strRef>
          </c:tx>
          <c:spPr>
            <a:ln w="12700" cap="flat" cmpd="sng" algn="ctr">
              <a:solidFill>
                <a:schemeClr val="accent2">
                  <a:shade val="50000"/>
                </a:schemeClr>
              </a:solidFill>
              <a:prstDash val="solid"/>
              <a:miter lim="800000"/>
            </a:ln>
            <a:effectLst/>
          </c:spPr>
          <c:marker>
            <c:symbol val="circle"/>
            <c:size val="5"/>
            <c:spPr>
              <a:solidFill>
                <a:schemeClr val="accent2"/>
              </a:solidFill>
              <a:ln w="12700" cap="flat" cmpd="sng" algn="ctr">
                <a:solidFill>
                  <a:schemeClr val="accent2">
                    <a:shade val="50000"/>
                  </a:schemeClr>
                </a:solidFill>
                <a:prstDash val="solid"/>
                <a:miter lim="800000"/>
              </a:ln>
              <a:effectLst/>
            </c:spPr>
          </c:marker>
          <c:dLbls>
            <c:dLbl>
              <c:idx val="0"/>
              <c:layout>
                <c:manualLayout>
                  <c:x val="-2.535595971262123E-17"/>
                  <c:y val="-0.113043507286076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46-446B-A90C-80040C115682}"/>
                </c:ext>
              </c:extLst>
            </c:dLbl>
            <c:dLbl>
              <c:idx val="1"/>
              <c:layout>
                <c:manualLayout>
                  <c:x val="-1.1064546600799268E-2"/>
                  <c:y val="-8.0072484327637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46-446B-A90C-80040C115682}"/>
                </c:ext>
              </c:extLst>
            </c:dLbl>
            <c:dLbl>
              <c:idx val="2"/>
              <c:layout>
                <c:manualLayout>
                  <c:x val="-2.2129093201598435E-2"/>
                  <c:y val="-6.5942045916878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46-446B-A90C-80040C115682}"/>
                </c:ext>
              </c:extLst>
            </c:dLbl>
            <c:dLbl>
              <c:idx val="3"/>
              <c:layout>
                <c:manualLayout>
                  <c:x val="-1.6596819901198927E-2"/>
                  <c:y val="-8.0072484327637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46-446B-A90C-80040C1156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'グラフ（入力シート）⑦'!$A$4:$A$7</c:f>
              <c:strCache>
                <c:ptCount val="4"/>
                <c:pt idx="0">
                  <c:v>H17</c:v>
                </c:pt>
                <c:pt idx="1">
                  <c:v>22</c:v>
                </c:pt>
                <c:pt idx="2">
                  <c:v>27</c:v>
                </c:pt>
                <c:pt idx="3">
                  <c:v>R2</c:v>
                </c:pt>
              </c:strCache>
            </c:strRef>
          </c:cat>
          <c:val>
            <c:numRef>
              <c:f>'グラフ（入力シート）⑦'!$D$4:$D$7</c:f>
              <c:numCache>
                <c:formatCode>0.0_);[Red]\(0.0\)</c:formatCode>
                <c:ptCount val="4"/>
                <c:pt idx="0">
                  <c:v>42.5</c:v>
                </c:pt>
                <c:pt idx="1">
                  <c:v>45</c:v>
                </c:pt>
                <c:pt idx="2">
                  <c:v>47.3</c:v>
                </c:pt>
                <c:pt idx="3">
                  <c:v>48.6</c:v>
                </c:pt>
              </c:numCache>
            </c:numRef>
          </c:val>
          <c:smooth val="0"/>
          <c:extLst>
            <c:ext xmlns:c16="http://schemas.microsoft.com/office/drawing/2014/chart" uri="{C3380CC4-5D6E-409C-BE32-E72D297353CC}">
              <c16:uniqueId val="{0000000A-5E46-446B-A90C-80040C115682}"/>
            </c:ext>
          </c:extLst>
        </c:ser>
        <c:dLbls>
          <c:showLegendKey val="0"/>
          <c:showVal val="0"/>
          <c:showCatName val="0"/>
          <c:showSerName val="0"/>
          <c:showPercent val="0"/>
          <c:showBubbleSize val="0"/>
        </c:dLbls>
        <c:marker val="1"/>
        <c:smooth val="0"/>
        <c:axId val="246296904"/>
        <c:axId val="246297296"/>
      </c:lineChart>
      <c:catAx>
        <c:axId val="246296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7296"/>
        <c:crosses val="autoZero"/>
        <c:auto val="1"/>
        <c:lblAlgn val="ctr"/>
        <c:lblOffset val="100"/>
        <c:noMultiLvlLbl val="0"/>
      </c:catAx>
      <c:valAx>
        <c:axId val="246297296"/>
        <c:scaling>
          <c:orientation val="minMax"/>
          <c:min val="35"/>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296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ja-JP" altLang="en-US" sz="2000"/>
              <a:t>産業人口割合（令和２年）</a:t>
            </a:r>
          </a:p>
        </c:rich>
      </c:tx>
      <c:layout>
        <c:manualLayout>
          <c:xMode val="edge"/>
          <c:yMode val="edge"/>
          <c:x val="0.24729844647709123"/>
          <c:y val="3.5328830836127909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263639943697337"/>
          <c:y val="0.24169797090904765"/>
          <c:w val="0.33525147092653751"/>
          <c:h val="0.67295861328180639"/>
        </c:manualLayout>
      </c:layout>
      <c:doughnutChart>
        <c:varyColors val="1"/>
        <c:ser>
          <c:idx val="0"/>
          <c:order val="0"/>
          <c:tx>
            <c:strRef>
              <c:f>'グラフ（入力シート）②'!$L$5</c:f>
              <c:strCache>
                <c:ptCount val="1"/>
                <c:pt idx="0">
                  <c:v>割合</c:v>
                </c:pt>
              </c:strCache>
            </c:strRef>
          </c:tx>
          <c:spPr>
            <a:effectLst>
              <a:outerShdw blurRad="50800" dist="38100" dir="2700000" algn="tl" rotWithShape="0">
                <a:prstClr val="black">
                  <a:alpha val="40000"/>
                </a:prstClr>
              </a:outerShdw>
            </a:effectLst>
          </c:spPr>
          <c:explosion val="1"/>
          <c:dPt>
            <c:idx val="0"/>
            <c:bubble3D val="0"/>
            <c:spPr>
              <a:solidFill>
                <a:srgbClr val="92D050"/>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1-2CF1-462F-A201-B3A6A1A54A91}"/>
              </c:ext>
            </c:extLst>
          </c:dPt>
          <c:dPt>
            <c:idx val="1"/>
            <c:bubble3D val="0"/>
            <c:spPr>
              <a:solidFill>
                <a:srgbClr val="FF9999"/>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3-2CF1-462F-A201-B3A6A1A54A91}"/>
              </c:ext>
            </c:extLst>
          </c:dPt>
          <c:dPt>
            <c:idx val="2"/>
            <c:bubble3D val="0"/>
            <c:spPr>
              <a:solidFill>
                <a:schemeClr val="accent4">
                  <a:lumMod val="60000"/>
                  <a:lumOff val="40000"/>
                </a:schemeClr>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5-2CF1-462F-A201-B3A6A1A54A91}"/>
              </c:ext>
            </c:extLst>
          </c:dPt>
          <c:dPt>
            <c:idx val="3"/>
            <c:bubble3D val="0"/>
            <c:spPr>
              <a:solidFill>
                <a:srgbClr val="00B0F0"/>
              </a:solidFill>
              <a:ln w="19050" cap="flat" cmpd="sng" algn="ctr">
                <a:solidFill>
                  <a:schemeClr val="lt1"/>
                </a:solidFill>
                <a:prstDash val="solid"/>
                <a:miter lim="800000"/>
              </a:ln>
              <a:effectLst>
                <a:outerShdw blurRad="50800" dist="38100" dir="2700000" algn="tl" rotWithShape="0">
                  <a:prstClr val="black">
                    <a:alpha val="40000"/>
                  </a:prstClr>
                </a:outerShdw>
              </a:effectLst>
            </c:spPr>
            <c:extLst>
              <c:ext xmlns:c16="http://schemas.microsoft.com/office/drawing/2014/chart" uri="{C3380CC4-5D6E-409C-BE32-E72D297353CC}">
                <c16:uniqueId val="{00000007-2CF1-462F-A201-B3A6A1A54A91}"/>
              </c:ext>
            </c:extLst>
          </c:dPt>
          <c:dLbls>
            <c:dLbl>
              <c:idx val="0"/>
              <c:layout>
                <c:manualLayout>
                  <c:x val="0.13231931308756179"/>
                  <c:y val="-5.885217281039469E-2"/>
                </c:manualLayout>
              </c:layout>
              <c:numFmt formatCode="0.0%" sourceLinked="0"/>
              <c:spPr>
                <a:noFill/>
                <a:ln>
                  <a:noFill/>
                </a:ln>
                <a:effectLst/>
              </c:spPr>
              <c:txPr>
                <a:bodyPr rot="0" spcFirstLastPara="1" vertOverflow="overflow" horzOverflow="overflow"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179605754382823"/>
                      <c:h val="0.14158864655210338"/>
                    </c:manualLayout>
                  </c15:layout>
                </c:ext>
                <c:ext xmlns:c16="http://schemas.microsoft.com/office/drawing/2014/chart" uri="{C3380CC4-5D6E-409C-BE32-E72D297353CC}">
                  <c16:uniqueId val="{00000001-2CF1-462F-A201-B3A6A1A54A91}"/>
                </c:ext>
              </c:extLst>
            </c:dLbl>
            <c:dLbl>
              <c:idx val="1"/>
              <c:layout>
                <c:manualLayout>
                  <c:x val="0.14045353712817982"/>
                  <c:y val="-5.11307767944936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F1-462F-A201-B3A6A1A54A91}"/>
                </c:ext>
              </c:extLst>
            </c:dLbl>
            <c:dLbl>
              <c:idx val="2"/>
              <c:layout>
                <c:manualLayout>
                  <c:x val="-0.14825651141307877"/>
                  <c:y val="2.753195673549641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F1-462F-A201-B3A6A1A54A91}"/>
                </c:ext>
              </c:extLst>
            </c:dLbl>
            <c:dLbl>
              <c:idx val="3"/>
              <c:layout>
                <c:manualLayout>
                  <c:x val="-0.14136227486039379"/>
                  <c:y val="-7.94072810306576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CF1-462F-A201-B3A6A1A54A91}"/>
                </c:ext>
              </c:extLst>
            </c:dLbl>
            <c:numFmt formatCode="0.0%" sourceLinked="0"/>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'グラフ（入力シート）②'!$M$4:$P$4</c:f>
              <c:strCache>
                <c:ptCount val="4"/>
                <c:pt idx="0">
                  <c:v>第１次産業</c:v>
                </c:pt>
                <c:pt idx="1">
                  <c:v>第２次産業</c:v>
                </c:pt>
                <c:pt idx="2">
                  <c:v>第３次産業</c:v>
                </c:pt>
                <c:pt idx="3">
                  <c:v>分類不能の産業</c:v>
                </c:pt>
              </c:strCache>
            </c:strRef>
          </c:cat>
          <c:val>
            <c:numRef>
              <c:f>'グラフ（入力シート）②'!$M$5:$P$5</c:f>
              <c:numCache>
                <c:formatCode>0.0_);[Red]\(0.0\)</c:formatCode>
                <c:ptCount val="4"/>
                <c:pt idx="0">
                  <c:v>4</c:v>
                </c:pt>
                <c:pt idx="1">
                  <c:v>20.8</c:v>
                </c:pt>
                <c:pt idx="2">
                  <c:v>73.8</c:v>
                </c:pt>
                <c:pt idx="3">
                  <c:v>1.4</c:v>
                </c:pt>
              </c:numCache>
            </c:numRef>
          </c:val>
          <c:extLst>
            <c:ext xmlns:c16="http://schemas.microsoft.com/office/drawing/2014/chart" uri="{C3380CC4-5D6E-409C-BE32-E72D297353CC}">
              <c16:uniqueId val="{00000008-2CF1-462F-A201-B3A6A1A54A91}"/>
            </c:ext>
          </c:extLst>
        </c:ser>
        <c:dLbls>
          <c:showLegendKey val="0"/>
          <c:showVal val="0"/>
          <c:showCatName val="0"/>
          <c:showSerName val="0"/>
          <c:showPercent val="0"/>
          <c:showBubbleSize val="0"/>
          <c:showLeaderLines val="1"/>
        </c:dLbls>
        <c:firstSliceAng val="0"/>
        <c:holeSize val="74"/>
      </c:doughnutChart>
      <c:spPr>
        <a:noFill/>
        <a:ln>
          <a:noFill/>
        </a:ln>
        <a:effectLst/>
      </c:spPr>
    </c:plotArea>
    <c:legend>
      <c:legendPos val="b"/>
      <c:layout>
        <c:manualLayout>
          <c:xMode val="edge"/>
          <c:yMode val="edge"/>
          <c:x val="0.69115641858936006"/>
          <c:y val="0.45181261187652899"/>
          <c:w val="0.17984115163117859"/>
          <c:h val="0.409028395001047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1.png"/><Relationship Id="rId1" Type="http://schemas.openxmlformats.org/officeDocument/2006/relationships/chart" Target="../charts/chart12.xml"/><Relationship Id="rId4"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309562</xdr:colOff>
      <xdr:row>3</xdr:row>
      <xdr:rowOff>83343</xdr:rowOff>
    </xdr:from>
    <xdr:to>
      <xdr:col>9</xdr:col>
      <xdr:colOff>80961</xdr:colOff>
      <xdr:row>12</xdr:row>
      <xdr:rowOff>61911</xdr:rowOff>
    </xdr:to>
    <xdr:graphicFrame macro="">
      <xdr:nvGraphicFramePr>
        <xdr:cNvPr id="15" name="グラフ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0</xdr:row>
      <xdr:rowOff>0</xdr:rowOff>
    </xdr:from>
    <xdr:to>
      <xdr:col>5</xdr:col>
      <xdr:colOff>57150</xdr:colOff>
      <xdr:row>0</xdr:row>
      <xdr:rowOff>0</xdr:rowOff>
    </xdr:to>
    <xdr:graphicFrame macro="">
      <xdr:nvGraphicFramePr>
        <xdr:cNvPr id="707054" name="グラフ 2">
          <a:extLst>
            <a:ext uri="{FF2B5EF4-FFF2-40B4-BE49-F238E27FC236}">
              <a16:creationId xmlns:a16="http://schemas.microsoft.com/office/drawing/2014/main" id="{00000000-0008-0000-0000-0000EEC9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19050</xdr:colOff>
      <xdr:row>0</xdr:row>
      <xdr:rowOff>0</xdr:rowOff>
    </xdr:from>
    <xdr:to>
      <xdr:col>8</xdr:col>
      <xdr:colOff>714375</xdr:colOff>
      <xdr:row>0</xdr:row>
      <xdr:rowOff>0</xdr:rowOff>
    </xdr:to>
    <xdr:graphicFrame macro="">
      <xdr:nvGraphicFramePr>
        <xdr:cNvPr id="707055" name="グラフ 3">
          <a:extLst>
            <a:ext uri="{FF2B5EF4-FFF2-40B4-BE49-F238E27FC236}">
              <a16:creationId xmlns:a16="http://schemas.microsoft.com/office/drawing/2014/main" id="{00000000-0008-0000-0000-0000EFC9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101213</xdr:colOff>
      <xdr:row>12</xdr:row>
      <xdr:rowOff>211088</xdr:rowOff>
    </xdr:from>
    <xdr:to>
      <xdr:col>10</xdr:col>
      <xdr:colOff>325014</xdr:colOff>
      <xdr:row>13</xdr:row>
      <xdr:rowOff>247828</xdr:rowOff>
    </xdr:to>
    <xdr:sp macro="" textlink="">
      <xdr:nvSpPr>
        <xdr:cNvPr id="1062" name="Rectangle 38">
          <a:extLst>
            <a:ext uri="{FF2B5EF4-FFF2-40B4-BE49-F238E27FC236}">
              <a16:creationId xmlns:a16="http://schemas.microsoft.com/office/drawing/2014/main" id="{00000000-0008-0000-0000-000026040000}"/>
            </a:ext>
          </a:extLst>
        </xdr:cNvPr>
        <xdr:cNvSpPr>
          <a:spLocks noChangeArrowheads="1"/>
        </xdr:cNvSpPr>
      </xdr:nvSpPr>
      <xdr:spPr bwMode="auto">
        <a:xfrm>
          <a:off x="6006713" y="3961557"/>
          <a:ext cx="1462051" cy="2867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〈資料〉総務省　国勢調査</a:t>
          </a:r>
        </a:p>
      </xdr:txBody>
    </xdr:sp>
    <xdr:clientData/>
  </xdr:twoCellAnchor>
  <xdr:twoCellAnchor>
    <xdr:from>
      <xdr:col>8</xdr:col>
      <xdr:colOff>419099</xdr:colOff>
      <xdr:row>3</xdr:row>
      <xdr:rowOff>38101</xdr:rowOff>
    </xdr:from>
    <xdr:to>
      <xdr:col>10</xdr:col>
      <xdr:colOff>66674</xdr:colOff>
      <xdr:row>6</xdr:row>
      <xdr:rowOff>38101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499" y="1543051"/>
          <a:ext cx="885825"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M" panose="020B0600000000000000" pitchFamily="50" charset="-128"/>
              <a:ea typeface="HGPｺﾞｼｯｸM" panose="020B0600000000000000" pitchFamily="50" charset="-128"/>
            </a:rPr>
            <a:t>年少人口</a:t>
          </a:r>
          <a:endParaRPr kumimoji="1" lang="en-US" altLang="ja-JP" sz="1100">
            <a:latin typeface="HGPｺﾞｼｯｸM" panose="020B0600000000000000" pitchFamily="50" charset="-128"/>
            <a:ea typeface="HGPｺﾞｼｯｸM" panose="020B0600000000000000" pitchFamily="50" charset="-128"/>
          </a:endParaRPr>
        </a:p>
        <a:p>
          <a:pPr algn="ctr"/>
          <a:r>
            <a:rPr kumimoji="1" lang="en-US" altLang="ja-JP" sz="1100">
              <a:latin typeface="HGPｺﾞｼｯｸM" panose="020B0600000000000000" pitchFamily="50" charset="-128"/>
              <a:ea typeface="HGPｺﾞｼｯｸM" panose="020B0600000000000000" pitchFamily="50" charset="-128"/>
            </a:rPr>
            <a:t>12.5</a:t>
          </a:r>
          <a:r>
            <a:rPr kumimoji="1" lang="ja-JP" altLang="en-US" sz="1100">
              <a:latin typeface="HGPｺﾞｼｯｸM" panose="020B0600000000000000" pitchFamily="50" charset="-128"/>
              <a:ea typeface="HGPｺﾞｼｯｸM" panose="020B0600000000000000" pitchFamily="50" charset="-128"/>
            </a:rPr>
            <a:t>％</a:t>
          </a:r>
          <a:endParaRPr kumimoji="1" lang="en-US" altLang="ja-JP" sz="1100">
            <a:latin typeface="HGPｺﾞｼｯｸM" panose="020B0600000000000000" pitchFamily="50" charset="-128"/>
            <a:ea typeface="HGPｺﾞｼｯｸM" panose="020B0600000000000000" pitchFamily="50" charset="-128"/>
          </a:endParaRPr>
        </a:p>
        <a:p>
          <a:pPr algn="ctr"/>
          <a:r>
            <a:rPr kumimoji="1" lang="en-US" altLang="ja-JP" sz="1100">
              <a:latin typeface="HGPｺﾞｼｯｸM" panose="020B0600000000000000" pitchFamily="50" charset="-128"/>
              <a:ea typeface="HGPｺﾞｼｯｸM" panose="020B0600000000000000" pitchFamily="50" charset="-128"/>
            </a:rPr>
            <a:t>8,701</a:t>
          </a:r>
          <a:r>
            <a:rPr kumimoji="1" lang="ja-JP" altLang="en-US" sz="1100">
              <a:latin typeface="HGPｺﾞｼｯｸM" panose="020B0600000000000000" pitchFamily="50" charset="-128"/>
              <a:ea typeface="HGPｺﾞｼｯｸM" panose="020B0600000000000000" pitchFamily="50" charset="-128"/>
            </a:rPr>
            <a:t>人</a:t>
          </a:r>
        </a:p>
      </xdr:txBody>
    </xdr:sp>
    <xdr:clientData/>
  </xdr:twoCellAnchor>
  <xdr:twoCellAnchor>
    <xdr:from>
      <xdr:col>4</xdr:col>
      <xdr:colOff>328613</xdr:colOff>
      <xdr:row>9</xdr:row>
      <xdr:rowOff>119063</xdr:rowOff>
    </xdr:from>
    <xdr:to>
      <xdr:col>6</xdr:col>
      <xdr:colOff>4763</xdr:colOff>
      <xdr:row>12</xdr:row>
      <xdr:rowOff>52386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281363" y="3119438"/>
          <a:ext cx="1152525" cy="683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HGPｺﾞｼｯｸM" panose="020B0600000000000000" pitchFamily="50" charset="-128"/>
              <a:ea typeface="HGPｺﾞｼｯｸM" panose="020B0600000000000000" pitchFamily="50" charset="-128"/>
            </a:rPr>
            <a:t>生産年齢人口</a:t>
          </a:r>
          <a:endParaRPr kumimoji="1" lang="en-US" altLang="ja-JP" sz="1100">
            <a:latin typeface="HGPｺﾞｼｯｸM" panose="020B0600000000000000" pitchFamily="50" charset="-128"/>
            <a:ea typeface="HGPｺﾞｼｯｸM" panose="020B0600000000000000" pitchFamily="50" charset="-128"/>
          </a:endParaRPr>
        </a:p>
        <a:p>
          <a:pPr algn="ctr"/>
          <a:r>
            <a:rPr kumimoji="1" lang="en-US" altLang="ja-JP" sz="1100">
              <a:latin typeface="HGPｺﾞｼｯｸM" panose="020B0600000000000000" pitchFamily="50" charset="-128"/>
              <a:ea typeface="HGPｺﾞｼｯｸM" panose="020B0600000000000000" pitchFamily="50" charset="-128"/>
            </a:rPr>
            <a:t>59.3</a:t>
          </a:r>
          <a:r>
            <a:rPr kumimoji="1" lang="ja-JP" altLang="en-US" sz="1100">
              <a:latin typeface="HGPｺﾞｼｯｸM" panose="020B0600000000000000" pitchFamily="50" charset="-128"/>
              <a:ea typeface="HGPｺﾞｼｯｸM" panose="020B0600000000000000" pitchFamily="50" charset="-128"/>
            </a:rPr>
            <a:t>％</a:t>
          </a:r>
          <a:endParaRPr kumimoji="1" lang="en-US" altLang="ja-JP" sz="1100">
            <a:latin typeface="HGPｺﾞｼｯｸM" panose="020B0600000000000000" pitchFamily="50" charset="-128"/>
            <a:ea typeface="HGPｺﾞｼｯｸM" panose="020B0600000000000000" pitchFamily="50" charset="-128"/>
          </a:endParaRPr>
        </a:p>
        <a:p>
          <a:pPr algn="ctr"/>
          <a:r>
            <a:rPr kumimoji="1" lang="en-US" altLang="ja-JP" sz="1100">
              <a:latin typeface="HGPｺﾞｼｯｸM" panose="020B0600000000000000" pitchFamily="50" charset="-128"/>
              <a:ea typeface="HGPｺﾞｼｯｸM" panose="020B0600000000000000" pitchFamily="50" charset="-128"/>
            </a:rPr>
            <a:t>41,413</a:t>
          </a:r>
          <a:r>
            <a:rPr kumimoji="1" lang="ja-JP" altLang="en-US" sz="1100">
              <a:latin typeface="HGPｺﾞｼｯｸM" panose="020B0600000000000000" pitchFamily="50" charset="-128"/>
              <a:ea typeface="HGPｺﾞｼｯｸM" panose="020B0600000000000000" pitchFamily="50" charset="-128"/>
            </a:rPr>
            <a:t>人</a:t>
          </a:r>
        </a:p>
      </xdr:txBody>
    </xdr:sp>
    <xdr:clientData/>
  </xdr:twoCellAnchor>
  <xdr:twoCellAnchor>
    <xdr:from>
      <xdr:col>4</xdr:col>
      <xdr:colOff>590550</xdr:colOff>
      <xdr:row>3</xdr:row>
      <xdr:rowOff>85725</xdr:rowOff>
    </xdr:from>
    <xdr:to>
      <xdr:col>6</xdr:col>
      <xdr:colOff>66675</xdr:colOff>
      <xdr:row>6</xdr:row>
      <xdr:rowOff>19049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524250" y="1590675"/>
          <a:ext cx="942975" cy="676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HGPｺﾞｼｯｸM" panose="020B0600000000000000" pitchFamily="50" charset="-128"/>
              <a:ea typeface="HGPｺﾞｼｯｸM" panose="020B0600000000000000" pitchFamily="50" charset="-128"/>
            </a:rPr>
            <a:t>老齢人口</a:t>
          </a:r>
          <a:endParaRPr kumimoji="1" lang="en-US" altLang="ja-JP" sz="1100">
            <a:latin typeface="HGPｺﾞｼｯｸM" panose="020B0600000000000000" pitchFamily="50" charset="-128"/>
            <a:ea typeface="HGPｺﾞｼｯｸM" panose="020B0600000000000000" pitchFamily="50" charset="-128"/>
          </a:endParaRPr>
        </a:p>
        <a:p>
          <a:pPr algn="ctr"/>
          <a:r>
            <a:rPr kumimoji="1" lang="en-US" altLang="ja-JP" sz="1100">
              <a:latin typeface="HGPｺﾞｼｯｸM" panose="020B0600000000000000" pitchFamily="50" charset="-128"/>
              <a:ea typeface="HGPｺﾞｼｯｸM" panose="020B0600000000000000" pitchFamily="50" charset="-128"/>
            </a:rPr>
            <a:t>28.2</a:t>
          </a:r>
          <a:r>
            <a:rPr kumimoji="1" lang="ja-JP" altLang="en-US" sz="1100">
              <a:latin typeface="HGPｺﾞｼｯｸM" panose="020B0600000000000000" pitchFamily="50" charset="-128"/>
              <a:ea typeface="HGPｺﾞｼｯｸM" panose="020B0600000000000000" pitchFamily="50" charset="-128"/>
            </a:rPr>
            <a:t>％</a:t>
          </a:r>
          <a:endParaRPr kumimoji="1" lang="en-US" altLang="ja-JP" sz="1100">
            <a:latin typeface="HGPｺﾞｼｯｸM" panose="020B0600000000000000" pitchFamily="50" charset="-128"/>
            <a:ea typeface="HGPｺﾞｼｯｸM" panose="020B0600000000000000" pitchFamily="50" charset="-128"/>
          </a:endParaRPr>
        </a:p>
        <a:p>
          <a:pPr algn="ctr"/>
          <a:r>
            <a:rPr kumimoji="1" lang="en-US" altLang="ja-JP" sz="1100">
              <a:latin typeface="HGPｺﾞｼｯｸM" panose="020B0600000000000000" pitchFamily="50" charset="-128"/>
              <a:ea typeface="HGPｺﾞｼｯｸM" panose="020B0600000000000000" pitchFamily="50" charset="-128"/>
            </a:rPr>
            <a:t>19,673</a:t>
          </a:r>
          <a:r>
            <a:rPr kumimoji="1" lang="ja-JP" altLang="en-US" sz="1100">
              <a:latin typeface="HGPｺﾞｼｯｸM" panose="020B0600000000000000" pitchFamily="50" charset="-128"/>
              <a:ea typeface="HGPｺﾞｼｯｸM" panose="020B0600000000000000" pitchFamily="50" charset="-128"/>
            </a:rPr>
            <a:t>人</a:t>
          </a:r>
        </a:p>
      </xdr:txBody>
    </xdr:sp>
    <xdr:clientData/>
  </xdr:twoCellAnchor>
  <xdr:twoCellAnchor>
    <xdr:from>
      <xdr:col>0</xdr:col>
      <xdr:colOff>400049</xdr:colOff>
      <xdr:row>7</xdr:row>
      <xdr:rowOff>142875</xdr:rowOff>
    </xdr:from>
    <xdr:to>
      <xdr:col>5</xdr:col>
      <xdr:colOff>23812</xdr:colOff>
      <xdr:row>9</xdr:row>
      <xdr:rowOff>19050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00049" y="2643188"/>
          <a:ext cx="3314701" cy="376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HGPｺﾞｼｯｸM" panose="020B0600000000000000" pitchFamily="50" charset="-128"/>
              <a:ea typeface="HGPｺﾞｼｯｸM" panose="020B0600000000000000" pitchFamily="50" charset="-128"/>
            </a:rPr>
            <a:t>令和２年度生産年齢別等人口構成割合</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47626</xdr:colOff>
      <xdr:row>15</xdr:row>
      <xdr:rowOff>83342</xdr:rowOff>
    </xdr:from>
    <xdr:to>
      <xdr:col>5</xdr:col>
      <xdr:colOff>46876</xdr:colOff>
      <xdr:row>39</xdr:row>
      <xdr:rowOff>153842</xdr:rowOff>
    </xdr:to>
    <xdr:graphicFrame macro="">
      <xdr:nvGraphicFramePr>
        <xdr:cNvPr id="17" name="グラフ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xdr:colOff>
      <xdr:row>15</xdr:row>
      <xdr:rowOff>83343</xdr:rowOff>
    </xdr:from>
    <xdr:to>
      <xdr:col>8</xdr:col>
      <xdr:colOff>737440</xdr:colOff>
      <xdr:row>39</xdr:row>
      <xdr:rowOff>153843</xdr:rowOff>
    </xdr:to>
    <xdr:graphicFrame macro="">
      <xdr:nvGraphicFramePr>
        <xdr:cNvPr id="18" name="グラフ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261938</xdr:colOff>
      <xdr:row>39</xdr:row>
      <xdr:rowOff>71437</xdr:rowOff>
    </xdr:from>
    <xdr:to>
      <xdr:col>10</xdr:col>
      <xdr:colOff>485739</xdr:colOff>
      <xdr:row>39</xdr:row>
      <xdr:rowOff>358207</xdr:rowOff>
    </xdr:to>
    <xdr:sp macro="" textlink="">
      <xdr:nvSpPr>
        <xdr:cNvPr id="14" name="Rectangle 38">
          <a:extLst>
            <a:ext uri="{FF2B5EF4-FFF2-40B4-BE49-F238E27FC236}">
              <a16:creationId xmlns:a16="http://schemas.microsoft.com/office/drawing/2014/main" id="{00000000-0008-0000-0000-00000E000000}"/>
            </a:ext>
          </a:extLst>
        </xdr:cNvPr>
        <xdr:cNvSpPr>
          <a:spLocks noChangeArrowheads="1"/>
        </xdr:cNvSpPr>
      </xdr:nvSpPr>
      <xdr:spPr bwMode="auto">
        <a:xfrm>
          <a:off x="6167438" y="10477500"/>
          <a:ext cx="1462051" cy="28677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〈資料〉総務省　国勢調査</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112058</xdr:colOff>
      <xdr:row>44</xdr:row>
      <xdr:rowOff>156883</xdr:rowOff>
    </xdr:from>
    <xdr:to>
      <xdr:col>8</xdr:col>
      <xdr:colOff>464080</xdr:colOff>
      <xdr:row>65</xdr:row>
      <xdr:rowOff>112059</xdr:rowOff>
    </xdr:to>
    <xdr:graphicFrame macro="">
      <xdr:nvGraphicFramePr>
        <xdr:cNvPr id="6" name="グラフ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112058</xdr:colOff>
      <xdr:row>44</xdr:row>
      <xdr:rowOff>145676</xdr:rowOff>
    </xdr:from>
    <xdr:to>
      <xdr:col>22</xdr:col>
      <xdr:colOff>268941</xdr:colOff>
      <xdr:row>65</xdr:row>
      <xdr:rowOff>134470</xdr:rowOff>
    </xdr:to>
    <xdr:graphicFrame macro="">
      <xdr:nvGraphicFramePr>
        <xdr:cNvPr id="7" name="グラフ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504265</xdr:colOff>
      <xdr:row>61</xdr:row>
      <xdr:rowOff>145677</xdr:rowOff>
    </xdr:from>
    <xdr:to>
      <xdr:col>22</xdr:col>
      <xdr:colOff>470648</xdr:colOff>
      <xdr:row>63</xdr:row>
      <xdr:rowOff>166995</xdr:rowOff>
    </xdr:to>
    <xdr:sp macro="" textlink="">
      <xdr:nvSpPr>
        <xdr:cNvPr id="4" name="テキスト ボックス 18">
          <a:extLst>
            <a:ext uri="{FF2B5EF4-FFF2-40B4-BE49-F238E27FC236}">
              <a16:creationId xmlns:a16="http://schemas.microsoft.com/office/drawing/2014/main" id="{00000000-0008-0000-1200-000004000000}"/>
            </a:ext>
          </a:extLst>
        </xdr:cNvPr>
        <xdr:cNvSpPr txBox="1"/>
      </xdr:nvSpPr>
      <xdr:spPr>
        <a:xfrm>
          <a:off x="14522824" y="10399059"/>
          <a:ext cx="616324" cy="35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0.75218</cdr:x>
      <cdr:y>0.88449</cdr:y>
    </cdr:from>
    <cdr:to>
      <cdr:x>1</cdr:x>
      <cdr:y>0.97227</cdr:y>
    </cdr:to>
    <cdr:sp macro="" textlink="">
      <cdr:nvSpPr>
        <cdr:cNvPr id="2" name="テキスト ボックス 18">
          <a:extLst xmlns:a="http://schemas.openxmlformats.org/drawingml/2006/main">
            <a:ext uri="{FF2B5EF4-FFF2-40B4-BE49-F238E27FC236}">
              <a16:creationId xmlns:a16="http://schemas.microsoft.com/office/drawing/2014/main" id="{5BFBDE57-12F1-4029-8086-179444559578}"/>
            </a:ext>
          </a:extLst>
        </cdr:cNvPr>
        <cdr:cNvSpPr txBox="1"/>
      </cdr:nvSpPr>
      <cdr:spPr>
        <a:xfrm xmlns:a="http://schemas.openxmlformats.org/drawingml/2006/main">
          <a:off x="4605637" y="3082473"/>
          <a:ext cx="1517414" cy="3059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資料</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&gt;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総務省　国勢調査</a:t>
          </a:r>
        </a:p>
      </cdr:txBody>
    </cdr:sp>
  </cdr:relSizeAnchor>
</c:userShapes>
</file>

<file path=xl/drawings/drawing12.xml><?xml version="1.0" encoding="utf-8"?>
<c:userShapes xmlns:c="http://schemas.openxmlformats.org/drawingml/2006/chart">
  <cdr:relSizeAnchor xmlns:cdr="http://schemas.openxmlformats.org/drawingml/2006/chartDrawing">
    <cdr:from>
      <cdr:x>0.02874</cdr:x>
      <cdr:y>0.04506</cdr:y>
    </cdr:from>
    <cdr:to>
      <cdr:x>0.16746</cdr:x>
      <cdr:y>0.19104</cdr:y>
    </cdr:to>
    <cdr:sp macro="" textlink="">
      <cdr:nvSpPr>
        <cdr:cNvPr id="2" name="テキスト ボックス 8"/>
        <cdr:cNvSpPr txBox="1"/>
      </cdr:nvSpPr>
      <cdr:spPr>
        <a:xfrm xmlns:a="http://schemas.openxmlformats.org/drawingml/2006/main">
          <a:off x="156561" y="117231"/>
          <a:ext cx="755728" cy="3798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latin typeface="Meiryo UI" panose="020B0604030504040204" pitchFamily="50" charset="-128"/>
              <a:ea typeface="Meiryo UI" panose="020B0604030504040204" pitchFamily="50" charset="-128"/>
              <a:cs typeface="Meiryo UI" panose="020B0604030504040204" pitchFamily="50" charset="-128"/>
            </a:rPr>
            <a:t>（年）</a:t>
          </a:r>
        </a:p>
      </cdr:txBody>
    </cdr:sp>
  </cdr:relSizeAnchor>
  <cdr:relSizeAnchor xmlns:cdr="http://schemas.openxmlformats.org/drawingml/2006/chartDrawing">
    <cdr:from>
      <cdr:x>0.7489</cdr:x>
      <cdr:y>0.88015</cdr:y>
    </cdr:from>
    <cdr:to>
      <cdr:x>1</cdr:x>
      <cdr:y>0.98175</cdr:y>
    </cdr:to>
    <cdr:sp macro="" textlink="">
      <cdr:nvSpPr>
        <cdr:cNvPr id="3" name="テキスト ボックス 18"/>
        <cdr:cNvSpPr txBox="1"/>
      </cdr:nvSpPr>
      <cdr:spPr>
        <a:xfrm xmlns:a="http://schemas.openxmlformats.org/drawingml/2006/main">
          <a:off x="4062412" y="2297051"/>
          <a:ext cx="1362075" cy="2651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資料</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&gt;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総務省　国勢調査</a:t>
          </a:r>
        </a:p>
      </cdr:txBody>
    </cdr:sp>
  </cdr:relSizeAnchor>
</c:userShapes>
</file>

<file path=xl/drawings/drawing13.xml><?xml version="1.0" encoding="utf-8"?>
<xdr:wsDr xmlns:xdr="http://schemas.openxmlformats.org/drawingml/2006/spreadsheetDrawing" xmlns:a="http://schemas.openxmlformats.org/drawingml/2006/main">
  <xdr:twoCellAnchor>
    <xdr:from>
      <xdr:col>4</xdr:col>
      <xdr:colOff>419100</xdr:colOff>
      <xdr:row>1</xdr:row>
      <xdr:rowOff>133351</xdr:rowOff>
    </xdr:from>
    <xdr:to>
      <xdr:col>8</xdr:col>
      <xdr:colOff>400049</xdr:colOff>
      <xdr:row>12</xdr:row>
      <xdr:rowOff>133350</xdr:rowOff>
    </xdr:to>
    <xdr:graphicFrame macro="">
      <xdr:nvGraphicFramePr>
        <xdr:cNvPr id="2" name="グラフ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55493</xdr:colOff>
      <xdr:row>1</xdr:row>
      <xdr:rowOff>28575</xdr:rowOff>
    </xdr:from>
    <xdr:to>
      <xdr:col>13</xdr:col>
      <xdr:colOff>333375</xdr:colOff>
      <xdr:row>17</xdr:row>
      <xdr:rowOff>38100</xdr:rowOff>
    </xdr:to>
    <xdr:graphicFrame macro="">
      <xdr:nvGraphicFramePr>
        <xdr:cNvPr id="31897" name="グラフ 1">
          <a:extLst>
            <a:ext uri="{FF2B5EF4-FFF2-40B4-BE49-F238E27FC236}">
              <a16:creationId xmlns:a16="http://schemas.microsoft.com/office/drawing/2014/main" id="{00000000-0008-0000-1400-000099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177800</xdr:colOff>
      <xdr:row>20</xdr:row>
      <xdr:rowOff>79375</xdr:rowOff>
    </xdr:from>
    <xdr:to>
      <xdr:col>13</xdr:col>
      <xdr:colOff>82550</xdr:colOff>
      <xdr:row>39</xdr:row>
      <xdr:rowOff>155575</xdr:rowOff>
    </xdr:to>
    <xdr:pic>
      <xdr:nvPicPr>
        <xdr:cNvPr id="31898" name="Picture 5">
          <a:extLst>
            <a:ext uri="{FF2B5EF4-FFF2-40B4-BE49-F238E27FC236}">
              <a16:creationId xmlns:a16="http://schemas.microsoft.com/office/drawing/2014/main" id="{00000000-0008-0000-1400-00009A7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90925" y="3571875"/>
          <a:ext cx="5365750" cy="3394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181388</xdr:colOff>
      <xdr:row>4</xdr:row>
      <xdr:rowOff>76200</xdr:rowOff>
    </xdr:from>
    <xdr:to>
      <xdr:col>23</xdr:col>
      <xdr:colOff>684557</xdr:colOff>
      <xdr:row>22</xdr:row>
      <xdr:rowOff>95250</xdr:rowOff>
    </xdr:to>
    <xdr:graphicFrame macro="">
      <xdr:nvGraphicFramePr>
        <xdr:cNvPr id="31899" name="グラフ 2">
          <a:extLst>
            <a:ext uri="{FF2B5EF4-FFF2-40B4-BE49-F238E27FC236}">
              <a16:creationId xmlns:a16="http://schemas.microsoft.com/office/drawing/2014/main" id="{00000000-0008-0000-1400-00009B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0</xdr:col>
          <xdr:colOff>66675</xdr:colOff>
          <xdr:row>13</xdr:row>
          <xdr:rowOff>19050</xdr:rowOff>
        </xdr:from>
        <xdr:to>
          <xdr:col>2</xdr:col>
          <xdr:colOff>590550</xdr:colOff>
          <xdr:row>14</xdr:row>
          <xdr:rowOff>171450</xdr:rowOff>
        </xdr:to>
        <xdr:sp macro="" textlink="">
          <xdr:nvSpPr>
            <xdr:cNvPr id="1084417" name="Button 1" hidden="1">
              <a:extLst>
                <a:ext uri="{63B3BB69-23CF-44E3-9099-C40C66FF867C}">
                  <a14:compatExt spid="_x0000_s1084417"/>
                </a:ext>
                <a:ext uri="{FF2B5EF4-FFF2-40B4-BE49-F238E27FC236}">
                  <a16:creationId xmlns:a16="http://schemas.microsoft.com/office/drawing/2014/main" id="{00000000-0008-0000-1400-0000018C1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記入要綱に戻る</a:t>
              </a:r>
            </a:p>
          </xdr:txBody>
        </xdr:sp>
        <xdr:clientData fPrintsWithSheet="0"/>
      </xdr:twoCellAnchor>
    </mc:Choice>
    <mc:Fallback/>
  </mc:AlternateContent>
  <xdr:twoCellAnchor>
    <xdr:from>
      <xdr:col>14</xdr:col>
      <xdr:colOff>200025</xdr:colOff>
      <xdr:row>29</xdr:row>
      <xdr:rowOff>95250</xdr:rowOff>
    </xdr:from>
    <xdr:to>
      <xdr:col>23</xdr:col>
      <xdr:colOff>674926</xdr:colOff>
      <xdr:row>47</xdr:row>
      <xdr:rowOff>152093</xdr:rowOff>
    </xdr:to>
    <xdr:graphicFrame macro="">
      <xdr:nvGraphicFramePr>
        <xdr:cNvPr id="7" name="グラフ 2">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0.71306</cdr:x>
      <cdr:y>0.14417</cdr:y>
    </cdr:from>
    <cdr:to>
      <cdr:x>0.78301</cdr:x>
      <cdr:y>0.16258</cdr:y>
    </cdr:to>
    <cdr:sp macro="" textlink="">
      <cdr:nvSpPr>
        <cdr:cNvPr id="2" name="テキスト ボックス 1"/>
        <cdr:cNvSpPr txBox="1"/>
      </cdr:nvSpPr>
      <cdr:spPr>
        <a:xfrm xmlns:a="http://schemas.openxmlformats.org/drawingml/2006/main">
          <a:off x="4757739" y="447675"/>
          <a:ext cx="466725" cy="57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100"/>
            <a:t>a</a:t>
          </a:r>
          <a:endParaRPr lang="ja-JP" altLang="en-US" sz="1100"/>
        </a:p>
      </cdr:txBody>
    </cdr:sp>
  </cdr:relSizeAnchor>
  <cdr:relSizeAnchor xmlns:cdr="http://schemas.openxmlformats.org/drawingml/2006/chartDrawing">
    <cdr:from>
      <cdr:x>0.81728</cdr:x>
      <cdr:y>0.91411</cdr:y>
    </cdr:from>
    <cdr:to>
      <cdr:x>0.97145</cdr:x>
      <cdr:y>0.97546</cdr:y>
    </cdr:to>
    <cdr:sp macro="" textlink="">
      <cdr:nvSpPr>
        <cdr:cNvPr id="3" name="テキスト ボックス 2"/>
        <cdr:cNvSpPr txBox="1"/>
      </cdr:nvSpPr>
      <cdr:spPr>
        <a:xfrm xmlns:a="http://schemas.openxmlformats.org/drawingml/2006/main">
          <a:off x="5455653" y="2838456"/>
          <a:ext cx="1029142" cy="1905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altLang="ja-JP" sz="800" b="0" i="0" baseline="0">
              <a:effectLst/>
              <a:latin typeface="+mn-lt"/>
              <a:ea typeface="+mn-ea"/>
              <a:cs typeface="+mn-cs"/>
            </a:rPr>
            <a:t>〈</a:t>
          </a:r>
          <a:r>
            <a:rPr lang="ja-JP" altLang="ja-JP" sz="800" b="0" i="0" baseline="0">
              <a:effectLst/>
              <a:latin typeface="+mn-lt"/>
              <a:ea typeface="+mn-ea"/>
              <a:cs typeface="+mn-cs"/>
            </a:rPr>
            <a:t>資料</a:t>
          </a:r>
          <a:r>
            <a:rPr lang="en-US" altLang="ja-JP" sz="800" b="0" i="0" baseline="0">
              <a:effectLst/>
              <a:latin typeface="+mn-lt"/>
              <a:ea typeface="+mn-ea"/>
              <a:cs typeface="+mn-cs"/>
            </a:rPr>
            <a:t>〉</a:t>
          </a:r>
          <a:r>
            <a:rPr lang="ja-JP" altLang="ja-JP" sz="800" b="0" i="0" baseline="0">
              <a:effectLst/>
              <a:latin typeface="+mn-lt"/>
              <a:ea typeface="+mn-ea"/>
              <a:cs typeface="+mn-cs"/>
            </a:rPr>
            <a:t>北海道統計</a:t>
          </a:r>
          <a:endParaRPr lang="ja-JP" altLang="ja-JP" sz="800">
            <a:effectLst/>
          </a:endParaRPr>
        </a:p>
        <a:p xmlns:a="http://schemas.openxmlformats.org/drawingml/2006/main">
          <a:endParaRPr lang="en-US" altLang="ja-JP" sz="800"/>
        </a:p>
        <a:p xmlns:a="http://schemas.openxmlformats.org/drawingml/2006/main">
          <a:endParaRPr lang="ja-JP" altLang="en-US" sz="800"/>
        </a:p>
      </cdr:txBody>
    </cdr:sp>
  </cdr:relSizeAnchor>
  <cdr:relSizeAnchor xmlns:cdr="http://schemas.openxmlformats.org/drawingml/2006/chartDrawing">
    <cdr:from>
      <cdr:x>0.03212</cdr:x>
      <cdr:y>0.10736</cdr:y>
    </cdr:from>
    <cdr:to>
      <cdr:x>0.0935</cdr:x>
      <cdr:y>0.17178</cdr:y>
    </cdr:to>
    <cdr:sp macro="" textlink="">
      <cdr:nvSpPr>
        <cdr:cNvPr id="4" name="テキスト ボックス 3"/>
        <cdr:cNvSpPr txBox="1"/>
      </cdr:nvSpPr>
      <cdr:spPr>
        <a:xfrm xmlns:a="http://schemas.openxmlformats.org/drawingml/2006/main">
          <a:off x="214313" y="333375"/>
          <a:ext cx="4095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0.00642</cdr:x>
      <cdr:y>0.11656</cdr:y>
    </cdr:from>
    <cdr:to>
      <cdr:x>0.09922</cdr:x>
      <cdr:y>0.17485</cdr:y>
    </cdr:to>
    <cdr:sp macro="" textlink="">
      <cdr:nvSpPr>
        <cdr:cNvPr id="5" name="テキスト ボックス 4"/>
        <cdr:cNvSpPr txBox="1"/>
      </cdr:nvSpPr>
      <cdr:spPr>
        <a:xfrm xmlns:a="http://schemas.openxmlformats.org/drawingml/2006/main">
          <a:off x="42864" y="361950"/>
          <a:ext cx="61912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（人）</a:t>
          </a:r>
        </a:p>
      </cdr:txBody>
    </cdr:sp>
  </cdr:relSizeAnchor>
</c:userShapes>
</file>

<file path=xl/drawings/drawing16.xml><?xml version="1.0" encoding="utf-8"?>
<c:userShapes xmlns:c="http://schemas.openxmlformats.org/drawingml/2006/chart">
  <cdr:relSizeAnchor xmlns:cdr="http://schemas.openxmlformats.org/drawingml/2006/chartDrawing">
    <cdr:from>
      <cdr:x>0.71306</cdr:x>
      <cdr:y>0.14417</cdr:y>
    </cdr:from>
    <cdr:to>
      <cdr:x>0.78301</cdr:x>
      <cdr:y>0.16258</cdr:y>
    </cdr:to>
    <cdr:sp macro="" textlink="">
      <cdr:nvSpPr>
        <cdr:cNvPr id="2" name="テキスト ボックス 1"/>
        <cdr:cNvSpPr txBox="1"/>
      </cdr:nvSpPr>
      <cdr:spPr>
        <a:xfrm xmlns:a="http://schemas.openxmlformats.org/drawingml/2006/main">
          <a:off x="4757739" y="447675"/>
          <a:ext cx="466725" cy="57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100"/>
            <a:t>a</a:t>
          </a:r>
          <a:endParaRPr lang="ja-JP" altLang="en-US" sz="1100"/>
        </a:p>
      </cdr:txBody>
    </cdr:sp>
  </cdr:relSizeAnchor>
  <cdr:relSizeAnchor xmlns:cdr="http://schemas.openxmlformats.org/drawingml/2006/chartDrawing">
    <cdr:from>
      <cdr:x>0.82234</cdr:x>
      <cdr:y>0.91718</cdr:y>
    </cdr:from>
    <cdr:to>
      <cdr:x>0.99767</cdr:x>
      <cdr:y>0.97853</cdr:y>
    </cdr:to>
    <cdr:sp macro="" textlink="">
      <cdr:nvSpPr>
        <cdr:cNvPr id="3" name="テキスト ボックス 2"/>
        <cdr:cNvSpPr txBox="1"/>
      </cdr:nvSpPr>
      <cdr:spPr>
        <a:xfrm xmlns:a="http://schemas.openxmlformats.org/drawingml/2006/main">
          <a:off x="5489422" y="2847981"/>
          <a:ext cx="1170395" cy="1905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altLang="ja-JP" sz="800" b="0" i="0" baseline="0">
              <a:effectLst/>
              <a:latin typeface="+mn-lt"/>
              <a:ea typeface="+mn-ea"/>
              <a:cs typeface="+mn-cs"/>
            </a:rPr>
            <a:t>〈</a:t>
          </a:r>
          <a:r>
            <a:rPr lang="ja-JP" altLang="ja-JP" sz="800" b="0" i="0" baseline="0">
              <a:effectLst/>
              <a:latin typeface="+mn-lt"/>
              <a:ea typeface="+mn-ea"/>
              <a:cs typeface="+mn-cs"/>
            </a:rPr>
            <a:t>資料</a:t>
          </a:r>
          <a:r>
            <a:rPr lang="en-US" altLang="ja-JP" sz="800" b="0" i="0" baseline="0">
              <a:effectLst/>
              <a:latin typeface="+mn-lt"/>
              <a:ea typeface="+mn-ea"/>
              <a:cs typeface="+mn-cs"/>
            </a:rPr>
            <a:t>〉</a:t>
          </a:r>
          <a:r>
            <a:rPr lang="ja-JP" altLang="ja-JP" sz="800" b="0" i="0" baseline="0">
              <a:effectLst/>
              <a:latin typeface="+mn-lt"/>
              <a:ea typeface="+mn-ea"/>
              <a:cs typeface="+mn-cs"/>
            </a:rPr>
            <a:t>北海道統計</a:t>
          </a:r>
          <a:endParaRPr lang="ja-JP" altLang="ja-JP" sz="800">
            <a:effectLst/>
          </a:endParaRPr>
        </a:p>
        <a:p xmlns:a="http://schemas.openxmlformats.org/drawingml/2006/main">
          <a:endParaRPr lang="en-US" altLang="ja-JP" sz="800"/>
        </a:p>
        <a:p xmlns:a="http://schemas.openxmlformats.org/drawingml/2006/main">
          <a:endParaRPr lang="ja-JP" altLang="en-US" sz="800"/>
        </a:p>
      </cdr:txBody>
    </cdr:sp>
  </cdr:relSizeAnchor>
  <cdr:relSizeAnchor xmlns:cdr="http://schemas.openxmlformats.org/drawingml/2006/chartDrawing">
    <cdr:from>
      <cdr:x>0.03212</cdr:x>
      <cdr:y>0.10736</cdr:y>
    </cdr:from>
    <cdr:to>
      <cdr:x>0.0935</cdr:x>
      <cdr:y>0.17178</cdr:y>
    </cdr:to>
    <cdr:sp macro="" textlink="">
      <cdr:nvSpPr>
        <cdr:cNvPr id="4" name="テキスト ボックス 3"/>
        <cdr:cNvSpPr txBox="1"/>
      </cdr:nvSpPr>
      <cdr:spPr>
        <a:xfrm xmlns:a="http://schemas.openxmlformats.org/drawingml/2006/main">
          <a:off x="214313" y="333375"/>
          <a:ext cx="4095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0.00642</cdr:x>
      <cdr:y>0.11656</cdr:y>
    </cdr:from>
    <cdr:to>
      <cdr:x>0.09922</cdr:x>
      <cdr:y>0.17485</cdr:y>
    </cdr:to>
    <cdr:sp macro="" textlink="">
      <cdr:nvSpPr>
        <cdr:cNvPr id="5" name="テキスト ボックス 4"/>
        <cdr:cNvSpPr txBox="1"/>
      </cdr:nvSpPr>
      <cdr:spPr>
        <a:xfrm xmlns:a="http://schemas.openxmlformats.org/drawingml/2006/main">
          <a:off x="42864" y="361950"/>
          <a:ext cx="61912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（人）</a:t>
          </a:r>
        </a:p>
      </cdr:txBody>
    </cdr:sp>
  </cdr:relSizeAnchor>
</c:userShapes>
</file>

<file path=xl/drawings/drawing17.xml><?xml version="1.0" encoding="utf-8"?>
<xdr:wsDr xmlns:xdr="http://schemas.openxmlformats.org/drawingml/2006/spreadsheetDrawing" xmlns:a="http://schemas.openxmlformats.org/drawingml/2006/main">
  <xdr:twoCellAnchor>
    <xdr:from>
      <xdr:col>15</xdr:col>
      <xdr:colOff>209550</xdr:colOff>
      <xdr:row>54</xdr:row>
      <xdr:rowOff>0</xdr:rowOff>
    </xdr:from>
    <xdr:to>
      <xdr:col>16</xdr:col>
      <xdr:colOff>485775</xdr:colOff>
      <xdr:row>55</xdr:row>
      <xdr:rowOff>19050</xdr:rowOff>
    </xdr:to>
    <xdr:sp macro="" textlink="">
      <xdr:nvSpPr>
        <xdr:cNvPr id="24583" name="Text Box 7">
          <a:extLst>
            <a:ext uri="{FF2B5EF4-FFF2-40B4-BE49-F238E27FC236}">
              <a16:creationId xmlns:a16="http://schemas.microsoft.com/office/drawing/2014/main" id="{00000000-0008-0000-1500-000007600000}"/>
            </a:ext>
          </a:extLst>
        </xdr:cNvPr>
        <xdr:cNvSpPr txBox="1">
          <a:spLocks noChangeArrowheads="1"/>
        </xdr:cNvSpPr>
      </xdr:nvSpPr>
      <xdr:spPr bwMode="auto">
        <a:xfrm>
          <a:off x="10382250" y="9448800"/>
          <a:ext cx="9334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〈資料〉　国勢調査</a:t>
          </a:r>
        </a:p>
      </xdr:txBody>
    </xdr:sp>
    <xdr:clientData/>
  </xdr:twoCellAnchor>
  <xdr:twoCellAnchor>
    <xdr:from>
      <xdr:col>6</xdr:col>
      <xdr:colOff>638175</xdr:colOff>
      <xdr:row>17</xdr:row>
      <xdr:rowOff>57150</xdr:rowOff>
    </xdr:from>
    <xdr:to>
      <xdr:col>9</xdr:col>
      <xdr:colOff>28575</xdr:colOff>
      <xdr:row>18</xdr:row>
      <xdr:rowOff>28575</xdr:rowOff>
    </xdr:to>
    <xdr:sp macro="" textlink="">
      <xdr:nvSpPr>
        <xdr:cNvPr id="24584" name="Text Box 8">
          <a:extLst>
            <a:ext uri="{FF2B5EF4-FFF2-40B4-BE49-F238E27FC236}">
              <a16:creationId xmlns:a16="http://schemas.microsoft.com/office/drawing/2014/main" id="{00000000-0008-0000-1500-000008600000}"/>
            </a:ext>
          </a:extLst>
        </xdr:cNvPr>
        <xdr:cNvSpPr txBox="1">
          <a:spLocks noChangeArrowheads="1"/>
        </xdr:cNvSpPr>
      </xdr:nvSpPr>
      <xdr:spPr bwMode="auto">
        <a:xfrm flipV="1">
          <a:off x="4752975" y="3076575"/>
          <a:ext cx="1447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＜資料＞平成22年国勢調査</a:t>
          </a:r>
        </a:p>
      </xdr:txBody>
    </xdr:sp>
    <xdr:clientData/>
  </xdr:twoCellAnchor>
  <mc:AlternateContent xmlns:mc="http://schemas.openxmlformats.org/markup-compatibility/2006">
    <mc:Choice xmlns:a14="http://schemas.microsoft.com/office/drawing/2010/main" Requires="a14">
      <xdr:twoCellAnchor>
        <xdr:from>
          <xdr:col>9</xdr:col>
          <xdr:colOff>266700</xdr:colOff>
          <xdr:row>7</xdr:row>
          <xdr:rowOff>104775</xdr:rowOff>
        </xdr:from>
        <xdr:to>
          <xdr:col>12</xdr:col>
          <xdr:colOff>142875</xdr:colOff>
          <xdr:row>9</xdr:row>
          <xdr:rowOff>57150</xdr:rowOff>
        </xdr:to>
        <xdr:sp macro="" textlink="">
          <xdr:nvSpPr>
            <xdr:cNvPr id="1085441" name="Button 1" hidden="1">
              <a:extLst>
                <a:ext uri="{63B3BB69-23CF-44E3-9099-C40C66FF867C}">
                  <a14:compatExt spid="_x0000_s1085441"/>
                </a:ext>
                <a:ext uri="{FF2B5EF4-FFF2-40B4-BE49-F238E27FC236}">
                  <a16:creationId xmlns:a16="http://schemas.microsoft.com/office/drawing/2014/main" id="{00000000-0008-0000-1500-000001901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記入要綱に戻る</a:t>
              </a:r>
            </a:p>
          </xdr:txBody>
        </xdr:sp>
        <xdr:clientData fPrintsWithSheet="0"/>
      </xdr:twoCellAnchor>
    </mc:Choice>
    <mc:Fallback/>
  </mc:AlternateContent>
  <xdr:twoCellAnchor>
    <xdr:from>
      <xdr:col>0</xdr:col>
      <xdr:colOff>194826</xdr:colOff>
      <xdr:row>0</xdr:row>
      <xdr:rowOff>110597</xdr:rowOff>
    </xdr:from>
    <xdr:to>
      <xdr:col>9</xdr:col>
      <xdr:colOff>145677</xdr:colOff>
      <xdr:row>18</xdr:row>
      <xdr:rowOff>33618</xdr:rowOff>
    </xdr:to>
    <xdr:graphicFrame macro="">
      <xdr:nvGraphicFramePr>
        <xdr:cNvPr id="2" name="グラフ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519112</xdr:colOff>
      <xdr:row>19</xdr:row>
      <xdr:rowOff>161924</xdr:rowOff>
    </xdr:from>
    <xdr:to>
      <xdr:col>9</xdr:col>
      <xdr:colOff>114300</xdr:colOff>
      <xdr:row>35</xdr:row>
      <xdr:rowOff>114300</xdr:rowOff>
    </xdr:to>
    <xdr:graphicFrame macro="">
      <xdr:nvGraphicFramePr>
        <xdr:cNvPr id="8" name="グラフ 7">
          <a:extLst>
            <a:ext uri="{FF2B5EF4-FFF2-40B4-BE49-F238E27FC236}">
              <a16:creationId xmlns:a16="http://schemas.microsoft.com/office/drawing/2014/main" id="{00000000-0008-0000-1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0.02874</cdr:x>
      <cdr:y>0.04506</cdr:y>
    </cdr:from>
    <cdr:to>
      <cdr:x>0.16746</cdr:x>
      <cdr:y>0.19104</cdr:y>
    </cdr:to>
    <cdr:sp macro="" textlink="">
      <cdr:nvSpPr>
        <cdr:cNvPr id="2" name="テキスト ボックス 8"/>
        <cdr:cNvSpPr txBox="1"/>
      </cdr:nvSpPr>
      <cdr:spPr>
        <a:xfrm xmlns:a="http://schemas.openxmlformats.org/drawingml/2006/main">
          <a:off x="156561" y="117231"/>
          <a:ext cx="755728" cy="3798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latin typeface="Meiryo UI" panose="020B0604030504040204" pitchFamily="50" charset="-128"/>
              <a:ea typeface="Meiryo UI" panose="020B0604030504040204" pitchFamily="50" charset="-128"/>
              <a:cs typeface="Meiryo UI" panose="020B0604030504040204" pitchFamily="50" charset="-128"/>
            </a:rPr>
            <a:t>（年）</a:t>
          </a:r>
        </a:p>
      </cdr:txBody>
    </cdr:sp>
  </cdr:relSizeAnchor>
  <cdr:relSizeAnchor xmlns:cdr="http://schemas.openxmlformats.org/drawingml/2006/chartDrawing">
    <cdr:from>
      <cdr:x>0.7489</cdr:x>
      <cdr:y>0.88015</cdr:y>
    </cdr:from>
    <cdr:to>
      <cdr:x>1</cdr:x>
      <cdr:y>0.98175</cdr:y>
    </cdr:to>
    <cdr:sp macro="" textlink="">
      <cdr:nvSpPr>
        <cdr:cNvPr id="3" name="テキスト ボックス 18"/>
        <cdr:cNvSpPr txBox="1"/>
      </cdr:nvSpPr>
      <cdr:spPr>
        <a:xfrm xmlns:a="http://schemas.openxmlformats.org/drawingml/2006/main">
          <a:off x="4062412" y="2297051"/>
          <a:ext cx="1362075" cy="2651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資料</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&gt;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総務省　国勢調査</a:t>
          </a:r>
        </a:p>
      </cdr:txBody>
    </cdr:sp>
  </cdr:relSizeAnchor>
</c:userShapes>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171450</xdr:colOff>
          <xdr:row>22</xdr:row>
          <xdr:rowOff>38100</xdr:rowOff>
        </xdr:from>
        <xdr:to>
          <xdr:col>2</xdr:col>
          <xdr:colOff>495300</xdr:colOff>
          <xdr:row>24</xdr:row>
          <xdr:rowOff>0</xdr:rowOff>
        </xdr:to>
        <xdr:sp macro="" textlink="">
          <xdr:nvSpPr>
            <xdr:cNvPr id="1087489" name="Button 1" hidden="1">
              <a:extLst>
                <a:ext uri="{63B3BB69-23CF-44E3-9099-C40C66FF867C}">
                  <a14:compatExt spid="_x0000_s1087489"/>
                </a:ext>
                <a:ext uri="{FF2B5EF4-FFF2-40B4-BE49-F238E27FC236}">
                  <a16:creationId xmlns:a16="http://schemas.microsoft.com/office/drawing/2014/main" id="{00000000-0008-0000-1600-000001981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記入要綱に戻る</a:t>
              </a:r>
            </a:p>
          </xdr:txBody>
        </xdr:sp>
        <xdr:clientData fPrintsWithSheet="0"/>
      </xdr:twoCellAnchor>
    </mc:Choice>
    <mc:Fallback/>
  </mc:AlternateContent>
  <xdr:twoCellAnchor>
    <xdr:from>
      <xdr:col>5</xdr:col>
      <xdr:colOff>486479</xdr:colOff>
      <xdr:row>0</xdr:row>
      <xdr:rowOff>196346</xdr:rowOff>
    </xdr:from>
    <xdr:to>
      <xdr:col>12</xdr:col>
      <xdr:colOff>155906</xdr:colOff>
      <xdr:row>35</xdr:row>
      <xdr:rowOff>23386</xdr:rowOff>
    </xdr:to>
    <xdr:graphicFrame macro="">
      <xdr:nvGraphicFramePr>
        <xdr:cNvPr id="2" name="グラフ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0.89686</cdr:x>
      <cdr:y>0</cdr:y>
    </cdr:from>
    <cdr:to>
      <cdr:x>0.99645</cdr:x>
      <cdr:y>0.06376</cdr:y>
    </cdr:to>
    <cdr:sp macro="" textlink="">
      <cdr:nvSpPr>
        <cdr:cNvPr id="2" name="テキスト ボックス 1"/>
        <cdr:cNvSpPr txBox="1"/>
      </cdr:nvSpPr>
      <cdr:spPr>
        <a:xfrm xmlns:a="http://schemas.openxmlformats.org/drawingml/2006/main">
          <a:off x="2647531" y="0"/>
          <a:ext cx="293989"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latin typeface="Meiryo UI" panose="020B0604030504040204" pitchFamily="50" charset="-128"/>
              <a:ea typeface="Meiryo UI" panose="020B0604030504040204" pitchFamily="50" charset="-128"/>
              <a:cs typeface="Meiryo UI" panose="020B0604030504040204" pitchFamily="50" charset="-128"/>
            </a:rPr>
            <a:t>男</a:t>
          </a:r>
        </a:p>
      </cdr:txBody>
    </cdr:sp>
  </cdr:relSizeAnchor>
</c:userShapes>
</file>

<file path=xl/drawings/drawing20.xml><?xml version="1.0" encoding="utf-8"?>
<c:userShapes xmlns:c="http://schemas.openxmlformats.org/drawingml/2006/chart">
  <cdr:relSizeAnchor xmlns:cdr="http://schemas.openxmlformats.org/drawingml/2006/chartDrawing">
    <cdr:from>
      <cdr:x>0.89686</cdr:x>
      <cdr:y>0</cdr:y>
    </cdr:from>
    <cdr:to>
      <cdr:x>0.97736</cdr:x>
      <cdr:y>0.04834</cdr:y>
    </cdr:to>
    <cdr:sp macro="" textlink="">
      <cdr:nvSpPr>
        <cdr:cNvPr id="2" name="テキスト ボックス 1"/>
        <cdr:cNvSpPr txBox="1"/>
      </cdr:nvSpPr>
      <cdr:spPr>
        <a:xfrm xmlns:a="http://schemas.openxmlformats.org/drawingml/2006/main">
          <a:off x="3994899" y="0"/>
          <a:ext cx="358588" cy="3585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latin typeface="Meiryo UI" panose="020B0604030504040204" pitchFamily="50" charset="-128"/>
              <a:ea typeface="Meiryo UI" panose="020B0604030504040204" pitchFamily="50" charset="-128"/>
              <a:cs typeface="Meiryo UI" panose="020B0604030504040204" pitchFamily="50" charset="-128"/>
            </a:rPr>
            <a:t>男</a:t>
          </a:r>
        </a:p>
      </cdr:txBody>
    </cdr:sp>
  </cdr:relSizeAnchor>
</c:userShapes>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22</xdr:row>
          <xdr:rowOff>85725</xdr:rowOff>
        </xdr:from>
        <xdr:to>
          <xdr:col>2</xdr:col>
          <xdr:colOff>476250</xdr:colOff>
          <xdr:row>24</xdr:row>
          <xdr:rowOff>47625</xdr:rowOff>
        </xdr:to>
        <xdr:sp macro="" textlink="">
          <xdr:nvSpPr>
            <xdr:cNvPr id="1088513" name="Button 1" hidden="1">
              <a:extLst>
                <a:ext uri="{63B3BB69-23CF-44E3-9099-C40C66FF867C}">
                  <a14:compatExt spid="_x0000_s1088513"/>
                </a:ext>
                <a:ext uri="{FF2B5EF4-FFF2-40B4-BE49-F238E27FC236}">
                  <a16:creationId xmlns:a16="http://schemas.microsoft.com/office/drawing/2014/main" id="{00000000-0008-0000-1700-0000019C1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記入要綱に戻る</a:t>
              </a:r>
            </a:p>
          </xdr:txBody>
        </xdr:sp>
        <xdr:clientData fPrintsWithSheet="0"/>
      </xdr:twoCellAnchor>
    </mc:Choice>
    <mc:Fallback/>
  </mc:AlternateContent>
  <xdr:twoCellAnchor>
    <xdr:from>
      <xdr:col>5</xdr:col>
      <xdr:colOff>612320</xdr:colOff>
      <xdr:row>0</xdr:row>
      <xdr:rowOff>231322</xdr:rowOff>
    </xdr:from>
    <xdr:to>
      <xdr:col>12</xdr:col>
      <xdr:colOff>331443</xdr:colOff>
      <xdr:row>35</xdr:row>
      <xdr:rowOff>71910</xdr:rowOff>
    </xdr:to>
    <xdr:graphicFrame macro="">
      <xdr:nvGraphicFramePr>
        <xdr:cNvPr id="5" name="グラフ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0.0194</cdr:x>
      <cdr:y>0</cdr:y>
    </cdr:from>
    <cdr:to>
      <cdr:x>0.0999</cdr:x>
      <cdr:y>0.04834</cdr:y>
    </cdr:to>
    <cdr:sp macro="" textlink="">
      <cdr:nvSpPr>
        <cdr:cNvPr id="2" name="テキスト ボックス 1"/>
        <cdr:cNvSpPr txBox="1"/>
      </cdr:nvSpPr>
      <cdr:spPr>
        <a:xfrm xmlns:a="http://schemas.openxmlformats.org/drawingml/2006/main">
          <a:off x="86924" y="0"/>
          <a:ext cx="360771" cy="3639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latin typeface="Meiryo UI" panose="020B0604030504040204" pitchFamily="50" charset="-128"/>
              <a:ea typeface="Meiryo UI" panose="020B0604030504040204" pitchFamily="50" charset="-128"/>
              <a:cs typeface="Meiryo UI" panose="020B0604030504040204" pitchFamily="50" charset="-128"/>
            </a:rPr>
            <a:t>女</a:t>
          </a:r>
        </a:p>
      </cdr:txBody>
    </cdr:sp>
  </cdr:relSizeAnchor>
</c:userShapes>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619125</xdr:colOff>
          <xdr:row>4</xdr:row>
          <xdr:rowOff>85725</xdr:rowOff>
        </xdr:from>
        <xdr:to>
          <xdr:col>7</xdr:col>
          <xdr:colOff>466725</xdr:colOff>
          <xdr:row>6</xdr:row>
          <xdr:rowOff>57150</xdr:rowOff>
        </xdr:to>
        <xdr:sp macro="" textlink="">
          <xdr:nvSpPr>
            <xdr:cNvPr id="1089538" name="Button 2" hidden="1">
              <a:extLst>
                <a:ext uri="{63B3BB69-23CF-44E3-9099-C40C66FF867C}">
                  <a14:compatExt spid="_x0000_s1089538"/>
                </a:ext>
                <a:ext uri="{FF2B5EF4-FFF2-40B4-BE49-F238E27FC236}">
                  <a16:creationId xmlns:a16="http://schemas.microsoft.com/office/drawing/2014/main" id="{00000000-0008-0000-1800-000002A01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記入要綱に戻る</a:t>
              </a:r>
            </a:p>
          </xdr:txBody>
        </xdr:sp>
        <xdr:clientData fPrintsWithSheet="0"/>
      </xdr:twoCellAnchor>
    </mc:Choice>
    <mc:Fallback/>
  </mc:AlternateContent>
  <xdr:twoCellAnchor>
    <xdr:from>
      <xdr:col>0</xdr:col>
      <xdr:colOff>103326</xdr:colOff>
      <xdr:row>7</xdr:row>
      <xdr:rowOff>67918</xdr:rowOff>
    </xdr:from>
    <xdr:to>
      <xdr:col>6</xdr:col>
      <xdr:colOff>562182</xdr:colOff>
      <xdr:row>23</xdr:row>
      <xdr:rowOff>67918</xdr:rowOff>
    </xdr:to>
    <xdr:graphicFrame macro="">
      <xdr:nvGraphicFramePr>
        <xdr:cNvPr id="2" name="グラフ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0.0194</cdr:x>
      <cdr:y>0</cdr:y>
    </cdr:from>
    <cdr:to>
      <cdr:x>0.0999</cdr:x>
      <cdr:y>0.04834</cdr:y>
    </cdr:to>
    <cdr:sp macro="" textlink="">
      <cdr:nvSpPr>
        <cdr:cNvPr id="2" name="テキスト ボックス 1"/>
        <cdr:cNvSpPr txBox="1"/>
      </cdr:nvSpPr>
      <cdr:spPr>
        <a:xfrm xmlns:a="http://schemas.openxmlformats.org/drawingml/2006/main">
          <a:off x="86924" y="0"/>
          <a:ext cx="360771" cy="3639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latin typeface="Meiryo UI" panose="020B0604030504040204" pitchFamily="50" charset="-128"/>
              <a:ea typeface="Meiryo UI" panose="020B0604030504040204" pitchFamily="50" charset="-128"/>
              <a:cs typeface="Meiryo UI" panose="020B0604030504040204" pitchFamily="50" charset="-128"/>
            </a:rPr>
            <a:t>女</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42</xdr:row>
      <xdr:rowOff>0</xdr:rowOff>
    </xdr:from>
    <xdr:to>
      <xdr:col>11</xdr:col>
      <xdr:colOff>485775</xdr:colOff>
      <xdr:row>42</xdr:row>
      <xdr:rowOff>0</xdr:rowOff>
    </xdr:to>
    <xdr:graphicFrame macro="">
      <xdr:nvGraphicFramePr>
        <xdr:cNvPr id="5244" name="グラフ 8">
          <a:extLst>
            <a:ext uri="{FF2B5EF4-FFF2-40B4-BE49-F238E27FC236}">
              <a16:creationId xmlns:a16="http://schemas.microsoft.com/office/drawing/2014/main" id="{00000000-0008-0000-0900-00007C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107540</xdr:colOff>
      <xdr:row>42</xdr:row>
      <xdr:rowOff>46089</xdr:rowOff>
    </xdr:from>
    <xdr:to>
      <xdr:col>11</xdr:col>
      <xdr:colOff>161311</xdr:colOff>
      <xdr:row>43</xdr:row>
      <xdr:rowOff>67598</xdr:rowOff>
    </xdr:to>
    <xdr:sp macro="" textlink="">
      <xdr:nvSpPr>
        <xdr:cNvPr id="7" name="テキスト ボックス 1">
          <a:extLst>
            <a:ext uri="{FF2B5EF4-FFF2-40B4-BE49-F238E27FC236}">
              <a16:creationId xmlns:a16="http://schemas.microsoft.com/office/drawing/2014/main" id="{00000000-0008-0000-0900-000007000000}"/>
            </a:ext>
          </a:extLst>
        </xdr:cNvPr>
        <xdr:cNvSpPr txBox="1"/>
      </xdr:nvSpPr>
      <xdr:spPr>
        <a:xfrm>
          <a:off x="6498508" y="8150020"/>
          <a:ext cx="637561" cy="19050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baseline="0">
              <a:effectLst/>
              <a:latin typeface="+mn-lt"/>
              <a:ea typeface="+mn-ea"/>
              <a:cs typeface="+mn-cs"/>
            </a:rPr>
            <a:t>（年）</a:t>
          </a:r>
          <a:endParaRPr lang="en-US" altLang="ja-JP" sz="800"/>
        </a:p>
        <a:p>
          <a:endParaRPr lang="ja-JP" altLang="en-US" sz="800"/>
        </a:p>
      </xdr:txBody>
    </xdr:sp>
    <xdr:clientData/>
  </xdr:twoCellAnchor>
  <xdr:twoCellAnchor>
    <xdr:from>
      <xdr:col>0</xdr:col>
      <xdr:colOff>95250</xdr:colOff>
      <xdr:row>27</xdr:row>
      <xdr:rowOff>19050</xdr:rowOff>
    </xdr:from>
    <xdr:to>
      <xdr:col>10</xdr:col>
      <xdr:colOff>407919</xdr:colOff>
      <xdr:row>44</xdr:row>
      <xdr:rowOff>161925</xdr:rowOff>
    </xdr:to>
    <xdr:graphicFrame macro="">
      <xdr:nvGraphicFramePr>
        <xdr:cNvPr id="6" name="グラフ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0.85662</cdr:x>
      <cdr:y>0</cdr:y>
    </cdr:from>
    <cdr:to>
      <cdr:x>0.88207</cdr:x>
      <cdr:y>1</cdr:y>
    </cdr:to>
    <cdr:sp macro="" textlink="">
      <cdr:nvSpPr>
        <cdr:cNvPr id="28673" name="Text Box 3073"/>
        <cdr:cNvSpPr txBox="1">
          <a:spLocks xmlns:a="http://schemas.openxmlformats.org/drawingml/2006/main" noChangeArrowheads="1"/>
        </cdr:cNvSpPr>
      </cdr:nvSpPr>
      <cdr:spPr bwMode="auto">
        <a:xfrm xmlns:a="http://schemas.openxmlformats.org/drawingml/2006/main">
          <a:off x="6354680" y="0"/>
          <a:ext cx="188770" cy="518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9144" tIns="18288" rIns="0" bIns="0" anchor="t" upright="1">
          <a:spAutoFit/>
        </a:bodyPr>
        <a:lstStyle xmlns:a="http://schemas.openxmlformats.org/drawingml/2006/main"/>
        <a:p xmlns:a="http://schemas.openxmlformats.org/drawingml/2006/main">
          <a:pPr algn="l" rtl="0">
            <a:defRPr sz="1000"/>
          </a:pPr>
          <a:r>
            <a:rPr lang="ja-JP" altLang="en-US" sz="200" b="0" i="0" u="none" strike="noStrike" baseline="0">
              <a:solidFill>
                <a:srgbClr val="000000"/>
              </a:solidFill>
              <a:latin typeface="ＭＳ Ｐゴシック"/>
              <a:ea typeface="ＭＳ Ｐゴシック"/>
            </a:rPr>
            <a:t>&lt;資料&gt;国勢調査</a:t>
          </a:r>
        </a:p>
      </cdr:txBody>
    </cdr:sp>
  </cdr:relSizeAnchor>
</c:userShapes>
</file>

<file path=xl/drawings/drawing6.xml><?xml version="1.0" encoding="utf-8"?>
<c:userShapes xmlns:c="http://schemas.openxmlformats.org/drawingml/2006/chart">
  <cdr:relSizeAnchor xmlns:cdr="http://schemas.openxmlformats.org/drawingml/2006/chartDrawing">
    <cdr:from>
      <cdr:x>0.71306</cdr:x>
      <cdr:y>0.14417</cdr:y>
    </cdr:from>
    <cdr:to>
      <cdr:x>0.78301</cdr:x>
      <cdr:y>0.16258</cdr:y>
    </cdr:to>
    <cdr:sp macro="" textlink="">
      <cdr:nvSpPr>
        <cdr:cNvPr id="2" name="テキスト ボックス 1"/>
        <cdr:cNvSpPr txBox="1"/>
      </cdr:nvSpPr>
      <cdr:spPr>
        <a:xfrm xmlns:a="http://schemas.openxmlformats.org/drawingml/2006/main">
          <a:off x="4757739" y="447675"/>
          <a:ext cx="466725" cy="57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100"/>
            <a:t>a</a:t>
          </a:r>
          <a:endParaRPr lang="ja-JP" altLang="en-US" sz="1100"/>
        </a:p>
      </cdr:txBody>
    </cdr:sp>
  </cdr:relSizeAnchor>
  <cdr:relSizeAnchor xmlns:cdr="http://schemas.openxmlformats.org/drawingml/2006/chartDrawing">
    <cdr:from>
      <cdr:x>0.81728</cdr:x>
      <cdr:y>0.91411</cdr:y>
    </cdr:from>
    <cdr:to>
      <cdr:x>0.97145</cdr:x>
      <cdr:y>0.97546</cdr:y>
    </cdr:to>
    <cdr:sp macro="" textlink="">
      <cdr:nvSpPr>
        <cdr:cNvPr id="3" name="テキスト ボックス 2"/>
        <cdr:cNvSpPr txBox="1"/>
      </cdr:nvSpPr>
      <cdr:spPr>
        <a:xfrm xmlns:a="http://schemas.openxmlformats.org/drawingml/2006/main">
          <a:off x="5455653" y="2838456"/>
          <a:ext cx="1029142" cy="1905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altLang="ja-JP" sz="800" b="0" i="0" baseline="0">
              <a:effectLst/>
              <a:latin typeface="+mn-lt"/>
              <a:ea typeface="+mn-ea"/>
              <a:cs typeface="+mn-cs"/>
            </a:rPr>
            <a:t>〈</a:t>
          </a:r>
          <a:r>
            <a:rPr lang="ja-JP" altLang="ja-JP" sz="800" b="0" i="0" baseline="0">
              <a:effectLst/>
              <a:latin typeface="+mn-lt"/>
              <a:ea typeface="+mn-ea"/>
              <a:cs typeface="+mn-cs"/>
            </a:rPr>
            <a:t>資料</a:t>
          </a:r>
          <a:r>
            <a:rPr lang="en-US" altLang="ja-JP" sz="800" b="0" i="0" baseline="0">
              <a:effectLst/>
              <a:latin typeface="+mn-lt"/>
              <a:ea typeface="+mn-ea"/>
              <a:cs typeface="+mn-cs"/>
            </a:rPr>
            <a:t>〉</a:t>
          </a:r>
          <a:r>
            <a:rPr lang="ja-JP" altLang="ja-JP" sz="800" b="0" i="0" baseline="0">
              <a:effectLst/>
              <a:latin typeface="+mn-lt"/>
              <a:ea typeface="+mn-ea"/>
              <a:cs typeface="+mn-cs"/>
            </a:rPr>
            <a:t>北海道統計</a:t>
          </a:r>
          <a:endParaRPr lang="ja-JP" altLang="ja-JP" sz="800">
            <a:effectLst/>
          </a:endParaRPr>
        </a:p>
        <a:p xmlns:a="http://schemas.openxmlformats.org/drawingml/2006/main">
          <a:endParaRPr lang="en-US" altLang="ja-JP" sz="800"/>
        </a:p>
        <a:p xmlns:a="http://schemas.openxmlformats.org/drawingml/2006/main">
          <a:endParaRPr lang="ja-JP" altLang="en-US" sz="800"/>
        </a:p>
      </cdr:txBody>
    </cdr:sp>
  </cdr:relSizeAnchor>
  <cdr:relSizeAnchor xmlns:cdr="http://schemas.openxmlformats.org/drawingml/2006/chartDrawing">
    <cdr:from>
      <cdr:x>0.03212</cdr:x>
      <cdr:y>0.10736</cdr:y>
    </cdr:from>
    <cdr:to>
      <cdr:x>0.0935</cdr:x>
      <cdr:y>0.17178</cdr:y>
    </cdr:to>
    <cdr:sp macro="" textlink="">
      <cdr:nvSpPr>
        <cdr:cNvPr id="4" name="テキスト ボックス 3"/>
        <cdr:cNvSpPr txBox="1"/>
      </cdr:nvSpPr>
      <cdr:spPr>
        <a:xfrm xmlns:a="http://schemas.openxmlformats.org/drawingml/2006/main">
          <a:off x="214313" y="333375"/>
          <a:ext cx="4095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0.00642</cdr:x>
      <cdr:y>0.11656</cdr:y>
    </cdr:from>
    <cdr:to>
      <cdr:x>0.09922</cdr:x>
      <cdr:y>0.17485</cdr:y>
    </cdr:to>
    <cdr:sp macro="" textlink="">
      <cdr:nvSpPr>
        <cdr:cNvPr id="5" name="テキスト ボックス 4"/>
        <cdr:cNvSpPr txBox="1"/>
      </cdr:nvSpPr>
      <cdr:spPr>
        <a:xfrm xmlns:a="http://schemas.openxmlformats.org/drawingml/2006/main">
          <a:off x="42864" y="361950"/>
          <a:ext cx="61912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（人）</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134470</xdr:colOff>
      <xdr:row>28</xdr:row>
      <xdr:rowOff>100852</xdr:rowOff>
    </xdr:from>
    <xdr:to>
      <xdr:col>6</xdr:col>
      <xdr:colOff>907676</xdr:colOff>
      <xdr:row>42</xdr:row>
      <xdr:rowOff>123264</xdr:rowOff>
    </xdr:to>
    <xdr:graphicFrame macro="">
      <xdr:nvGraphicFramePr>
        <xdr:cNvPr id="4" name="グラフ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0.06915</cdr:y>
    </cdr:from>
    <cdr:to>
      <cdr:x>0.11095</cdr:x>
      <cdr:y>0.18657</cdr:y>
    </cdr:to>
    <cdr:sp macro="" textlink="">
      <cdr:nvSpPr>
        <cdr:cNvPr id="2" name="テキスト ボックス 1">
          <a:extLst xmlns:a="http://schemas.openxmlformats.org/drawingml/2006/main">
            <a:ext uri="{FF2B5EF4-FFF2-40B4-BE49-F238E27FC236}">
              <a16:creationId xmlns:a16="http://schemas.microsoft.com/office/drawing/2014/main" id="{637D0056-CEAF-4C3E-BDD5-F88BBEA79DBF}"/>
            </a:ext>
          </a:extLst>
        </cdr:cNvPr>
        <cdr:cNvSpPr txBox="1"/>
      </cdr:nvSpPr>
      <cdr:spPr>
        <a:xfrm xmlns:a="http://schemas.openxmlformats.org/drawingml/2006/main">
          <a:off x="0" y="207682"/>
          <a:ext cx="666377" cy="3526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Meiryo UI" panose="020B0604030504040204" pitchFamily="50" charset="-128"/>
              <a:ea typeface="Meiryo UI" panose="020B0604030504040204" pitchFamily="50" charset="-128"/>
              <a:cs typeface="Meiryo UI" panose="020B0604030504040204" pitchFamily="50" charset="-128"/>
            </a:rPr>
            <a:t>（歳）</a:t>
          </a:r>
        </a:p>
      </cdr:txBody>
    </cdr:sp>
  </cdr:relSizeAnchor>
  <cdr:relSizeAnchor xmlns:cdr="http://schemas.openxmlformats.org/drawingml/2006/chartDrawing">
    <cdr:from>
      <cdr:x>0.9245</cdr:x>
      <cdr:y>0.81915</cdr:y>
    </cdr:from>
    <cdr:to>
      <cdr:x>1</cdr:x>
      <cdr:y>0.91791</cdr:y>
    </cdr:to>
    <cdr:sp macro="" textlink="">
      <cdr:nvSpPr>
        <cdr:cNvPr id="3" name="テキスト ボックス 1">
          <a:extLst xmlns:a="http://schemas.openxmlformats.org/drawingml/2006/main">
            <a:ext uri="{FF2B5EF4-FFF2-40B4-BE49-F238E27FC236}">
              <a16:creationId xmlns:a16="http://schemas.microsoft.com/office/drawing/2014/main" id="{8329C27D-6916-45CA-B3E8-4FCD59DE21F8}"/>
            </a:ext>
          </a:extLst>
        </cdr:cNvPr>
        <cdr:cNvSpPr txBox="1"/>
      </cdr:nvSpPr>
      <cdr:spPr>
        <a:xfrm xmlns:a="http://schemas.openxmlformats.org/drawingml/2006/main">
          <a:off x="5552872" y="2460052"/>
          <a:ext cx="453481" cy="2965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baseline="0">
              <a:effectLst/>
              <a:latin typeface="+mn-lt"/>
              <a:ea typeface="+mn-ea"/>
              <a:cs typeface="+mn-cs"/>
            </a:rPr>
            <a:t>（年）</a:t>
          </a:r>
          <a:endParaRPr lang="en-US" altLang="ja-JP" sz="800"/>
        </a:p>
        <a:p xmlns:a="http://schemas.openxmlformats.org/drawingml/2006/main">
          <a:endParaRPr lang="ja-JP" altLang="en-US" sz="800"/>
        </a:p>
      </cdr:txBody>
    </cdr:sp>
  </cdr:relSizeAnchor>
  <cdr:relSizeAnchor xmlns:cdr="http://schemas.openxmlformats.org/drawingml/2006/chartDrawing">
    <cdr:from>
      <cdr:x>0.70018</cdr:x>
      <cdr:y>0.88096</cdr:y>
    </cdr:from>
    <cdr:to>
      <cdr:x>1</cdr:x>
      <cdr:y>1</cdr:y>
    </cdr:to>
    <cdr:sp macro="" textlink="">
      <cdr:nvSpPr>
        <cdr:cNvPr id="4" name="テキスト ボックス 18">
          <a:extLst xmlns:a="http://schemas.openxmlformats.org/drawingml/2006/main">
            <a:ext uri="{FF2B5EF4-FFF2-40B4-BE49-F238E27FC236}">
              <a16:creationId xmlns:a16="http://schemas.microsoft.com/office/drawing/2014/main" id="{D9575697-C427-4832-8CCA-1FB6283CBB7A}"/>
            </a:ext>
          </a:extLst>
        </cdr:cNvPr>
        <cdr:cNvSpPr txBox="1"/>
      </cdr:nvSpPr>
      <cdr:spPr>
        <a:xfrm xmlns:a="http://schemas.openxmlformats.org/drawingml/2006/main">
          <a:off x="4205523" y="2645682"/>
          <a:ext cx="1800830" cy="35749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資料</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&gt;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総務省　国勢調査</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9525</xdr:colOff>
      <xdr:row>28</xdr:row>
      <xdr:rowOff>0</xdr:rowOff>
    </xdr:from>
    <xdr:to>
      <xdr:col>1</xdr:col>
      <xdr:colOff>676275</xdr:colOff>
      <xdr:row>30</xdr:row>
      <xdr:rowOff>9525</xdr:rowOff>
    </xdr:to>
    <xdr:sp macro="" textlink="">
      <xdr:nvSpPr>
        <xdr:cNvPr id="7400" name="Line 2">
          <a:extLst>
            <a:ext uri="{FF2B5EF4-FFF2-40B4-BE49-F238E27FC236}">
              <a16:creationId xmlns:a16="http://schemas.microsoft.com/office/drawing/2014/main" id="{00000000-0008-0000-1000-0000E81C0000}"/>
            </a:ext>
          </a:extLst>
        </xdr:cNvPr>
        <xdr:cNvSpPr>
          <a:spLocks noChangeShapeType="1"/>
        </xdr:cNvSpPr>
      </xdr:nvSpPr>
      <xdr:spPr bwMode="auto">
        <a:xfrm>
          <a:off x="9525" y="5400675"/>
          <a:ext cx="1152525"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37</xdr:row>
      <xdr:rowOff>0</xdr:rowOff>
    </xdr:from>
    <xdr:to>
      <xdr:col>1</xdr:col>
      <xdr:colOff>666750</xdr:colOff>
      <xdr:row>38</xdr:row>
      <xdr:rowOff>171450</xdr:rowOff>
    </xdr:to>
    <xdr:sp macro="" textlink="">
      <xdr:nvSpPr>
        <xdr:cNvPr id="7401" name="Line 5">
          <a:extLst>
            <a:ext uri="{FF2B5EF4-FFF2-40B4-BE49-F238E27FC236}">
              <a16:creationId xmlns:a16="http://schemas.microsoft.com/office/drawing/2014/main" id="{00000000-0008-0000-1000-0000E91C0000}"/>
            </a:ext>
          </a:extLst>
        </xdr:cNvPr>
        <xdr:cNvSpPr>
          <a:spLocks noChangeShapeType="1"/>
        </xdr:cNvSpPr>
      </xdr:nvSpPr>
      <xdr:spPr bwMode="auto">
        <a:xfrm>
          <a:off x="0" y="7400925"/>
          <a:ext cx="11620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44</xdr:row>
      <xdr:rowOff>0</xdr:rowOff>
    </xdr:from>
    <xdr:to>
      <xdr:col>1</xdr:col>
      <xdr:colOff>666750</xdr:colOff>
      <xdr:row>45</xdr:row>
      <xdr:rowOff>171450</xdr:rowOff>
    </xdr:to>
    <xdr:sp macro="" textlink="">
      <xdr:nvSpPr>
        <xdr:cNvPr id="7402" name="Line 6">
          <a:extLst>
            <a:ext uri="{FF2B5EF4-FFF2-40B4-BE49-F238E27FC236}">
              <a16:creationId xmlns:a16="http://schemas.microsoft.com/office/drawing/2014/main" id="{00000000-0008-0000-1000-0000EA1C0000}"/>
            </a:ext>
          </a:extLst>
        </xdr:cNvPr>
        <xdr:cNvSpPr>
          <a:spLocks noChangeShapeType="1"/>
        </xdr:cNvSpPr>
      </xdr:nvSpPr>
      <xdr:spPr bwMode="auto">
        <a:xfrm>
          <a:off x="0" y="8801100"/>
          <a:ext cx="11620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0</xdr:rowOff>
    </xdr:from>
    <xdr:to>
      <xdr:col>1</xdr:col>
      <xdr:colOff>676275</xdr:colOff>
      <xdr:row>30</xdr:row>
      <xdr:rowOff>9525</xdr:rowOff>
    </xdr:to>
    <xdr:sp macro="" textlink="">
      <xdr:nvSpPr>
        <xdr:cNvPr id="7403" name="Line 7">
          <a:extLst>
            <a:ext uri="{FF2B5EF4-FFF2-40B4-BE49-F238E27FC236}">
              <a16:creationId xmlns:a16="http://schemas.microsoft.com/office/drawing/2014/main" id="{00000000-0008-0000-1000-0000EB1C0000}"/>
            </a:ext>
          </a:extLst>
        </xdr:cNvPr>
        <xdr:cNvSpPr>
          <a:spLocks noChangeShapeType="1"/>
        </xdr:cNvSpPr>
      </xdr:nvSpPr>
      <xdr:spPr bwMode="auto">
        <a:xfrm>
          <a:off x="9525" y="5400675"/>
          <a:ext cx="1152525"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0</xdr:rowOff>
    </xdr:from>
    <xdr:to>
      <xdr:col>1</xdr:col>
      <xdr:colOff>676275</xdr:colOff>
      <xdr:row>30</xdr:row>
      <xdr:rowOff>9525</xdr:rowOff>
    </xdr:to>
    <xdr:sp macro="" textlink="">
      <xdr:nvSpPr>
        <xdr:cNvPr id="6" name="Line 2">
          <a:extLst>
            <a:ext uri="{FF2B5EF4-FFF2-40B4-BE49-F238E27FC236}">
              <a16:creationId xmlns:a16="http://schemas.microsoft.com/office/drawing/2014/main" id="{00000000-0008-0000-1000-000006000000}"/>
            </a:ext>
          </a:extLst>
        </xdr:cNvPr>
        <xdr:cNvSpPr>
          <a:spLocks noChangeShapeType="1"/>
        </xdr:cNvSpPr>
      </xdr:nvSpPr>
      <xdr:spPr bwMode="auto">
        <a:xfrm>
          <a:off x="9525" y="5600700"/>
          <a:ext cx="1152525"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37</xdr:row>
      <xdr:rowOff>0</xdr:rowOff>
    </xdr:from>
    <xdr:to>
      <xdr:col>1</xdr:col>
      <xdr:colOff>666750</xdr:colOff>
      <xdr:row>38</xdr:row>
      <xdr:rowOff>171450</xdr:rowOff>
    </xdr:to>
    <xdr:sp macro="" textlink="">
      <xdr:nvSpPr>
        <xdr:cNvPr id="7" name="Line 5">
          <a:extLst>
            <a:ext uri="{FF2B5EF4-FFF2-40B4-BE49-F238E27FC236}">
              <a16:creationId xmlns:a16="http://schemas.microsoft.com/office/drawing/2014/main" id="{00000000-0008-0000-1000-000007000000}"/>
            </a:ext>
          </a:extLst>
        </xdr:cNvPr>
        <xdr:cNvSpPr>
          <a:spLocks noChangeShapeType="1"/>
        </xdr:cNvSpPr>
      </xdr:nvSpPr>
      <xdr:spPr bwMode="auto">
        <a:xfrm>
          <a:off x="0" y="7400925"/>
          <a:ext cx="11620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44</xdr:row>
      <xdr:rowOff>0</xdr:rowOff>
    </xdr:from>
    <xdr:to>
      <xdr:col>1</xdr:col>
      <xdr:colOff>666750</xdr:colOff>
      <xdr:row>45</xdr:row>
      <xdr:rowOff>171450</xdr:rowOff>
    </xdr:to>
    <xdr:sp macro="" textlink="">
      <xdr:nvSpPr>
        <xdr:cNvPr id="8" name="Line 6">
          <a:extLst>
            <a:ext uri="{FF2B5EF4-FFF2-40B4-BE49-F238E27FC236}">
              <a16:creationId xmlns:a16="http://schemas.microsoft.com/office/drawing/2014/main" id="{00000000-0008-0000-1000-000008000000}"/>
            </a:ext>
          </a:extLst>
        </xdr:cNvPr>
        <xdr:cNvSpPr>
          <a:spLocks noChangeShapeType="1"/>
        </xdr:cNvSpPr>
      </xdr:nvSpPr>
      <xdr:spPr bwMode="auto">
        <a:xfrm>
          <a:off x="0" y="8801100"/>
          <a:ext cx="11620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0</xdr:rowOff>
    </xdr:from>
    <xdr:to>
      <xdr:col>1</xdr:col>
      <xdr:colOff>676275</xdr:colOff>
      <xdr:row>30</xdr:row>
      <xdr:rowOff>9525</xdr:rowOff>
    </xdr:to>
    <xdr:sp macro="" textlink="">
      <xdr:nvSpPr>
        <xdr:cNvPr id="9" name="Line 7">
          <a:extLst>
            <a:ext uri="{FF2B5EF4-FFF2-40B4-BE49-F238E27FC236}">
              <a16:creationId xmlns:a16="http://schemas.microsoft.com/office/drawing/2014/main" id="{00000000-0008-0000-1000-000009000000}"/>
            </a:ext>
          </a:extLst>
        </xdr:cNvPr>
        <xdr:cNvSpPr>
          <a:spLocks noChangeShapeType="1"/>
        </xdr:cNvSpPr>
      </xdr:nvSpPr>
      <xdr:spPr bwMode="auto">
        <a:xfrm>
          <a:off x="9525" y="5600700"/>
          <a:ext cx="1152525"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wdoc-sv\020%20&#20225;&#30011;&#25391;&#33288;&#37096;\010%20&#20225;&#30011;&#12539;&#24195;&#22577;&#35506;\01&#20225;&#30011;&#12464;&#12523;&#12540;&#12503;\&#65296;&#65302;&#32113;&#35336;\H26&#32113;&#35336;\01%20&#32113;&#35336;&#26360;\&#21463;&#29702;&#12487;&#12540;&#12479;\01%20&#24193;&#20869;&#65288;&#12487;&#12540;&#12479;&#65289;\&#29983;&#27963;&#29872;&#22659;&#37096;\&#24066;&#27665;&#35506;\&#12304;&#35519;&#26619;&#29992;&#32025;&#12288;&#24066;&#27665;&#35506;&#12305;&#26412;&#31295;&#65290;&#31532;2&#322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wdoc-sv\020%20&#20225;&#30011;&#25391;&#33288;&#37096;\010%20&#20225;&#30011;&#35506;\H23&#32113;&#35336;&#26989;&#21209;\H22&#32113;&#35336;&#26360;\&#32113;&#35336;&#26360;&#21407;&#31295;H22&#29256;(&#21407;&#31295;&#65289;\&#65296;&#65298;&#32232;&#20154;&#2147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wdoc-sv\020%20&#20225;&#30011;&#25391;&#33288;&#37096;\010%20&#20225;&#30011;&#12539;&#24195;&#22577;&#35506;\01&#20225;&#30011;&#12464;&#12523;&#12540;&#12503;\H23&#32113;&#35336;&#26989;&#21209;\H22&#32113;&#35336;&#26360;\&#32113;&#35336;&#26360;&#21407;&#31295;H22&#29256;(&#21407;&#31295;&#65289;\&#65296;&#65298;&#32232;-2&#20154;&#21475;&#21205;&#249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0%20&#20225;&#30011;&#35506;/01&#20225;&#30011;&#12464;&#12523;&#12540;&#12503;/&#65296;&#65302;&#32113;&#35336;/R6&#32113;&#35336;/08-1&#32113;&#35336;&#26360;&#65288;&#20874;&#23376;&#65289;/5.&#26368;&#32066;&#26657;&#27491;&#12487;&#12540;&#12479;&#65288;Excel&#65289;/&#31532;&#65298;&#32232;&#12288;&#20154;&#21475;&#65288;&#20462;&#27491;&#12354;&#12426;&#65289;/&#31532;2&#32232;%20&#20154;&#21475;&#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
      <sheetName val="人口の推移"/>
      <sheetName val="地域人口"/>
      <sheetName val="年齢別人口"/>
      <sheetName val="人口動態、外国人登録人口"/>
      <sheetName val="町内別年齢別人口①"/>
      <sheetName val="町内別年齢別人口②"/>
      <sheetName val="町内別年齢別人口③"/>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編 (ｸﾞﾗﾌ)"/>
      <sheetName val="1人口推移"/>
      <sheetName val="2国調人口推移"/>
      <sheetName val="3国調町名別 (1)"/>
      <sheetName val="3国調町名別(2)"/>
      <sheetName val="5地域人口"/>
      <sheetName val="6年齢別人口"/>
      <sheetName val="4左国調年齢別人口"/>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編-２) 7人口動態"/>
      <sheetName val="8外国人登録人口"/>
      <sheetName val="9社会動態(道内)"/>
      <sheetName val="10上段社会動態(道外)"/>
      <sheetName val="11転入･(グラフ１）"/>
      <sheetName val="12（グラフ２）"/>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編表紙"/>
      <sheetName val="人口の推移"/>
      <sheetName val="地域の人口"/>
      <sheetName val="年齢別人口（５歳階級）"/>
      <sheetName val="町内別年齢別人口①"/>
      <sheetName val="町内別年齢別人口②"/>
      <sheetName val="町内別年齢別人口③"/>
      <sheetName val="人口動態、外国人登録人口"/>
      <sheetName val="社会動態（道内）"/>
      <sheetName val="社会動態（道外）"/>
      <sheetName val="全道各市の人口"/>
      <sheetName val="国調人口推移"/>
      <sheetName val="地域の人口①"/>
      <sheetName val="地域の人口②"/>
      <sheetName val="地域の人口③"/>
      <sheetName val="国調年齢別"/>
      <sheetName val="人口集中地区、昼間・夜間人口、産業別就業人口"/>
      <sheetName val="夜間及び昼間人口、通学者数"/>
      <sheetName val="産業別就業人口"/>
      <sheetName val="グラフ（入力シート）追加"/>
      <sheetName val="グラフ（入力シート）"/>
      <sheetName val="グラフ（入力シート）②"/>
      <sheetName val="グラフ（入力シート）⑤"/>
      <sheetName val="グラフ（入力シート）⑥"/>
      <sheetName val="グラフ（入力シート）⑦"/>
    </sheetName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9.xml"/><Relationship Id="rId1" Type="http://schemas.openxmlformats.org/officeDocument/2006/relationships/printerSettings" Target="../printerSettings/printerSettings23.bin"/><Relationship Id="rId4" Type="http://schemas.openxmlformats.org/officeDocument/2006/relationships/ctrlProp" Target="../ctrlProps/ctrlProp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trlProp" Target="../ctrlProps/ctrlProp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sheetPr>
  <dimension ref="A1:Q73"/>
  <sheetViews>
    <sheetView view="pageBreakPreview" topLeftCell="A19" zoomScale="80" zoomScaleNormal="85" zoomScaleSheetLayoutView="80" workbookViewId="0">
      <selection activeCell="K44" sqref="K44"/>
    </sheetView>
  </sheetViews>
  <sheetFormatPr defaultRowHeight="15" customHeight="1" x14ac:dyDescent="0.15"/>
  <cols>
    <col min="1" max="9" width="9.625" style="16" customWidth="1"/>
    <col min="10" max="11" width="6.625" style="16" customWidth="1"/>
    <col min="12" max="16384" width="9" style="16"/>
  </cols>
  <sheetData>
    <row r="1" spans="1:17" ht="70.5" customHeight="1" x14ac:dyDescent="0.15">
      <c r="A1" s="88"/>
      <c r="B1" s="88"/>
      <c r="C1" s="88"/>
      <c r="D1" s="88"/>
      <c r="E1" s="88"/>
      <c r="F1" s="88"/>
      <c r="G1" s="88"/>
      <c r="H1" s="88"/>
      <c r="I1" s="88"/>
      <c r="J1" s="88"/>
      <c r="K1" s="88"/>
      <c r="L1" s="88"/>
      <c r="M1" s="88"/>
      <c r="N1" s="88"/>
      <c r="O1" s="88"/>
      <c r="P1" s="88"/>
      <c r="Q1" s="88"/>
    </row>
    <row r="2" spans="1:17" s="56" customFormat="1" ht="28.5" customHeight="1" x14ac:dyDescent="0.15">
      <c r="A2" s="674" t="s">
        <v>377</v>
      </c>
      <c r="B2" s="674"/>
      <c r="C2" s="674"/>
      <c r="D2" s="674"/>
      <c r="E2" s="674"/>
      <c r="F2" s="674"/>
      <c r="G2" s="674"/>
      <c r="H2" s="674"/>
      <c r="I2" s="674"/>
      <c r="J2" s="674"/>
      <c r="K2" s="674"/>
      <c r="L2" s="89"/>
      <c r="M2" s="89"/>
      <c r="N2" s="89"/>
      <c r="O2" s="89"/>
      <c r="P2" s="89"/>
      <c r="Q2" s="89"/>
    </row>
    <row r="3" spans="1:17" ht="20.100000000000001" customHeight="1" x14ac:dyDescent="0.15">
      <c r="A3" s="88"/>
      <c r="B3" s="88"/>
      <c r="C3" s="88"/>
      <c r="D3" s="88"/>
      <c r="E3" s="88"/>
      <c r="F3" s="88"/>
      <c r="G3" s="88"/>
      <c r="H3" s="88"/>
      <c r="I3" s="88"/>
      <c r="J3" s="88"/>
      <c r="K3" s="88"/>
      <c r="L3" s="88"/>
      <c r="M3" s="88"/>
      <c r="N3" s="88"/>
      <c r="O3" s="88"/>
      <c r="P3" s="88"/>
      <c r="Q3" s="88"/>
    </row>
    <row r="4" spans="1:17" ht="20.100000000000001" customHeight="1" x14ac:dyDescent="0.15">
      <c r="A4" s="90"/>
      <c r="B4" s="90"/>
      <c r="C4" s="90"/>
      <c r="D4" s="90"/>
      <c r="E4" s="91"/>
      <c r="F4" s="91"/>
      <c r="G4" s="91"/>
      <c r="H4" s="88"/>
      <c r="I4" s="88"/>
      <c r="J4" s="88"/>
      <c r="K4" s="88"/>
      <c r="L4" s="88"/>
      <c r="M4" s="88"/>
      <c r="N4" s="88"/>
      <c r="O4" s="88"/>
      <c r="P4" s="88"/>
      <c r="Q4" s="88"/>
    </row>
    <row r="5" spans="1:17" ht="20.100000000000001" customHeight="1" x14ac:dyDescent="0.15">
      <c r="A5" s="88"/>
      <c r="B5" s="88"/>
      <c r="C5" s="88"/>
      <c r="D5" s="88"/>
      <c r="E5" s="88"/>
      <c r="F5" s="88"/>
      <c r="G5" s="88"/>
      <c r="H5" s="88"/>
      <c r="I5" s="88"/>
      <c r="J5" s="88"/>
      <c r="K5" s="88"/>
      <c r="L5" s="88"/>
      <c r="M5" s="88"/>
      <c r="N5" s="88"/>
      <c r="O5" s="88"/>
      <c r="P5" s="88"/>
      <c r="Q5" s="88"/>
    </row>
    <row r="6" spans="1:17" ht="20.100000000000001" customHeight="1" x14ac:dyDescent="0.15">
      <c r="A6" s="92"/>
      <c r="B6" s="88"/>
      <c r="C6" s="88"/>
      <c r="D6" s="88"/>
      <c r="E6" s="88"/>
      <c r="F6" s="88"/>
      <c r="G6" s="88"/>
      <c r="H6" s="88"/>
      <c r="I6" s="88"/>
      <c r="J6" s="88"/>
      <c r="K6" s="88"/>
      <c r="L6" s="88"/>
      <c r="M6" s="88"/>
      <c r="N6" s="88"/>
      <c r="O6" s="88"/>
      <c r="P6" s="88"/>
      <c r="Q6" s="88"/>
    </row>
    <row r="7" spans="1:17" ht="20.100000000000001" customHeight="1" x14ac:dyDescent="0.15">
      <c r="A7" s="92"/>
      <c r="B7" s="88"/>
      <c r="C7" s="88"/>
      <c r="D7" s="88"/>
      <c r="E7" s="88"/>
      <c r="F7" s="88"/>
      <c r="G7" s="88"/>
      <c r="H7" s="88"/>
      <c r="I7" s="88"/>
      <c r="J7" s="88"/>
      <c r="K7" s="88"/>
      <c r="L7" s="88"/>
      <c r="M7" s="88"/>
      <c r="N7" s="88"/>
      <c r="O7" s="88"/>
      <c r="P7" s="88"/>
      <c r="Q7" s="88"/>
    </row>
    <row r="8" spans="1:17" ht="20.100000000000001" customHeight="1" x14ac:dyDescent="0.15">
      <c r="A8" s="91"/>
      <c r="B8" s="91"/>
      <c r="C8" s="88"/>
      <c r="D8" s="88"/>
      <c r="E8" s="88"/>
      <c r="F8" s="88"/>
      <c r="G8" s="88"/>
      <c r="H8" s="88"/>
      <c r="I8" s="88"/>
      <c r="J8" s="88"/>
      <c r="K8" s="88"/>
      <c r="L8" s="88"/>
      <c r="M8" s="88"/>
      <c r="N8" s="88"/>
      <c r="O8" s="88"/>
      <c r="P8" s="88"/>
      <c r="Q8" s="88"/>
    </row>
    <row r="9" spans="1:17" ht="20.100000000000001" customHeight="1" x14ac:dyDescent="0.15">
      <c r="A9" s="88"/>
      <c r="B9" s="88"/>
      <c r="C9" s="88"/>
      <c r="D9" s="88"/>
      <c r="E9" s="88"/>
      <c r="F9" s="88"/>
      <c r="G9" s="88"/>
      <c r="H9" s="88"/>
      <c r="I9" s="88"/>
      <c r="J9" s="88"/>
      <c r="K9" s="88"/>
      <c r="L9" s="88"/>
      <c r="M9" s="88"/>
      <c r="N9" s="88"/>
      <c r="O9" s="88"/>
      <c r="P9" s="88"/>
      <c r="Q9" s="88"/>
    </row>
    <row r="10" spans="1:17" ht="20.100000000000001" customHeight="1" x14ac:dyDescent="0.15">
      <c r="A10" s="88"/>
      <c r="B10" s="88"/>
      <c r="C10" s="88"/>
      <c r="D10" s="88"/>
      <c r="E10" s="88"/>
      <c r="F10" s="88"/>
      <c r="G10" s="88"/>
      <c r="H10" s="88"/>
      <c r="I10" s="88"/>
      <c r="J10" s="88"/>
      <c r="K10" s="88"/>
      <c r="L10" s="88"/>
      <c r="M10" s="88"/>
      <c r="N10" s="88"/>
      <c r="O10" s="88"/>
      <c r="P10" s="88"/>
      <c r="Q10" s="88"/>
    </row>
    <row r="11" spans="1:17" ht="20.100000000000001" customHeight="1" x14ac:dyDescent="0.15">
      <c r="A11" s="88"/>
      <c r="B11" s="88"/>
      <c r="C11" s="88"/>
      <c r="D11" s="88"/>
      <c r="E11" s="88"/>
      <c r="F11" s="88"/>
      <c r="G11" s="88"/>
      <c r="H11" s="88"/>
      <c r="I11" s="88"/>
      <c r="J11" s="88"/>
      <c r="K11" s="88"/>
      <c r="L11" s="88"/>
      <c r="M11" s="88"/>
      <c r="N11" s="88"/>
      <c r="O11" s="88"/>
      <c r="P11" s="88"/>
      <c r="Q11" s="88"/>
    </row>
    <row r="12" spans="1:17" ht="20.100000000000001" customHeight="1" x14ac:dyDescent="0.15">
      <c r="A12" s="88"/>
      <c r="B12" s="88"/>
      <c r="C12" s="88"/>
      <c r="D12" s="88"/>
      <c r="E12" s="88"/>
      <c r="F12" s="88"/>
      <c r="G12" s="88"/>
      <c r="H12" s="88"/>
      <c r="I12" s="88"/>
      <c r="J12" s="88"/>
      <c r="K12" s="88"/>
      <c r="L12" s="88"/>
      <c r="M12" s="88"/>
      <c r="N12" s="88"/>
      <c r="O12" s="88"/>
      <c r="P12" s="88"/>
      <c r="Q12" s="88"/>
    </row>
    <row r="13" spans="1:17" ht="20.100000000000001" customHeight="1" x14ac:dyDescent="0.15">
      <c r="A13" s="88"/>
      <c r="B13" s="88"/>
      <c r="C13" s="88"/>
      <c r="D13" s="93"/>
      <c r="E13" s="94"/>
      <c r="F13" s="88"/>
      <c r="G13" s="88"/>
      <c r="H13" s="88"/>
      <c r="I13" s="88"/>
      <c r="J13" s="88"/>
      <c r="K13" s="88"/>
      <c r="L13" s="88"/>
      <c r="M13" s="88"/>
      <c r="N13" s="88"/>
      <c r="O13" s="88"/>
      <c r="P13" s="88"/>
      <c r="Q13" s="88"/>
    </row>
    <row r="14" spans="1:17" ht="20.100000000000001" customHeight="1" x14ac:dyDescent="0.15">
      <c r="A14" s="88"/>
      <c r="B14" s="88"/>
      <c r="C14" s="88"/>
      <c r="D14" s="95"/>
      <c r="E14" s="95"/>
      <c r="F14" s="88"/>
      <c r="G14" s="92"/>
      <c r="H14" s="88"/>
      <c r="I14" s="88"/>
      <c r="J14" s="88"/>
      <c r="K14" s="88"/>
      <c r="L14" s="88"/>
      <c r="M14" s="88"/>
      <c r="N14" s="88"/>
      <c r="O14" s="88"/>
      <c r="P14" s="88"/>
      <c r="Q14" s="88"/>
    </row>
    <row r="15" spans="1:17" ht="20.100000000000001" customHeight="1" x14ac:dyDescent="0.15">
      <c r="A15" s="88"/>
      <c r="B15" s="673" t="s">
        <v>842</v>
      </c>
      <c r="C15" s="673"/>
      <c r="D15" s="673"/>
      <c r="E15" s="673"/>
      <c r="F15" s="673"/>
      <c r="G15" s="673"/>
      <c r="H15" s="673"/>
      <c r="I15" s="673"/>
      <c r="J15" s="90"/>
      <c r="K15" s="88"/>
      <c r="L15" s="88"/>
      <c r="M15" s="88"/>
      <c r="N15" s="88"/>
      <c r="O15" s="88"/>
      <c r="P15" s="88"/>
      <c r="Q15" s="88"/>
    </row>
    <row r="16" spans="1:17" ht="20.100000000000001" customHeight="1" x14ac:dyDescent="0.15">
      <c r="A16" s="88"/>
      <c r="B16" s="88"/>
      <c r="C16" s="88"/>
      <c r="D16" s="88"/>
      <c r="E16" s="88"/>
      <c r="F16" s="88"/>
      <c r="G16" s="88"/>
      <c r="H16" s="88"/>
      <c r="I16" s="88"/>
      <c r="J16" s="95"/>
      <c r="K16" s="88"/>
      <c r="L16" s="88"/>
      <c r="M16" s="88"/>
      <c r="N16" s="88"/>
      <c r="O16" s="88"/>
      <c r="P16" s="88"/>
      <c r="Q16" s="88"/>
    </row>
    <row r="17" spans="1:17" ht="20.100000000000001" customHeight="1" x14ac:dyDescent="0.15">
      <c r="A17" s="88"/>
      <c r="B17" s="88"/>
      <c r="C17" s="88"/>
      <c r="D17" s="88"/>
      <c r="E17" s="88"/>
      <c r="F17" s="88"/>
      <c r="G17" s="88"/>
      <c r="H17" s="88"/>
      <c r="I17" s="88"/>
      <c r="J17" s="96"/>
      <c r="K17" s="672" t="s">
        <v>75</v>
      </c>
      <c r="L17" s="672"/>
      <c r="M17" s="88"/>
      <c r="N17" s="88"/>
      <c r="O17" s="88"/>
      <c r="P17" s="88"/>
      <c r="Q17" s="88"/>
    </row>
    <row r="18" spans="1:17" ht="20.100000000000001" customHeight="1" x14ac:dyDescent="0.15">
      <c r="A18" s="88"/>
      <c r="B18" s="88"/>
      <c r="C18" s="88"/>
      <c r="D18" s="88"/>
      <c r="E18" s="88"/>
      <c r="F18" s="88"/>
      <c r="G18" s="88"/>
      <c r="H18" s="88"/>
      <c r="I18" s="675"/>
      <c r="J18" s="97"/>
      <c r="K18" s="672"/>
      <c r="L18" s="672"/>
      <c r="M18" s="88"/>
      <c r="N18" s="88"/>
      <c r="O18" s="88"/>
      <c r="P18" s="88"/>
      <c r="Q18" s="88"/>
    </row>
    <row r="19" spans="1:17" ht="20.100000000000001" customHeight="1" x14ac:dyDescent="0.15">
      <c r="A19" s="88"/>
      <c r="B19" s="88"/>
      <c r="C19" s="88"/>
      <c r="D19" s="88"/>
      <c r="E19" s="88"/>
      <c r="F19" s="88"/>
      <c r="G19" s="88"/>
      <c r="H19" s="88"/>
      <c r="I19" s="675"/>
      <c r="J19" s="97"/>
      <c r="K19" s="672"/>
      <c r="L19" s="672"/>
      <c r="M19" s="88"/>
      <c r="N19" s="88"/>
      <c r="O19" s="88"/>
      <c r="P19" s="88"/>
      <c r="Q19" s="88"/>
    </row>
    <row r="20" spans="1:17" ht="20.100000000000001" customHeight="1" x14ac:dyDescent="0.15">
      <c r="A20" s="88"/>
      <c r="B20" s="88"/>
      <c r="C20" s="88"/>
      <c r="D20" s="88"/>
      <c r="E20" s="88"/>
      <c r="F20" s="88"/>
      <c r="G20" s="88"/>
      <c r="H20" s="88"/>
      <c r="I20" s="98"/>
      <c r="J20" s="99"/>
      <c r="K20" s="672"/>
      <c r="L20" s="672"/>
      <c r="M20" s="88"/>
      <c r="N20" s="88"/>
      <c r="O20" s="88"/>
      <c r="P20" s="88"/>
      <c r="Q20" s="88"/>
    </row>
    <row r="21" spans="1:17" ht="20.100000000000001" customHeight="1" x14ac:dyDescent="0.15">
      <c r="A21" s="88"/>
      <c r="B21" s="88"/>
      <c r="C21" s="88"/>
      <c r="D21" s="88"/>
      <c r="E21" s="88"/>
      <c r="F21" s="88"/>
      <c r="G21" s="88"/>
      <c r="H21" s="88"/>
      <c r="I21" s="98"/>
      <c r="J21" s="97"/>
      <c r="K21" s="672" t="s">
        <v>74</v>
      </c>
      <c r="L21" s="672"/>
      <c r="M21" s="88"/>
      <c r="N21" s="88"/>
      <c r="O21" s="88"/>
      <c r="P21" s="88"/>
      <c r="Q21" s="88"/>
    </row>
    <row r="22" spans="1:17" ht="20.100000000000001" customHeight="1" x14ac:dyDescent="0.15">
      <c r="A22" s="88"/>
      <c r="B22" s="88"/>
      <c r="C22" s="88"/>
      <c r="D22" s="88"/>
      <c r="E22" s="88"/>
      <c r="F22" s="88"/>
      <c r="G22" s="88"/>
      <c r="H22" s="88"/>
      <c r="I22" s="98"/>
      <c r="J22" s="97"/>
      <c r="K22" s="672"/>
      <c r="L22" s="672"/>
      <c r="M22" s="88"/>
      <c r="N22" s="88"/>
      <c r="O22" s="88"/>
      <c r="P22" s="88"/>
      <c r="Q22" s="88"/>
    </row>
    <row r="23" spans="1:17" ht="20.100000000000001" customHeight="1" x14ac:dyDescent="0.15">
      <c r="A23" s="88"/>
      <c r="B23" s="88"/>
      <c r="C23" s="88"/>
      <c r="D23" s="88"/>
      <c r="E23" s="88"/>
      <c r="F23" s="88"/>
      <c r="G23" s="88"/>
      <c r="H23" s="88"/>
      <c r="I23" s="100"/>
      <c r="J23" s="97"/>
      <c r="K23" s="672"/>
      <c r="L23" s="672"/>
      <c r="M23" s="88"/>
      <c r="N23" s="88"/>
      <c r="O23" s="88"/>
      <c r="P23" s="88"/>
      <c r="Q23" s="88"/>
    </row>
    <row r="24" spans="1:17" ht="20.100000000000001" customHeight="1" x14ac:dyDescent="0.15">
      <c r="A24" s="88"/>
      <c r="B24" s="88"/>
      <c r="C24" s="88"/>
      <c r="D24" s="88"/>
      <c r="E24" s="88"/>
      <c r="F24" s="88"/>
      <c r="G24" s="88"/>
      <c r="H24" s="88"/>
      <c r="I24" s="98"/>
      <c r="J24" s="97"/>
      <c r="K24" s="672"/>
      <c r="L24" s="672"/>
      <c r="M24" s="88"/>
      <c r="N24" s="88"/>
      <c r="O24" s="88"/>
      <c r="P24" s="88"/>
      <c r="Q24" s="88"/>
    </row>
    <row r="25" spans="1:17" ht="20.100000000000001" customHeight="1" x14ac:dyDescent="0.15">
      <c r="A25" s="88"/>
      <c r="B25" s="88"/>
      <c r="C25" s="88"/>
      <c r="D25" s="88"/>
      <c r="E25" s="88"/>
      <c r="F25" s="88"/>
      <c r="G25" s="88"/>
      <c r="H25" s="88"/>
      <c r="I25" s="100"/>
      <c r="J25" s="97"/>
      <c r="K25" s="672"/>
      <c r="L25" s="672"/>
      <c r="M25" s="88"/>
      <c r="N25" s="88"/>
      <c r="O25" s="88"/>
      <c r="P25" s="88"/>
      <c r="Q25" s="88"/>
    </row>
    <row r="26" spans="1:17" ht="20.100000000000001" customHeight="1" x14ac:dyDescent="0.15">
      <c r="A26" s="88"/>
      <c r="B26" s="95"/>
      <c r="C26" s="95"/>
      <c r="D26" s="95"/>
      <c r="E26" s="95"/>
      <c r="F26" s="95"/>
      <c r="G26" s="95"/>
      <c r="H26" s="95"/>
      <c r="I26" s="98"/>
      <c r="J26" s="97"/>
      <c r="K26" s="672"/>
      <c r="L26" s="672"/>
      <c r="M26" s="88"/>
      <c r="N26" s="88"/>
      <c r="O26" s="88"/>
      <c r="P26" s="88"/>
      <c r="Q26" s="88"/>
    </row>
    <row r="27" spans="1:17" ht="20.100000000000001" customHeight="1" x14ac:dyDescent="0.15">
      <c r="A27" s="88"/>
      <c r="B27" s="88"/>
      <c r="C27" s="88"/>
      <c r="D27" s="88"/>
      <c r="E27" s="88"/>
      <c r="F27" s="88"/>
      <c r="G27" s="88"/>
      <c r="H27" s="88"/>
      <c r="I27" s="98"/>
      <c r="J27" s="97"/>
      <c r="K27" s="672"/>
      <c r="L27" s="672"/>
      <c r="M27" s="88"/>
      <c r="N27" s="88"/>
      <c r="O27" s="88"/>
      <c r="P27" s="88"/>
      <c r="Q27" s="88"/>
    </row>
    <row r="28" spans="1:17" s="4" customFormat="1" ht="20.100000000000001" customHeight="1" x14ac:dyDescent="0.15">
      <c r="A28" s="95"/>
      <c r="B28" s="88"/>
      <c r="C28" s="88"/>
      <c r="D28" s="88"/>
      <c r="E28" s="88"/>
      <c r="F28" s="88"/>
      <c r="G28" s="88"/>
      <c r="H28" s="88"/>
      <c r="I28" s="98"/>
      <c r="J28" s="97"/>
      <c r="K28" s="672"/>
      <c r="L28" s="672"/>
      <c r="M28" s="95"/>
      <c r="N28" s="95"/>
      <c r="O28" s="95"/>
      <c r="P28" s="95"/>
      <c r="Q28" s="95"/>
    </row>
    <row r="29" spans="1:17" ht="20.100000000000001" customHeight="1" x14ac:dyDescent="0.15">
      <c r="A29" s="88"/>
      <c r="B29" s="88"/>
      <c r="C29" s="88"/>
      <c r="D29" s="88"/>
      <c r="E29" s="88"/>
      <c r="F29" s="88"/>
      <c r="G29" s="88"/>
      <c r="H29" s="88"/>
      <c r="I29" s="98"/>
      <c r="J29" s="97"/>
      <c r="K29" s="672"/>
      <c r="L29" s="672"/>
      <c r="M29" s="88"/>
      <c r="N29" s="88"/>
      <c r="O29" s="88"/>
      <c r="P29" s="88"/>
      <c r="Q29" s="88"/>
    </row>
    <row r="30" spans="1:17" ht="20.100000000000001" customHeight="1" x14ac:dyDescent="0.15">
      <c r="A30" s="88"/>
      <c r="B30" s="88"/>
      <c r="C30" s="88"/>
      <c r="D30" s="88"/>
      <c r="E30" s="88"/>
      <c r="F30" s="88"/>
      <c r="G30" s="88"/>
      <c r="H30" s="88"/>
      <c r="I30" s="98"/>
      <c r="J30" s="97"/>
      <c r="K30" s="672"/>
      <c r="L30" s="672"/>
      <c r="M30" s="88"/>
      <c r="N30" s="88"/>
      <c r="O30" s="88"/>
      <c r="P30" s="88"/>
      <c r="Q30" s="88"/>
    </row>
    <row r="31" spans="1:17" ht="20.100000000000001" customHeight="1" x14ac:dyDescent="0.15">
      <c r="A31" s="88"/>
      <c r="B31" s="88"/>
      <c r="C31" s="88"/>
      <c r="D31" s="88"/>
      <c r="E31" s="88"/>
      <c r="F31" s="88"/>
      <c r="G31" s="88"/>
      <c r="H31" s="88"/>
      <c r="I31" s="98"/>
      <c r="J31" s="97"/>
      <c r="K31" s="672"/>
      <c r="L31" s="672"/>
      <c r="M31" s="88"/>
      <c r="N31" s="88"/>
      <c r="O31" s="88"/>
      <c r="P31" s="88"/>
      <c r="Q31" s="88"/>
    </row>
    <row r="32" spans="1:17" ht="12" customHeight="1" x14ac:dyDescent="0.15">
      <c r="A32" s="88"/>
      <c r="B32" s="88"/>
      <c r="C32" s="88"/>
      <c r="D32" s="88"/>
      <c r="E32" s="88"/>
      <c r="F32" s="88"/>
      <c r="G32" s="88"/>
      <c r="H32" s="88"/>
      <c r="I32" s="98"/>
      <c r="J32" s="99"/>
      <c r="K32" s="672"/>
      <c r="L32" s="672"/>
      <c r="M32" s="88"/>
      <c r="N32" s="88"/>
      <c r="O32" s="88"/>
      <c r="P32" s="88"/>
      <c r="Q32" s="88"/>
    </row>
    <row r="33" spans="1:17" ht="20.100000000000001" customHeight="1" x14ac:dyDescent="0.15">
      <c r="A33" s="88"/>
      <c r="B33" s="88"/>
      <c r="C33" s="88"/>
      <c r="D33" s="88"/>
      <c r="E33" s="88"/>
      <c r="F33" s="88"/>
      <c r="G33" s="88"/>
      <c r="H33" s="88"/>
      <c r="I33" s="100"/>
      <c r="J33" s="97"/>
      <c r="K33" s="672" t="s">
        <v>73</v>
      </c>
      <c r="L33" s="672"/>
      <c r="M33" s="88"/>
      <c r="N33" s="88"/>
      <c r="O33" s="88"/>
      <c r="P33" s="88"/>
      <c r="Q33" s="88"/>
    </row>
    <row r="34" spans="1:17" ht="20.100000000000001" customHeight="1" x14ac:dyDescent="0.15">
      <c r="A34" s="88"/>
      <c r="B34" s="88"/>
      <c r="C34" s="88"/>
      <c r="D34" s="88"/>
      <c r="E34" s="88"/>
      <c r="F34" s="88"/>
      <c r="G34" s="88"/>
      <c r="H34" s="88"/>
      <c r="I34" s="98"/>
      <c r="J34" s="97"/>
      <c r="K34" s="672"/>
      <c r="L34" s="672"/>
      <c r="M34" s="88"/>
      <c r="N34" s="88"/>
      <c r="O34" s="88"/>
      <c r="P34" s="88"/>
      <c r="Q34" s="88"/>
    </row>
    <row r="35" spans="1:17" ht="20.100000000000001" customHeight="1" x14ac:dyDescent="0.15">
      <c r="A35" s="88"/>
      <c r="B35" s="88"/>
      <c r="C35" s="88"/>
      <c r="D35" s="88"/>
      <c r="E35" s="88"/>
      <c r="F35" s="88"/>
      <c r="G35" s="88"/>
      <c r="H35" s="88"/>
      <c r="I35" s="100"/>
      <c r="J35" s="97"/>
      <c r="K35" s="672"/>
      <c r="L35" s="672"/>
      <c r="M35" s="88"/>
      <c r="N35" s="88"/>
      <c r="O35" s="88"/>
      <c r="P35" s="88"/>
      <c r="Q35" s="88"/>
    </row>
    <row r="36" spans="1:17" ht="20.100000000000001" customHeight="1" x14ac:dyDescent="0.15">
      <c r="A36" s="88"/>
      <c r="B36" s="88"/>
      <c r="C36" s="88"/>
      <c r="D36" s="88"/>
      <c r="E36" s="88"/>
      <c r="F36" s="88"/>
      <c r="G36" s="88"/>
      <c r="H36" s="88"/>
      <c r="I36" s="98"/>
      <c r="J36" s="97"/>
      <c r="K36" s="672"/>
      <c r="L36" s="672"/>
      <c r="M36" s="88"/>
      <c r="N36" s="88"/>
      <c r="O36" s="88"/>
      <c r="P36" s="88"/>
      <c r="Q36" s="88"/>
    </row>
    <row r="37" spans="1:17" ht="20.100000000000001" customHeight="1" x14ac:dyDescent="0.15">
      <c r="A37" s="88"/>
      <c r="B37" s="88"/>
      <c r="C37" s="88"/>
      <c r="D37" s="88"/>
      <c r="E37" s="88"/>
      <c r="F37" s="88"/>
      <c r="G37" s="88"/>
      <c r="H37" s="88"/>
      <c r="I37" s="98"/>
      <c r="J37" s="97"/>
      <c r="K37" s="672"/>
      <c r="L37" s="672"/>
      <c r="M37" s="88"/>
      <c r="N37" s="88"/>
      <c r="O37" s="88"/>
      <c r="P37" s="88"/>
      <c r="Q37" s="88"/>
    </row>
    <row r="38" spans="1:17" ht="20.100000000000001" customHeight="1" x14ac:dyDescent="0.15">
      <c r="A38" s="88"/>
      <c r="B38" s="88"/>
      <c r="C38" s="88"/>
      <c r="D38" s="88"/>
      <c r="E38" s="88"/>
      <c r="F38" s="88"/>
      <c r="G38" s="88"/>
      <c r="H38" s="88"/>
      <c r="I38" s="98"/>
      <c r="J38" s="99"/>
      <c r="K38" s="672"/>
      <c r="L38" s="672"/>
      <c r="M38" s="88"/>
      <c r="N38" s="88"/>
      <c r="O38" s="88"/>
      <c r="P38" s="88"/>
      <c r="Q38" s="88"/>
    </row>
    <row r="39" spans="1:17" ht="20.100000000000001" customHeight="1" x14ac:dyDescent="0.15">
      <c r="A39" s="88"/>
      <c r="B39" s="88"/>
      <c r="C39" s="88"/>
      <c r="D39" s="88"/>
      <c r="E39" s="88"/>
      <c r="F39" s="88"/>
      <c r="G39" s="88"/>
      <c r="H39" s="88"/>
      <c r="I39" s="98"/>
      <c r="J39" s="101"/>
      <c r="K39" s="88"/>
      <c r="L39" s="88"/>
      <c r="M39" s="88"/>
      <c r="N39" s="88"/>
      <c r="O39" s="88"/>
      <c r="P39" s="88"/>
      <c r="Q39" s="88"/>
    </row>
    <row r="40" spans="1:17" ht="33" customHeight="1" x14ac:dyDescent="0.15">
      <c r="A40" s="88"/>
      <c r="B40" s="88"/>
      <c r="C40" s="88"/>
      <c r="D40" s="88"/>
      <c r="E40" s="88"/>
      <c r="F40" s="88"/>
      <c r="G40" s="88"/>
      <c r="H40" s="88"/>
      <c r="I40" s="98"/>
      <c r="J40" s="88"/>
      <c r="K40" s="88"/>
      <c r="L40" s="88"/>
      <c r="M40" s="88"/>
      <c r="N40" s="88"/>
      <c r="O40" s="88"/>
      <c r="P40" s="88"/>
      <c r="Q40" s="88"/>
    </row>
    <row r="41" spans="1:17" ht="20.100000000000001" customHeight="1" x14ac:dyDescent="0.15">
      <c r="A41" s="88"/>
      <c r="B41" s="88"/>
      <c r="C41" s="88"/>
      <c r="D41" s="88"/>
      <c r="E41" s="88"/>
      <c r="F41" s="88"/>
      <c r="G41" s="88"/>
      <c r="H41" s="88"/>
      <c r="I41" s="98"/>
      <c r="J41" s="88"/>
      <c r="K41" s="88"/>
      <c r="L41" s="88"/>
      <c r="M41" s="88"/>
      <c r="N41" s="88"/>
      <c r="O41" s="88"/>
      <c r="P41" s="88"/>
      <c r="Q41" s="88"/>
    </row>
    <row r="42" spans="1:17" ht="20.100000000000001" customHeight="1" x14ac:dyDescent="0.15">
      <c r="A42" s="88"/>
      <c r="B42" s="95"/>
      <c r="C42" s="95"/>
      <c r="D42" s="95"/>
      <c r="E42" s="95"/>
      <c r="F42" s="95"/>
      <c r="G42" s="95"/>
      <c r="H42" s="95"/>
      <c r="I42" s="102"/>
      <c r="J42" s="95"/>
      <c r="K42" s="88"/>
      <c r="L42" s="88"/>
      <c r="M42" s="88"/>
      <c r="N42" s="88"/>
      <c r="O42" s="88"/>
      <c r="P42" s="88"/>
      <c r="Q42" s="88"/>
    </row>
    <row r="43" spans="1:17" ht="20.100000000000001" customHeight="1" x14ac:dyDescent="0.15">
      <c r="A43" s="88"/>
      <c r="B43" s="88"/>
      <c r="C43" s="88"/>
      <c r="D43" s="88"/>
      <c r="E43" s="88"/>
      <c r="F43" s="88"/>
      <c r="G43" s="88"/>
      <c r="H43" s="88"/>
      <c r="I43" s="100"/>
      <c r="J43" s="88"/>
      <c r="K43" s="88"/>
      <c r="L43" s="88"/>
      <c r="M43" s="88"/>
      <c r="N43" s="88"/>
      <c r="O43" s="88"/>
      <c r="P43" s="88"/>
      <c r="Q43" s="88"/>
    </row>
    <row r="44" spans="1:17" s="4" customFormat="1" ht="20.100000000000001" customHeight="1" x14ac:dyDescent="0.15">
      <c r="A44" s="95"/>
      <c r="B44" s="88"/>
      <c r="C44" s="88"/>
      <c r="D44" s="88"/>
      <c r="E44" s="88"/>
      <c r="F44" s="88"/>
      <c r="G44" s="88"/>
      <c r="H44" s="88"/>
      <c r="I44" s="98"/>
      <c r="J44" s="88"/>
      <c r="K44" s="95"/>
      <c r="L44" s="95"/>
      <c r="M44" s="95"/>
      <c r="N44" s="95"/>
      <c r="O44" s="95"/>
      <c r="P44" s="95"/>
      <c r="Q44" s="95"/>
    </row>
    <row r="45" spans="1:17" ht="20.100000000000001" customHeight="1" x14ac:dyDescent="0.15">
      <c r="A45" s="88"/>
      <c r="B45" s="88"/>
      <c r="C45" s="88"/>
      <c r="D45" s="88"/>
      <c r="E45" s="88"/>
      <c r="F45" s="88"/>
      <c r="G45" s="88"/>
      <c r="H45" s="88"/>
      <c r="I45" s="103"/>
      <c r="J45" s="88"/>
      <c r="K45" s="88"/>
      <c r="L45" s="88"/>
      <c r="M45" s="88"/>
      <c r="N45" s="88"/>
      <c r="O45" s="88"/>
      <c r="P45" s="88"/>
      <c r="Q45" s="88"/>
    </row>
    <row r="46" spans="1:17" ht="20.100000000000001" customHeight="1" x14ac:dyDescent="0.15">
      <c r="A46" s="88"/>
      <c r="B46" s="88"/>
      <c r="C46" s="88"/>
      <c r="D46" s="88"/>
      <c r="E46" s="88"/>
      <c r="F46" s="88"/>
      <c r="G46" s="88"/>
      <c r="H46" s="88"/>
      <c r="I46" s="98"/>
      <c r="J46" s="88"/>
      <c r="K46" s="88"/>
      <c r="L46" s="88"/>
      <c r="M46" s="88"/>
      <c r="N46" s="88"/>
      <c r="O46" s="88"/>
      <c r="P46" s="88"/>
      <c r="Q46" s="88"/>
    </row>
    <row r="47" spans="1:17" ht="20.100000000000001" customHeight="1" x14ac:dyDescent="0.15">
      <c r="A47" s="88"/>
      <c r="B47" s="95"/>
      <c r="C47" s="95"/>
      <c r="D47" s="95"/>
      <c r="E47" s="95"/>
      <c r="F47" s="95"/>
      <c r="G47" s="95"/>
      <c r="H47" s="95"/>
      <c r="I47" s="98"/>
      <c r="J47" s="95"/>
      <c r="K47" s="88"/>
      <c r="L47" s="88"/>
      <c r="M47" s="88"/>
      <c r="N47" s="88"/>
      <c r="O47" s="88"/>
      <c r="P47" s="88"/>
      <c r="Q47" s="88"/>
    </row>
    <row r="48" spans="1:17" ht="20.100000000000001" customHeight="1" x14ac:dyDescent="0.15">
      <c r="A48" s="88"/>
      <c r="B48" s="88"/>
      <c r="C48" s="88"/>
      <c r="D48" s="88"/>
      <c r="E48" s="88"/>
      <c r="F48" s="88"/>
      <c r="G48" s="88"/>
      <c r="H48" s="88"/>
      <c r="I48" s="98"/>
      <c r="J48" s="88"/>
      <c r="K48" s="88"/>
      <c r="L48" s="88"/>
      <c r="M48" s="88"/>
      <c r="N48" s="88"/>
      <c r="O48" s="88"/>
      <c r="P48" s="88"/>
      <c r="Q48" s="88"/>
    </row>
    <row r="49" spans="1:17" s="4" customFormat="1" ht="20.100000000000001" customHeight="1" x14ac:dyDescent="0.15">
      <c r="A49" s="95"/>
      <c r="B49" s="88"/>
      <c r="C49" s="88"/>
      <c r="D49" s="88"/>
      <c r="E49" s="88"/>
      <c r="F49" s="88"/>
      <c r="G49" s="88"/>
      <c r="H49" s="88"/>
      <c r="I49" s="98"/>
      <c r="J49" s="88"/>
      <c r="K49" s="95"/>
      <c r="L49" s="95"/>
      <c r="M49" s="95"/>
      <c r="N49" s="95"/>
      <c r="O49" s="95"/>
      <c r="P49" s="95"/>
      <c r="Q49" s="95"/>
    </row>
    <row r="50" spans="1:17" ht="20.100000000000001" customHeight="1" x14ac:dyDescent="0.15">
      <c r="A50" s="88"/>
      <c r="B50" s="88"/>
      <c r="C50" s="88"/>
      <c r="D50" s="88"/>
      <c r="E50" s="88"/>
      <c r="F50" s="88"/>
      <c r="G50" s="88"/>
      <c r="H50" s="88"/>
      <c r="I50" s="98"/>
      <c r="J50" s="88"/>
      <c r="K50" s="88"/>
      <c r="L50" s="88"/>
      <c r="M50" s="88"/>
      <c r="N50" s="88"/>
      <c r="O50" s="88"/>
      <c r="P50" s="88"/>
      <c r="Q50" s="88"/>
    </row>
    <row r="51" spans="1:17" ht="20.100000000000001" customHeight="1" x14ac:dyDescent="0.15">
      <c r="A51" s="88"/>
      <c r="B51" s="88"/>
      <c r="C51" s="88"/>
      <c r="D51" s="88"/>
      <c r="E51" s="88"/>
      <c r="F51" s="88"/>
      <c r="G51" s="88"/>
      <c r="H51" s="88"/>
      <c r="I51" s="675"/>
      <c r="J51" s="88"/>
      <c r="K51" s="88"/>
      <c r="L51" s="88"/>
      <c r="M51" s="88"/>
      <c r="N51" s="88"/>
      <c r="O51" s="88"/>
      <c r="P51" s="88"/>
      <c r="Q51" s="88"/>
    </row>
    <row r="52" spans="1:17" ht="20.100000000000001" customHeight="1" x14ac:dyDescent="0.15">
      <c r="A52" s="88"/>
      <c r="B52" s="88"/>
      <c r="C52" s="88"/>
      <c r="D52" s="88"/>
      <c r="E52" s="88"/>
      <c r="F52" s="88"/>
      <c r="G52" s="88"/>
      <c r="H52" s="88"/>
      <c r="I52" s="675"/>
      <c r="J52" s="88"/>
      <c r="K52" s="88"/>
      <c r="L52" s="88"/>
      <c r="M52" s="88"/>
      <c r="N52" s="88"/>
      <c r="O52" s="88"/>
      <c r="P52" s="88"/>
      <c r="Q52" s="88"/>
    </row>
    <row r="53" spans="1:17" ht="20.100000000000001" customHeight="1" x14ac:dyDescent="0.15">
      <c r="A53" s="88"/>
      <c r="B53" s="88"/>
      <c r="C53" s="88"/>
      <c r="D53" s="88"/>
      <c r="E53" s="88"/>
      <c r="F53" s="88"/>
      <c r="G53" s="88"/>
      <c r="H53" s="88"/>
      <c r="I53" s="88"/>
      <c r="J53" s="88"/>
      <c r="K53" s="88"/>
      <c r="L53" s="88"/>
      <c r="M53" s="88"/>
      <c r="N53" s="88"/>
      <c r="O53" s="88"/>
      <c r="P53" s="88"/>
      <c r="Q53" s="88"/>
    </row>
    <row r="54" spans="1:17" ht="20.100000000000001" customHeight="1" x14ac:dyDescent="0.15">
      <c r="A54" s="88"/>
      <c r="B54" s="88"/>
      <c r="C54" s="88"/>
      <c r="D54" s="88"/>
      <c r="E54" s="88"/>
      <c r="F54" s="88"/>
      <c r="G54" s="88"/>
      <c r="H54" s="88"/>
      <c r="I54" s="88"/>
      <c r="J54" s="88"/>
      <c r="K54" s="88"/>
      <c r="L54" s="88"/>
      <c r="M54" s="88"/>
      <c r="N54" s="88"/>
      <c r="O54" s="88"/>
      <c r="P54" s="88"/>
      <c r="Q54" s="88"/>
    </row>
    <row r="55" spans="1:17" ht="20.100000000000001" customHeight="1" x14ac:dyDescent="0.15"/>
    <row r="56" spans="1:17" ht="20.100000000000001" customHeight="1" x14ac:dyDescent="0.15"/>
    <row r="57" spans="1:17" ht="20.100000000000001" customHeight="1" x14ac:dyDescent="0.15"/>
    <row r="58" spans="1:17" ht="20.100000000000001" customHeight="1" x14ac:dyDescent="0.15"/>
    <row r="59" spans="1:17" ht="20.100000000000001" customHeight="1" x14ac:dyDescent="0.15"/>
    <row r="60" spans="1:17" ht="20.100000000000001" customHeight="1" x14ac:dyDescent="0.15"/>
    <row r="61" spans="1:17" ht="20.100000000000001" customHeight="1" x14ac:dyDescent="0.15"/>
    <row r="62" spans="1:17" ht="20.100000000000001" customHeight="1" x14ac:dyDescent="0.15"/>
    <row r="63" spans="1:17" ht="20.100000000000001" customHeight="1" x14ac:dyDescent="0.15"/>
    <row r="64" spans="1:17"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sheetData>
  <mergeCells count="10">
    <mergeCell ref="I51:I52"/>
    <mergeCell ref="I18:I19"/>
    <mergeCell ref="K33:K38"/>
    <mergeCell ref="K21:K32"/>
    <mergeCell ref="K17:K20"/>
    <mergeCell ref="L17:L20"/>
    <mergeCell ref="L21:L32"/>
    <mergeCell ref="L33:L38"/>
    <mergeCell ref="B15:I15"/>
    <mergeCell ref="A2:K2"/>
  </mergeCells>
  <phoneticPr fontId="2"/>
  <pageMargins left="0.16" right="0.16" top="0.23" bottom="0.27" header="0.19" footer="0.16"/>
  <pageSetup paperSize="9" scale="99" orientation="portrait" horizontalDpi="300" verticalDpi="300" r:id="rId1"/>
  <headerFooter alignWithMargins="0"/>
  <rowBreaks count="1" manualBreakCount="1">
    <brk id="40"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indexed="15"/>
  </sheetPr>
  <dimension ref="A1:P53"/>
  <sheetViews>
    <sheetView view="pageBreakPreview" zoomScaleNormal="100" zoomScaleSheetLayoutView="100" workbookViewId="0">
      <selection activeCell="K44" sqref="K44"/>
    </sheetView>
  </sheetViews>
  <sheetFormatPr defaultRowHeight="13.5" x14ac:dyDescent="0.15"/>
  <cols>
    <col min="1" max="1" width="14.875" style="53" customWidth="1"/>
    <col min="2" max="11" width="7.625" style="53" customWidth="1"/>
    <col min="12" max="16384" width="9" style="53"/>
  </cols>
  <sheetData>
    <row r="1" spans="1:15" ht="17.100000000000001" customHeight="1" x14ac:dyDescent="0.15">
      <c r="A1" s="140" t="s">
        <v>864</v>
      </c>
      <c r="B1" s="140"/>
      <c r="C1" s="104"/>
      <c r="D1" s="104"/>
      <c r="E1" s="104"/>
      <c r="F1" s="104"/>
      <c r="G1" s="104"/>
      <c r="H1" s="104"/>
      <c r="I1" s="104"/>
      <c r="J1" s="104"/>
      <c r="K1" s="141"/>
      <c r="L1" s="104"/>
      <c r="M1" s="104"/>
    </row>
    <row r="2" spans="1:15" ht="17.100000000000001" customHeight="1" thickBot="1" x14ac:dyDescent="0.2">
      <c r="A2" s="100"/>
      <c r="B2" s="104"/>
      <c r="C2" s="104"/>
      <c r="D2" s="104"/>
      <c r="E2" s="104"/>
      <c r="F2" s="104"/>
      <c r="G2" s="104"/>
      <c r="H2" s="104"/>
      <c r="I2" s="104"/>
      <c r="J2" s="754" t="s">
        <v>116</v>
      </c>
      <c r="K2" s="754"/>
      <c r="L2" s="104"/>
      <c r="M2" s="104"/>
    </row>
    <row r="3" spans="1:15" ht="17.100000000000001" customHeight="1" x14ac:dyDescent="0.15">
      <c r="A3" s="678" t="s">
        <v>572</v>
      </c>
      <c r="B3" s="718" t="s">
        <v>968</v>
      </c>
      <c r="C3" s="732"/>
      <c r="D3" s="718" t="s">
        <v>969</v>
      </c>
      <c r="E3" s="732"/>
      <c r="F3" s="718" t="s">
        <v>970</v>
      </c>
      <c r="G3" s="732"/>
      <c r="H3" s="718" t="s">
        <v>967</v>
      </c>
      <c r="I3" s="719"/>
      <c r="J3" s="718" t="s">
        <v>979</v>
      </c>
      <c r="K3" s="719"/>
      <c r="L3" s="104"/>
      <c r="M3" s="104"/>
    </row>
    <row r="4" spans="1:15" ht="17.100000000000001" customHeight="1" x14ac:dyDescent="0.15">
      <c r="A4" s="679"/>
      <c r="B4" s="651" t="s">
        <v>100</v>
      </c>
      <c r="C4" s="653" t="s">
        <v>101</v>
      </c>
      <c r="D4" s="651" t="s">
        <v>312</v>
      </c>
      <c r="E4" s="653" t="s">
        <v>101</v>
      </c>
      <c r="F4" s="651" t="s">
        <v>312</v>
      </c>
      <c r="G4" s="653" t="s">
        <v>101</v>
      </c>
      <c r="H4" s="651" t="s">
        <v>312</v>
      </c>
      <c r="I4" s="653" t="s">
        <v>101</v>
      </c>
      <c r="J4" s="651" t="s">
        <v>312</v>
      </c>
      <c r="K4" s="653" t="s">
        <v>101</v>
      </c>
      <c r="L4" s="104"/>
      <c r="M4" s="104"/>
    </row>
    <row r="5" spans="1:15" ht="17.100000000000001" customHeight="1" x14ac:dyDescent="0.15">
      <c r="A5" s="648" t="s">
        <v>80</v>
      </c>
      <c r="B5" s="145">
        <v>2707</v>
      </c>
      <c r="C5" s="146">
        <v>3017</v>
      </c>
      <c r="D5" s="145">
        <v>3056</v>
      </c>
      <c r="E5" s="146">
        <v>2809</v>
      </c>
      <c r="F5" s="145">
        <v>3335</v>
      </c>
      <c r="G5" s="146">
        <v>2845</v>
      </c>
      <c r="H5" s="145">
        <v>3254</v>
      </c>
      <c r="I5" s="146">
        <v>2676</v>
      </c>
      <c r="J5" s="145">
        <v>3125</v>
      </c>
      <c r="K5" s="146">
        <v>2873</v>
      </c>
      <c r="L5" s="147"/>
      <c r="M5" s="104"/>
    </row>
    <row r="6" spans="1:15" ht="17.100000000000001" customHeight="1" x14ac:dyDescent="0.15">
      <c r="A6" s="649"/>
      <c r="B6" s="652"/>
      <c r="C6" s="148"/>
      <c r="D6" s="652"/>
      <c r="E6" s="148"/>
      <c r="F6" s="652"/>
      <c r="G6" s="148"/>
      <c r="H6" s="652"/>
      <c r="I6" s="148"/>
      <c r="J6" s="652"/>
      <c r="K6" s="148"/>
      <c r="L6" s="104"/>
      <c r="M6" s="104"/>
    </row>
    <row r="7" spans="1:15" ht="17.100000000000001" customHeight="1" x14ac:dyDescent="0.15">
      <c r="A7" s="650" t="s">
        <v>420</v>
      </c>
      <c r="B7" s="145">
        <v>2010</v>
      </c>
      <c r="C7" s="150">
        <v>2311</v>
      </c>
      <c r="D7" s="145">
        <v>2326</v>
      </c>
      <c r="E7" s="150">
        <v>1955</v>
      </c>
      <c r="F7" s="145">
        <v>2495</v>
      </c>
      <c r="G7" s="150">
        <v>1958</v>
      </c>
      <c r="H7" s="145">
        <v>2465</v>
      </c>
      <c r="I7" s="150">
        <v>1879</v>
      </c>
      <c r="J7" s="145">
        <v>2305</v>
      </c>
      <c r="K7" s="150">
        <v>1954</v>
      </c>
      <c r="L7" s="104"/>
      <c r="M7" s="104"/>
    </row>
    <row r="8" spans="1:15" ht="17.100000000000001" customHeight="1" x14ac:dyDescent="0.15">
      <c r="A8" s="650" t="s">
        <v>421</v>
      </c>
      <c r="B8" s="145">
        <v>696</v>
      </c>
      <c r="C8" s="150">
        <v>666</v>
      </c>
      <c r="D8" s="145">
        <v>728</v>
      </c>
      <c r="E8" s="150">
        <v>832</v>
      </c>
      <c r="F8" s="145">
        <v>819</v>
      </c>
      <c r="G8" s="150">
        <v>843</v>
      </c>
      <c r="H8" s="145">
        <v>778</v>
      </c>
      <c r="I8" s="150">
        <v>783</v>
      </c>
      <c r="J8" s="145">
        <v>767</v>
      </c>
      <c r="K8" s="150">
        <v>855</v>
      </c>
      <c r="L8" s="104"/>
      <c r="M8" s="104"/>
    </row>
    <row r="9" spans="1:15" ht="17.100000000000001" customHeight="1" x14ac:dyDescent="0.15">
      <c r="A9" s="650" t="s">
        <v>422</v>
      </c>
      <c r="B9" s="145">
        <v>1</v>
      </c>
      <c r="C9" s="150">
        <v>40</v>
      </c>
      <c r="D9" s="145">
        <v>2</v>
      </c>
      <c r="E9" s="150">
        <v>22</v>
      </c>
      <c r="F9" s="145">
        <v>21</v>
      </c>
      <c r="G9" s="150">
        <v>44</v>
      </c>
      <c r="H9" s="145">
        <v>11</v>
      </c>
      <c r="I9" s="150">
        <v>14</v>
      </c>
      <c r="J9" s="145">
        <v>53</v>
      </c>
      <c r="K9" s="150">
        <v>64</v>
      </c>
      <c r="L9" s="104"/>
      <c r="M9" s="104"/>
    </row>
    <row r="10" spans="1:15" ht="17.100000000000001" customHeight="1" x14ac:dyDescent="0.15">
      <c r="A10" s="650"/>
      <c r="B10" s="145"/>
      <c r="C10" s="150"/>
      <c r="D10" s="145"/>
      <c r="E10" s="150"/>
      <c r="F10" s="145"/>
      <c r="G10" s="150"/>
      <c r="H10" s="145"/>
      <c r="I10" s="150"/>
      <c r="J10" s="145"/>
      <c r="K10" s="150"/>
      <c r="L10" s="104"/>
      <c r="M10" s="104"/>
    </row>
    <row r="11" spans="1:15" ht="17.100000000000001" customHeight="1" x14ac:dyDescent="0.15">
      <c r="A11" s="650" t="s">
        <v>423</v>
      </c>
      <c r="B11" s="145">
        <v>116</v>
      </c>
      <c r="C11" s="150">
        <v>69</v>
      </c>
      <c r="D11" s="145">
        <v>103</v>
      </c>
      <c r="E11" s="150">
        <v>102</v>
      </c>
      <c r="F11" s="145">
        <v>113</v>
      </c>
      <c r="G11" s="150">
        <v>78</v>
      </c>
      <c r="H11" s="145">
        <v>101</v>
      </c>
      <c r="I11" s="150">
        <v>110</v>
      </c>
      <c r="J11" s="145">
        <v>117</v>
      </c>
      <c r="K11" s="150">
        <v>94</v>
      </c>
      <c r="L11" s="104"/>
      <c r="M11" s="104"/>
    </row>
    <row r="12" spans="1:15" ht="17.100000000000001" customHeight="1" x14ac:dyDescent="0.15">
      <c r="A12" s="650" t="s">
        <v>424</v>
      </c>
      <c r="B12" s="145">
        <v>359</v>
      </c>
      <c r="C12" s="150">
        <v>351</v>
      </c>
      <c r="D12" s="145">
        <v>361</v>
      </c>
      <c r="E12" s="150">
        <v>464</v>
      </c>
      <c r="F12" s="145">
        <v>371</v>
      </c>
      <c r="G12" s="150">
        <v>444</v>
      </c>
      <c r="H12" s="145">
        <v>360</v>
      </c>
      <c r="I12" s="150">
        <v>397</v>
      </c>
      <c r="J12" s="145">
        <v>308</v>
      </c>
      <c r="K12" s="150">
        <v>403</v>
      </c>
      <c r="L12" s="104"/>
      <c r="M12" s="104"/>
    </row>
    <row r="13" spans="1:15" ht="17.100000000000001" customHeight="1" x14ac:dyDescent="0.15">
      <c r="A13" s="409" t="s">
        <v>313</v>
      </c>
      <c r="B13" s="145">
        <v>-117</v>
      </c>
      <c r="C13" s="150">
        <v>-126</v>
      </c>
      <c r="D13" s="145">
        <v>-116</v>
      </c>
      <c r="E13" s="150">
        <v>-170</v>
      </c>
      <c r="F13" s="145">
        <v>-104</v>
      </c>
      <c r="G13" s="150">
        <v>-174</v>
      </c>
      <c r="H13" s="145">
        <v>-114</v>
      </c>
      <c r="I13" s="150">
        <v>-133</v>
      </c>
      <c r="J13" s="145">
        <v>-118</v>
      </c>
      <c r="K13" s="150">
        <v>-154</v>
      </c>
      <c r="L13" s="153"/>
      <c r="M13" s="142"/>
      <c r="O13" s="78"/>
    </row>
    <row r="14" spans="1:15" ht="17.100000000000001" customHeight="1" x14ac:dyDescent="0.15">
      <c r="A14" s="409" t="s">
        <v>314</v>
      </c>
      <c r="B14" s="145">
        <v>-78</v>
      </c>
      <c r="C14" s="150">
        <v>-72</v>
      </c>
      <c r="D14" s="145">
        <v>-86</v>
      </c>
      <c r="E14" s="150">
        <v>-84</v>
      </c>
      <c r="F14" s="145">
        <v>-85</v>
      </c>
      <c r="G14" s="150">
        <v>-64</v>
      </c>
      <c r="H14" s="145">
        <v>-74</v>
      </c>
      <c r="I14" s="150">
        <v>-57</v>
      </c>
      <c r="J14" s="145">
        <v>-82</v>
      </c>
      <c r="K14" s="150">
        <v>-79</v>
      </c>
      <c r="L14" s="104"/>
      <c r="M14" s="104"/>
    </row>
    <row r="15" spans="1:15" ht="17.100000000000001" customHeight="1" x14ac:dyDescent="0.15">
      <c r="A15" s="650" t="s">
        <v>425</v>
      </c>
      <c r="B15" s="145">
        <v>14</v>
      </c>
      <c r="C15" s="150">
        <v>17</v>
      </c>
      <c r="D15" s="145">
        <v>12</v>
      </c>
      <c r="E15" s="150">
        <v>18</v>
      </c>
      <c r="F15" s="145">
        <v>21</v>
      </c>
      <c r="G15" s="150">
        <v>12</v>
      </c>
      <c r="H15" s="145">
        <v>25</v>
      </c>
      <c r="I15" s="150">
        <v>12</v>
      </c>
      <c r="J15" s="145">
        <v>22</v>
      </c>
      <c r="K15" s="150">
        <v>17</v>
      </c>
      <c r="L15" s="104"/>
      <c r="M15" s="104"/>
    </row>
    <row r="16" spans="1:15" ht="17.100000000000001" customHeight="1" x14ac:dyDescent="0.15">
      <c r="A16" s="650" t="s">
        <v>426</v>
      </c>
      <c r="B16" s="145">
        <v>87</v>
      </c>
      <c r="C16" s="150">
        <v>70</v>
      </c>
      <c r="D16" s="145">
        <v>58</v>
      </c>
      <c r="E16" s="150">
        <v>74</v>
      </c>
      <c r="F16" s="145">
        <v>93</v>
      </c>
      <c r="G16" s="150">
        <v>84</v>
      </c>
      <c r="H16" s="145">
        <v>71</v>
      </c>
      <c r="I16" s="150">
        <v>88</v>
      </c>
      <c r="J16" s="145">
        <v>81</v>
      </c>
      <c r="K16" s="150">
        <v>95</v>
      </c>
      <c r="L16" s="104"/>
      <c r="M16" s="104"/>
    </row>
    <row r="17" spans="1:16" ht="17.100000000000001" customHeight="1" x14ac:dyDescent="0.15">
      <c r="A17" s="650" t="s">
        <v>427</v>
      </c>
      <c r="B17" s="145">
        <v>54</v>
      </c>
      <c r="C17" s="150">
        <v>64</v>
      </c>
      <c r="D17" s="145">
        <v>80</v>
      </c>
      <c r="E17" s="150">
        <v>75</v>
      </c>
      <c r="F17" s="145">
        <v>89</v>
      </c>
      <c r="G17" s="150">
        <v>84</v>
      </c>
      <c r="H17" s="145">
        <v>93</v>
      </c>
      <c r="I17" s="150">
        <v>74</v>
      </c>
      <c r="J17" s="145">
        <v>93</v>
      </c>
      <c r="K17" s="150">
        <v>96</v>
      </c>
      <c r="L17" s="104"/>
      <c r="M17" s="104"/>
    </row>
    <row r="18" spans="1:16" ht="17.100000000000001" customHeight="1" x14ac:dyDescent="0.15">
      <c r="A18" s="650" t="s">
        <v>428</v>
      </c>
      <c r="B18" s="145">
        <v>5</v>
      </c>
      <c r="C18" s="150">
        <v>30</v>
      </c>
      <c r="D18" s="145">
        <v>18</v>
      </c>
      <c r="E18" s="150">
        <v>17</v>
      </c>
      <c r="F18" s="664">
        <v>10</v>
      </c>
      <c r="G18" s="665">
        <v>17</v>
      </c>
      <c r="H18" s="664">
        <v>17</v>
      </c>
      <c r="I18" s="665">
        <v>21</v>
      </c>
      <c r="J18" s="664">
        <v>22</v>
      </c>
      <c r="K18" s="665">
        <v>24</v>
      </c>
      <c r="L18" s="104"/>
      <c r="M18" s="104"/>
    </row>
    <row r="19" spans="1:16" ht="17.100000000000001" customHeight="1" x14ac:dyDescent="0.15">
      <c r="A19" s="650" t="s">
        <v>429</v>
      </c>
      <c r="B19" s="145">
        <v>4</v>
      </c>
      <c r="C19" s="150">
        <v>9</v>
      </c>
      <c r="D19" s="145">
        <v>14</v>
      </c>
      <c r="E19" s="150">
        <v>7</v>
      </c>
      <c r="F19" s="145">
        <v>8</v>
      </c>
      <c r="G19" s="150">
        <v>10</v>
      </c>
      <c r="H19" s="145">
        <v>11</v>
      </c>
      <c r="I19" s="150">
        <v>7</v>
      </c>
      <c r="J19" s="145">
        <v>9</v>
      </c>
      <c r="K19" s="150">
        <v>5</v>
      </c>
      <c r="L19" s="104"/>
      <c r="M19" s="104"/>
    </row>
    <row r="20" spans="1:16" ht="17.100000000000001" customHeight="1" x14ac:dyDescent="0.15">
      <c r="A20" s="650" t="s">
        <v>430</v>
      </c>
      <c r="B20" s="145">
        <v>50</v>
      </c>
      <c r="C20" s="150">
        <v>46</v>
      </c>
      <c r="D20" s="145">
        <v>74</v>
      </c>
      <c r="E20" s="150">
        <v>61</v>
      </c>
      <c r="F20" s="145">
        <v>95</v>
      </c>
      <c r="G20" s="150">
        <v>90</v>
      </c>
      <c r="H20" s="145">
        <v>83</v>
      </c>
      <c r="I20" s="150">
        <v>61</v>
      </c>
      <c r="J20" s="145">
        <v>95</v>
      </c>
      <c r="K20" s="150">
        <v>100</v>
      </c>
      <c r="L20" s="104"/>
      <c r="M20" s="104"/>
    </row>
    <row r="21" spans="1:16" ht="17.100000000000001" customHeight="1" thickBot="1" x14ac:dyDescent="0.2">
      <c r="A21" s="654" t="s">
        <v>431</v>
      </c>
      <c r="B21" s="355">
        <v>7</v>
      </c>
      <c r="C21" s="356">
        <v>10</v>
      </c>
      <c r="D21" s="355">
        <v>8</v>
      </c>
      <c r="E21" s="356">
        <v>14</v>
      </c>
      <c r="F21" s="355">
        <v>19</v>
      </c>
      <c r="G21" s="356">
        <v>24</v>
      </c>
      <c r="H21" s="355">
        <v>17</v>
      </c>
      <c r="I21" s="356">
        <v>13</v>
      </c>
      <c r="J21" s="355">
        <v>20</v>
      </c>
      <c r="K21" s="356">
        <v>21</v>
      </c>
      <c r="L21" s="104"/>
      <c r="M21" s="104"/>
    </row>
    <row r="22" spans="1:16" ht="17.100000000000001" customHeight="1" x14ac:dyDescent="0.15">
      <c r="A22" s="144" t="s">
        <v>416</v>
      </c>
      <c r="B22" s="144"/>
      <c r="C22" s="144"/>
      <c r="D22" s="144"/>
      <c r="E22" s="104"/>
      <c r="F22" s="104"/>
      <c r="G22" s="104"/>
      <c r="H22" s="104"/>
      <c r="I22" s="104"/>
      <c r="J22" s="744" t="s">
        <v>555</v>
      </c>
      <c r="K22" s="744"/>
      <c r="L22" s="104"/>
      <c r="M22" s="104"/>
      <c r="P22" s="79"/>
    </row>
    <row r="23" spans="1:16" ht="17.100000000000001" customHeight="1" x14ac:dyDescent="0.15">
      <c r="A23" s="88" t="s">
        <v>322</v>
      </c>
      <c r="B23" s="104"/>
      <c r="C23" s="104"/>
      <c r="D23" s="104"/>
      <c r="E23" s="104"/>
      <c r="F23" s="104"/>
      <c r="G23" s="104"/>
      <c r="H23" s="104"/>
      <c r="I23" s="104"/>
      <c r="J23" s="104"/>
      <c r="K23" s="104"/>
      <c r="L23" s="104"/>
      <c r="M23" s="104"/>
    </row>
    <row r="24" spans="1:16" ht="10.5" customHeight="1" x14ac:dyDescent="0.15">
      <c r="A24" s="753" t="s">
        <v>825</v>
      </c>
      <c r="B24" s="715"/>
      <c r="C24" s="715"/>
      <c r="D24" s="715"/>
      <c r="E24" s="715"/>
      <c r="F24" s="715"/>
      <c r="G24" s="715"/>
      <c r="H24" s="715"/>
      <c r="I24" s="715"/>
      <c r="J24" s="715"/>
      <c r="K24" s="715"/>
      <c r="L24" s="104"/>
      <c r="M24" s="104"/>
    </row>
    <row r="25" spans="1:16" ht="15.75" customHeight="1" x14ac:dyDescent="0.15">
      <c r="A25" s="715"/>
      <c r="B25" s="715"/>
      <c r="C25" s="715"/>
      <c r="D25" s="715"/>
      <c r="E25" s="715"/>
      <c r="F25" s="715"/>
      <c r="G25" s="715"/>
      <c r="H25" s="715"/>
      <c r="I25" s="715"/>
      <c r="J25" s="715"/>
      <c r="K25" s="715"/>
      <c r="L25" s="104"/>
      <c r="M25" s="104"/>
    </row>
    <row r="26" spans="1:16" ht="17.100000000000001" customHeight="1" x14ac:dyDescent="0.15">
      <c r="A26" s="88" t="s">
        <v>392</v>
      </c>
      <c r="B26" s="104"/>
      <c r="C26" s="104"/>
      <c r="D26" s="104"/>
      <c r="E26" s="104"/>
      <c r="F26" s="104"/>
      <c r="G26" s="104"/>
      <c r="H26" s="104"/>
      <c r="I26" s="104"/>
      <c r="J26" s="104"/>
      <c r="K26" s="104"/>
      <c r="L26" s="104"/>
      <c r="M26" s="104"/>
    </row>
    <row r="27" spans="1:16" ht="17.100000000000001" customHeight="1" x14ac:dyDescent="0.15">
      <c r="A27" s="154"/>
      <c r="B27" s="104"/>
      <c r="C27" s="104"/>
      <c r="D27" s="104"/>
      <c r="E27" s="104"/>
      <c r="F27" s="104"/>
      <c r="G27" s="104"/>
      <c r="H27" s="104"/>
      <c r="I27" s="104"/>
      <c r="J27" s="104"/>
      <c r="K27" s="104"/>
      <c r="L27" s="104"/>
      <c r="M27" s="104"/>
    </row>
    <row r="28" spans="1:16" x14ac:dyDescent="0.15">
      <c r="A28" s="104"/>
      <c r="B28" s="104"/>
      <c r="C28" s="104"/>
      <c r="D28" s="104"/>
      <c r="E28" s="104"/>
      <c r="F28" s="104"/>
      <c r="G28" s="104"/>
      <c r="H28" s="104"/>
      <c r="I28" s="104"/>
      <c r="J28" s="104"/>
      <c r="K28" s="104"/>
      <c r="L28" s="104"/>
      <c r="M28" s="104"/>
    </row>
    <row r="29" spans="1:16" x14ac:dyDescent="0.15">
      <c r="A29" s="104"/>
      <c r="B29" s="104"/>
      <c r="C29" s="104"/>
      <c r="D29" s="104"/>
      <c r="E29" s="104"/>
      <c r="F29" s="104"/>
      <c r="G29" s="104"/>
      <c r="H29" s="104"/>
      <c r="I29" s="104"/>
      <c r="J29" s="104"/>
      <c r="K29" s="104"/>
      <c r="L29" s="104"/>
      <c r="M29" s="104"/>
    </row>
    <row r="30" spans="1:16" x14ac:dyDescent="0.15">
      <c r="A30" s="104"/>
      <c r="B30" s="104"/>
      <c r="C30" s="104"/>
      <c r="D30" s="104"/>
      <c r="E30" s="104"/>
      <c r="F30" s="104"/>
      <c r="G30" s="104"/>
      <c r="H30" s="104"/>
      <c r="I30" s="104"/>
      <c r="J30" s="104"/>
      <c r="K30" s="104"/>
      <c r="L30" s="104"/>
      <c r="M30" s="104"/>
    </row>
    <row r="31" spans="1:16" x14ac:dyDescent="0.15">
      <c r="A31" s="104"/>
      <c r="B31" s="104"/>
      <c r="C31" s="104"/>
      <c r="D31" s="104"/>
      <c r="E31" s="104"/>
      <c r="F31" s="104"/>
      <c r="G31" s="104"/>
      <c r="H31" s="104"/>
      <c r="I31" s="104"/>
      <c r="J31" s="104"/>
      <c r="K31" s="104"/>
      <c r="L31" s="104"/>
      <c r="M31" s="104"/>
    </row>
    <row r="32" spans="1:16" x14ac:dyDescent="0.15">
      <c r="A32" s="104"/>
      <c r="B32" s="104"/>
      <c r="C32" s="104"/>
      <c r="D32" s="104"/>
      <c r="E32" s="104"/>
      <c r="F32" s="104"/>
      <c r="G32" s="104"/>
      <c r="H32" s="104"/>
      <c r="I32" s="104"/>
      <c r="J32" s="104"/>
      <c r="K32" s="104"/>
      <c r="L32" s="104"/>
      <c r="M32" s="104"/>
    </row>
    <row r="33" spans="1:13" x14ac:dyDescent="0.15">
      <c r="A33" s="104"/>
      <c r="B33" s="104"/>
      <c r="C33" s="104"/>
      <c r="D33" s="104"/>
      <c r="E33" s="104"/>
      <c r="F33" s="104"/>
      <c r="G33" s="104"/>
      <c r="H33" s="104"/>
      <c r="I33" s="104"/>
      <c r="J33" s="104"/>
      <c r="K33" s="104"/>
      <c r="L33" s="104"/>
      <c r="M33" s="104"/>
    </row>
    <row r="34" spans="1:13" x14ac:dyDescent="0.15">
      <c r="A34" s="104"/>
      <c r="B34" s="104"/>
      <c r="C34" s="104"/>
      <c r="D34" s="104"/>
      <c r="E34" s="104"/>
      <c r="F34" s="104"/>
      <c r="G34" s="104"/>
      <c r="H34" s="104"/>
      <c r="I34" s="104"/>
      <c r="J34" s="104"/>
      <c r="K34" s="104"/>
      <c r="L34" s="104"/>
      <c r="M34" s="104"/>
    </row>
    <row r="35" spans="1:13" x14ac:dyDescent="0.15">
      <c r="A35" s="104"/>
      <c r="B35" s="104"/>
      <c r="C35" s="104"/>
      <c r="D35" s="104"/>
      <c r="E35" s="104"/>
      <c r="F35" s="104"/>
      <c r="G35" s="104"/>
      <c r="H35" s="104"/>
      <c r="I35" s="104"/>
      <c r="J35" s="104"/>
      <c r="K35" s="104"/>
      <c r="L35" s="104"/>
      <c r="M35" s="104"/>
    </row>
    <row r="36" spans="1:13" x14ac:dyDescent="0.15">
      <c r="A36" s="104"/>
      <c r="B36" s="104"/>
      <c r="C36" s="104"/>
      <c r="D36" s="104"/>
      <c r="E36" s="104"/>
      <c r="F36" s="104"/>
      <c r="G36" s="104"/>
      <c r="H36" s="104"/>
      <c r="I36" s="104"/>
      <c r="J36" s="104"/>
      <c r="K36" s="104"/>
      <c r="L36" s="104"/>
      <c r="M36" s="104"/>
    </row>
    <row r="37" spans="1:13" x14ac:dyDescent="0.15">
      <c r="A37" s="104"/>
      <c r="B37" s="104"/>
      <c r="C37" s="104"/>
      <c r="D37" s="104"/>
      <c r="E37" s="104"/>
      <c r="F37" s="104"/>
      <c r="G37" s="104"/>
      <c r="H37" s="104"/>
      <c r="I37" s="104"/>
      <c r="J37" s="104"/>
      <c r="K37" s="104"/>
      <c r="L37" s="104"/>
      <c r="M37" s="104"/>
    </row>
    <row r="38" spans="1:13" ht="13.5" customHeight="1" x14ac:dyDescent="0.15">
      <c r="A38" s="104"/>
      <c r="B38" s="104"/>
      <c r="C38" s="104"/>
      <c r="D38" s="104"/>
      <c r="E38" s="104"/>
      <c r="F38" s="104"/>
      <c r="G38" s="104"/>
      <c r="H38" s="104"/>
      <c r="I38" s="104"/>
      <c r="J38" s="104"/>
      <c r="K38" s="104"/>
      <c r="L38" s="104"/>
      <c r="M38" s="104"/>
    </row>
    <row r="39" spans="1:13" ht="17.25" customHeight="1" x14ac:dyDescent="0.15">
      <c r="A39" s="104"/>
      <c r="B39" s="104"/>
      <c r="C39" s="104"/>
      <c r="D39" s="104"/>
      <c r="E39" s="104"/>
      <c r="F39" s="104"/>
      <c r="G39" s="104"/>
      <c r="H39" s="104"/>
      <c r="I39" s="104"/>
      <c r="J39" s="104"/>
      <c r="K39" s="104"/>
      <c r="L39" s="104"/>
      <c r="M39" s="104"/>
    </row>
    <row r="40" spans="1:13" x14ac:dyDescent="0.15">
      <c r="A40" s="104"/>
      <c r="B40" s="104"/>
      <c r="C40" s="104"/>
      <c r="D40" s="104"/>
      <c r="E40" s="104"/>
      <c r="F40" s="104"/>
      <c r="G40" s="104"/>
      <c r="H40" s="104"/>
      <c r="I40" s="104"/>
      <c r="J40" s="104"/>
      <c r="K40" s="104"/>
      <c r="L40" s="104"/>
      <c r="M40" s="104"/>
    </row>
    <row r="41" spans="1:13" x14ac:dyDescent="0.15">
      <c r="A41" s="104"/>
      <c r="B41" s="104"/>
      <c r="C41" s="104"/>
      <c r="D41" s="104"/>
      <c r="E41" s="104"/>
      <c r="F41" s="104"/>
      <c r="G41" s="104"/>
      <c r="H41" s="104"/>
      <c r="I41" s="104"/>
      <c r="J41" s="104"/>
      <c r="K41" s="104"/>
      <c r="L41" s="104"/>
      <c r="M41" s="104"/>
    </row>
    <row r="42" spans="1:13" x14ac:dyDescent="0.15">
      <c r="A42" s="104"/>
      <c r="B42" s="104"/>
      <c r="C42" s="104"/>
      <c r="D42" s="104"/>
      <c r="E42" s="104"/>
      <c r="F42" s="104"/>
      <c r="G42" s="104"/>
      <c r="H42" s="104"/>
      <c r="I42" s="104"/>
      <c r="J42" s="104"/>
      <c r="K42" s="104"/>
      <c r="L42" s="104"/>
      <c r="M42" s="104"/>
    </row>
    <row r="43" spans="1:13" x14ac:dyDescent="0.15">
      <c r="A43" s="104"/>
      <c r="B43" s="104"/>
      <c r="C43" s="104"/>
      <c r="D43" s="104"/>
      <c r="E43" s="104"/>
      <c r="F43" s="104"/>
      <c r="G43" s="104"/>
      <c r="H43" s="104"/>
      <c r="I43" s="104"/>
      <c r="J43" s="104"/>
      <c r="K43" s="104"/>
      <c r="L43" s="104"/>
      <c r="M43" s="104"/>
    </row>
    <row r="44" spans="1:13" x14ac:dyDescent="0.15">
      <c r="A44" s="104"/>
      <c r="B44" s="104"/>
      <c r="C44" s="104"/>
      <c r="D44" s="104"/>
      <c r="E44" s="104"/>
      <c r="F44" s="104"/>
      <c r="G44" s="104"/>
      <c r="H44" s="104"/>
      <c r="I44" s="104"/>
      <c r="J44" s="104"/>
      <c r="K44" s="104"/>
      <c r="L44" s="104"/>
      <c r="M44" s="104"/>
    </row>
    <row r="45" spans="1:13" x14ac:dyDescent="0.15">
      <c r="A45" s="104"/>
      <c r="B45" s="104"/>
      <c r="C45" s="104"/>
      <c r="D45" s="104"/>
      <c r="E45" s="104"/>
      <c r="F45" s="104"/>
      <c r="G45" s="104"/>
      <c r="H45" s="104"/>
      <c r="I45" s="104"/>
      <c r="J45" s="104"/>
      <c r="K45" s="104"/>
      <c r="L45" s="104"/>
      <c r="M45" s="104"/>
    </row>
    <row r="46" spans="1:13" x14ac:dyDescent="0.15">
      <c r="A46" s="104"/>
      <c r="B46" s="104"/>
      <c r="C46" s="104"/>
      <c r="D46" s="104"/>
      <c r="E46" s="104"/>
      <c r="F46" s="104"/>
      <c r="G46" s="104"/>
      <c r="H46" s="104"/>
      <c r="I46" s="104"/>
      <c r="J46" s="104"/>
      <c r="K46" s="104"/>
      <c r="L46" s="104"/>
      <c r="M46" s="104"/>
    </row>
    <row r="47" spans="1:13" x14ac:dyDescent="0.15">
      <c r="A47" s="104"/>
      <c r="B47" s="104"/>
      <c r="C47" s="104"/>
      <c r="D47" s="104"/>
      <c r="E47" s="104"/>
      <c r="F47" s="104"/>
      <c r="G47" s="104"/>
      <c r="H47" s="104"/>
      <c r="I47" s="104"/>
      <c r="J47" s="104"/>
      <c r="K47" s="104"/>
      <c r="L47" s="104"/>
      <c r="M47" s="104"/>
    </row>
    <row r="48" spans="1:13" x14ac:dyDescent="0.15">
      <c r="A48" s="104"/>
      <c r="B48" s="104"/>
      <c r="C48" s="104"/>
      <c r="D48" s="104"/>
      <c r="E48" s="104"/>
      <c r="F48" s="104"/>
      <c r="G48" s="104"/>
      <c r="H48" s="104"/>
      <c r="I48" s="104"/>
      <c r="J48" s="104"/>
      <c r="K48" s="104"/>
      <c r="L48" s="104"/>
      <c r="M48" s="104"/>
    </row>
    <row r="49" spans="1:13" x14ac:dyDescent="0.15">
      <c r="A49" s="104"/>
      <c r="B49" s="104"/>
      <c r="C49" s="104"/>
      <c r="D49" s="104"/>
      <c r="E49" s="104"/>
      <c r="F49" s="104"/>
      <c r="G49" s="104"/>
      <c r="H49" s="104"/>
      <c r="I49" s="104"/>
      <c r="J49" s="104"/>
      <c r="K49" s="104"/>
      <c r="L49" s="104"/>
      <c r="M49" s="104"/>
    </row>
    <row r="50" spans="1:13" x14ac:dyDescent="0.15">
      <c r="A50" s="104"/>
      <c r="B50" s="104"/>
      <c r="C50" s="104"/>
      <c r="D50" s="104"/>
      <c r="E50" s="104"/>
      <c r="F50" s="104"/>
      <c r="G50" s="104"/>
      <c r="H50" s="104"/>
      <c r="I50" s="104"/>
      <c r="J50" s="104"/>
      <c r="K50" s="104"/>
      <c r="L50" s="104"/>
      <c r="M50" s="104"/>
    </row>
    <row r="51" spans="1:13" x14ac:dyDescent="0.15">
      <c r="A51" s="104"/>
      <c r="B51" s="104"/>
      <c r="C51" s="104"/>
      <c r="D51" s="104"/>
      <c r="E51" s="104"/>
      <c r="F51" s="104"/>
      <c r="G51" s="104"/>
      <c r="H51" s="104"/>
      <c r="I51" s="104"/>
      <c r="J51" s="104"/>
      <c r="K51" s="104"/>
      <c r="L51" s="104"/>
      <c r="M51" s="104"/>
    </row>
    <row r="52" spans="1:13" x14ac:dyDescent="0.15">
      <c r="A52" s="104"/>
      <c r="B52" s="104"/>
      <c r="C52" s="104"/>
      <c r="D52" s="104"/>
      <c r="E52" s="104"/>
      <c r="F52" s="104"/>
      <c r="G52" s="104"/>
      <c r="H52" s="104"/>
      <c r="I52" s="104"/>
      <c r="J52" s="104"/>
      <c r="K52" s="104"/>
      <c r="L52" s="104"/>
      <c r="M52" s="104"/>
    </row>
    <row r="53" spans="1:13" x14ac:dyDescent="0.15">
      <c r="A53" s="104"/>
      <c r="B53" s="104"/>
      <c r="C53" s="104"/>
      <c r="D53" s="104"/>
      <c r="E53" s="104"/>
      <c r="F53" s="104"/>
      <c r="G53" s="104"/>
      <c r="H53" s="104"/>
      <c r="I53" s="104"/>
      <c r="J53" s="104"/>
      <c r="K53" s="104"/>
      <c r="L53" s="104"/>
      <c r="M53" s="104"/>
    </row>
  </sheetData>
  <mergeCells count="9">
    <mergeCell ref="A24:K25"/>
    <mergeCell ref="J3:K3"/>
    <mergeCell ref="J2:K2"/>
    <mergeCell ref="F3:G3"/>
    <mergeCell ref="H3:I3"/>
    <mergeCell ref="B3:C3"/>
    <mergeCell ref="D3:E3"/>
    <mergeCell ref="J22:K22"/>
    <mergeCell ref="A3:A4"/>
  </mergeCells>
  <phoneticPr fontId="2"/>
  <pageMargins left="0.71" right="0.48" top="1" bottom="0.39" header="0.51200000000000001" footer="0.3"/>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indexed="15"/>
  </sheetPr>
  <dimension ref="A1:O66"/>
  <sheetViews>
    <sheetView view="pageBreakPreview" topLeftCell="A10" zoomScale="115" zoomScaleNormal="100" zoomScaleSheetLayoutView="115" workbookViewId="0">
      <selection activeCell="K44" sqref="K44"/>
    </sheetView>
  </sheetViews>
  <sheetFormatPr defaultRowHeight="13.5" x14ac:dyDescent="0.15"/>
  <cols>
    <col min="1" max="1" width="8.25" style="17" customWidth="1"/>
    <col min="2" max="5" width="8.125" style="17" customWidth="1"/>
    <col min="6" max="6" width="8.25" style="17" customWidth="1"/>
    <col min="7" max="10" width="8.125" style="17" customWidth="1"/>
    <col min="11" max="11" width="3.625" style="17" customWidth="1"/>
    <col min="12" max="12" width="3.875" style="17" customWidth="1"/>
    <col min="13" max="16384" width="9" style="17"/>
  </cols>
  <sheetData>
    <row r="1" spans="1:12" x14ac:dyDescent="0.15">
      <c r="A1" s="580" t="s">
        <v>826</v>
      </c>
      <c r="B1" s="88"/>
      <c r="C1" s="88"/>
      <c r="D1" s="88"/>
      <c r="E1" s="88"/>
      <c r="F1" s="88"/>
      <c r="G1" s="88"/>
      <c r="H1" s="88"/>
      <c r="I1" s="88"/>
      <c r="J1" s="88"/>
      <c r="K1" s="121"/>
      <c r="L1" s="121"/>
    </row>
    <row r="2" spans="1:12" x14ac:dyDescent="0.15">
      <c r="A2" s="580"/>
      <c r="B2" s="88"/>
      <c r="C2" s="88"/>
      <c r="D2" s="88"/>
      <c r="E2" s="88"/>
      <c r="F2" s="88"/>
      <c r="G2" s="88"/>
      <c r="H2" s="88"/>
      <c r="I2" s="88"/>
      <c r="J2" s="88"/>
      <c r="K2" s="121"/>
      <c r="L2" s="121"/>
    </row>
    <row r="3" spans="1:12" ht="14.25" thickBot="1" x14ac:dyDescent="0.2">
      <c r="A3" s="88"/>
      <c r="B3" s="88"/>
      <c r="C3" s="88"/>
      <c r="D3" s="88"/>
      <c r="E3" s="88"/>
      <c r="F3" s="88"/>
      <c r="G3" s="88"/>
      <c r="H3" s="88"/>
      <c r="I3" s="754" t="s">
        <v>836</v>
      </c>
      <c r="J3" s="754"/>
      <c r="K3" s="754"/>
      <c r="L3" s="121"/>
    </row>
    <row r="4" spans="1:12" x14ac:dyDescent="0.15">
      <c r="A4" s="759" t="s">
        <v>571</v>
      </c>
      <c r="B4" s="762" t="s">
        <v>972</v>
      </c>
      <c r="C4" s="762"/>
      <c r="D4" s="762"/>
      <c r="E4" s="763"/>
      <c r="F4" s="766" t="s">
        <v>571</v>
      </c>
      <c r="G4" s="762" t="s">
        <v>982</v>
      </c>
      <c r="H4" s="762"/>
      <c r="I4" s="762"/>
      <c r="J4" s="763"/>
      <c r="K4" s="755" t="s">
        <v>845</v>
      </c>
      <c r="L4" s="121"/>
    </row>
    <row r="5" spans="1:12" x14ac:dyDescent="0.15">
      <c r="A5" s="760"/>
      <c r="B5" s="764" t="s">
        <v>252</v>
      </c>
      <c r="C5" s="764"/>
      <c r="D5" s="764"/>
      <c r="E5" s="765" t="s">
        <v>88</v>
      </c>
      <c r="F5" s="767"/>
      <c r="G5" s="764" t="s">
        <v>252</v>
      </c>
      <c r="H5" s="764"/>
      <c r="I5" s="764"/>
      <c r="J5" s="765" t="s">
        <v>88</v>
      </c>
      <c r="K5" s="756"/>
      <c r="L5" s="121"/>
    </row>
    <row r="6" spans="1:12" ht="12.75" customHeight="1" x14ac:dyDescent="0.15">
      <c r="A6" s="761"/>
      <c r="B6" s="588" t="s">
        <v>89</v>
      </c>
      <c r="C6" s="588" t="s">
        <v>81</v>
      </c>
      <c r="D6" s="588" t="s">
        <v>82</v>
      </c>
      <c r="E6" s="765"/>
      <c r="F6" s="768"/>
      <c r="G6" s="588" t="s">
        <v>89</v>
      </c>
      <c r="H6" s="588" t="s">
        <v>81</v>
      </c>
      <c r="I6" s="588" t="s">
        <v>82</v>
      </c>
      <c r="J6" s="765"/>
      <c r="K6" s="757"/>
      <c r="L6" s="121"/>
    </row>
    <row r="7" spans="1:12" ht="13.5" customHeight="1" x14ac:dyDescent="0.25">
      <c r="A7" s="433" t="s">
        <v>925</v>
      </c>
      <c r="B7" s="357">
        <v>5093983</v>
      </c>
      <c r="C7" s="358">
        <v>2410304</v>
      </c>
      <c r="D7" s="358">
        <v>2683679</v>
      </c>
      <c r="E7" s="359">
        <v>2809828</v>
      </c>
      <c r="F7" s="434" t="s">
        <v>925</v>
      </c>
      <c r="G7" s="357">
        <f>H7+I7</f>
        <v>5044825</v>
      </c>
      <c r="H7" s="358">
        <v>2387307</v>
      </c>
      <c r="I7" s="358">
        <v>2657518</v>
      </c>
      <c r="J7" s="359">
        <v>2812839</v>
      </c>
      <c r="K7" s="639" t="s">
        <v>984</v>
      </c>
      <c r="L7" s="424" t="str">
        <f>IF(G7-B7&gt;0,"↗","↘")</f>
        <v>↘</v>
      </c>
    </row>
    <row r="8" spans="1:12" ht="13.5" customHeight="1" x14ac:dyDescent="0.25">
      <c r="A8" s="411" t="s">
        <v>926</v>
      </c>
      <c r="B8" s="360">
        <v>4211587</v>
      </c>
      <c r="C8" s="359">
        <v>1982636</v>
      </c>
      <c r="D8" s="359">
        <v>2228951</v>
      </c>
      <c r="E8" s="359">
        <v>2345493</v>
      </c>
      <c r="F8" s="416" t="s">
        <v>926</v>
      </c>
      <c r="G8" s="360">
        <f>H8+I8</f>
        <v>4177617</v>
      </c>
      <c r="H8" s="359">
        <v>1966663</v>
      </c>
      <c r="I8" s="359">
        <v>2210954</v>
      </c>
      <c r="J8" s="359">
        <v>2350137</v>
      </c>
      <c r="K8" s="639" t="s">
        <v>984</v>
      </c>
      <c r="L8" s="424" t="str">
        <f>IF(G8-B8&gt;0,"↗","↘")</f>
        <v>↘</v>
      </c>
    </row>
    <row r="9" spans="1:12" ht="13.5" customHeight="1" x14ac:dyDescent="0.25">
      <c r="A9" s="411" t="s">
        <v>927</v>
      </c>
      <c r="B9" s="360">
        <v>882396</v>
      </c>
      <c r="C9" s="359">
        <v>427668</v>
      </c>
      <c r="D9" s="359">
        <v>454728</v>
      </c>
      <c r="E9" s="359">
        <v>464335</v>
      </c>
      <c r="F9" s="416" t="s">
        <v>927</v>
      </c>
      <c r="G9" s="360">
        <f>H9+I9</f>
        <v>867208</v>
      </c>
      <c r="H9" s="359">
        <v>420644</v>
      </c>
      <c r="I9" s="359">
        <v>446564</v>
      </c>
      <c r="J9" s="359">
        <v>462702</v>
      </c>
      <c r="K9" s="639" t="s">
        <v>984</v>
      </c>
      <c r="L9" s="424" t="str">
        <f t="shared" ref="L9" si="0">IF(G9-B9&gt;0,"↗","↘")</f>
        <v>↘</v>
      </c>
    </row>
    <row r="10" spans="1:12" ht="13.5" customHeight="1" x14ac:dyDescent="0.15">
      <c r="A10" s="410"/>
      <c r="B10" s="158"/>
      <c r="C10" s="159"/>
      <c r="D10" s="159"/>
      <c r="E10" s="159"/>
      <c r="F10" s="415"/>
      <c r="G10" s="158"/>
      <c r="H10" s="159"/>
      <c r="I10" s="159"/>
      <c r="J10" s="159"/>
      <c r="K10" s="640"/>
      <c r="L10" s="424"/>
    </row>
    <row r="11" spans="1:12" ht="13.5" customHeight="1" x14ac:dyDescent="0.25">
      <c r="A11" s="273" t="s">
        <v>253</v>
      </c>
      <c r="B11" s="160">
        <v>1956928</v>
      </c>
      <c r="C11" s="161">
        <v>915082</v>
      </c>
      <c r="D11" s="161">
        <v>1041846</v>
      </c>
      <c r="E11" s="161">
        <v>1104953</v>
      </c>
      <c r="F11" s="414" t="s">
        <v>253</v>
      </c>
      <c r="G11" s="360">
        <f>H11+I11</f>
        <v>1955678</v>
      </c>
      <c r="H11" s="161">
        <v>914781</v>
      </c>
      <c r="I11" s="161">
        <v>1040897</v>
      </c>
      <c r="J11" s="161">
        <v>1113832</v>
      </c>
      <c r="K11" s="639" t="s">
        <v>984</v>
      </c>
      <c r="L11" s="424" t="str">
        <f>IF(G11-B11&gt;0,"↗","↘")</f>
        <v>↘</v>
      </c>
    </row>
    <row r="12" spans="1:12" ht="13.5" customHeight="1" x14ac:dyDescent="0.25">
      <c r="A12" s="273" t="s">
        <v>120</v>
      </c>
      <c r="B12" s="160">
        <v>245023</v>
      </c>
      <c r="C12" s="161">
        <v>111413</v>
      </c>
      <c r="D12" s="161">
        <v>133610</v>
      </c>
      <c r="E12" s="161">
        <v>152768</v>
      </c>
      <c r="F12" s="414" t="s">
        <v>120</v>
      </c>
      <c r="G12" s="360">
        <f t="shared" ref="G12:G45" si="1">H12+I12</f>
        <v>245916</v>
      </c>
      <c r="H12" s="161">
        <v>111745</v>
      </c>
      <c r="I12" s="161">
        <v>134171</v>
      </c>
      <c r="J12" s="161">
        <v>154486</v>
      </c>
      <c r="K12" s="671" t="s">
        <v>985</v>
      </c>
      <c r="L12" s="424" t="str">
        <f t="shared" ref="L12:L55" si="2">IF(G12-B12&gt;0,"↗","↘")</f>
        <v>↗</v>
      </c>
    </row>
    <row r="13" spans="1:12" ht="13.5" customHeight="1" x14ac:dyDescent="0.25">
      <c r="A13" s="273" t="s">
        <v>121</v>
      </c>
      <c r="B13" s="160">
        <v>284605</v>
      </c>
      <c r="C13" s="161">
        <v>135359</v>
      </c>
      <c r="D13" s="161">
        <v>149246</v>
      </c>
      <c r="E13" s="161">
        <v>156759</v>
      </c>
      <c r="F13" s="414" t="s">
        <v>121</v>
      </c>
      <c r="G13" s="360">
        <f t="shared" si="1"/>
        <v>284333</v>
      </c>
      <c r="H13" s="161">
        <v>135510</v>
      </c>
      <c r="I13" s="161">
        <v>148823</v>
      </c>
      <c r="J13" s="161">
        <v>157878</v>
      </c>
      <c r="K13" s="639" t="s">
        <v>984</v>
      </c>
      <c r="L13" s="424" t="str">
        <f t="shared" si="2"/>
        <v>↘</v>
      </c>
    </row>
    <row r="14" spans="1:12" ht="13.5" customHeight="1" x14ac:dyDescent="0.25">
      <c r="A14" s="273" t="s">
        <v>122</v>
      </c>
      <c r="B14" s="160">
        <v>260377</v>
      </c>
      <c r="C14" s="161">
        <v>123921</v>
      </c>
      <c r="D14" s="161">
        <v>136456</v>
      </c>
      <c r="E14" s="161">
        <v>146473</v>
      </c>
      <c r="F14" s="414" t="s">
        <v>122</v>
      </c>
      <c r="G14" s="360">
        <f t="shared" si="1"/>
        <v>260418</v>
      </c>
      <c r="H14" s="161">
        <v>123914</v>
      </c>
      <c r="I14" s="161">
        <v>136504</v>
      </c>
      <c r="J14" s="161">
        <v>147673</v>
      </c>
      <c r="K14" s="671" t="s">
        <v>985</v>
      </c>
      <c r="L14" s="424" t="str">
        <f t="shared" si="2"/>
        <v>↗</v>
      </c>
    </row>
    <row r="15" spans="1:12" ht="13.5" customHeight="1" x14ac:dyDescent="0.25">
      <c r="A15" s="273" t="s">
        <v>123</v>
      </c>
      <c r="B15" s="160">
        <v>213286</v>
      </c>
      <c r="C15" s="161">
        <v>101424</v>
      </c>
      <c r="D15" s="161">
        <v>111862</v>
      </c>
      <c r="E15" s="161">
        <v>127834</v>
      </c>
      <c r="F15" s="414" t="s">
        <v>123</v>
      </c>
      <c r="G15" s="360">
        <f t="shared" si="1"/>
        <v>213531</v>
      </c>
      <c r="H15" s="161">
        <v>101647</v>
      </c>
      <c r="I15" s="161">
        <v>111884</v>
      </c>
      <c r="J15" s="161">
        <v>129155</v>
      </c>
      <c r="K15" s="671" t="s">
        <v>985</v>
      </c>
      <c r="L15" s="424" t="str">
        <f t="shared" si="2"/>
        <v>↗</v>
      </c>
    </row>
    <row r="16" spans="1:12" ht="13.5" customHeight="1" x14ac:dyDescent="0.25">
      <c r="A16" s="273" t="s">
        <v>124</v>
      </c>
      <c r="B16" s="160">
        <v>226589</v>
      </c>
      <c r="C16" s="161">
        <v>104667</v>
      </c>
      <c r="D16" s="161">
        <v>121922</v>
      </c>
      <c r="E16" s="161">
        <v>134744</v>
      </c>
      <c r="F16" s="414" t="s">
        <v>124</v>
      </c>
      <c r="G16" s="360">
        <f t="shared" si="1"/>
        <v>227092</v>
      </c>
      <c r="H16" s="161">
        <v>104954</v>
      </c>
      <c r="I16" s="161">
        <v>122138</v>
      </c>
      <c r="J16" s="161">
        <v>136235</v>
      </c>
      <c r="K16" s="671" t="s">
        <v>985</v>
      </c>
      <c r="L16" s="424" t="str">
        <f t="shared" si="2"/>
        <v>↗</v>
      </c>
    </row>
    <row r="17" spans="1:12" ht="13.5" customHeight="1" x14ac:dyDescent="0.25">
      <c r="A17" s="273" t="s">
        <v>125</v>
      </c>
      <c r="B17" s="160">
        <v>134070</v>
      </c>
      <c r="C17" s="161">
        <v>62268</v>
      </c>
      <c r="D17" s="161">
        <v>71802</v>
      </c>
      <c r="E17" s="161">
        <v>73523</v>
      </c>
      <c r="F17" s="414" t="s">
        <v>125</v>
      </c>
      <c r="G17" s="360">
        <f t="shared" si="1"/>
        <v>133337</v>
      </c>
      <c r="H17" s="161">
        <v>61942</v>
      </c>
      <c r="I17" s="161">
        <v>71395</v>
      </c>
      <c r="J17" s="161">
        <v>73737</v>
      </c>
      <c r="K17" s="639" t="s">
        <v>984</v>
      </c>
      <c r="L17" s="424" t="str">
        <f t="shared" si="2"/>
        <v>↘</v>
      </c>
    </row>
    <row r="18" spans="1:12" ht="13.5" customHeight="1" x14ac:dyDescent="0.25">
      <c r="A18" s="273" t="s">
        <v>126</v>
      </c>
      <c r="B18" s="160">
        <v>218448</v>
      </c>
      <c r="C18" s="161">
        <v>100900</v>
      </c>
      <c r="D18" s="161">
        <v>117548</v>
      </c>
      <c r="E18" s="161">
        <v>120676</v>
      </c>
      <c r="F18" s="414" t="s">
        <v>126</v>
      </c>
      <c r="G18" s="360">
        <f t="shared" si="1"/>
        <v>218835</v>
      </c>
      <c r="H18" s="161">
        <v>101124</v>
      </c>
      <c r="I18" s="161">
        <v>117711</v>
      </c>
      <c r="J18" s="161">
        <v>121919</v>
      </c>
      <c r="K18" s="671" t="s">
        <v>985</v>
      </c>
      <c r="L18" s="424" t="str">
        <f t="shared" si="2"/>
        <v>↗</v>
      </c>
    </row>
    <row r="19" spans="1:12" ht="13.5" customHeight="1" x14ac:dyDescent="0.25">
      <c r="A19" s="273" t="s">
        <v>127</v>
      </c>
      <c r="B19" s="160">
        <v>123851</v>
      </c>
      <c r="C19" s="161">
        <v>56571</v>
      </c>
      <c r="D19" s="161">
        <v>67280</v>
      </c>
      <c r="E19" s="161">
        <v>66967</v>
      </c>
      <c r="F19" s="414" t="s">
        <v>127</v>
      </c>
      <c r="G19" s="360">
        <f t="shared" si="1"/>
        <v>123293</v>
      </c>
      <c r="H19" s="161">
        <v>56271</v>
      </c>
      <c r="I19" s="161">
        <v>67022</v>
      </c>
      <c r="J19" s="161">
        <v>67243</v>
      </c>
      <c r="K19" s="639" t="s">
        <v>984</v>
      </c>
      <c r="L19" s="424" t="str">
        <f t="shared" si="2"/>
        <v>↘</v>
      </c>
    </row>
    <row r="20" spans="1:12" ht="13.5" customHeight="1" x14ac:dyDescent="0.25">
      <c r="A20" s="273" t="s">
        <v>128</v>
      </c>
      <c r="B20" s="160">
        <v>140432</v>
      </c>
      <c r="C20" s="161">
        <v>66168</v>
      </c>
      <c r="D20" s="161">
        <v>74264</v>
      </c>
      <c r="E20" s="161">
        <v>71426</v>
      </c>
      <c r="F20" s="414" t="s">
        <v>128</v>
      </c>
      <c r="G20" s="360">
        <f t="shared" si="1"/>
        <v>139810</v>
      </c>
      <c r="H20" s="161">
        <v>65855</v>
      </c>
      <c r="I20" s="161">
        <v>73955</v>
      </c>
      <c r="J20" s="161">
        <v>71789</v>
      </c>
      <c r="K20" s="639" t="s">
        <v>984</v>
      </c>
      <c r="L20" s="424" t="str">
        <f t="shared" si="2"/>
        <v>↘</v>
      </c>
    </row>
    <row r="21" spans="1:12" ht="13.5" customHeight="1" x14ac:dyDescent="0.25">
      <c r="A21" s="273" t="s">
        <v>129</v>
      </c>
      <c r="B21" s="160">
        <v>110247</v>
      </c>
      <c r="C21" s="161">
        <v>52391</v>
      </c>
      <c r="D21" s="161">
        <v>57856</v>
      </c>
      <c r="E21" s="161">
        <v>53783</v>
      </c>
      <c r="F21" s="414" t="s">
        <v>129</v>
      </c>
      <c r="G21" s="360">
        <f t="shared" si="1"/>
        <v>109113</v>
      </c>
      <c r="H21" s="161">
        <v>51819</v>
      </c>
      <c r="I21" s="161">
        <v>57294</v>
      </c>
      <c r="J21" s="161">
        <v>53717</v>
      </c>
      <c r="K21" s="639" t="s">
        <v>984</v>
      </c>
      <c r="L21" s="424" t="str">
        <f t="shared" si="2"/>
        <v>↘</v>
      </c>
    </row>
    <row r="22" spans="1:12" ht="13.5" customHeight="1" x14ac:dyDescent="0.25">
      <c r="A22" s="273" t="s">
        <v>254</v>
      </c>
      <c r="B22" s="160">
        <v>320436</v>
      </c>
      <c r="C22" s="161">
        <v>148621</v>
      </c>
      <c r="D22" s="161">
        <v>171815</v>
      </c>
      <c r="E22" s="450">
        <v>177396</v>
      </c>
      <c r="F22" s="435" t="s">
        <v>254</v>
      </c>
      <c r="G22" s="360">
        <f t="shared" si="1"/>
        <v>316183</v>
      </c>
      <c r="H22" s="161">
        <v>146486</v>
      </c>
      <c r="I22" s="161">
        <v>169697</v>
      </c>
      <c r="J22" s="450">
        <v>177167</v>
      </c>
      <c r="K22" s="639" t="s">
        <v>984</v>
      </c>
      <c r="L22" s="424" t="str">
        <f>IF(G22-B22&gt;0,"↗","↘")</f>
        <v>↘</v>
      </c>
    </row>
    <row r="23" spans="1:12" ht="13.5" customHeight="1" x14ac:dyDescent="0.25">
      <c r="A23" s="273" t="s">
        <v>255</v>
      </c>
      <c r="B23" s="160">
        <v>240218</v>
      </c>
      <c r="C23" s="161">
        <v>109343</v>
      </c>
      <c r="D23" s="161">
        <v>130875</v>
      </c>
      <c r="E23" s="161">
        <v>138987</v>
      </c>
      <c r="F23" s="414" t="s">
        <v>255</v>
      </c>
      <c r="G23" s="360">
        <f t="shared" si="1"/>
        <v>236515</v>
      </c>
      <c r="H23" s="161">
        <v>107727</v>
      </c>
      <c r="I23" s="161">
        <v>128788</v>
      </c>
      <c r="J23" s="161">
        <v>138313</v>
      </c>
      <c r="K23" s="639" t="s">
        <v>984</v>
      </c>
      <c r="L23" s="424" t="str">
        <f t="shared" si="2"/>
        <v>↘</v>
      </c>
    </row>
    <row r="24" spans="1:12" ht="13.5" customHeight="1" x14ac:dyDescent="0.25">
      <c r="A24" s="273" t="s">
        <v>195</v>
      </c>
      <c r="B24" s="160">
        <v>162460</v>
      </c>
      <c r="C24" s="161">
        <v>77538</v>
      </c>
      <c r="D24" s="161">
        <v>84922</v>
      </c>
      <c r="E24" s="161">
        <v>90177</v>
      </c>
      <c r="F24" s="414" t="s">
        <v>195</v>
      </c>
      <c r="G24" s="360">
        <f>H24+I24</f>
        <v>165590</v>
      </c>
      <c r="H24" s="161">
        <v>81259</v>
      </c>
      <c r="I24" s="161">
        <v>84331</v>
      </c>
      <c r="J24" s="161">
        <v>91421</v>
      </c>
      <c r="K24" s="671" t="s">
        <v>985</v>
      </c>
      <c r="L24" s="424" t="str">
        <f>IF(G24-B24&gt;0,"↗","↘")</f>
        <v>↗</v>
      </c>
    </row>
    <row r="25" spans="1:12" ht="13.5" customHeight="1" x14ac:dyDescent="0.25">
      <c r="A25" s="273" t="s">
        <v>257</v>
      </c>
      <c r="B25" s="160">
        <v>157519</v>
      </c>
      <c r="C25" s="161">
        <v>74072</v>
      </c>
      <c r="D25" s="161">
        <v>83447</v>
      </c>
      <c r="E25" s="161">
        <v>92222</v>
      </c>
      <c r="F25" s="414" t="s">
        <v>257</v>
      </c>
      <c r="G25" s="360">
        <f>H25+I25</f>
        <v>160810</v>
      </c>
      <c r="H25" s="161">
        <v>76719</v>
      </c>
      <c r="I25" s="161">
        <v>84091</v>
      </c>
      <c r="J25" s="161">
        <v>90252</v>
      </c>
      <c r="K25" s="671" t="s">
        <v>985</v>
      </c>
      <c r="L25" s="424" t="str">
        <f>IF(G25-B25&gt;0,"↗","↘")</f>
        <v>↗</v>
      </c>
    </row>
    <row r="26" spans="1:12" ht="13.5" customHeight="1" x14ac:dyDescent="0.25">
      <c r="A26" s="273" t="s">
        <v>256</v>
      </c>
      <c r="B26" s="160">
        <v>166846</v>
      </c>
      <c r="C26" s="161">
        <v>81829</v>
      </c>
      <c r="D26" s="161">
        <v>85017</v>
      </c>
      <c r="E26" s="161">
        <v>91032</v>
      </c>
      <c r="F26" s="414" t="s">
        <v>256</v>
      </c>
      <c r="G26" s="360">
        <f t="shared" si="1"/>
        <v>154271</v>
      </c>
      <c r="H26" s="161">
        <v>72445</v>
      </c>
      <c r="I26" s="161">
        <v>81826</v>
      </c>
      <c r="J26" s="161">
        <v>91270</v>
      </c>
      <c r="K26" s="639" t="s">
        <v>984</v>
      </c>
      <c r="L26" s="424" t="str">
        <f t="shared" si="2"/>
        <v>↘</v>
      </c>
    </row>
    <row r="27" spans="1:12" ht="13.5" customHeight="1" x14ac:dyDescent="0.25">
      <c r="A27" s="273" t="s">
        <v>260</v>
      </c>
      <c r="B27" s="160">
        <v>106507</v>
      </c>
      <c r="C27" s="161">
        <v>48187</v>
      </c>
      <c r="D27" s="161">
        <v>58320</v>
      </c>
      <c r="E27" s="161">
        <v>60827</v>
      </c>
      <c r="F27" s="414" t="s">
        <v>260</v>
      </c>
      <c r="G27" s="360">
        <f>H27+I27</f>
        <v>118055</v>
      </c>
      <c r="H27" s="161">
        <v>56089</v>
      </c>
      <c r="I27" s="161">
        <v>61966</v>
      </c>
      <c r="J27" s="161">
        <v>59860</v>
      </c>
      <c r="K27" s="671" t="s">
        <v>985</v>
      </c>
      <c r="L27" s="424" t="str">
        <f>IF(G27-B27&gt;0,"↗","↘")</f>
        <v>↗</v>
      </c>
    </row>
    <row r="28" spans="1:12" ht="13.5" customHeight="1" x14ac:dyDescent="0.25">
      <c r="A28" s="273" t="s">
        <v>259</v>
      </c>
      <c r="B28" s="160">
        <v>111740</v>
      </c>
      <c r="C28" s="161">
        <v>53252</v>
      </c>
      <c r="D28" s="161">
        <v>58488</v>
      </c>
      <c r="E28" s="161">
        <v>61727</v>
      </c>
      <c r="F28" s="414" t="s">
        <v>259</v>
      </c>
      <c r="G28" s="360">
        <f>H28+I28</f>
        <v>110046</v>
      </c>
      <c r="H28" s="161">
        <v>52486</v>
      </c>
      <c r="I28" s="161">
        <v>57560</v>
      </c>
      <c r="J28" s="161">
        <v>61448</v>
      </c>
      <c r="K28" s="639" t="s">
        <v>984</v>
      </c>
      <c r="L28" s="424" t="str">
        <f>IF(G28-B28&gt;0,"↗","↘")</f>
        <v>↘</v>
      </c>
    </row>
    <row r="29" spans="1:12" ht="13.5" customHeight="1" x14ac:dyDescent="0.25">
      <c r="A29" s="273" t="s">
        <v>258</v>
      </c>
      <c r="B29" s="160">
        <v>118686</v>
      </c>
      <c r="C29" s="161">
        <v>56361</v>
      </c>
      <c r="D29" s="161">
        <v>62325</v>
      </c>
      <c r="E29" s="161">
        <v>59678</v>
      </c>
      <c r="F29" s="414" t="s">
        <v>258</v>
      </c>
      <c r="G29" s="360">
        <f t="shared" si="1"/>
        <v>104432</v>
      </c>
      <c r="H29" s="161">
        <v>47245</v>
      </c>
      <c r="I29" s="161">
        <v>57187</v>
      </c>
      <c r="J29" s="161">
        <v>60297</v>
      </c>
      <c r="K29" s="639" t="s">
        <v>984</v>
      </c>
      <c r="L29" s="424" t="str">
        <f t="shared" si="2"/>
        <v>↘</v>
      </c>
    </row>
    <row r="30" spans="1:12" ht="13.5" customHeight="1" x14ac:dyDescent="0.25">
      <c r="A30" s="273" t="s">
        <v>262</v>
      </c>
      <c r="B30" s="160">
        <v>97999</v>
      </c>
      <c r="C30" s="161">
        <v>49794</v>
      </c>
      <c r="D30" s="161">
        <v>48205</v>
      </c>
      <c r="E30" s="161">
        <v>52371</v>
      </c>
      <c r="F30" s="414" t="s">
        <v>262</v>
      </c>
      <c r="G30" s="360">
        <f t="shared" si="1"/>
        <v>97355</v>
      </c>
      <c r="H30" s="161">
        <v>49513</v>
      </c>
      <c r="I30" s="161">
        <v>47842</v>
      </c>
      <c r="J30" s="161">
        <v>52491</v>
      </c>
      <c r="K30" s="639" t="s">
        <v>984</v>
      </c>
      <c r="L30" s="424" t="str">
        <f t="shared" si="2"/>
        <v>↘</v>
      </c>
    </row>
    <row r="31" spans="1:12" ht="13.5" customHeight="1" x14ac:dyDescent="0.25">
      <c r="A31" s="273" t="s">
        <v>261</v>
      </c>
      <c r="B31" s="160">
        <v>76519</v>
      </c>
      <c r="C31" s="161">
        <v>36851</v>
      </c>
      <c r="D31" s="161">
        <v>39668</v>
      </c>
      <c r="E31" s="161">
        <v>43538</v>
      </c>
      <c r="F31" s="414" t="s">
        <v>261</v>
      </c>
      <c r="G31" s="360">
        <f t="shared" si="1"/>
        <v>74855</v>
      </c>
      <c r="H31" s="161">
        <v>36084</v>
      </c>
      <c r="I31" s="161">
        <v>38771</v>
      </c>
      <c r="J31" s="161">
        <v>43062</v>
      </c>
      <c r="K31" s="639" t="s">
        <v>984</v>
      </c>
      <c r="L31" s="424" t="str">
        <f t="shared" si="2"/>
        <v>↘</v>
      </c>
    </row>
    <row r="32" spans="1:12" ht="13.5" customHeight="1" x14ac:dyDescent="0.25">
      <c r="A32" s="273" t="s">
        <v>263</v>
      </c>
      <c r="B32" s="160">
        <v>75522</v>
      </c>
      <c r="C32" s="161">
        <v>35270</v>
      </c>
      <c r="D32" s="161">
        <v>40252</v>
      </c>
      <c r="E32" s="161">
        <v>40752</v>
      </c>
      <c r="F32" s="414" t="s">
        <v>263</v>
      </c>
      <c r="G32" s="360">
        <f t="shared" si="1"/>
        <v>74204</v>
      </c>
      <c r="H32" s="161">
        <v>34633</v>
      </c>
      <c r="I32" s="161">
        <v>39571</v>
      </c>
      <c r="J32" s="161">
        <v>40440</v>
      </c>
      <c r="K32" s="639" t="s">
        <v>984</v>
      </c>
      <c r="L32" s="424" t="str">
        <f t="shared" si="2"/>
        <v>↘</v>
      </c>
    </row>
    <row r="33" spans="1:15" ht="13.5" customHeight="1" x14ac:dyDescent="0.25">
      <c r="A33" s="411" t="s">
        <v>264</v>
      </c>
      <c r="B33" s="160">
        <v>70354</v>
      </c>
      <c r="C33" s="161">
        <v>34217</v>
      </c>
      <c r="D33" s="161">
        <v>36137</v>
      </c>
      <c r="E33" s="161">
        <v>35501</v>
      </c>
      <c r="F33" s="416" t="s">
        <v>264</v>
      </c>
      <c r="G33" s="360">
        <f t="shared" si="1"/>
        <v>70446</v>
      </c>
      <c r="H33" s="161">
        <v>34249</v>
      </c>
      <c r="I33" s="161">
        <v>36197</v>
      </c>
      <c r="J33" s="161">
        <v>36137</v>
      </c>
      <c r="K33" s="671" t="s">
        <v>985</v>
      </c>
      <c r="L33" s="424" t="str">
        <f>IF(G33-B33&gt;0,"↗","↘")</f>
        <v>↗</v>
      </c>
    </row>
    <row r="34" spans="1:15" ht="13.5" customHeight="1" x14ac:dyDescent="0.25">
      <c r="A34" s="273" t="s">
        <v>265</v>
      </c>
      <c r="B34" s="160">
        <v>56903</v>
      </c>
      <c r="C34" s="161">
        <v>27211</v>
      </c>
      <c r="D34" s="161">
        <v>29692</v>
      </c>
      <c r="E34" s="161">
        <v>28290</v>
      </c>
      <c r="F34" s="414" t="s">
        <v>265</v>
      </c>
      <c r="G34" s="360">
        <f>H34+I34</f>
        <v>57143</v>
      </c>
      <c r="H34" s="161">
        <v>27641</v>
      </c>
      <c r="I34" s="161">
        <v>29502</v>
      </c>
      <c r="J34" s="161">
        <v>28708</v>
      </c>
      <c r="K34" s="671" t="s">
        <v>985</v>
      </c>
      <c r="L34" s="424" t="str">
        <f>IF(G34-B34&gt;0,"↗","↘")</f>
        <v>↗</v>
      </c>
    </row>
    <row r="35" spans="1:15" ht="13.5" customHeight="1" x14ac:dyDescent="0.25">
      <c r="A35" s="273" t="s">
        <v>189</v>
      </c>
      <c r="B35" s="160">
        <v>57645</v>
      </c>
      <c r="C35" s="161">
        <v>27890</v>
      </c>
      <c r="D35" s="161">
        <v>29755</v>
      </c>
      <c r="E35" s="161">
        <v>28623</v>
      </c>
      <c r="F35" s="414" t="s">
        <v>189</v>
      </c>
      <c r="G35" s="360">
        <f t="shared" si="1"/>
        <v>56495</v>
      </c>
      <c r="H35" s="161">
        <v>26995</v>
      </c>
      <c r="I35" s="161">
        <v>29500</v>
      </c>
      <c r="J35" s="161">
        <v>28394</v>
      </c>
      <c r="K35" s="639" t="s">
        <v>984</v>
      </c>
      <c r="L35" s="424" t="str">
        <f t="shared" si="2"/>
        <v>↘</v>
      </c>
    </row>
    <row r="36" spans="1:15" ht="13.5" customHeight="1" x14ac:dyDescent="0.25">
      <c r="A36" s="273" t="s">
        <v>266</v>
      </c>
      <c r="B36" s="160">
        <v>44451</v>
      </c>
      <c r="C36" s="161">
        <v>21260</v>
      </c>
      <c r="D36" s="161">
        <v>23191</v>
      </c>
      <c r="E36" s="161">
        <v>23993</v>
      </c>
      <c r="F36" s="414" t="s">
        <v>266</v>
      </c>
      <c r="G36" s="360">
        <f t="shared" si="1"/>
        <v>43615</v>
      </c>
      <c r="H36" s="161">
        <v>20851</v>
      </c>
      <c r="I36" s="161">
        <v>22764</v>
      </c>
      <c r="J36" s="161">
        <v>23891</v>
      </c>
      <c r="K36" s="639" t="s">
        <v>984</v>
      </c>
      <c r="L36" s="424" t="str">
        <f t="shared" si="2"/>
        <v>↘</v>
      </c>
    </row>
    <row r="37" spans="1:15" ht="13.5" customHeight="1" x14ac:dyDescent="0.25">
      <c r="A37" s="273" t="s">
        <v>267</v>
      </c>
      <c r="B37" s="160">
        <v>43660</v>
      </c>
      <c r="C37" s="161">
        <v>20557</v>
      </c>
      <c r="D37" s="161">
        <v>23103</v>
      </c>
      <c r="E37" s="161">
        <v>22189</v>
      </c>
      <c r="F37" s="414" t="s">
        <v>267</v>
      </c>
      <c r="G37" s="360">
        <f t="shared" si="1"/>
        <v>42810</v>
      </c>
      <c r="H37" s="161">
        <v>20159</v>
      </c>
      <c r="I37" s="161">
        <v>22651</v>
      </c>
      <c r="J37" s="161">
        <v>22074</v>
      </c>
      <c r="K37" s="639" t="s">
        <v>984</v>
      </c>
      <c r="L37" s="424" t="str">
        <f t="shared" si="2"/>
        <v>↘</v>
      </c>
    </row>
    <row r="38" spans="1:15" ht="13.5" customHeight="1" x14ac:dyDescent="0.25">
      <c r="A38" s="273" t="s">
        <v>268</v>
      </c>
      <c r="B38" s="160">
        <v>37309</v>
      </c>
      <c r="C38" s="161">
        <v>17670</v>
      </c>
      <c r="D38" s="161">
        <v>19639</v>
      </c>
      <c r="E38" s="161">
        <v>20838</v>
      </c>
      <c r="F38" s="414" t="s">
        <v>268</v>
      </c>
      <c r="G38" s="360">
        <f t="shared" si="1"/>
        <v>36515</v>
      </c>
      <c r="H38" s="161">
        <v>17316</v>
      </c>
      <c r="I38" s="161">
        <v>19199</v>
      </c>
      <c r="J38" s="161">
        <v>20643</v>
      </c>
      <c r="K38" s="639" t="s">
        <v>984</v>
      </c>
      <c r="L38" s="424" t="str">
        <f t="shared" si="2"/>
        <v>↘</v>
      </c>
    </row>
    <row r="39" spans="1:15" ht="13.5" customHeight="1" x14ac:dyDescent="0.25">
      <c r="A39" s="273" t="s">
        <v>270</v>
      </c>
      <c r="B39" s="160">
        <v>32846</v>
      </c>
      <c r="C39" s="161">
        <v>16129</v>
      </c>
      <c r="D39" s="161">
        <v>16717</v>
      </c>
      <c r="E39" s="161">
        <v>17985</v>
      </c>
      <c r="F39" s="414" t="s">
        <v>270</v>
      </c>
      <c r="G39" s="360">
        <f>H39+I39</f>
        <v>32199</v>
      </c>
      <c r="H39" s="161">
        <v>15772</v>
      </c>
      <c r="I39" s="161">
        <v>16427</v>
      </c>
      <c r="J39" s="161">
        <v>17876</v>
      </c>
      <c r="K39" s="639" t="s">
        <v>984</v>
      </c>
      <c r="L39" s="424" t="str">
        <f>IF(G39-B39&gt;0,"↗","↘")</f>
        <v>↘</v>
      </c>
    </row>
    <row r="40" spans="1:15" ht="13.5" customHeight="1" x14ac:dyDescent="0.25">
      <c r="A40" s="273" t="s">
        <v>271</v>
      </c>
      <c r="B40" s="160">
        <v>30946</v>
      </c>
      <c r="C40" s="161">
        <v>15308</v>
      </c>
      <c r="D40" s="161">
        <v>15638</v>
      </c>
      <c r="E40" s="161">
        <v>17147</v>
      </c>
      <c r="F40" s="414" t="s">
        <v>271</v>
      </c>
      <c r="G40" s="360">
        <f>H40+I40</f>
        <v>31208</v>
      </c>
      <c r="H40" s="161">
        <v>14437</v>
      </c>
      <c r="I40" s="161">
        <v>16771</v>
      </c>
      <c r="J40" s="161">
        <v>17380</v>
      </c>
      <c r="K40" s="671" t="s">
        <v>985</v>
      </c>
      <c r="L40" s="424" t="str">
        <f>IF(G40-B40&gt;0,"↗","↘")</f>
        <v>↗</v>
      </c>
    </row>
    <row r="41" spans="1:15" ht="13.5" customHeight="1" x14ac:dyDescent="0.25">
      <c r="A41" s="273" t="s">
        <v>269</v>
      </c>
      <c r="B41" s="160">
        <v>31822</v>
      </c>
      <c r="C41" s="161">
        <v>14788</v>
      </c>
      <c r="D41" s="161">
        <v>17034</v>
      </c>
      <c r="E41" s="161">
        <v>17524</v>
      </c>
      <c r="F41" s="414" t="s">
        <v>269</v>
      </c>
      <c r="G41" s="360">
        <f t="shared" si="1"/>
        <v>30336</v>
      </c>
      <c r="H41" s="161">
        <v>15022</v>
      </c>
      <c r="I41" s="161">
        <v>15314</v>
      </c>
      <c r="J41" s="161">
        <v>17031</v>
      </c>
      <c r="K41" s="639" t="s">
        <v>984</v>
      </c>
      <c r="L41" s="424" t="str">
        <f t="shared" si="2"/>
        <v>↘</v>
      </c>
    </row>
    <row r="42" spans="1:15" ht="13.5" customHeight="1" x14ac:dyDescent="0.25">
      <c r="A42" s="273" t="s">
        <v>272</v>
      </c>
      <c r="B42" s="160">
        <v>25376</v>
      </c>
      <c r="C42" s="161">
        <v>12348</v>
      </c>
      <c r="D42" s="161">
        <v>13028</v>
      </c>
      <c r="E42" s="161">
        <v>13971</v>
      </c>
      <c r="F42" s="414" t="s">
        <v>272</v>
      </c>
      <c r="G42" s="360">
        <f t="shared" si="1"/>
        <v>24742</v>
      </c>
      <c r="H42" s="161">
        <v>12008</v>
      </c>
      <c r="I42" s="161">
        <v>12734</v>
      </c>
      <c r="J42" s="161">
        <v>13703</v>
      </c>
      <c r="K42" s="639" t="s">
        <v>984</v>
      </c>
      <c r="L42" s="424" t="str">
        <f t="shared" si="2"/>
        <v>↘</v>
      </c>
      <c r="M42" s="54"/>
      <c r="N42" s="55"/>
      <c r="O42" s="54"/>
    </row>
    <row r="43" spans="1:15" ht="13.5" customHeight="1" x14ac:dyDescent="0.25">
      <c r="A43" s="273" t="s">
        <v>273</v>
      </c>
      <c r="B43" s="160">
        <v>23006</v>
      </c>
      <c r="C43" s="161">
        <v>11008</v>
      </c>
      <c r="D43" s="161">
        <v>11998</v>
      </c>
      <c r="E43" s="161">
        <v>12105</v>
      </c>
      <c r="F43" s="414" t="s">
        <v>273</v>
      </c>
      <c r="G43" s="360">
        <f t="shared" si="1"/>
        <v>22468</v>
      </c>
      <c r="H43" s="161">
        <v>10709</v>
      </c>
      <c r="I43" s="161">
        <v>11759</v>
      </c>
      <c r="J43" s="161">
        <v>12074</v>
      </c>
      <c r="K43" s="639" t="s">
        <v>984</v>
      </c>
      <c r="L43" s="424" t="str">
        <f t="shared" si="2"/>
        <v>↘</v>
      </c>
    </row>
    <row r="44" spans="1:15" ht="13.5" customHeight="1" x14ac:dyDescent="0.25">
      <c r="A44" s="273" t="s">
        <v>276</v>
      </c>
      <c r="B44" s="160">
        <v>18976</v>
      </c>
      <c r="C44" s="161">
        <v>9021</v>
      </c>
      <c r="D44" s="161">
        <v>9955</v>
      </c>
      <c r="E44" s="161">
        <v>10784</v>
      </c>
      <c r="F44" s="414" t="s">
        <v>276</v>
      </c>
      <c r="G44" s="360">
        <f>H44+I44</f>
        <v>19760</v>
      </c>
      <c r="H44" s="161">
        <v>9278</v>
      </c>
      <c r="I44" s="161">
        <v>10482</v>
      </c>
      <c r="J44" s="161">
        <v>11560</v>
      </c>
      <c r="K44" s="671" t="s">
        <v>985</v>
      </c>
      <c r="L44" s="424" t="str">
        <f>IF(G44-B44&gt;0,"↗","↘")</f>
        <v>↗</v>
      </c>
    </row>
    <row r="45" spans="1:15" ht="13.5" customHeight="1" x14ac:dyDescent="0.25">
      <c r="A45" s="273" t="s">
        <v>827</v>
      </c>
      <c r="B45" s="160">
        <v>19949</v>
      </c>
      <c r="C45" s="161">
        <v>9442</v>
      </c>
      <c r="D45" s="161">
        <v>10507</v>
      </c>
      <c r="E45" s="161">
        <v>10602</v>
      </c>
      <c r="F45" s="414" t="s">
        <v>827</v>
      </c>
      <c r="G45" s="360">
        <f t="shared" si="1"/>
        <v>19624</v>
      </c>
      <c r="H45" s="161">
        <v>9281</v>
      </c>
      <c r="I45" s="161">
        <v>10343</v>
      </c>
      <c r="J45" s="161">
        <v>10586</v>
      </c>
      <c r="K45" s="639" t="s">
        <v>984</v>
      </c>
      <c r="L45" s="424" t="str">
        <f t="shared" si="2"/>
        <v>↘</v>
      </c>
    </row>
    <row r="46" spans="1:15" ht="13.5" customHeight="1" x14ac:dyDescent="0.25">
      <c r="A46" s="273" t="s">
        <v>274</v>
      </c>
      <c r="B46" s="160">
        <v>20260</v>
      </c>
      <c r="C46" s="161">
        <v>9519</v>
      </c>
      <c r="D46" s="161">
        <v>10741</v>
      </c>
      <c r="E46" s="161">
        <v>11655</v>
      </c>
      <c r="F46" s="414" t="s">
        <v>983</v>
      </c>
      <c r="G46" s="360">
        <f>H46+I46</f>
        <v>18427</v>
      </c>
      <c r="H46" s="161">
        <v>8741</v>
      </c>
      <c r="I46" s="161">
        <v>9686</v>
      </c>
      <c r="J46" s="161">
        <v>10596</v>
      </c>
      <c r="K46" s="639" t="s">
        <v>984</v>
      </c>
      <c r="L46" s="424" t="str">
        <f>IF(G46-B46&gt;0,"↗","↘")</f>
        <v>↘</v>
      </c>
    </row>
    <row r="47" spans="1:15" ht="13.5" customHeight="1" x14ac:dyDescent="0.25">
      <c r="A47" s="273" t="s">
        <v>277</v>
      </c>
      <c r="B47" s="160">
        <v>18695</v>
      </c>
      <c r="C47" s="161">
        <v>9042</v>
      </c>
      <c r="D47" s="161">
        <v>9653</v>
      </c>
      <c r="E47" s="161">
        <v>10732</v>
      </c>
      <c r="F47" s="414" t="s">
        <v>277</v>
      </c>
      <c r="G47" s="360">
        <f>H47+I47</f>
        <v>18329</v>
      </c>
      <c r="H47" s="161">
        <v>8520</v>
      </c>
      <c r="I47" s="161">
        <v>9809</v>
      </c>
      <c r="J47" s="161">
        <v>10244</v>
      </c>
      <c r="K47" s="639" t="s">
        <v>984</v>
      </c>
      <c r="L47" s="424" t="str">
        <f>IF(G47-B47&gt;0,"↗","↘")</f>
        <v>↘</v>
      </c>
    </row>
    <row r="48" spans="1:15" ht="13.5" customHeight="1" x14ac:dyDescent="0.25">
      <c r="A48" s="273" t="s">
        <v>275</v>
      </c>
      <c r="B48" s="160">
        <v>18764</v>
      </c>
      <c r="C48" s="161">
        <v>8725</v>
      </c>
      <c r="D48" s="161">
        <v>10039</v>
      </c>
      <c r="E48" s="161">
        <v>10351</v>
      </c>
      <c r="F48" s="414" t="s">
        <v>275</v>
      </c>
      <c r="G48" s="360">
        <f t="shared" ref="G48:G55" si="3">H48+I48</f>
        <v>18169</v>
      </c>
      <c r="H48" s="161">
        <v>8784</v>
      </c>
      <c r="I48" s="161">
        <v>9385</v>
      </c>
      <c r="J48" s="161">
        <v>10540</v>
      </c>
      <c r="K48" s="639" t="s">
        <v>984</v>
      </c>
      <c r="L48" s="424" t="str">
        <f t="shared" ref="L48:L54" si="4">IF(G48-B48&gt;0,"↗","↘")</f>
        <v>↘</v>
      </c>
    </row>
    <row r="49" spans="1:12" ht="13.5" customHeight="1" x14ac:dyDescent="0.25">
      <c r="A49" s="273" t="s">
        <v>278</v>
      </c>
      <c r="B49" s="160">
        <v>16869</v>
      </c>
      <c r="C49" s="161">
        <v>8060</v>
      </c>
      <c r="D49" s="161">
        <v>8809</v>
      </c>
      <c r="E49" s="161">
        <v>8859</v>
      </c>
      <c r="F49" s="414" t="s">
        <v>278</v>
      </c>
      <c r="G49" s="360">
        <f>H49+I49</f>
        <v>16440</v>
      </c>
      <c r="H49" s="161">
        <v>7844</v>
      </c>
      <c r="I49" s="161">
        <v>8596</v>
      </c>
      <c r="J49" s="161">
        <v>8731</v>
      </c>
      <c r="K49" s="639" t="s">
        <v>984</v>
      </c>
      <c r="L49" s="424" t="str">
        <f t="shared" si="4"/>
        <v>↘</v>
      </c>
    </row>
    <row r="50" spans="1:12" ht="13.5" customHeight="1" x14ac:dyDescent="0.25">
      <c r="A50" s="273" t="s">
        <v>279</v>
      </c>
      <c r="B50" s="160">
        <v>15520</v>
      </c>
      <c r="C50" s="161">
        <v>7207</v>
      </c>
      <c r="D50" s="161">
        <v>8313</v>
      </c>
      <c r="E50" s="161">
        <v>8505</v>
      </c>
      <c r="F50" s="414" t="s">
        <v>279</v>
      </c>
      <c r="G50" s="360">
        <f t="shared" si="3"/>
        <v>15231</v>
      </c>
      <c r="H50" s="161">
        <v>7066</v>
      </c>
      <c r="I50" s="161">
        <v>8165</v>
      </c>
      <c r="J50" s="161">
        <v>8420</v>
      </c>
      <c r="K50" s="639" t="s">
        <v>984</v>
      </c>
      <c r="L50" s="424" t="str">
        <f t="shared" si="4"/>
        <v>↘</v>
      </c>
    </row>
    <row r="51" spans="1:12" ht="13.5" customHeight="1" x14ac:dyDescent="0.25">
      <c r="A51" s="273" t="s">
        <v>280</v>
      </c>
      <c r="B51" s="160">
        <v>11571</v>
      </c>
      <c r="C51" s="161">
        <v>5331</v>
      </c>
      <c r="D51" s="161">
        <v>6240</v>
      </c>
      <c r="E51" s="161">
        <v>6815</v>
      </c>
      <c r="F51" s="414" t="s">
        <v>280</v>
      </c>
      <c r="G51" s="360">
        <f t="shared" si="3"/>
        <v>11243</v>
      </c>
      <c r="H51" s="161">
        <v>5191</v>
      </c>
      <c r="I51" s="161">
        <v>6052</v>
      </c>
      <c r="J51" s="161">
        <v>6721</v>
      </c>
      <c r="K51" s="639" t="s">
        <v>984</v>
      </c>
      <c r="L51" s="424" t="str">
        <f t="shared" si="4"/>
        <v>↘</v>
      </c>
    </row>
    <row r="52" spans="1:12" ht="13.5" customHeight="1" x14ac:dyDescent="0.25">
      <c r="A52" s="273" t="s">
        <v>281</v>
      </c>
      <c r="B52" s="160">
        <v>8741</v>
      </c>
      <c r="C52" s="161">
        <v>3974</v>
      </c>
      <c r="D52" s="161">
        <v>4767</v>
      </c>
      <c r="E52" s="161">
        <v>5356</v>
      </c>
      <c r="F52" s="414" t="s">
        <v>281</v>
      </c>
      <c r="G52" s="360">
        <f t="shared" si="3"/>
        <v>8464</v>
      </c>
      <c r="H52" s="161">
        <v>3850</v>
      </c>
      <c r="I52" s="161">
        <v>4614</v>
      </c>
      <c r="J52" s="161">
        <v>5244</v>
      </c>
      <c r="K52" s="639" t="s">
        <v>984</v>
      </c>
      <c r="L52" s="424" t="str">
        <f t="shared" si="4"/>
        <v>↘</v>
      </c>
    </row>
    <row r="53" spans="1:12" ht="13.5" customHeight="1" x14ac:dyDescent="0.25">
      <c r="A53" s="273" t="s">
        <v>283</v>
      </c>
      <c r="B53" s="160">
        <v>7465</v>
      </c>
      <c r="C53" s="161">
        <v>3423</v>
      </c>
      <c r="D53" s="161">
        <v>4042</v>
      </c>
      <c r="E53" s="161">
        <v>4469</v>
      </c>
      <c r="F53" s="414" t="s">
        <v>283</v>
      </c>
      <c r="G53" s="360">
        <f t="shared" si="3"/>
        <v>7268</v>
      </c>
      <c r="H53" s="161">
        <v>3354</v>
      </c>
      <c r="I53" s="161">
        <v>3914</v>
      </c>
      <c r="J53" s="161">
        <v>4385</v>
      </c>
      <c r="K53" s="639" t="s">
        <v>984</v>
      </c>
      <c r="L53" s="424" t="str">
        <f t="shared" si="4"/>
        <v>↘</v>
      </c>
    </row>
    <row r="54" spans="1:12" ht="13.5" customHeight="1" x14ac:dyDescent="0.25">
      <c r="A54" s="273" t="s">
        <v>282</v>
      </c>
      <c r="B54" s="160">
        <v>6411</v>
      </c>
      <c r="C54" s="161">
        <v>3032</v>
      </c>
      <c r="D54" s="161">
        <v>3379</v>
      </c>
      <c r="E54" s="161">
        <v>3885</v>
      </c>
      <c r="F54" s="414" t="s">
        <v>282</v>
      </c>
      <c r="G54" s="360">
        <f t="shared" si="3"/>
        <v>6107</v>
      </c>
      <c r="H54" s="161">
        <v>2884</v>
      </c>
      <c r="I54" s="161">
        <v>3223</v>
      </c>
      <c r="J54" s="161">
        <v>3733</v>
      </c>
      <c r="K54" s="639" t="s">
        <v>984</v>
      </c>
      <c r="L54" s="424" t="str">
        <f t="shared" si="4"/>
        <v>↘</v>
      </c>
    </row>
    <row r="55" spans="1:12" ht="13.5" customHeight="1" thickBot="1" x14ac:dyDescent="0.3">
      <c r="A55" s="412" t="s">
        <v>284</v>
      </c>
      <c r="B55" s="162">
        <v>2668</v>
      </c>
      <c r="C55" s="163">
        <v>1274</v>
      </c>
      <c r="D55" s="163">
        <v>1394</v>
      </c>
      <c r="E55" s="163">
        <v>1654</v>
      </c>
      <c r="F55" s="417" t="s">
        <v>284</v>
      </c>
      <c r="G55" s="641">
        <f t="shared" si="3"/>
        <v>2584</v>
      </c>
      <c r="H55" s="163">
        <v>1244</v>
      </c>
      <c r="I55" s="163">
        <v>1340</v>
      </c>
      <c r="J55" s="163">
        <v>1613</v>
      </c>
      <c r="K55" s="642" t="s">
        <v>984</v>
      </c>
      <c r="L55" s="424" t="str">
        <f t="shared" si="2"/>
        <v>↘</v>
      </c>
    </row>
    <row r="56" spans="1:12" ht="15" customHeight="1" x14ac:dyDescent="0.15">
      <c r="A56" s="577" t="s">
        <v>416</v>
      </c>
      <c r="B56" s="164"/>
      <c r="C56" s="164"/>
      <c r="D56" s="164"/>
      <c r="E56" s="164"/>
      <c r="F56" s="164"/>
      <c r="G56" s="164"/>
      <c r="H56" s="164"/>
      <c r="I56" s="758" t="s">
        <v>555</v>
      </c>
      <c r="J56" s="758"/>
      <c r="K56" s="758"/>
      <c r="L56" s="155"/>
    </row>
    <row r="57" spans="1:12" x14ac:dyDescent="0.15">
      <c r="A57" s="413"/>
      <c r="B57" s="161"/>
      <c r="C57" s="161"/>
      <c r="D57" s="161"/>
      <c r="E57" s="161"/>
      <c r="F57" s="119"/>
      <c r="G57" s="119"/>
      <c r="H57" s="119"/>
      <c r="I57" s="119"/>
      <c r="J57" s="119"/>
      <c r="K57" s="121"/>
    </row>
    <row r="58" spans="1:12" x14ac:dyDescent="0.15">
      <c r="A58" s="121"/>
      <c r="B58" s="121"/>
      <c r="C58" s="121"/>
      <c r="D58" s="121"/>
      <c r="E58" s="121"/>
      <c r="F58" s="121"/>
      <c r="G58" s="121"/>
      <c r="H58" s="121"/>
      <c r="I58" s="121"/>
      <c r="J58" s="121"/>
      <c r="K58" s="121"/>
      <c r="L58" s="121"/>
    </row>
    <row r="59" spans="1:12" x14ac:dyDescent="0.15">
      <c r="A59" s="121"/>
      <c r="B59" s="121"/>
      <c r="C59" s="121"/>
      <c r="D59" s="121"/>
      <c r="E59" s="121"/>
      <c r="F59" s="121"/>
      <c r="G59" s="121"/>
      <c r="H59" s="121"/>
      <c r="I59" s="121"/>
      <c r="J59" s="121"/>
      <c r="K59" s="121"/>
      <c r="L59" s="121"/>
    </row>
    <row r="60" spans="1:12" x14ac:dyDescent="0.15">
      <c r="A60" s="121"/>
      <c r="B60" s="121"/>
      <c r="C60" s="121"/>
      <c r="D60" s="121"/>
      <c r="E60" s="121"/>
      <c r="F60" s="121"/>
      <c r="G60" s="121"/>
      <c r="H60" s="121"/>
      <c r="I60" s="121"/>
      <c r="J60" s="121"/>
      <c r="K60" s="121"/>
      <c r="L60" s="121"/>
    </row>
    <row r="61" spans="1:12" x14ac:dyDescent="0.15">
      <c r="A61" s="121"/>
      <c r="B61" s="121"/>
      <c r="C61" s="121"/>
      <c r="D61" s="121"/>
      <c r="E61" s="121"/>
      <c r="F61" s="121"/>
      <c r="G61" s="121"/>
      <c r="H61" s="121"/>
      <c r="I61" s="121"/>
      <c r="J61" s="121"/>
      <c r="K61" s="121"/>
      <c r="L61" s="121"/>
    </row>
    <row r="62" spans="1:12" x14ac:dyDescent="0.15">
      <c r="A62" s="121"/>
      <c r="B62" s="121"/>
      <c r="C62" s="121"/>
      <c r="D62" s="121"/>
      <c r="E62" s="121"/>
      <c r="F62" s="121"/>
      <c r="G62" s="121"/>
      <c r="H62" s="121"/>
      <c r="I62" s="121"/>
      <c r="J62" s="121"/>
      <c r="K62" s="121"/>
      <c r="L62" s="121"/>
    </row>
    <row r="63" spans="1:12" x14ac:dyDescent="0.15">
      <c r="A63" s="121"/>
      <c r="B63" s="121"/>
      <c r="C63" s="121"/>
      <c r="D63" s="121"/>
      <c r="E63" s="121"/>
      <c r="F63" s="121"/>
      <c r="G63" s="121"/>
      <c r="H63" s="121"/>
      <c r="I63" s="121"/>
      <c r="J63" s="121"/>
      <c r="K63" s="121"/>
      <c r="L63" s="121"/>
    </row>
    <row r="64" spans="1:12" x14ac:dyDescent="0.15">
      <c r="A64" s="121"/>
      <c r="B64" s="121"/>
      <c r="C64" s="121"/>
      <c r="D64" s="121"/>
      <c r="E64" s="121"/>
      <c r="F64" s="121"/>
      <c r="G64" s="121"/>
      <c r="H64" s="121"/>
      <c r="I64" s="121"/>
      <c r="J64" s="121"/>
      <c r="K64" s="121"/>
      <c r="L64" s="121"/>
    </row>
    <row r="65" spans="1:12" x14ac:dyDescent="0.15">
      <c r="A65" s="121"/>
      <c r="B65" s="121"/>
      <c r="C65" s="121"/>
      <c r="D65" s="121"/>
      <c r="E65" s="121"/>
      <c r="F65" s="121"/>
      <c r="G65" s="121"/>
      <c r="H65" s="121"/>
      <c r="I65" s="121"/>
      <c r="J65" s="121"/>
      <c r="K65" s="121"/>
      <c r="L65" s="121"/>
    </row>
    <row r="66" spans="1:12" x14ac:dyDescent="0.15">
      <c r="A66" s="121"/>
      <c r="B66" s="121"/>
      <c r="C66" s="121"/>
      <c r="D66" s="121"/>
      <c r="E66" s="121"/>
      <c r="F66" s="121"/>
      <c r="G66" s="121"/>
      <c r="H66" s="121"/>
      <c r="I66" s="121"/>
      <c r="J66" s="121"/>
      <c r="K66" s="121"/>
      <c r="L66" s="121"/>
    </row>
  </sheetData>
  <mergeCells count="11">
    <mergeCell ref="I3:K3"/>
    <mergeCell ref="K4:K6"/>
    <mergeCell ref="I56:K56"/>
    <mergeCell ref="A4:A6"/>
    <mergeCell ref="G4:J4"/>
    <mergeCell ref="B5:D5"/>
    <mergeCell ref="E5:E6"/>
    <mergeCell ref="G5:I5"/>
    <mergeCell ref="J5:J6"/>
    <mergeCell ref="B4:E4"/>
    <mergeCell ref="F4:F6"/>
  </mergeCells>
  <phoneticPr fontId="2"/>
  <conditionalFormatting sqref="K7:K55">
    <cfRule type="iconSet" priority="157">
      <iconSet iconSet="4ArrowsGray">
        <cfvo type="percent" val="0"/>
        <cfvo type="percent" val="25"/>
        <cfvo type="percent" val="50"/>
        <cfvo type="percent" val="75"/>
      </iconSet>
    </cfRule>
  </conditionalFormatting>
  <conditionalFormatting sqref="K7:K55">
    <cfRule type="iconSet" priority="158">
      <iconSet iconSet="3ArrowsGray">
        <cfvo type="percent" val="0"/>
        <cfvo type="percent" val="33"/>
        <cfvo type="percent" val="67"/>
      </iconSet>
    </cfRule>
  </conditionalFormatting>
  <conditionalFormatting sqref="L7:L47 L55">
    <cfRule type="iconSet" priority="159">
      <iconSet iconSet="4ArrowsGray">
        <cfvo type="percent" val="0"/>
        <cfvo type="percent" val="25"/>
        <cfvo type="percent" val="50"/>
        <cfvo type="percent" val="75"/>
      </iconSet>
    </cfRule>
  </conditionalFormatting>
  <conditionalFormatting sqref="L7:L47 L55">
    <cfRule type="iconSet" priority="160">
      <iconSet iconSet="3ArrowsGray">
        <cfvo type="percent" val="0"/>
        <cfvo type="percent" val="33"/>
        <cfvo type="percent" val="67"/>
      </iconSet>
    </cfRule>
  </conditionalFormatting>
  <conditionalFormatting sqref="L48:L54">
    <cfRule type="iconSet" priority="33">
      <iconSet iconSet="4ArrowsGray">
        <cfvo type="percent" val="0"/>
        <cfvo type="percent" val="25"/>
        <cfvo type="percent" val="50"/>
        <cfvo type="percent" val="75"/>
      </iconSet>
    </cfRule>
  </conditionalFormatting>
  <conditionalFormatting sqref="L48:L54">
    <cfRule type="iconSet" priority="34">
      <iconSet iconSet="3ArrowsGray">
        <cfvo type="percent" val="0"/>
        <cfvo type="percent" val="33"/>
        <cfvo type="percent" val="67"/>
      </iconSet>
    </cfRule>
  </conditionalFormatting>
  <pageMargins left="0.74803149606299213" right="0.74803149606299213" top="0.98425196850393704" bottom="0.59055118110236227" header="0.51181102362204722" footer="0.51181102362204722"/>
  <pageSetup paperSize="9" scale="99"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iconSet" priority="161" id="{0BA31A0F-24B6-4C63-B166-E0B172C63727}">
            <x14:iconSet iconSet="4ArrowsGray" custom="1">
              <x14:cfvo type="percent">
                <xm:f>0</xm:f>
              </x14:cfvo>
              <x14:cfvo type="num">
                <xm:f>0</xm:f>
              </x14:cfvo>
              <x14:cfvo type="num">
                <xm:f>0</xm:f>
              </x14:cfvo>
              <x14:cfvo type="num">
                <xm:f>0</xm:f>
              </x14:cfvo>
              <x14:cfIcon iconSet="NoIcons" iconId="0"/>
              <x14:cfIcon iconSet="4ArrowsGray" iconId="1"/>
              <x14:cfIcon iconSet="4ArrowsGray" iconId="2"/>
              <x14:cfIcon iconSet="NoIcons" iconId="0"/>
            </x14:iconSet>
          </x14:cfRule>
          <xm:sqref>K7:K55</xm:sqref>
        </x14:conditionalFormatting>
        <x14:conditionalFormatting xmlns:xm="http://schemas.microsoft.com/office/excel/2006/main">
          <x14:cfRule type="iconSet" priority="162" id="{80667078-41A0-445A-B31A-EFF58F56BEBE}">
            <x14:iconSet iconSet="4ArrowsGray" custom="1">
              <x14:cfvo type="percent">
                <xm:f>0</xm:f>
              </x14:cfvo>
              <x14:cfvo type="num">
                <xm:f>0</xm:f>
              </x14:cfvo>
              <x14:cfvo type="num">
                <xm:f>0</xm:f>
              </x14:cfvo>
              <x14:cfvo type="num">
                <xm:f>0</xm:f>
              </x14:cfvo>
              <x14:cfIcon iconSet="NoIcons" iconId="0"/>
              <x14:cfIcon iconSet="4ArrowsGray" iconId="1"/>
              <x14:cfIcon iconSet="4ArrowsGray" iconId="2"/>
              <x14:cfIcon iconSet="NoIcons" iconId="0"/>
            </x14:iconSet>
          </x14:cfRule>
          <xm:sqref>L7:L47 L55</xm:sqref>
        </x14:conditionalFormatting>
        <x14:conditionalFormatting xmlns:xm="http://schemas.microsoft.com/office/excel/2006/main">
          <x14:cfRule type="iconSet" priority="36" id="{412DF132-8E2B-4D5A-9B31-AB685255539F}">
            <x14:iconSet iconSet="4ArrowsGray" custom="1">
              <x14:cfvo type="percent">
                <xm:f>0</xm:f>
              </x14:cfvo>
              <x14:cfvo type="num">
                <xm:f>0</xm:f>
              </x14:cfvo>
              <x14:cfvo type="num">
                <xm:f>0</xm:f>
              </x14:cfvo>
              <x14:cfvo type="num">
                <xm:f>0</xm:f>
              </x14:cfvo>
              <x14:cfIcon iconSet="NoIcons" iconId="0"/>
              <x14:cfIcon iconSet="4ArrowsGray" iconId="1"/>
              <x14:cfIcon iconSet="4ArrowsGray" iconId="2"/>
              <x14:cfIcon iconSet="NoIcons" iconId="0"/>
            </x14:iconSet>
          </x14:cfRule>
          <xm:sqref>L48:L54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13"/>
  </sheetPr>
  <dimension ref="A1:K62"/>
  <sheetViews>
    <sheetView view="pageBreakPreview" zoomScale="85" zoomScaleNormal="100" zoomScaleSheetLayoutView="85" workbookViewId="0">
      <selection activeCell="K44" sqref="K44"/>
    </sheetView>
  </sheetViews>
  <sheetFormatPr defaultRowHeight="13.5" x14ac:dyDescent="0.15"/>
  <cols>
    <col min="1" max="1" width="6.375" style="17" customWidth="1"/>
    <col min="2" max="2" width="7.625" style="17" customWidth="1"/>
    <col min="3" max="7" width="13.625" style="17" customWidth="1"/>
    <col min="8" max="16384" width="9" style="17"/>
  </cols>
  <sheetData>
    <row r="1" spans="1:11" s="53" customFormat="1" ht="17.25" x14ac:dyDescent="0.15">
      <c r="A1" s="676" t="s">
        <v>495</v>
      </c>
      <c r="B1" s="676"/>
      <c r="C1" s="676"/>
      <c r="D1" s="676"/>
      <c r="E1" s="676"/>
      <c r="F1" s="676"/>
      <c r="G1" s="676"/>
      <c r="H1" s="104"/>
      <c r="I1" s="104"/>
      <c r="J1" s="104"/>
      <c r="K1" s="104"/>
    </row>
    <row r="2" spans="1:11" s="53" customFormat="1" ht="17.25" x14ac:dyDescent="0.15">
      <c r="A2" s="104"/>
      <c r="B2" s="455"/>
      <c r="C2" s="455"/>
      <c r="D2" s="455"/>
      <c r="E2" s="455"/>
      <c r="F2" s="455"/>
      <c r="G2" s="455"/>
      <c r="H2" s="104"/>
      <c r="I2" s="104"/>
      <c r="J2" s="104"/>
      <c r="K2" s="104"/>
    </row>
    <row r="3" spans="1:11" s="53" customFormat="1" ht="17.25" x14ac:dyDescent="0.15">
      <c r="A3" s="460" t="s">
        <v>393</v>
      </c>
      <c r="B3" s="460"/>
      <c r="C3" s="455"/>
      <c r="D3" s="455"/>
      <c r="E3" s="455"/>
      <c r="F3" s="455"/>
      <c r="G3" s="455"/>
      <c r="H3" s="104"/>
      <c r="I3" s="104"/>
      <c r="J3" s="104"/>
      <c r="K3" s="104"/>
    </row>
    <row r="4" spans="1:11" ht="21.75" customHeight="1" thickBot="1" x14ac:dyDescent="0.2">
      <c r="A4" s="121"/>
      <c r="B4" s="90"/>
      <c r="C4" s="88"/>
      <c r="D4" s="88"/>
      <c r="E4" s="88"/>
      <c r="F4" s="754" t="s">
        <v>566</v>
      </c>
      <c r="G4" s="754"/>
      <c r="H4" s="121"/>
      <c r="I4" s="121"/>
      <c r="J4" s="121"/>
      <c r="K4" s="121"/>
    </row>
    <row r="5" spans="1:11" ht="17.100000000000001" customHeight="1" x14ac:dyDescent="0.15">
      <c r="A5" s="722" t="s">
        <v>76</v>
      </c>
      <c r="B5" s="678"/>
      <c r="C5" s="680" t="s">
        <v>88</v>
      </c>
      <c r="D5" s="718" t="s">
        <v>78</v>
      </c>
      <c r="E5" s="719"/>
      <c r="F5" s="732"/>
      <c r="G5" s="769" t="s">
        <v>556</v>
      </c>
      <c r="H5" s="121"/>
      <c r="I5" s="121"/>
      <c r="J5" s="121"/>
      <c r="K5" s="121"/>
    </row>
    <row r="6" spans="1:11" ht="17.100000000000001" customHeight="1" x14ac:dyDescent="0.15">
      <c r="A6" s="724"/>
      <c r="B6" s="679"/>
      <c r="C6" s="681"/>
      <c r="D6" s="465" t="s">
        <v>81</v>
      </c>
      <c r="E6" s="465" t="s">
        <v>82</v>
      </c>
      <c r="F6" s="465" t="s">
        <v>89</v>
      </c>
      <c r="G6" s="770"/>
      <c r="H6" s="121"/>
      <c r="I6" s="121"/>
      <c r="J6" s="121"/>
      <c r="K6" s="121"/>
    </row>
    <row r="7" spans="1:11" ht="17.100000000000001" customHeight="1" x14ac:dyDescent="0.15">
      <c r="A7" s="569" t="s">
        <v>394</v>
      </c>
      <c r="B7" s="211" t="s">
        <v>396</v>
      </c>
      <c r="C7" s="254">
        <v>1227</v>
      </c>
      <c r="D7" s="570">
        <v>3522</v>
      </c>
      <c r="E7" s="571">
        <v>3443</v>
      </c>
      <c r="F7" s="571">
        <v>6965</v>
      </c>
      <c r="G7" s="210" t="s">
        <v>306</v>
      </c>
      <c r="H7" s="121"/>
      <c r="I7" s="121"/>
      <c r="J7" s="121"/>
      <c r="K7" s="121"/>
    </row>
    <row r="8" spans="1:11" ht="17.100000000000001" customHeight="1" x14ac:dyDescent="0.15">
      <c r="A8" s="569" t="s">
        <v>394</v>
      </c>
      <c r="B8" s="211" t="s">
        <v>397</v>
      </c>
      <c r="C8" s="254">
        <v>1269</v>
      </c>
      <c r="D8" s="257">
        <v>3711</v>
      </c>
      <c r="E8" s="256">
        <v>3645</v>
      </c>
      <c r="F8" s="256">
        <v>7356</v>
      </c>
      <c r="G8" s="425">
        <v>5.6</v>
      </c>
      <c r="H8" s="121"/>
      <c r="I8" s="121"/>
      <c r="J8" s="121"/>
      <c r="K8" s="121"/>
    </row>
    <row r="9" spans="1:11" ht="17.100000000000001" customHeight="1" x14ac:dyDescent="0.15">
      <c r="A9" s="569" t="s">
        <v>395</v>
      </c>
      <c r="B9" s="211" t="s">
        <v>398</v>
      </c>
      <c r="C9" s="254">
        <v>1391</v>
      </c>
      <c r="D9" s="257">
        <v>4203</v>
      </c>
      <c r="E9" s="256">
        <v>4005</v>
      </c>
      <c r="F9" s="256">
        <v>8208</v>
      </c>
      <c r="G9" s="425">
        <v>11.6</v>
      </c>
      <c r="H9" s="121"/>
      <c r="I9" s="121"/>
      <c r="J9" s="121"/>
      <c r="K9" s="121"/>
    </row>
    <row r="10" spans="1:11" ht="17.100000000000001" customHeight="1" x14ac:dyDescent="0.15">
      <c r="A10" s="569"/>
      <c r="B10" s="211" t="s">
        <v>399</v>
      </c>
      <c r="C10" s="254">
        <v>1467</v>
      </c>
      <c r="D10" s="257">
        <v>4329</v>
      </c>
      <c r="E10" s="256">
        <v>4250</v>
      </c>
      <c r="F10" s="256">
        <v>8579</v>
      </c>
      <c r="G10" s="425">
        <v>4.5</v>
      </c>
      <c r="H10" s="121"/>
      <c r="I10" s="121"/>
      <c r="J10" s="121"/>
      <c r="K10" s="121"/>
    </row>
    <row r="11" spans="1:11" ht="17.100000000000001" customHeight="1" x14ac:dyDescent="0.15">
      <c r="A11" s="569"/>
      <c r="B11" s="211" t="s">
        <v>400</v>
      </c>
      <c r="C11" s="254">
        <v>1590</v>
      </c>
      <c r="D11" s="257">
        <v>4806</v>
      </c>
      <c r="E11" s="256">
        <v>4623</v>
      </c>
      <c r="F11" s="256">
        <v>9429</v>
      </c>
      <c r="G11" s="425">
        <v>9.9</v>
      </c>
      <c r="H11" s="121"/>
      <c r="I11" s="121"/>
      <c r="J11" s="121"/>
      <c r="K11" s="121"/>
    </row>
    <row r="12" spans="1:11" ht="17.100000000000001" customHeight="1" x14ac:dyDescent="0.15">
      <c r="A12" s="569"/>
      <c r="B12" s="211" t="s">
        <v>401</v>
      </c>
      <c r="C12" s="254">
        <v>2321</v>
      </c>
      <c r="D12" s="257">
        <v>6717</v>
      </c>
      <c r="E12" s="256">
        <v>6305</v>
      </c>
      <c r="F12" s="256">
        <v>13022</v>
      </c>
      <c r="G12" s="425">
        <v>38.1</v>
      </c>
      <c r="H12" s="121"/>
      <c r="I12" s="121"/>
      <c r="J12" s="121"/>
      <c r="K12" s="121"/>
    </row>
    <row r="13" spans="1:11" ht="17.100000000000001" customHeight="1" x14ac:dyDescent="0.15">
      <c r="A13" s="569"/>
      <c r="B13" s="211" t="s">
        <v>833</v>
      </c>
      <c r="C13" s="254">
        <v>2311</v>
      </c>
      <c r="D13" s="257">
        <v>7923</v>
      </c>
      <c r="E13" s="256">
        <v>6533</v>
      </c>
      <c r="F13" s="256">
        <v>14456</v>
      </c>
      <c r="G13" s="425">
        <v>11</v>
      </c>
      <c r="H13" s="121"/>
      <c r="I13" s="121"/>
      <c r="J13" s="121"/>
      <c r="K13" s="121"/>
    </row>
    <row r="14" spans="1:11" ht="17.100000000000001" customHeight="1" x14ac:dyDescent="0.15">
      <c r="A14" s="569"/>
      <c r="B14" s="211" t="s">
        <v>403</v>
      </c>
      <c r="C14" s="254">
        <v>3765</v>
      </c>
      <c r="D14" s="257">
        <v>13850</v>
      </c>
      <c r="E14" s="256">
        <v>9530</v>
      </c>
      <c r="F14" s="256">
        <v>23380</v>
      </c>
      <c r="G14" s="425">
        <v>61.7</v>
      </c>
      <c r="H14" s="121"/>
      <c r="I14" s="121"/>
      <c r="J14" s="121"/>
      <c r="K14" s="121"/>
    </row>
    <row r="15" spans="1:11" ht="17.100000000000001" customHeight="1" x14ac:dyDescent="0.15">
      <c r="A15" s="569"/>
      <c r="B15" s="211" t="s">
        <v>404</v>
      </c>
      <c r="C15" s="254">
        <v>5085</v>
      </c>
      <c r="D15" s="257">
        <v>15244</v>
      </c>
      <c r="E15" s="256">
        <v>11398</v>
      </c>
      <c r="F15" s="256">
        <v>26642</v>
      </c>
      <c r="G15" s="425">
        <v>14</v>
      </c>
      <c r="H15" s="121"/>
      <c r="I15" s="121"/>
      <c r="J15" s="121"/>
      <c r="K15" s="121"/>
    </row>
    <row r="16" spans="1:11" ht="17.100000000000001" customHeight="1" x14ac:dyDescent="0.15">
      <c r="A16" s="569"/>
      <c r="B16" s="211" t="s">
        <v>405</v>
      </c>
      <c r="C16" s="254">
        <v>6863</v>
      </c>
      <c r="D16" s="257">
        <v>16459</v>
      </c>
      <c r="E16" s="256">
        <v>13850</v>
      </c>
      <c r="F16" s="256">
        <v>30309</v>
      </c>
      <c r="G16" s="425">
        <v>13.8</v>
      </c>
      <c r="H16" s="121"/>
      <c r="I16" s="121"/>
      <c r="J16" s="121"/>
      <c r="K16" s="121"/>
    </row>
    <row r="17" spans="1:11" ht="17.100000000000001" customHeight="1" x14ac:dyDescent="0.15">
      <c r="A17" s="569"/>
      <c r="B17" s="211" t="s">
        <v>406</v>
      </c>
      <c r="C17" s="254">
        <v>8710</v>
      </c>
      <c r="D17" s="257">
        <v>18139</v>
      </c>
      <c r="E17" s="256">
        <v>16310</v>
      </c>
      <c r="F17" s="256">
        <v>34449</v>
      </c>
      <c r="G17" s="425">
        <v>13.7</v>
      </c>
      <c r="H17" s="121"/>
      <c r="I17" s="121"/>
      <c r="J17" s="121"/>
      <c r="K17" s="121"/>
    </row>
    <row r="18" spans="1:11" ht="17.100000000000001" customHeight="1" x14ac:dyDescent="0.15">
      <c r="A18" s="569"/>
      <c r="B18" s="211" t="s">
        <v>407</v>
      </c>
      <c r="C18" s="254">
        <v>10806</v>
      </c>
      <c r="D18" s="257">
        <v>20836</v>
      </c>
      <c r="E18" s="261">
        <v>19048</v>
      </c>
      <c r="F18" s="254">
        <v>39884</v>
      </c>
      <c r="G18" s="425">
        <v>15.8</v>
      </c>
      <c r="H18" s="121"/>
      <c r="I18" s="121"/>
      <c r="J18" s="121"/>
      <c r="K18" s="121"/>
    </row>
    <row r="19" spans="1:11" ht="17.100000000000001" customHeight="1" x14ac:dyDescent="0.15">
      <c r="A19" s="569"/>
      <c r="B19" s="211" t="s">
        <v>408</v>
      </c>
      <c r="C19" s="254">
        <v>12321</v>
      </c>
      <c r="D19" s="257">
        <v>22072</v>
      </c>
      <c r="E19" s="256">
        <v>20839</v>
      </c>
      <c r="F19" s="256">
        <v>42911</v>
      </c>
      <c r="G19" s="425">
        <v>7.6</v>
      </c>
      <c r="H19" s="121"/>
      <c r="I19" s="121"/>
      <c r="J19" s="121"/>
      <c r="K19" s="121"/>
    </row>
    <row r="20" spans="1:11" ht="17.100000000000001" customHeight="1" x14ac:dyDescent="0.15">
      <c r="A20" s="569"/>
      <c r="B20" s="211" t="s">
        <v>409</v>
      </c>
      <c r="C20" s="254">
        <v>14220</v>
      </c>
      <c r="D20" s="257">
        <v>24474</v>
      </c>
      <c r="E20" s="256">
        <v>23831</v>
      </c>
      <c r="F20" s="256">
        <v>48305</v>
      </c>
      <c r="G20" s="425">
        <v>12.6</v>
      </c>
      <c r="H20" s="121"/>
      <c r="I20" s="121"/>
      <c r="J20" s="121"/>
      <c r="K20" s="121"/>
    </row>
    <row r="21" spans="1:11" ht="17.100000000000001" customHeight="1" x14ac:dyDescent="0.15">
      <c r="A21" s="569" t="s">
        <v>410</v>
      </c>
      <c r="B21" s="211" t="s">
        <v>402</v>
      </c>
      <c r="C21" s="254">
        <v>17528</v>
      </c>
      <c r="D21" s="257">
        <v>27980</v>
      </c>
      <c r="E21" s="256">
        <v>27635</v>
      </c>
      <c r="F21" s="254">
        <v>55615</v>
      </c>
      <c r="G21" s="425">
        <v>15.1</v>
      </c>
      <c r="H21" s="121"/>
      <c r="I21" s="121"/>
      <c r="J21" s="121"/>
      <c r="K21" s="121"/>
    </row>
    <row r="22" spans="1:11" ht="17.100000000000001" customHeight="1" x14ac:dyDescent="0.15">
      <c r="A22" s="569"/>
      <c r="B22" s="211" t="s">
        <v>411</v>
      </c>
      <c r="C22" s="254">
        <v>21383</v>
      </c>
      <c r="D22" s="257">
        <v>31376</v>
      </c>
      <c r="E22" s="261">
        <v>30975</v>
      </c>
      <c r="F22" s="254">
        <v>62351</v>
      </c>
      <c r="G22" s="425">
        <v>12.1</v>
      </c>
      <c r="H22" s="121"/>
      <c r="I22" s="121"/>
      <c r="J22" s="121"/>
      <c r="K22" s="121"/>
    </row>
    <row r="23" spans="1:11" ht="17.100000000000001" customHeight="1" x14ac:dyDescent="0.15">
      <c r="A23" s="569"/>
      <c r="B23" s="211" t="s">
        <v>412</v>
      </c>
      <c r="C23" s="254">
        <v>23660</v>
      </c>
      <c r="D23" s="257">
        <f>32503</f>
        <v>32503</v>
      </c>
      <c r="E23" s="256">
        <v>32736</v>
      </c>
      <c r="F23" s="256">
        <f>D23+E23</f>
        <v>65239</v>
      </c>
      <c r="G23" s="425">
        <v>4.5999999999999996</v>
      </c>
      <c r="H23" s="121"/>
      <c r="I23" s="121"/>
      <c r="J23" s="121"/>
      <c r="K23" s="121"/>
    </row>
    <row r="24" spans="1:11" ht="17.100000000000001" customHeight="1" x14ac:dyDescent="0.15">
      <c r="A24" s="569"/>
      <c r="B24" s="211" t="s">
        <v>413</v>
      </c>
      <c r="C24" s="254">
        <v>25662</v>
      </c>
      <c r="D24" s="257">
        <v>33317</v>
      </c>
      <c r="E24" s="256">
        <v>34297</v>
      </c>
      <c r="F24" s="256">
        <v>67614</v>
      </c>
      <c r="G24" s="425">
        <v>3.6</v>
      </c>
      <c r="H24" s="121"/>
      <c r="I24" s="121"/>
      <c r="J24" s="121"/>
      <c r="K24" s="121"/>
    </row>
    <row r="25" spans="1:11" ht="17.100000000000001" customHeight="1" x14ac:dyDescent="0.15">
      <c r="A25" s="569"/>
      <c r="B25" s="211" t="s">
        <v>401</v>
      </c>
      <c r="C25" s="254">
        <v>27634</v>
      </c>
      <c r="D25" s="257">
        <v>33945</v>
      </c>
      <c r="E25" s="261">
        <v>35439</v>
      </c>
      <c r="F25" s="254">
        <v>69384</v>
      </c>
      <c r="G25" s="361">
        <v>2.6</v>
      </c>
      <c r="H25" s="121"/>
      <c r="I25" s="121"/>
      <c r="J25" s="121"/>
      <c r="K25" s="121"/>
    </row>
    <row r="26" spans="1:11" ht="17.100000000000001" customHeight="1" x14ac:dyDescent="0.15">
      <c r="A26" s="569"/>
      <c r="B26" s="211" t="s">
        <v>844</v>
      </c>
      <c r="C26" s="254">
        <v>28846</v>
      </c>
      <c r="D26" s="257">
        <v>33781</v>
      </c>
      <c r="E26" s="261">
        <v>35921</v>
      </c>
      <c r="F26" s="254">
        <v>69702</v>
      </c>
      <c r="G26" s="425">
        <v>0.46</v>
      </c>
      <c r="H26" s="121"/>
      <c r="I26" s="121"/>
      <c r="J26" s="121"/>
      <c r="K26" s="121"/>
    </row>
    <row r="27" spans="1:11" ht="17.100000000000001" customHeight="1" thickBot="1" x14ac:dyDescent="0.2">
      <c r="A27" s="499" t="s">
        <v>915</v>
      </c>
      <c r="B27" s="500" t="s">
        <v>402</v>
      </c>
      <c r="C27" s="274">
        <v>30276</v>
      </c>
      <c r="D27" s="493">
        <v>34088</v>
      </c>
      <c r="E27" s="275">
        <v>36243</v>
      </c>
      <c r="F27" s="274">
        <v>70331</v>
      </c>
      <c r="G27" s="501">
        <v>0.90241000000000005</v>
      </c>
      <c r="H27" s="121"/>
      <c r="I27" s="121"/>
      <c r="J27" s="121"/>
      <c r="K27" s="121"/>
    </row>
    <row r="28" spans="1:11" ht="17.100000000000001" customHeight="1" x14ac:dyDescent="0.15">
      <c r="A28" s="144" t="s">
        <v>829</v>
      </c>
      <c r="B28" s="144"/>
      <c r="C28" s="88"/>
      <c r="D28" s="88"/>
      <c r="E28" s="88"/>
      <c r="F28" s="744" t="s">
        <v>555</v>
      </c>
      <c r="G28" s="744"/>
      <c r="H28" s="121"/>
      <c r="I28" s="121"/>
      <c r="J28" s="121"/>
      <c r="K28" s="121"/>
    </row>
    <row r="29" spans="1:11" ht="17.100000000000001" customHeight="1" x14ac:dyDescent="0.15">
      <c r="A29" s="88"/>
      <c r="B29" s="121"/>
      <c r="C29" s="121"/>
      <c r="D29" s="121"/>
      <c r="E29" s="121"/>
      <c r="F29" s="121"/>
      <c r="G29" s="121"/>
      <c r="H29" s="121"/>
      <c r="I29" s="121"/>
      <c r="J29" s="121"/>
      <c r="K29" s="121"/>
    </row>
    <row r="30" spans="1:11" ht="17.100000000000001" customHeight="1" x14ac:dyDescent="0.15">
      <c r="A30" s="88"/>
      <c r="B30" s="121"/>
      <c r="C30" s="121"/>
      <c r="D30" s="121"/>
      <c r="E30" s="121"/>
      <c r="F30" s="121"/>
      <c r="G30" s="121"/>
      <c r="H30" s="121"/>
      <c r="I30" s="121"/>
      <c r="J30" s="121"/>
      <c r="K30" s="121"/>
    </row>
    <row r="31" spans="1:11" ht="17.100000000000001" customHeight="1" x14ac:dyDescent="0.15">
      <c r="A31" s="88"/>
      <c r="B31" s="121"/>
      <c r="C31" s="121"/>
      <c r="D31" s="121"/>
      <c r="E31" s="121"/>
      <c r="F31" s="121"/>
      <c r="G31" s="121"/>
      <c r="H31" s="121"/>
      <c r="I31" s="121"/>
      <c r="J31" s="121"/>
      <c r="K31" s="121"/>
    </row>
    <row r="32" spans="1:11" ht="17.100000000000001" customHeight="1" x14ac:dyDescent="0.15">
      <c r="A32" s="88"/>
      <c r="B32" s="121"/>
      <c r="C32" s="121"/>
      <c r="D32" s="121"/>
      <c r="E32" s="121"/>
      <c r="F32" s="121"/>
      <c r="G32" s="121"/>
      <c r="H32" s="121"/>
      <c r="I32" s="121"/>
      <c r="J32" s="121"/>
      <c r="K32" s="121"/>
    </row>
    <row r="33" spans="1:11" ht="17.100000000000001" customHeight="1" x14ac:dyDescent="0.15">
      <c r="A33" s="104"/>
      <c r="B33" s="121"/>
      <c r="C33" s="121"/>
      <c r="D33" s="121"/>
      <c r="E33" s="121"/>
      <c r="F33" s="121"/>
      <c r="G33" s="121"/>
      <c r="H33" s="121"/>
      <c r="I33" s="121"/>
      <c r="J33" s="121"/>
      <c r="K33" s="121"/>
    </row>
    <row r="34" spans="1:11" ht="17.100000000000001" customHeight="1" x14ac:dyDescent="0.15">
      <c r="A34" s="104"/>
      <c r="B34" s="121"/>
      <c r="C34" s="121"/>
      <c r="D34" s="121"/>
      <c r="E34" s="121"/>
      <c r="F34" s="121"/>
      <c r="G34" s="121"/>
      <c r="H34" s="121"/>
      <c r="I34" s="121"/>
      <c r="J34" s="121"/>
      <c r="K34" s="121"/>
    </row>
    <row r="35" spans="1:11" ht="17.100000000000001" customHeight="1" x14ac:dyDescent="0.15">
      <c r="A35" s="104"/>
      <c r="B35" s="121"/>
      <c r="C35" s="121"/>
      <c r="D35" s="121"/>
      <c r="E35" s="121"/>
      <c r="F35" s="121"/>
      <c r="G35" s="121"/>
      <c r="H35" s="121"/>
      <c r="I35" s="121"/>
      <c r="J35" s="121"/>
      <c r="K35" s="121"/>
    </row>
    <row r="36" spans="1:11" ht="17.100000000000001" customHeight="1" x14ac:dyDescent="0.15">
      <c r="A36" s="104"/>
      <c r="B36" s="121"/>
      <c r="C36" s="121"/>
      <c r="D36" s="121"/>
      <c r="E36" s="121"/>
      <c r="F36" s="121"/>
      <c r="G36" s="121"/>
      <c r="H36" s="121"/>
      <c r="I36" s="121"/>
      <c r="J36" s="121"/>
      <c r="K36" s="121"/>
    </row>
    <row r="37" spans="1:11" ht="17.100000000000001" customHeight="1" x14ac:dyDescent="0.15">
      <c r="A37" s="104"/>
      <c r="B37" s="121"/>
      <c r="C37" s="121"/>
      <c r="D37" s="121"/>
      <c r="E37" s="121"/>
      <c r="F37" s="121"/>
      <c r="G37" s="121"/>
      <c r="H37" s="121"/>
      <c r="I37" s="121"/>
      <c r="J37" s="121"/>
      <c r="K37" s="121"/>
    </row>
    <row r="38" spans="1:11" ht="17.100000000000001" customHeight="1" x14ac:dyDescent="0.15">
      <c r="A38" s="104"/>
      <c r="B38" s="121"/>
      <c r="C38" s="121"/>
      <c r="D38" s="121"/>
      <c r="E38" s="121"/>
      <c r="F38" s="121"/>
      <c r="G38" s="121"/>
      <c r="H38" s="121"/>
      <c r="I38" s="121"/>
      <c r="J38" s="121"/>
      <c r="K38" s="121"/>
    </row>
    <row r="39" spans="1:11" ht="17.100000000000001" customHeight="1" x14ac:dyDescent="0.15">
      <c r="A39" s="121"/>
      <c r="B39" s="121"/>
      <c r="C39" s="121"/>
      <c r="D39" s="121"/>
      <c r="E39" s="121"/>
      <c r="F39" s="121"/>
      <c r="G39" s="121"/>
      <c r="H39" s="121"/>
      <c r="I39" s="121"/>
      <c r="J39" s="121"/>
      <c r="K39" s="121"/>
    </row>
    <row r="40" spans="1:11" ht="17.100000000000001" customHeight="1" x14ac:dyDescent="0.15">
      <c r="A40" s="121"/>
      <c r="B40" s="121"/>
      <c r="C40" s="121"/>
      <c r="D40" s="121"/>
      <c r="E40" s="121"/>
      <c r="F40" s="121"/>
      <c r="G40" s="121"/>
      <c r="H40" s="121"/>
      <c r="I40" s="121"/>
      <c r="J40" s="121"/>
      <c r="K40" s="121"/>
    </row>
    <row r="41" spans="1:11" ht="17.100000000000001" customHeight="1" x14ac:dyDescent="0.15">
      <c r="A41" s="121"/>
      <c r="B41" s="121"/>
      <c r="C41" s="121"/>
      <c r="D41" s="121"/>
      <c r="E41" s="121"/>
      <c r="F41" s="121"/>
      <c r="G41" s="121"/>
      <c r="H41" s="121"/>
      <c r="I41" s="121"/>
      <c r="J41" s="121"/>
      <c r="K41" s="121"/>
    </row>
    <row r="42" spans="1:11" ht="17.100000000000001" customHeight="1" x14ac:dyDescent="0.15">
      <c r="A42" s="121"/>
      <c r="B42" s="121"/>
      <c r="C42" s="121"/>
      <c r="D42" s="121"/>
      <c r="E42" s="121"/>
      <c r="F42" s="121"/>
      <c r="G42" s="121"/>
      <c r="H42" s="121"/>
      <c r="I42" s="121"/>
      <c r="J42" s="121"/>
      <c r="K42" s="121"/>
    </row>
    <row r="43" spans="1:11" ht="17.100000000000001" customHeight="1" x14ac:dyDescent="0.15">
      <c r="A43" s="121"/>
      <c r="B43" s="121"/>
      <c r="C43" s="121"/>
      <c r="D43" s="121"/>
      <c r="E43" s="121"/>
      <c r="F43" s="121"/>
      <c r="G43" s="121"/>
      <c r="H43" s="121"/>
      <c r="I43" s="121"/>
      <c r="J43" s="121"/>
      <c r="K43" s="121"/>
    </row>
    <row r="44" spans="1:11" ht="17.100000000000001" customHeight="1" x14ac:dyDescent="0.15">
      <c r="A44" s="121"/>
      <c r="B44" s="121"/>
      <c r="C44" s="121"/>
      <c r="D44" s="121"/>
      <c r="E44" s="121"/>
      <c r="F44" s="121"/>
      <c r="G44" s="121"/>
      <c r="H44" s="121"/>
      <c r="I44" s="121"/>
      <c r="J44" s="121"/>
      <c r="K44" s="121"/>
    </row>
    <row r="45" spans="1:11" ht="17.100000000000001" customHeight="1" x14ac:dyDescent="0.15">
      <c r="A45" s="121"/>
      <c r="B45" s="121"/>
      <c r="C45" s="121"/>
      <c r="D45" s="121"/>
      <c r="E45" s="121"/>
      <c r="F45" s="121"/>
      <c r="G45" s="121"/>
      <c r="H45" s="121"/>
      <c r="I45" s="121"/>
      <c r="J45" s="121"/>
      <c r="K45" s="121"/>
    </row>
    <row r="46" spans="1:11" ht="17.100000000000001" customHeight="1" x14ac:dyDescent="0.15">
      <c r="A46" s="121"/>
      <c r="B46" s="121"/>
      <c r="C46" s="121"/>
      <c r="D46" s="121"/>
      <c r="E46" s="121"/>
      <c r="F46" s="121"/>
      <c r="G46" s="121"/>
      <c r="H46" s="121"/>
      <c r="I46" s="121"/>
      <c r="J46" s="121"/>
      <c r="K46" s="121"/>
    </row>
    <row r="47" spans="1:11" ht="17.100000000000001" customHeight="1" x14ac:dyDescent="0.15">
      <c r="A47" s="121"/>
      <c r="B47" s="121"/>
      <c r="C47" s="121"/>
      <c r="D47" s="121"/>
      <c r="E47" s="121"/>
      <c r="F47" s="121"/>
      <c r="G47" s="121"/>
      <c r="H47" s="121"/>
      <c r="I47" s="121"/>
      <c r="J47" s="121"/>
      <c r="K47" s="121"/>
    </row>
    <row r="48" spans="1:11" ht="17.100000000000001" customHeight="1" x14ac:dyDescent="0.15">
      <c r="A48" s="121"/>
      <c r="B48" s="121"/>
      <c r="C48" s="121"/>
      <c r="D48" s="121"/>
      <c r="E48" s="121"/>
      <c r="F48" s="121"/>
      <c r="G48" s="121"/>
      <c r="H48" s="121"/>
      <c r="I48" s="121"/>
      <c r="J48" s="121"/>
      <c r="K48" s="121"/>
    </row>
    <row r="49" spans="1:11" ht="17.100000000000001" customHeight="1" x14ac:dyDescent="0.15">
      <c r="A49" s="121"/>
      <c r="B49" s="121"/>
      <c r="C49" s="121"/>
      <c r="D49" s="121"/>
      <c r="E49" s="121"/>
      <c r="F49" s="121"/>
      <c r="G49" s="121"/>
      <c r="H49" s="121"/>
      <c r="I49" s="121"/>
      <c r="J49" s="121"/>
      <c r="K49" s="121"/>
    </row>
    <row r="50" spans="1:11" ht="17.100000000000001" customHeight="1" x14ac:dyDescent="0.15">
      <c r="A50" s="121"/>
      <c r="B50" s="121"/>
      <c r="C50" s="121"/>
      <c r="D50" s="121"/>
      <c r="E50" s="121"/>
      <c r="F50" s="121"/>
      <c r="G50" s="121"/>
      <c r="H50" s="121"/>
      <c r="I50" s="121"/>
      <c r="J50" s="121"/>
      <c r="K50" s="121"/>
    </row>
    <row r="51" spans="1:11" x14ac:dyDescent="0.15">
      <c r="A51" s="121"/>
      <c r="B51" s="121"/>
      <c r="C51" s="121"/>
      <c r="D51" s="121"/>
      <c r="E51" s="121"/>
      <c r="F51" s="121"/>
      <c r="G51" s="121"/>
      <c r="H51" s="121"/>
      <c r="I51" s="121"/>
      <c r="J51" s="121"/>
      <c r="K51" s="121"/>
    </row>
    <row r="52" spans="1:11" x14ac:dyDescent="0.15">
      <c r="A52" s="121"/>
      <c r="B52" s="121"/>
      <c r="C52" s="121"/>
      <c r="D52" s="121"/>
      <c r="E52" s="121"/>
      <c r="F52" s="121"/>
      <c r="G52" s="121"/>
      <c r="H52" s="121"/>
      <c r="I52" s="121"/>
      <c r="J52" s="121"/>
      <c r="K52" s="121"/>
    </row>
    <row r="53" spans="1:11" x14ac:dyDescent="0.15">
      <c r="A53" s="121"/>
      <c r="B53" s="121"/>
      <c r="C53" s="121"/>
      <c r="D53" s="121"/>
      <c r="E53" s="121"/>
      <c r="F53" s="121"/>
      <c r="G53" s="121"/>
      <c r="H53" s="121"/>
      <c r="I53" s="121"/>
      <c r="J53" s="121"/>
      <c r="K53" s="121"/>
    </row>
    <row r="54" spans="1:11" x14ac:dyDescent="0.15">
      <c r="A54" s="121"/>
      <c r="B54" s="121"/>
      <c r="C54" s="121"/>
      <c r="D54" s="121"/>
      <c r="E54" s="121"/>
      <c r="F54" s="121"/>
      <c r="G54" s="121"/>
      <c r="H54" s="121"/>
      <c r="I54" s="121"/>
      <c r="J54" s="121"/>
      <c r="K54" s="121"/>
    </row>
    <row r="55" spans="1:11" x14ac:dyDescent="0.15">
      <c r="A55" s="121"/>
      <c r="B55" s="121"/>
      <c r="C55" s="121"/>
      <c r="D55" s="121"/>
      <c r="E55" s="121"/>
      <c r="F55" s="121"/>
      <c r="G55" s="121"/>
      <c r="H55" s="121"/>
      <c r="I55" s="121"/>
      <c r="J55" s="121"/>
      <c r="K55" s="121"/>
    </row>
    <row r="56" spans="1:11" x14ac:dyDescent="0.15">
      <c r="A56" s="121"/>
      <c r="B56" s="121"/>
      <c r="C56" s="121"/>
      <c r="D56" s="121"/>
      <c r="E56" s="121"/>
      <c r="F56" s="121"/>
      <c r="G56" s="121"/>
      <c r="H56" s="121"/>
      <c r="I56" s="121"/>
      <c r="J56" s="121"/>
      <c r="K56" s="121"/>
    </row>
    <row r="57" spans="1:11" x14ac:dyDescent="0.15">
      <c r="A57" s="121"/>
      <c r="B57" s="121"/>
      <c r="C57" s="121"/>
      <c r="D57" s="121"/>
      <c r="E57" s="121"/>
      <c r="F57" s="121"/>
      <c r="G57" s="121"/>
      <c r="H57" s="121"/>
      <c r="I57" s="121"/>
      <c r="J57" s="121"/>
      <c r="K57" s="121"/>
    </row>
    <row r="58" spans="1:11" x14ac:dyDescent="0.15">
      <c r="A58" s="121"/>
      <c r="B58" s="121"/>
      <c r="C58" s="121"/>
      <c r="D58" s="121"/>
      <c r="E58" s="121"/>
      <c r="F58" s="121"/>
      <c r="G58" s="121"/>
      <c r="H58" s="121"/>
      <c r="I58" s="121"/>
      <c r="J58" s="121"/>
      <c r="K58" s="121"/>
    </row>
    <row r="59" spans="1:11" x14ac:dyDescent="0.15">
      <c r="A59" s="121"/>
      <c r="B59" s="121"/>
      <c r="C59" s="121"/>
      <c r="D59" s="121"/>
      <c r="E59" s="121"/>
      <c r="F59" s="121"/>
      <c r="G59" s="121"/>
      <c r="H59" s="121"/>
      <c r="I59" s="121"/>
      <c r="J59" s="121"/>
      <c r="K59" s="121"/>
    </row>
    <row r="60" spans="1:11" x14ac:dyDescent="0.15">
      <c r="A60" s="121"/>
      <c r="B60" s="121"/>
      <c r="C60" s="121"/>
      <c r="D60" s="121"/>
      <c r="E60" s="121"/>
      <c r="F60" s="121"/>
      <c r="G60" s="121"/>
      <c r="H60" s="121"/>
      <c r="I60" s="121"/>
      <c r="J60" s="121"/>
      <c r="K60" s="121"/>
    </row>
    <row r="61" spans="1:11" x14ac:dyDescent="0.15">
      <c r="A61" s="121"/>
      <c r="B61" s="121"/>
      <c r="C61" s="121"/>
      <c r="D61" s="121"/>
      <c r="E61" s="121"/>
      <c r="F61" s="121"/>
      <c r="G61" s="121"/>
      <c r="H61" s="121"/>
      <c r="I61" s="121"/>
      <c r="J61" s="121"/>
      <c r="K61" s="121"/>
    </row>
    <row r="62" spans="1:11" x14ac:dyDescent="0.15">
      <c r="A62" s="121"/>
      <c r="B62" s="121"/>
      <c r="C62" s="121"/>
      <c r="D62" s="121"/>
      <c r="E62" s="121"/>
      <c r="F62" s="121"/>
      <c r="G62" s="121"/>
      <c r="H62" s="121"/>
      <c r="I62" s="121"/>
      <c r="J62" s="121"/>
      <c r="K62" s="121"/>
    </row>
  </sheetData>
  <mergeCells count="7">
    <mergeCell ref="F28:G28"/>
    <mergeCell ref="A1:G1"/>
    <mergeCell ref="A5:B6"/>
    <mergeCell ref="G5:G6"/>
    <mergeCell ref="F4:G4"/>
    <mergeCell ref="C5:C6"/>
    <mergeCell ref="D5:F5"/>
  </mergeCells>
  <phoneticPr fontId="2"/>
  <pageMargins left="0.75" right="0.75" top="1" bottom="1" header="0.51200000000000001" footer="0.51200000000000001"/>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indexed="13"/>
  </sheetPr>
  <dimension ref="A1:W108"/>
  <sheetViews>
    <sheetView view="pageBreakPreview" zoomScale="98" zoomScaleNormal="100" zoomScaleSheetLayoutView="98" workbookViewId="0">
      <selection activeCell="K44" sqref="K44"/>
    </sheetView>
  </sheetViews>
  <sheetFormatPr defaultRowHeight="15" customHeight="1" x14ac:dyDescent="0.15"/>
  <cols>
    <col min="1" max="1" width="13.25" style="51" customWidth="1"/>
    <col min="2" max="9" width="7.125" style="506" customWidth="1"/>
    <col min="10" max="10" width="8.25" style="506" customWidth="1"/>
    <col min="11" max="11" width="8" style="506" customWidth="1"/>
    <col min="12" max="16384" width="9" style="51"/>
  </cols>
  <sheetData>
    <row r="1" spans="1:15" s="533" customFormat="1" ht="16.5" customHeight="1" x14ac:dyDescent="0.15">
      <c r="A1" s="559" t="s">
        <v>414</v>
      </c>
      <c r="B1" s="176"/>
      <c r="C1" s="176"/>
      <c r="D1" s="176"/>
      <c r="E1" s="176"/>
      <c r="F1" s="111"/>
      <c r="G1" s="111"/>
      <c r="H1" s="176"/>
      <c r="I1" s="176"/>
      <c r="J1" s="111"/>
      <c r="K1" s="111"/>
      <c r="L1" s="175"/>
      <c r="M1" s="175"/>
    </row>
    <row r="2" spans="1:15" s="533" customFormat="1" ht="16.5" customHeight="1" thickBot="1" x14ac:dyDescent="0.2">
      <c r="A2" s="530"/>
      <c r="B2" s="176"/>
      <c r="C2" s="176"/>
      <c r="D2" s="176"/>
      <c r="E2" s="176"/>
      <c r="F2" s="111"/>
      <c r="G2" s="111"/>
      <c r="H2" s="176"/>
      <c r="I2" s="176"/>
      <c r="J2" s="771" t="s">
        <v>557</v>
      </c>
      <c r="K2" s="771"/>
      <c r="L2" s="175"/>
      <c r="M2" s="175"/>
    </row>
    <row r="3" spans="1:15" ht="14.1" customHeight="1" x14ac:dyDescent="0.15">
      <c r="A3" s="773" t="s">
        <v>553</v>
      </c>
      <c r="B3" s="775" t="s">
        <v>877</v>
      </c>
      <c r="C3" s="776"/>
      <c r="D3" s="776"/>
      <c r="E3" s="776"/>
      <c r="F3" s="775" t="s">
        <v>916</v>
      </c>
      <c r="G3" s="776"/>
      <c r="H3" s="776"/>
      <c r="I3" s="776"/>
      <c r="J3" s="777" t="s">
        <v>324</v>
      </c>
      <c r="K3" s="778"/>
      <c r="L3" s="159"/>
      <c r="M3" s="159"/>
      <c r="N3" s="560"/>
      <c r="O3" s="560"/>
    </row>
    <row r="4" spans="1:15" s="563" customFormat="1" ht="14.1" customHeight="1" x14ac:dyDescent="0.15">
      <c r="A4" s="774"/>
      <c r="B4" s="165" t="s">
        <v>88</v>
      </c>
      <c r="C4" s="166" t="s">
        <v>81</v>
      </c>
      <c r="D4" s="166" t="s">
        <v>82</v>
      </c>
      <c r="E4" s="165" t="s">
        <v>325</v>
      </c>
      <c r="F4" s="165" t="s">
        <v>88</v>
      </c>
      <c r="G4" s="166" t="s">
        <v>81</v>
      </c>
      <c r="H4" s="166" t="s">
        <v>82</v>
      </c>
      <c r="I4" s="165" t="s">
        <v>325</v>
      </c>
      <c r="J4" s="166" t="s">
        <v>88</v>
      </c>
      <c r="K4" s="167" t="s">
        <v>326</v>
      </c>
      <c r="L4" s="159"/>
      <c r="M4" s="561"/>
      <c r="N4" s="562"/>
      <c r="O4" s="562"/>
    </row>
    <row r="5" spans="1:15" s="563" customFormat="1" ht="14.1" customHeight="1" x14ac:dyDescent="0.15">
      <c r="A5" s="564" t="s">
        <v>576</v>
      </c>
      <c r="B5" s="502">
        <v>28846</v>
      </c>
      <c r="C5" s="295">
        <v>33781</v>
      </c>
      <c r="D5" s="295">
        <v>35921</v>
      </c>
      <c r="E5" s="467">
        <v>69702</v>
      </c>
      <c r="F5" s="502">
        <v>30276</v>
      </c>
      <c r="G5" s="295">
        <v>34088</v>
      </c>
      <c r="H5" s="295">
        <v>36243</v>
      </c>
      <c r="I5" s="467">
        <v>70331</v>
      </c>
      <c r="J5" s="168">
        <f>F5-B5</f>
        <v>1430</v>
      </c>
      <c r="K5" s="169">
        <f>I5-E5</f>
        <v>629</v>
      </c>
      <c r="L5" s="159"/>
      <c r="M5" s="561"/>
      <c r="N5" s="562"/>
      <c r="O5" s="562"/>
    </row>
    <row r="6" spans="1:15" ht="14.1" customHeight="1" x14ac:dyDescent="0.15">
      <c r="A6" s="173" t="s">
        <v>1</v>
      </c>
      <c r="B6" s="299">
        <v>51</v>
      </c>
      <c r="C6" s="299">
        <v>64</v>
      </c>
      <c r="D6" s="299">
        <v>72</v>
      </c>
      <c r="E6" s="299">
        <v>136</v>
      </c>
      <c r="F6" s="299">
        <v>51</v>
      </c>
      <c r="G6" s="299">
        <v>63</v>
      </c>
      <c r="H6" s="299">
        <v>66</v>
      </c>
      <c r="I6" s="299">
        <v>129</v>
      </c>
      <c r="J6" s="168">
        <f>F6-B6</f>
        <v>0</v>
      </c>
      <c r="K6" s="169">
        <f t="shared" ref="K6:K56" si="0">I6-E6</f>
        <v>-7</v>
      </c>
      <c r="L6" s="159"/>
      <c r="M6" s="159"/>
      <c r="N6" s="560"/>
      <c r="O6" s="560"/>
    </row>
    <row r="7" spans="1:15" ht="14.1" customHeight="1" x14ac:dyDescent="0.15">
      <c r="A7" s="173" t="s">
        <v>2</v>
      </c>
      <c r="B7" s="299">
        <v>16</v>
      </c>
      <c r="C7" s="299">
        <v>15</v>
      </c>
      <c r="D7" s="299">
        <v>21</v>
      </c>
      <c r="E7" s="299">
        <v>36</v>
      </c>
      <c r="F7" s="299">
        <v>15</v>
      </c>
      <c r="G7" s="299">
        <v>14</v>
      </c>
      <c r="H7" s="299">
        <v>15</v>
      </c>
      <c r="I7" s="299">
        <v>29</v>
      </c>
      <c r="J7" s="168">
        <f t="shared" ref="J7:J56" si="1">F7-B7</f>
        <v>-1</v>
      </c>
      <c r="K7" s="169">
        <f t="shared" si="0"/>
        <v>-7</v>
      </c>
      <c r="L7" s="159"/>
      <c r="M7" s="159"/>
      <c r="N7" s="560"/>
      <c r="O7" s="560"/>
    </row>
    <row r="8" spans="1:15" ht="14.1" customHeight="1" x14ac:dyDescent="0.15">
      <c r="A8" s="173" t="s">
        <v>3</v>
      </c>
      <c r="B8" s="299">
        <v>44</v>
      </c>
      <c r="C8" s="299">
        <v>65</v>
      </c>
      <c r="D8" s="299">
        <v>59</v>
      </c>
      <c r="E8" s="299">
        <v>124</v>
      </c>
      <c r="F8" s="299">
        <v>50</v>
      </c>
      <c r="G8" s="299">
        <v>64</v>
      </c>
      <c r="H8" s="299">
        <v>55</v>
      </c>
      <c r="I8" s="299">
        <v>119</v>
      </c>
      <c r="J8" s="168">
        <f t="shared" si="1"/>
        <v>6</v>
      </c>
      <c r="K8" s="169">
        <f t="shared" si="0"/>
        <v>-5</v>
      </c>
      <c r="L8" s="159"/>
      <c r="M8" s="159"/>
      <c r="N8" s="560"/>
      <c r="O8" s="560"/>
    </row>
    <row r="9" spans="1:15" ht="14.1" customHeight="1" x14ac:dyDescent="0.15">
      <c r="A9" s="173" t="s">
        <v>4</v>
      </c>
      <c r="B9" s="299">
        <v>74</v>
      </c>
      <c r="C9" s="299">
        <v>112</v>
      </c>
      <c r="D9" s="299">
        <v>105</v>
      </c>
      <c r="E9" s="299">
        <v>217</v>
      </c>
      <c r="F9" s="299">
        <v>85</v>
      </c>
      <c r="G9" s="299">
        <v>126</v>
      </c>
      <c r="H9" s="299">
        <v>117</v>
      </c>
      <c r="I9" s="299">
        <v>243</v>
      </c>
      <c r="J9" s="168">
        <f t="shared" si="1"/>
        <v>11</v>
      </c>
      <c r="K9" s="169">
        <f t="shared" si="0"/>
        <v>26</v>
      </c>
      <c r="L9" s="159"/>
      <c r="M9" s="159"/>
      <c r="N9" s="560"/>
      <c r="O9" s="560"/>
    </row>
    <row r="10" spans="1:15" ht="14.1" customHeight="1" x14ac:dyDescent="0.15">
      <c r="A10" s="173" t="s">
        <v>5</v>
      </c>
      <c r="B10" s="299">
        <v>65</v>
      </c>
      <c r="C10" s="299">
        <v>85</v>
      </c>
      <c r="D10" s="299">
        <v>99</v>
      </c>
      <c r="E10" s="299">
        <v>184</v>
      </c>
      <c r="F10" s="299">
        <v>66</v>
      </c>
      <c r="G10" s="299">
        <v>84</v>
      </c>
      <c r="H10" s="299">
        <v>90</v>
      </c>
      <c r="I10" s="299">
        <v>174</v>
      </c>
      <c r="J10" s="168">
        <f t="shared" si="1"/>
        <v>1</v>
      </c>
      <c r="K10" s="169">
        <f t="shared" si="0"/>
        <v>-10</v>
      </c>
      <c r="L10" s="159"/>
      <c r="M10" s="159"/>
      <c r="N10" s="560"/>
      <c r="O10" s="560"/>
    </row>
    <row r="11" spans="1:15" ht="14.1" customHeight="1" x14ac:dyDescent="0.15">
      <c r="A11" s="173" t="s">
        <v>6</v>
      </c>
      <c r="B11" s="299">
        <v>50</v>
      </c>
      <c r="C11" s="299">
        <v>57</v>
      </c>
      <c r="D11" s="299">
        <v>72</v>
      </c>
      <c r="E11" s="299">
        <v>129</v>
      </c>
      <c r="F11" s="299">
        <v>55</v>
      </c>
      <c r="G11" s="299">
        <v>62</v>
      </c>
      <c r="H11" s="299">
        <v>73</v>
      </c>
      <c r="I11" s="299">
        <v>135</v>
      </c>
      <c r="J11" s="168">
        <f t="shared" si="1"/>
        <v>5</v>
      </c>
      <c r="K11" s="169">
        <f t="shared" si="0"/>
        <v>6</v>
      </c>
      <c r="L11" s="159"/>
      <c r="M11" s="159"/>
      <c r="N11" s="560"/>
      <c r="O11" s="560"/>
    </row>
    <row r="12" spans="1:15" ht="14.1" customHeight="1" x14ac:dyDescent="0.15">
      <c r="A12" s="173" t="s">
        <v>7</v>
      </c>
      <c r="B12" s="299">
        <v>233</v>
      </c>
      <c r="C12" s="299">
        <v>483</v>
      </c>
      <c r="D12" s="299">
        <v>274</v>
      </c>
      <c r="E12" s="299">
        <v>757</v>
      </c>
      <c r="F12" s="299">
        <v>231</v>
      </c>
      <c r="G12" s="299">
        <v>461</v>
      </c>
      <c r="H12" s="299">
        <v>257</v>
      </c>
      <c r="I12" s="299">
        <v>718</v>
      </c>
      <c r="J12" s="168">
        <f t="shared" si="1"/>
        <v>-2</v>
      </c>
      <c r="K12" s="169">
        <f t="shared" si="0"/>
        <v>-39</v>
      </c>
      <c r="L12" s="159"/>
      <c r="M12" s="159"/>
      <c r="N12" s="560"/>
      <c r="O12" s="560"/>
    </row>
    <row r="13" spans="1:15" ht="14.1" customHeight="1" x14ac:dyDescent="0.15">
      <c r="A13" s="173" t="s">
        <v>506</v>
      </c>
      <c r="B13" s="299">
        <v>197</v>
      </c>
      <c r="C13" s="299">
        <v>216</v>
      </c>
      <c r="D13" s="299">
        <v>227</v>
      </c>
      <c r="E13" s="299">
        <v>443</v>
      </c>
      <c r="F13" s="299">
        <v>200</v>
      </c>
      <c r="G13" s="299">
        <v>213</v>
      </c>
      <c r="H13" s="299">
        <v>204</v>
      </c>
      <c r="I13" s="299">
        <v>417</v>
      </c>
      <c r="J13" s="168">
        <f t="shared" si="1"/>
        <v>3</v>
      </c>
      <c r="K13" s="169">
        <f t="shared" si="0"/>
        <v>-26</v>
      </c>
      <c r="L13" s="159"/>
      <c r="M13" s="159"/>
      <c r="N13" s="560"/>
      <c r="O13" s="560"/>
    </row>
    <row r="14" spans="1:15" ht="14.1" customHeight="1" x14ac:dyDescent="0.15">
      <c r="A14" s="173" t="s">
        <v>432</v>
      </c>
      <c r="B14" s="299">
        <v>219</v>
      </c>
      <c r="C14" s="299">
        <v>279</v>
      </c>
      <c r="D14" s="299">
        <v>282</v>
      </c>
      <c r="E14" s="299">
        <v>561</v>
      </c>
      <c r="F14" s="299">
        <v>256</v>
      </c>
      <c r="G14" s="299">
        <v>318</v>
      </c>
      <c r="H14" s="299">
        <v>314</v>
      </c>
      <c r="I14" s="299">
        <v>632</v>
      </c>
      <c r="J14" s="168">
        <f t="shared" si="1"/>
        <v>37</v>
      </c>
      <c r="K14" s="169">
        <f t="shared" si="0"/>
        <v>71</v>
      </c>
      <c r="L14" s="159"/>
      <c r="M14" s="159"/>
      <c r="N14" s="560"/>
      <c r="O14" s="560"/>
    </row>
    <row r="15" spans="1:15" ht="14.1" customHeight="1" x14ac:dyDescent="0.15">
      <c r="A15" s="173" t="s">
        <v>433</v>
      </c>
      <c r="B15" s="299">
        <v>255</v>
      </c>
      <c r="C15" s="299">
        <v>303</v>
      </c>
      <c r="D15" s="299">
        <v>295</v>
      </c>
      <c r="E15" s="299">
        <v>598</v>
      </c>
      <c r="F15" s="299">
        <v>282</v>
      </c>
      <c r="G15" s="299">
        <v>309</v>
      </c>
      <c r="H15" s="299">
        <v>275</v>
      </c>
      <c r="I15" s="299">
        <v>584</v>
      </c>
      <c r="J15" s="168">
        <f t="shared" si="1"/>
        <v>27</v>
      </c>
      <c r="K15" s="169">
        <f t="shared" si="0"/>
        <v>-14</v>
      </c>
      <c r="L15" s="159"/>
      <c r="M15" s="159"/>
      <c r="N15" s="560"/>
      <c r="O15" s="560"/>
    </row>
    <row r="16" spans="1:15" ht="14.1" customHeight="1" x14ac:dyDescent="0.15">
      <c r="A16" s="173" t="s">
        <v>434</v>
      </c>
      <c r="B16" s="299">
        <v>186</v>
      </c>
      <c r="C16" s="299">
        <v>222</v>
      </c>
      <c r="D16" s="299">
        <v>234</v>
      </c>
      <c r="E16" s="299">
        <v>456</v>
      </c>
      <c r="F16" s="299">
        <v>178</v>
      </c>
      <c r="G16" s="299">
        <v>198</v>
      </c>
      <c r="H16" s="299">
        <v>206</v>
      </c>
      <c r="I16" s="299">
        <v>404</v>
      </c>
      <c r="J16" s="168">
        <f t="shared" si="1"/>
        <v>-8</v>
      </c>
      <c r="K16" s="169">
        <f t="shared" si="0"/>
        <v>-52</v>
      </c>
      <c r="L16" s="159"/>
      <c r="M16" s="159"/>
      <c r="N16" s="560"/>
      <c r="O16" s="560"/>
    </row>
    <row r="17" spans="1:15" ht="14.1" customHeight="1" x14ac:dyDescent="0.15">
      <c r="A17" s="173" t="s">
        <v>435</v>
      </c>
      <c r="B17" s="299">
        <v>380</v>
      </c>
      <c r="C17" s="299">
        <v>449</v>
      </c>
      <c r="D17" s="299">
        <v>403</v>
      </c>
      <c r="E17" s="299">
        <v>852</v>
      </c>
      <c r="F17" s="299">
        <v>389</v>
      </c>
      <c r="G17" s="299">
        <v>453</v>
      </c>
      <c r="H17" s="299">
        <v>403</v>
      </c>
      <c r="I17" s="299">
        <v>856</v>
      </c>
      <c r="J17" s="168">
        <f>F17-B17</f>
        <v>9</v>
      </c>
      <c r="K17" s="169">
        <f t="shared" si="0"/>
        <v>4</v>
      </c>
      <c r="L17" s="159"/>
      <c r="M17" s="159"/>
      <c r="N17" s="560"/>
      <c r="O17" s="560"/>
    </row>
    <row r="18" spans="1:15" ht="14.1" customHeight="1" x14ac:dyDescent="0.15">
      <c r="A18" s="173" t="s">
        <v>507</v>
      </c>
      <c r="B18" s="299">
        <v>314</v>
      </c>
      <c r="C18" s="299">
        <v>328</v>
      </c>
      <c r="D18" s="299">
        <v>331</v>
      </c>
      <c r="E18" s="299">
        <v>659</v>
      </c>
      <c r="F18" s="299">
        <v>334</v>
      </c>
      <c r="G18" s="299">
        <v>336</v>
      </c>
      <c r="H18" s="299">
        <v>367</v>
      </c>
      <c r="I18" s="299">
        <v>703</v>
      </c>
      <c r="J18" s="168">
        <f t="shared" si="1"/>
        <v>20</v>
      </c>
      <c r="K18" s="169">
        <f t="shared" si="0"/>
        <v>44</v>
      </c>
      <c r="L18" s="159"/>
      <c r="M18" s="159"/>
      <c r="N18" s="560"/>
      <c r="O18" s="560"/>
    </row>
    <row r="19" spans="1:15" ht="14.1" customHeight="1" x14ac:dyDescent="0.15">
      <c r="A19" s="173" t="s">
        <v>436</v>
      </c>
      <c r="B19" s="299">
        <v>145</v>
      </c>
      <c r="C19" s="299">
        <v>181</v>
      </c>
      <c r="D19" s="299">
        <v>200</v>
      </c>
      <c r="E19" s="299">
        <v>381</v>
      </c>
      <c r="F19" s="299">
        <v>178</v>
      </c>
      <c r="G19" s="299">
        <v>218</v>
      </c>
      <c r="H19" s="299">
        <v>250</v>
      </c>
      <c r="I19" s="299">
        <v>468</v>
      </c>
      <c r="J19" s="168">
        <f t="shared" si="1"/>
        <v>33</v>
      </c>
      <c r="K19" s="169">
        <f t="shared" si="0"/>
        <v>87</v>
      </c>
      <c r="L19" s="178"/>
      <c r="M19" s="178"/>
    </row>
    <row r="20" spans="1:15" ht="14.1" customHeight="1" x14ac:dyDescent="0.15">
      <c r="A20" s="173" t="s">
        <v>437</v>
      </c>
      <c r="B20" s="299">
        <v>118</v>
      </c>
      <c r="C20" s="299">
        <v>135</v>
      </c>
      <c r="D20" s="299">
        <v>150</v>
      </c>
      <c r="E20" s="299">
        <v>285</v>
      </c>
      <c r="F20" s="299">
        <v>118</v>
      </c>
      <c r="G20" s="299">
        <v>126</v>
      </c>
      <c r="H20" s="299">
        <v>135</v>
      </c>
      <c r="I20" s="299">
        <v>261</v>
      </c>
      <c r="J20" s="168">
        <f t="shared" si="1"/>
        <v>0</v>
      </c>
      <c r="K20" s="169">
        <f t="shared" si="0"/>
        <v>-24</v>
      </c>
      <c r="L20" s="178"/>
      <c r="M20" s="178"/>
    </row>
    <row r="21" spans="1:15" ht="14.1" customHeight="1" x14ac:dyDescent="0.15">
      <c r="A21" s="173" t="s">
        <v>438</v>
      </c>
      <c r="B21" s="299">
        <v>144</v>
      </c>
      <c r="C21" s="299">
        <v>187</v>
      </c>
      <c r="D21" s="299">
        <v>183</v>
      </c>
      <c r="E21" s="299">
        <v>370</v>
      </c>
      <c r="F21" s="299">
        <v>144</v>
      </c>
      <c r="G21" s="299">
        <v>188</v>
      </c>
      <c r="H21" s="299">
        <v>179</v>
      </c>
      <c r="I21" s="299">
        <v>367</v>
      </c>
      <c r="J21" s="168">
        <f t="shared" si="1"/>
        <v>0</v>
      </c>
      <c r="K21" s="169">
        <f t="shared" si="0"/>
        <v>-3</v>
      </c>
      <c r="L21" s="178"/>
      <c r="M21" s="178"/>
    </row>
    <row r="22" spans="1:15" ht="14.1" customHeight="1" x14ac:dyDescent="0.15">
      <c r="A22" s="173" t="s">
        <v>439</v>
      </c>
      <c r="B22" s="299">
        <v>95</v>
      </c>
      <c r="C22" s="299">
        <v>111</v>
      </c>
      <c r="D22" s="299">
        <v>109</v>
      </c>
      <c r="E22" s="299">
        <v>220</v>
      </c>
      <c r="F22" s="299">
        <v>94</v>
      </c>
      <c r="G22" s="299">
        <v>110</v>
      </c>
      <c r="H22" s="299">
        <v>106</v>
      </c>
      <c r="I22" s="299">
        <v>216</v>
      </c>
      <c r="J22" s="168">
        <f t="shared" si="1"/>
        <v>-1</v>
      </c>
      <c r="K22" s="169">
        <f t="shared" si="0"/>
        <v>-4</v>
      </c>
      <c r="L22" s="178"/>
      <c r="M22" s="178"/>
    </row>
    <row r="23" spans="1:15" ht="14.1" customHeight="1" x14ac:dyDescent="0.15">
      <c r="A23" s="173" t="s">
        <v>440</v>
      </c>
      <c r="B23" s="299">
        <v>132</v>
      </c>
      <c r="C23" s="299">
        <v>146</v>
      </c>
      <c r="D23" s="299">
        <v>155</v>
      </c>
      <c r="E23" s="299">
        <v>301</v>
      </c>
      <c r="F23" s="299">
        <v>162</v>
      </c>
      <c r="G23" s="299">
        <v>168</v>
      </c>
      <c r="H23" s="299">
        <v>172</v>
      </c>
      <c r="I23" s="299">
        <v>340</v>
      </c>
      <c r="J23" s="168">
        <f t="shared" si="1"/>
        <v>30</v>
      </c>
      <c r="K23" s="169">
        <f>I23-E23</f>
        <v>39</v>
      </c>
      <c r="L23" s="178"/>
      <c r="M23" s="178"/>
    </row>
    <row r="24" spans="1:15" ht="14.1" customHeight="1" x14ac:dyDescent="0.15">
      <c r="A24" s="173" t="s">
        <v>508</v>
      </c>
      <c r="B24" s="299">
        <v>153</v>
      </c>
      <c r="C24" s="299">
        <v>184</v>
      </c>
      <c r="D24" s="299">
        <v>189</v>
      </c>
      <c r="E24" s="299">
        <v>373</v>
      </c>
      <c r="F24" s="299">
        <v>146</v>
      </c>
      <c r="G24" s="299">
        <v>180</v>
      </c>
      <c r="H24" s="299">
        <v>188</v>
      </c>
      <c r="I24" s="299">
        <v>368</v>
      </c>
      <c r="J24" s="168">
        <f t="shared" si="1"/>
        <v>-7</v>
      </c>
      <c r="K24" s="169">
        <f t="shared" si="0"/>
        <v>-5</v>
      </c>
      <c r="L24" s="178"/>
      <c r="M24" s="178"/>
    </row>
    <row r="25" spans="1:15" ht="14.1" customHeight="1" x14ac:dyDescent="0.15">
      <c r="A25" s="173" t="s">
        <v>441</v>
      </c>
      <c r="B25" s="299">
        <v>144</v>
      </c>
      <c r="C25" s="299">
        <v>177</v>
      </c>
      <c r="D25" s="299">
        <v>159</v>
      </c>
      <c r="E25" s="299">
        <v>336</v>
      </c>
      <c r="F25" s="299">
        <v>144</v>
      </c>
      <c r="G25" s="299">
        <v>173</v>
      </c>
      <c r="H25" s="299">
        <v>157</v>
      </c>
      <c r="I25" s="299">
        <v>330</v>
      </c>
      <c r="J25" s="168">
        <f t="shared" si="1"/>
        <v>0</v>
      </c>
      <c r="K25" s="169">
        <f t="shared" si="0"/>
        <v>-6</v>
      </c>
      <c r="L25" s="178"/>
      <c r="M25" s="178"/>
    </row>
    <row r="26" spans="1:15" ht="14.1" customHeight="1" x14ac:dyDescent="0.15">
      <c r="A26" s="173" t="s">
        <v>442</v>
      </c>
      <c r="B26" s="299">
        <v>230</v>
      </c>
      <c r="C26" s="299">
        <v>309</v>
      </c>
      <c r="D26" s="299">
        <v>337</v>
      </c>
      <c r="E26" s="299">
        <v>646</v>
      </c>
      <c r="F26" s="299">
        <v>254</v>
      </c>
      <c r="G26" s="299">
        <v>306</v>
      </c>
      <c r="H26" s="299">
        <v>306</v>
      </c>
      <c r="I26" s="299">
        <v>612</v>
      </c>
      <c r="J26" s="168">
        <f t="shared" si="1"/>
        <v>24</v>
      </c>
      <c r="K26" s="169">
        <f t="shared" si="0"/>
        <v>-34</v>
      </c>
      <c r="L26" s="178"/>
      <c r="M26" s="178"/>
    </row>
    <row r="27" spans="1:15" ht="14.1" customHeight="1" x14ac:dyDescent="0.15">
      <c r="A27" s="173" t="s">
        <v>443</v>
      </c>
      <c r="B27" s="299">
        <v>16</v>
      </c>
      <c r="C27" s="299">
        <v>53</v>
      </c>
      <c r="D27" s="299">
        <v>25</v>
      </c>
      <c r="E27" s="299">
        <v>78</v>
      </c>
      <c r="F27" s="299">
        <v>10</v>
      </c>
      <c r="G27" s="299">
        <v>42</v>
      </c>
      <c r="H27" s="299">
        <v>24</v>
      </c>
      <c r="I27" s="299">
        <v>66</v>
      </c>
      <c r="J27" s="168">
        <f t="shared" si="1"/>
        <v>-6</v>
      </c>
      <c r="K27" s="169">
        <f t="shared" si="0"/>
        <v>-12</v>
      </c>
      <c r="L27" s="178"/>
      <c r="M27" s="178"/>
    </row>
    <row r="28" spans="1:15" ht="14.1" customHeight="1" x14ac:dyDescent="0.15">
      <c r="A28" s="173" t="s">
        <v>528</v>
      </c>
      <c r="B28" s="299">
        <v>339</v>
      </c>
      <c r="C28" s="299">
        <v>452</v>
      </c>
      <c r="D28" s="299">
        <v>492</v>
      </c>
      <c r="E28" s="299">
        <v>944</v>
      </c>
      <c r="F28" s="299">
        <v>378</v>
      </c>
      <c r="G28" s="299">
        <v>502</v>
      </c>
      <c r="H28" s="299">
        <v>516</v>
      </c>
      <c r="I28" s="299">
        <v>1018</v>
      </c>
      <c r="J28" s="168">
        <f>F28-B28</f>
        <v>39</v>
      </c>
      <c r="K28" s="169">
        <f t="shared" si="0"/>
        <v>74</v>
      </c>
      <c r="L28" s="178"/>
      <c r="M28" s="178"/>
    </row>
    <row r="29" spans="1:15" ht="14.1" customHeight="1" x14ac:dyDescent="0.15">
      <c r="A29" s="173" t="s">
        <v>529</v>
      </c>
      <c r="B29" s="299">
        <v>269</v>
      </c>
      <c r="C29" s="299">
        <v>340</v>
      </c>
      <c r="D29" s="299">
        <v>367</v>
      </c>
      <c r="E29" s="299">
        <v>707</v>
      </c>
      <c r="F29" s="299">
        <v>289</v>
      </c>
      <c r="G29" s="299">
        <v>372</v>
      </c>
      <c r="H29" s="299">
        <v>377</v>
      </c>
      <c r="I29" s="299">
        <v>749</v>
      </c>
      <c r="J29" s="168">
        <f t="shared" si="1"/>
        <v>20</v>
      </c>
      <c r="K29" s="169">
        <f t="shared" si="0"/>
        <v>42</v>
      </c>
      <c r="L29" s="178"/>
      <c r="M29" s="178"/>
    </row>
    <row r="30" spans="1:15" ht="14.1" customHeight="1" x14ac:dyDescent="0.15">
      <c r="A30" s="173" t="s">
        <v>530</v>
      </c>
      <c r="B30" s="299">
        <v>295</v>
      </c>
      <c r="C30" s="299">
        <v>415</v>
      </c>
      <c r="D30" s="299">
        <v>446</v>
      </c>
      <c r="E30" s="299">
        <v>861</v>
      </c>
      <c r="F30" s="299">
        <v>358</v>
      </c>
      <c r="G30" s="299">
        <v>461</v>
      </c>
      <c r="H30" s="299">
        <v>502</v>
      </c>
      <c r="I30" s="299">
        <v>963</v>
      </c>
      <c r="J30" s="168">
        <f t="shared" si="1"/>
        <v>63</v>
      </c>
      <c r="K30" s="169">
        <f t="shared" si="0"/>
        <v>102</v>
      </c>
      <c r="L30" s="178"/>
      <c r="M30" s="178"/>
    </row>
    <row r="31" spans="1:15" ht="14.1" customHeight="1" x14ac:dyDescent="0.15">
      <c r="A31" s="173" t="s">
        <v>531</v>
      </c>
      <c r="B31" s="299">
        <v>288</v>
      </c>
      <c r="C31" s="299">
        <v>454</v>
      </c>
      <c r="D31" s="299">
        <v>445</v>
      </c>
      <c r="E31" s="299">
        <v>899</v>
      </c>
      <c r="F31" s="299">
        <v>320</v>
      </c>
      <c r="G31" s="299">
        <v>496</v>
      </c>
      <c r="H31" s="299">
        <v>481</v>
      </c>
      <c r="I31" s="299">
        <v>977</v>
      </c>
      <c r="J31" s="168">
        <f t="shared" si="1"/>
        <v>32</v>
      </c>
      <c r="K31" s="169">
        <f t="shared" si="0"/>
        <v>78</v>
      </c>
      <c r="L31" s="178"/>
      <c r="M31" s="178"/>
    </row>
    <row r="32" spans="1:15" ht="14.1" customHeight="1" x14ac:dyDescent="0.15">
      <c r="A32" s="173" t="s">
        <v>532</v>
      </c>
      <c r="B32" s="299">
        <v>97</v>
      </c>
      <c r="C32" s="299">
        <v>128</v>
      </c>
      <c r="D32" s="299">
        <v>139</v>
      </c>
      <c r="E32" s="299">
        <v>267</v>
      </c>
      <c r="F32" s="299">
        <v>126</v>
      </c>
      <c r="G32" s="299">
        <v>168</v>
      </c>
      <c r="H32" s="299">
        <v>177</v>
      </c>
      <c r="I32" s="299">
        <v>345</v>
      </c>
      <c r="J32" s="168">
        <f t="shared" si="1"/>
        <v>29</v>
      </c>
      <c r="K32" s="169">
        <f t="shared" si="0"/>
        <v>78</v>
      </c>
      <c r="L32" s="178"/>
      <c r="M32" s="178"/>
    </row>
    <row r="33" spans="1:13" ht="14.1" customHeight="1" x14ac:dyDescent="0.15">
      <c r="A33" s="173" t="s">
        <v>533</v>
      </c>
      <c r="B33" s="299">
        <v>100</v>
      </c>
      <c r="C33" s="299">
        <v>153</v>
      </c>
      <c r="D33" s="299">
        <v>155</v>
      </c>
      <c r="E33" s="299">
        <v>308</v>
      </c>
      <c r="F33" s="299">
        <v>107</v>
      </c>
      <c r="G33" s="299">
        <v>155</v>
      </c>
      <c r="H33" s="299">
        <v>164</v>
      </c>
      <c r="I33" s="299">
        <v>319</v>
      </c>
      <c r="J33" s="168">
        <f t="shared" si="1"/>
        <v>7</v>
      </c>
      <c r="K33" s="169">
        <f>I33-E33</f>
        <v>11</v>
      </c>
      <c r="L33" s="178"/>
      <c r="M33" s="178"/>
    </row>
    <row r="34" spans="1:13" ht="14.1" customHeight="1" x14ac:dyDescent="0.15">
      <c r="A34" s="173" t="s">
        <v>534</v>
      </c>
      <c r="B34" s="299">
        <v>282</v>
      </c>
      <c r="C34" s="299">
        <v>401</v>
      </c>
      <c r="D34" s="299">
        <v>421</v>
      </c>
      <c r="E34" s="299">
        <v>822</v>
      </c>
      <c r="F34" s="299">
        <v>287</v>
      </c>
      <c r="G34" s="299">
        <v>394</v>
      </c>
      <c r="H34" s="299">
        <v>418</v>
      </c>
      <c r="I34" s="299">
        <v>812</v>
      </c>
      <c r="J34" s="168">
        <f t="shared" si="1"/>
        <v>5</v>
      </c>
      <c r="K34" s="169">
        <f t="shared" si="0"/>
        <v>-10</v>
      </c>
      <c r="L34" s="178"/>
      <c r="M34" s="178"/>
    </row>
    <row r="35" spans="1:13" ht="14.1" customHeight="1" x14ac:dyDescent="0.15">
      <c r="A35" s="173" t="s">
        <v>535</v>
      </c>
      <c r="B35" s="299">
        <v>247</v>
      </c>
      <c r="C35" s="299">
        <v>215</v>
      </c>
      <c r="D35" s="299">
        <v>261</v>
      </c>
      <c r="E35" s="299">
        <v>476</v>
      </c>
      <c r="F35" s="299">
        <v>341</v>
      </c>
      <c r="G35" s="299">
        <v>261</v>
      </c>
      <c r="H35" s="299">
        <v>336</v>
      </c>
      <c r="I35" s="299">
        <v>597</v>
      </c>
      <c r="J35" s="168">
        <f t="shared" si="1"/>
        <v>94</v>
      </c>
      <c r="K35" s="169">
        <f t="shared" si="0"/>
        <v>121</v>
      </c>
      <c r="L35" s="178"/>
      <c r="M35" s="178"/>
    </row>
    <row r="36" spans="1:13" ht="14.1" customHeight="1" x14ac:dyDescent="0.15">
      <c r="A36" s="173" t="s">
        <v>536</v>
      </c>
      <c r="B36" s="299">
        <v>246</v>
      </c>
      <c r="C36" s="299">
        <v>154</v>
      </c>
      <c r="D36" s="299">
        <v>231</v>
      </c>
      <c r="E36" s="299">
        <v>385</v>
      </c>
      <c r="F36" s="299">
        <v>235</v>
      </c>
      <c r="G36" s="299">
        <v>155</v>
      </c>
      <c r="H36" s="299">
        <v>211</v>
      </c>
      <c r="I36" s="299">
        <v>366</v>
      </c>
      <c r="J36" s="168">
        <f t="shared" si="1"/>
        <v>-11</v>
      </c>
      <c r="K36" s="169">
        <f t="shared" si="0"/>
        <v>-19</v>
      </c>
      <c r="L36" s="178"/>
      <c r="M36" s="178"/>
    </row>
    <row r="37" spans="1:13" ht="14.1" customHeight="1" x14ac:dyDescent="0.15">
      <c r="A37" s="173" t="s">
        <v>537</v>
      </c>
      <c r="B37" s="299">
        <v>465</v>
      </c>
      <c r="C37" s="299">
        <v>356</v>
      </c>
      <c r="D37" s="299">
        <v>424</v>
      </c>
      <c r="E37" s="299">
        <v>780</v>
      </c>
      <c r="F37" s="299">
        <v>490</v>
      </c>
      <c r="G37" s="299">
        <v>387</v>
      </c>
      <c r="H37" s="299">
        <v>430</v>
      </c>
      <c r="I37" s="299">
        <v>817</v>
      </c>
      <c r="J37" s="168">
        <f>F37-B37</f>
        <v>25</v>
      </c>
      <c r="K37" s="169">
        <f t="shared" si="0"/>
        <v>37</v>
      </c>
      <c r="L37" s="178"/>
      <c r="M37" s="178"/>
    </row>
    <row r="38" spans="1:13" ht="14.1" customHeight="1" x14ac:dyDescent="0.15">
      <c r="A38" s="173" t="s">
        <v>538</v>
      </c>
      <c r="B38" s="299">
        <v>230</v>
      </c>
      <c r="C38" s="299">
        <v>272</v>
      </c>
      <c r="D38" s="299">
        <v>248</v>
      </c>
      <c r="E38" s="299">
        <v>520</v>
      </c>
      <c r="F38" s="299">
        <v>204</v>
      </c>
      <c r="G38" s="299">
        <v>212</v>
      </c>
      <c r="H38" s="299">
        <v>261</v>
      </c>
      <c r="I38" s="299">
        <v>473</v>
      </c>
      <c r="J38" s="168">
        <f t="shared" si="1"/>
        <v>-26</v>
      </c>
      <c r="K38" s="169">
        <f t="shared" si="0"/>
        <v>-47</v>
      </c>
      <c r="L38" s="178"/>
      <c r="M38" s="178"/>
    </row>
    <row r="39" spans="1:13" ht="14.1" customHeight="1" x14ac:dyDescent="0.15">
      <c r="A39" s="173" t="s">
        <v>539</v>
      </c>
      <c r="B39" s="299" t="s">
        <v>30</v>
      </c>
      <c r="C39" s="299" t="s">
        <v>30</v>
      </c>
      <c r="D39" s="299" t="s">
        <v>30</v>
      </c>
      <c r="E39" s="299" t="s">
        <v>30</v>
      </c>
      <c r="F39" s="299" t="s">
        <v>30</v>
      </c>
      <c r="G39" s="299" t="s">
        <v>30</v>
      </c>
      <c r="H39" s="299" t="s">
        <v>30</v>
      </c>
      <c r="I39" s="299" t="s">
        <v>30</v>
      </c>
      <c r="J39" s="299" t="s">
        <v>30</v>
      </c>
      <c r="K39" s="553" t="s">
        <v>30</v>
      </c>
      <c r="L39" s="178"/>
      <c r="M39" s="178"/>
    </row>
    <row r="40" spans="1:13" ht="14.1" customHeight="1" x14ac:dyDescent="0.15">
      <c r="A40" s="173" t="s">
        <v>509</v>
      </c>
      <c r="B40" s="299">
        <v>302</v>
      </c>
      <c r="C40" s="299">
        <v>295</v>
      </c>
      <c r="D40" s="299">
        <v>327</v>
      </c>
      <c r="E40" s="299">
        <v>622</v>
      </c>
      <c r="F40" s="299">
        <v>314</v>
      </c>
      <c r="G40" s="299">
        <v>308</v>
      </c>
      <c r="H40" s="299">
        <v>321</v>
      </c>
      <c r="I40" s="299">
        <v>629</v>
      </c>
      <c r="J40" s="168">
        <f t="shared" si="1"/>
        <v>12</v>
      </c>
      <c r="K40" s="169">
        <f t="shared" si="0"/>
        <v>7</v>
      </c>
      <c r="L40" s="178"/>
      <c r="M40" s="178"/>
    </row>
    <row r="41" spans="1:13" ht="14.1" customHeight="1" x14ac:dyDescent="0.15">
      <c r="A41" s="173" t="s">
        <v>242</v>
      </c>
      <c r="B41" s="299">
        <v>253</v>
      </c>
      <c r="C41" s="299">
        <v>259</v>
      </c>
      <c r="D41" s="299">
        <v>313</v>
      </c>
      <c r="E41" s="299">
        <v>572</v>
      </c>
      <c r="F41" s="299">
        <v>265</v>
      </c>
      <c r="G41" s="299">
        <v>249</v>
      </c>
      <c r="H41" s="299">
        <v>313</v>
      </c>
      <c r="I41" s="299">
        <v>562</v>
      </c>
      <c r="J41" s="168">
        <f t="shared" si="1"/>
        <v>12</v>
      </c>
      <c r="K41" s="169">
        <f t="shared" si="0"/>
        <v>-10</v>
      </c>
      <c r="L41" s="178"/>
      <c r="M41" s="178"/>
    </row>
    <row r="42" spans="1:13" ht="14.1" customHeight="1" x14ac:dyDescent="0.15">
      <c r="A42" s="173" t="s">
        <v>243</v>
      </c>
      <c r="B42" s="299">
        <v>352</v>
      </c>
      <c r="C42" s="299">
        <v>385</v>
      </c>
      <c r="D42" s="299">
        <v>421</v>
      </c>
      <c r="E42" s="299">
        <v>806</v>
      </c>
      <c r="F42" s="299">
        <v>341</v>
      </c>
      <c r="G42" s="299">
        <v>379</v>
      </c>
      <c r="H42" s="299">
        <v>386</v>
      </c>
      <c r="I42" s="299">
        <v>765</v>
      </c>
      <c r="J42" s="168">
        <f t="shared" si="1"/>
        <v>-11</v>
      </c>
      <c r="K42" s="169">
        <f t="shared" si="0"/>
        <v>-41</v>
      </c>
      <c r="L42" s="178"/>
      <c r="M42" s="178"/>
    </row>
    <row r="43" spans="1:13" ht="14.1" customHeight="1" x14ac:dyDescent="0.15">
      <c r="A43" s="173" t="s">
        <v>244</v>
      </c>
      <c r="B43" s="299">
        <v>343</v>
      </c>
      <c r="C43" s="299">
        <v>346</v>
      </c>
      <c r="D43" s="299">
        <v>405</v>
      </c>
      <c r="E43" s="299">
        <v>751</v>
      </c>
      <c r="F43" s="299">
        <v>336</v>
      </c>
      <c r="G43" s="299">
        <v>334</v>
      </c>
      <c r="H43" s="299">
        <v>383</v>
      </c>
      <c r="I43" s="299">
        <v>717</v>
      </c>
      <c r="J43" s="168">
        <f t="shared" si="1"/>
        <v>-7</v>
      </c>
      <c r="K43" s="169">
        <f t="shared" si="0"/>
        <v>-34</v>
      </c>
      <c r="L43" s="178"/>
      <c r="M43" s="178"/>
    </row>
    <row r="44" spans="1:13" ht="14.1" customHeight="1" x14ac:dyDescent="0.15">
      <c r="A44" s="173" t="s">
        <v>8</v>
      </c>
      <c r="B44" s="299">
        <v>941</v>
      </c>
      <c r="C44" s="299">
        <v>908</v>
      </c>
      <c r="D44" s="299">
        <v>954</v>
      </c>
      <c r="E44" s="299">
        <v>1862</v>
      </c>
      <c r="F44" s="299">
        <v>1065</v>
      </c>
      <c r="G44" s="299">
        <v>951</v>
      </c>
      <c r="H44" s="299">
        <v>1026</v>
      </c>
      <c r="I44" s="299">
        <v>1977</v>
      </c>
      <c r="J44" s="168">
        <f t="shared" si="1"/>
        <v>124</v>
      </c>
      <c r="K44" s="169">
        <f t="shared" si="0"/>
        <v>115</v>
      </c>
      <c r="L44" s="178"/>
      <c r="M44" s="178"/>
    </row>
    <row r="45" spans="1:13" ht="14.1" customHeight="1" x14ac:dyDescent="0.15">
      <c r="A45" s="173" t="s">
        <v>540</v>
      </c>
      <c r="B45" s="299">
        <v>111</v>
      </c>
      <c r="C45" s="299">
        <v>90</v>
      </c>
      <c r="D45" s="299">
        <v>90</v>
      </c>
      <c r="E45" s="299">
        <v>180</v>
      </c>
      <c r="F45" s="299">
        <v>113</v>
      </c>
      <c r="G45" s="299">
        <v>81</v>
      </c>
      <c r="H45" s="299">
        <v>80</v>
      </c>
      <c r="I45" s="299">
        <v>161</v>
      </c>
      <c r="J45" s="168">
        <f t="shared" si="1"/>
        <v>2</v>
      </c>
      <c r="K45" s="169">
        <f t="shared" si="0"/>
        <v>-19</v>
      </c>
      <c r="L45" s="178"/>
      <c r="M45" s="178"/>
    </row>
    <row r="46" spans="1:13" ht="14.1" customHeight="1" x14ac:dyDescent="0.15">
      <c r="A46" s="173" t="s">
        <v>541</v>
      </c>
      <c r="B46" s="299">
        <v>303</v>
      </c>
      <c r="C46" s="299">
        <v>292</v>
      </c>
      <c r="D46" s="299">
        <v>378</v>
      </c>
      <c r="E46" s="299">
        <v>670</v>
      </c>
      <c r="F46" s="299">
        <v>314</v>
      </c>
      <c r="G46" s="299">
        <v>274</v>
      </c>
      <c r="H46" s="299">
        <v>367</v>
      </c>
      <c r="I46" s="299">
        <v>641</v>
      </c>
      <c r="J46" s="168">
        <f t="shared" si="1"/>
        <v>11</v>
      </c>
      <c r="K46" s="169">
        <f t="shared" si="0"/>
        <v>-29</v>
      </c>
      <c r="L46" s="178"/>
      <c r="M46" s="178"/>
    </row>
    <row r="47" spans="1:13" ht="14.1" customHeight="1" x14ac:dyDescent="0.15">
      <c r="A47" s="173" t="s">
        <v>510</v>
      </c>
      <c r="B47" s="299">
        <v>105</v>
      </c>
      <c r="C47" s="299">
        <v>121</v>
      </c>
      <c r="D47" s="299">
        <v>114</v>
      </c>
      <c r="E47" s="299">
        <v>235</v>
      </c>
      <c r="F47" s="299">
        <v>109</v>
      </c>
      <c r="G47" s="299">
        <v>121</v>
      </c>
      <c r="H47" s="299">
        <v>121</v>
      </c>
      <c r="I47" s="299">
        <v>242</v>
      </c>
      <c r="J47" s="168">
        <f t="shared" si="1"/>
        <v>4</v>
      </c>
      <c r="K47" s="169">
        <f t="shared" si="0"/>
        <v>7</v>
      </c>
      <c r="L47" s="178"/>
      <c r="M47" s="178"/>
    </row>
    <row r="48" spans="1:13" ht="14.1" customHeight="1" x14ac:dyDescent="0.15">
      <c r="A48" s="173" t="s">
        <v>444</v>
      </c>
      <c r="B48" s="299">
        <v>262</v>
      </c>
      <c r="C48" s="299">
        <v>280</v>
      </c>
      <c r="D48" s="299">
        <v>352</v>
      </c>
      <c r="E48" s="299">
        <v>632</v>
      </c>
      <c r="F48" s="299">
        <v>263</v>
      </c>
      <c r="G48" s="299">
        <v>271</v>
      </c>
      <c r="H48" s="299">
        <v>367</v>
      </c>
      <c r="I48" s="299">
        <v>638</v>
      </c>
      <c r="J48" s="168">
        <f t="shared" si="1"/>
        <v>1</v>
      </c>
      <c r="K48" s="169">
        <f t="shared" si="0"/>
        <v>6</v>
      </c>
      <c r="L48" s="178"/>
      <c r="M48" s="178"/>
    </row>
    <row r="49" spans="1:23" ht="14.1" customHeight="1" x14ac:dyDescent="0.15">
      <c r="A49" s="173" t="s">
        <v>445</v>
      </c>
      <c r="B49" s="299">
        <v>249</v>
      </c>
      <c r="C49" s="299">
        <v>277</v>
      </c>
      <c r="D49" s="299">
        <v>281</v>
      </c>
      <c r="E49" s="299">
        <v>558</v>
      </c>
      <c r="F49" s="299">
        <v>266</v>
      </c>
      <c r="G49" s="299">
        <v>282</v>
      </c>
      <c r="H49" s="299">
        <v>297</v>
      </c>
      <c r="I49" s="299">
        <v>579</v>
      </c>
      <c r="J49" s="168">
        <f t="shared" si="1"/>
        <v>17</v>
      </c>
      <c r="K49" s="169">
        <f t="shared" si="0"/>
        <v>21</v>
      </c>
      <c r="L49" s="178"/>
      <c r="M49" s="178"/>
    </row>
    <row r="50" spans="1:23" ht="14.1" customHeight="1" x14ac:dyDescent="0.15">
      <c r="A50" s="173" t="s">
        <v>446</v>
      </c>
      <c r="B50" s="299">
        <v>170</v>
      </c>
      <c r="C50" s="299">
        <v>172</v>
      </c>
      <c r="D50" s="299">
        <v>226</v>
      </c>
      <c r="E50" s="299">
        <v>398</v>
      </c>
      <c r="F50" s="299">
        <v>174</v>
      </c>
      <c r="G50" s="299">
        <v>183</v>
      </c>
      <c r="H50" s="299">
        <v>214</v>
      </c>
      <c r="I50" s="299">
        <v>397</v>
      </c>
      <c r="J50" s="168">
        <f t="shared" si="1"/>
        <v>4</v>
      </c>
      <c r="K50" s="169">
        <f t="shared" si="0"/>
        <v>-1</v>
      </c>
      <c r="L50" s="178"/>
      <c r="M50" s="178"/>
    </row>
    <row r="51" spans="1:23" ht="14.1" customHeight="1" x14ac:dyDescent="0.15">
      <c r="A51" s="173" t="s">
        <v>9</v>
      </c>
      <c r="B51" s="299">
        <v>299</v>
      </c>
      <c r="C51" s="299">
        <v>303</v>
      </c>
      <c r="D51" s="299">
        <v>327</v>
      </c>
      <c r="E51" s="299">
        <v>630</v>
      </c>
      <c r="F51" s="299">
        <v>330</v>
      </c>
      <c r="G51" s="299">
        <v>304</v>
      </c>
      <c r="H51" s="299">
        <v>316</v>
      </c>
      <c r="I51" s="299">
        <v>620</v>
      </c>
      <c r="J51" s="168">
        <f t="shared" si="1"/>
        <v>31</v>
      </c>
      <c r="K51" s="169">
        <f t="shared" si="0"/>
        <v>-10</v>
      </c>
      <c r="L51" s="178"/>
      <c r="M51" s="178"/>
    </row>
    <row r="52" spans="1:23" ht="14.1" customHeight="1" x14ac:dyDescent="0.15">
      <c r="A52" s="173" t="s">
        <v>10</v>
      </c>
      <c r="B52" s="299">
        <v>97</v>
      </c>
      <c r="C52" s="299">
        <v>80</v>
      </c>
      <c r="D52" s="299">
        <v>77</v>
      </c>
      <c r="E52" s="299">
        <v>157</v>
      </c>
      <c r="F52" s="299">
        <v>138</v>
      </c>
      <c r="G52" s="299">
        <v>104</v>
      </c>
      <c r="H52" s="299">
        <v>105</v>
      </c>
      <c r="I52" s="299">
        <v>209</v>
      </c>
      <c r="J52" s="168">
        <f t="shared" si="1"/>
        <v>41</v>
      </c>
      <c r="K52" s="169">
        <f t="shared" si="0"/>
        <v>52</v>
      </c>
      <c r="L52" s="178"/>
      <c r="M52" s="178"/>
    </row>
    <row r="53" spans="1:23" ht="14.1" customHeight="1" x14ac:dyDescent="0.15">
      <c r="A53" s="173" t="s">
        <v>11</v>
      </c>
      <c r="B53" s="299">
        <v>359</v>
      </c>
      <c r="C53" s="299">
        <v>335</v>
      </c>
      <c r="D53" s="299">
        <v>294</v>
      </c>
      <c r="E53" s="299">
        <v>629</v>
      </c>
      <c r="F53" s="299">
        <v>407</v>
      </c>
      <c r="G53" s="299">
        <v>351</v>
      </c>
      <c r="H53" s="299">
        <v>331</v>
      </c>
      <c r="I53" s="299">
        <v>682</v>
      </c>
      <c r="J53" s="168">
        <f t="shared" si="1"/>
        <v>48</v>
      </c>
      <c r="K53" s="169">
        <f t="shared" si="0"/>
        <v>53</v>
      </c>
      <c r="L53" s="178"/>
      <c r="M53" s="178"/>
    </row>
    <row r="54" spans="1:23" ht="14.1" customHeight="1" x14ac:dyDescent="0.15">
      <c r="A54" s="173" t="s">
        <v>511</v>
      </c>
      <c r="B54" s="299">
        <v>137</v>
      </c>
      <c r="C54" s="299">
        <v>152</v>
      </c>
      <c r="D54" s="299">
        <v>114</v>
      </c>
      <c r="E54" s="299">
        <v>266</v>
      </c>
      <c r="F54" s="299">
        <v>133</v>
      </c>
      <c r="G54" s="299">
        <v>155</v>
      </c>
      <c r="H54" s="299">
        <v>124</v>
      </c>
      <c r="I54" s="299">
        <v>279</v>
      </c>
      <c r="J54" s="168">
        <f t="shared" si="1"/>
        <v>-4</v>
      </c>
      <c r="K54" s="169">
        <f t="shared" si="0"/>
        <v>13</v>
      </c>
      <c r="L54" s="178"/>
      <c r="M54" s="178"/>
    </row>
    <row r="55" spans="1:23" ht="14.1" customHeight="1" x14ac:dyDescent="0.15">
      <c r="A55" s="173" t="s">
        <v>447</v>
      </c>
      <c r="B55" s="299">
        <v>357</v>
      </c>
      <c r="C55" s="299">
        <v>353</v>
      </c>
      <c r="D55" s="299">
        <v>429</v>
      </c>
      <c r="E55" s="299">
        <v>782</v>
      </c>
      <c r="F55" s="299">
        <v>331</v>
      </c>
      <c r="G55" s="299">
        <v>276</v>
      </c>
      <c r="H55" s="299">
        <v>367</v>
      </c>
      <c r="I55" s="299">
        <v>643</v>
      </c>
      <c r="J55" s="168">
        <f t="shared" si="1"/>
        <v>-26</v>
      </c>
      <c r="K55" s="169">
        <f t="shared" si="0"/>
        <v>-139</v>
      </c>
      <c r="L55" s="178"/>
      <c r="M55" s="178"/>
    </row>
    <row r="56" spans="1:23" ht="14.1" customHeight="1" thickBot="1" x14ac:dyDescent="0.2">
      <c r="A56" s="565" t="s">
        <v>878</v>
      </c>
      <c r="B56" s="503">
        <v>136</v>
      </c>
      <c r="C56" s="504">
        <v>172</v>
      </c>
      <c r="D56" s="504">
        <v>159</v>
      </c>
      <c r="E56" s="504">
        <v>331</v>
      </c>
      <c r="F56" s="503">
        <v>171</v>
      </c>
      <c r="G56" s="504">
        <v>221</v>
      </c>
      <c r="H56" s="504">
        <v>209</v>
      </c>
      <c r="I56" s="504">
        <v>430</v>
      </c>
      <c r="J56" s="174">
        <f t="shared" si="1"/>
        <v>35</v>
      </c>
      <c r="K56" s="296">
        <f t="shared" si="0"/>
        <v>99</v>
      </c>
      <c r="L56" s="178"/>
      <c r="M56" s="178"/>
    </row>
    <row r="57" spans="1:23" ht="14.1" customHeight="1" x14ac:dyDescent="0.15">
      <c r="A57" s="175" t="s">
        <v>828</v>
      </c>
      <c r="B57" s="175"/>
      <c r="C57" s="175"/>
      <c r="D57" s="175"/>
      <c r="E57" s="175"/>
      <c r="F57" s="172"/>
      <c r="G57" s="175"/>
      <c r="H57" s="175"/>
      <c r="I57" s="175"/>
      <c r="J57" s="772" t="s">
        <v>555</v>
      </c>
      <c r="K57" s="772"/>
      <c r="L57" s="178"/>
      <c r="M57" s="178"/>
      <c r="R57" s="560"/>
      <c r="U57" s="560"/>
      <c r="W57" s="560"/>
    </row>
    <row r="58" spans="1:23" ht="14.1" customHeight="1" x14ac:dyDescent="0.15">
      <c r="A58" s="175"/>
      <c r="B58" s="175"/>
      <c r="C58" s="175"/>
      <c r="D58" s="175"/>
      <c r="E58" s="175"/>
      <c r="F58" s="175"/>
      <c r="G58" s="175"/>
      <c r="H58" s="175"/>
      <c r="I58" s="175"/>
      <c r="J58" s="175"/>
      <c r="K58" s="172"/>
      <c r="L58" s="178"/>
      <c r="M58" s="178"/>
    </row>
    <row r="59" spans="1:23" ht="14.1" customHeight="1" x14ac:dyDescent="0.15">
      <c r="A59" s="175"/>
      <c r="B59" s="175"/>
      <c r="C59" s="175"/>
      <c r="D59" s="175"/>
      <c r="E59" s="175"/>
      <c r="F59" s="175"/>
      <c r="G59" s="175"/>
      <c r="H59" s="175"/>
      <c r="I59" s="175"/>
      <c r="J59" s="175"/>
      <c r="K59" s="172"/>
      <c r="L59" s="178"/>
      <c r="M59" s="178"/>
    </row>
    <row r="60" spans="1:23" ht="10.5" customHeight="1" x14ac:dyDescent="0.15">
      <c r="A60" s="178" t="s">
        <v>327</v>
      </c>
      <c r="B60" s="176"/>
      <c r="C60" s="176"/>
      <c r="D60" s="176"/>
      <c r="E60" s="176"/>
      <c r="F60" s="176"/>
      <c r="G60" s="176"/>
      <c r="H60" s="176"/>
      <c r="I60" s="176"/>
      <c r="J60" s="176"/>
      <c r="K60" s="111"/>
      <c r="L60" s="178"/>
      <c r="M60" s="178"/>
    </row>
    <row r="61" spans="1:23" ht="10.5" customHeight="1" x14ac:dyDescent="0.15">
      <c r="A61" s="178"/>
      <c r="B61" s="176"/>
      <c r="C61" s="176"/>
      <c r="D61" s="176"/>
      <c r="E61" s="176"/>
      <c r="F61" s="176"/>
      <c r="G61" s="176"/>
      <c r="H61" s="176"/>
      <c r="I61" s="176"/>
      <c r="J61" s="176"/>
      <c r="K61" s="111"/>
      <c r="L61" s="178"/>
      <c r="M61" s="178"/>
    </row>
    <row r="62" spans="1:23" ht="10.5" customHeight="1" x14ac:dyDescent="0.15">
      <c r="A62" s="178"/>
      <c r="B62" s="176"/>
      <c r="C62" s="176"/>
      <c r="D62" s="176"/>
      <c r="E62" s="176"/>
      <c r="F62" s="176"/>
      <c r="G62" s="176"/>
      <c r="H62" s="176"/>
      <c r="I62" s="176"/>
      <c r="J62" s="176"/>
      <c r="K62" s="111"/>
      <c r="L62" s="178"/>
      <c r="M62" s="178"/>
    </row>
    <row r="63" spans="1:23" ht="15" customHeight="1" x14ac:dyDescent="0.15">
      <c r="A63" s="178"/>
      <c r="B63" s="176"/>
      <c r="C63" s="176"/>
      <c r="D63" s="176"/>
      <c r="E63" s="176"/>
      <c r="F63" s="176"/>
      <c r="G63" s="176"/>
      <c r="H63" s="176"/>
      <c r="I63" s="176"/>
      <c r="J63" s="176"/>
      <c r="K63" s="111"/>
      <c r="L63" s="178"/>
      <c r="M63" s="178"/>
    </row>
    <row r="64" spans="1:23" ht="15" customHeight="1" x14ac:dyDescent="0.15">
      <c r="A64" s="178"/>
      <c r="B64" s="176"/>
      <c r="C64" s="176"/>
      <c r="D64" s="176"/>
      <c r="E64" s="176"/>
      <c r="F64" s="176"/>
      <c r="G64" s="176"/>
      <c r="H64" s="176"/>
      <c r="I64" s="176"/>
      <c r="J64" s="176"/>
      <c r="K64" s="111"/>
      <c r="L64" s="178"/>
      <c r="M64" s="178"/>
    </row>
    <row r="65" spans="1:13" ht="15" customHeight="1" x14ac:dyDescent="0.15">
      <c r="A65" s="178"/>
      <c r="B65" s="176"/>
      <c r="C65" s="176"/>
      <c r="D65" s="176"/>
      <c r="E65" s="176"/>
      <c r="F65" s="176"/>
      <c r="G65" s="176"/>
      <c r="H65" s="176"/>
      <c r="I65" s="176"/>
      <c r="J65" s="176"/>
      <c r="K65" s="111"/>
      <c r="L65" s="178"/>
      <c r="M65" s="178"/>
    </row>
    <row r="66" spans="1:13" ht="15" customHeight="1" x14ac:dyDescent="0.15">
      <c r="A66" s="178"/>
      <c r="B66" s="176"/>
      <c r="C66" s="176"/>
      <c r="D66" s="176"/>
      <c r="E66" s="176"/>
      <c r="F66" s="176"/>
      <c r="G66" s="176"/>
      <c r="H66" s="176"/>
      <c r="I66" s="176"/>
      <c r="J66" s="176"/>
      <c r="K66" s="111"/>
      <c r="L66" s="178"/>
      <c r="M66" s="178"/>
    </row>
    <row r="67" spans="1:13" ht="15" customHeight="1" x14ac:dyDescent="0.15">
      <c r="A67" s="178"/>
      <c r="B67" s="176"/>
      <c r="C67" s="176"/>
      <c r="D67" s="176"/>
      <c r="E67" s="176"/>
      <c r="F67" s="176"/>
      <c r="G67" s="176"/>
      <c r="H67" s="176"/>
      <c r="I67" s="176"/>
      <c r="J67" s="176"/>
      <c r="K67" s="111"/>
      <c r="L67" s="178"/>
      <c r="M67" s="178"/>
    </row>
    <row r="68" spans="1:13" ht="15" customHeight="1" x14ac:dyDescent="0.15">
      <c r="A68" s="178"/>
      <c r="B68" s="176"/>
      <c r="C68" s="176"/>
      <c r="D68" s="176"/>
      <c r="E68" s="176"/>
      <c r="F68" s="176"/>
      <c r="G68" s="176"/>
      <c r="H68" s="176"/>
      <c r="I68" s="176"/>
      <c r="J68" s="176"/>
      <c r="K68" s="111"/>
      <c r="L68" s="178"/>
      <c r="M68" s="178"/>
    </row>
    <row r="69" spans="1:13" ht="15" customHeight="1" x14ac:dyDescent="0.15">
      <c r="A69" s="566"/>
      <c r="B69" s="505"/>
      <c r="C69" s="505"/>
      <c r="D69" s="505"/>
      <c r="E69" s="505"/>
      <c r="F69" s="505"/>
      <c r="G69" s="505"/>
      <c r="H69" s="505"/>
      <c r="I69" s="505"/>
      <c r="J69" s="505"/>
      <c r="K69" s="567"/>
      <c r="L69" s="566"/>
    </row>
    <row r="70" spans="1:13" ht="15" customHeight="1" x14ac:dyDescent="0.15">
      <c r="A70" s="566"/>
      <c r="B70" s="505"/>
      <c r="C70" s="505"/>
      <c r="D70" s="505"/>
      <c r="E70" s="505"/>
      <c r="F70" s="505"/>
      <c r="G70" s="505"/>
      <c r="H70" s="505"/>
      <c r="I70" s="505"/>
      <c r="J70" s="505"/>
      <c r="K70" s="567"/>
      <c r="L70" s="566"/>
    </row>
    <row r="71" spans="1:13" ht="15" customHeight="1" x14ac:dyDescent="0.15">
      <c r="A71" s="566"/>
      <c r="B71" s="505"/>
      <c r="C71" s="505"/>
      <c r="D71" s="505"/>
      <c r="E71" s="505"/>
      <c r="F71" s="505"/>
      <c r="G71" s="505"/>
      <c r="H71" s="505"/>
      <c r="I71" s="505"/>
      <c r="J71" s="505"/>
      <c r="K71" s="567"/>
      <c r="L71" s="566"/>
    </row>
    <row r="72" spans="1:13" ht="15" customHeight="1" x14ac:dyDescent="0.15">
      <c r="A72" s="566"/>
      <c r="B72" s="505"/>
      <c r="C72" s="505"/>
      <c r="D72" s="505"/>
      <c r="E72" s="505"/>
      <c r="F72" s="505"/>
      <c r="G72" s="505"/>
      <c r="H72" s="505"/>
      <c r="I72" s="505"/>
      <c r="J72" s="505"/>
      <c r="K72" s="567"/>
      <c r="L72" s="566"/>
    </row>
    <row r="73" spans="1:13" ht="15" customHeight="1" x14ac:dyDescent="0.15">
      <c r="A73" s="566"/>
      <c r="B73" s="505"/>
      <c r="C73" s="505"/>
      <c r="D73" s="505"/>
      <c r="E73" s="505"/>
      <c r="F73" s="505"/>
      <c r="G73" s="505"/>
      <c r="H73" s="505"/>
      <c r="I73" s="505"/>
      <c r="J73" s="505"/>
      <c r="K73" s="567"/>
      <c r="L73" s="566"/>
    </row>
    <row r="74" spans="1:13" ht="15" customHeight="1" x14ac:dyDescent="0.15">
      <c r="A74" s="566"/>
      <c r="B74" s="505"/>
      <c r="C74" s="505"/>
      <c r="D74" s="505"/>
      <c r="E74" s="505"/>
      <c r="F74" s="505"/>
      <c r="G74" s="505"/>
      <c r="H74" s="505"/>
      <c r="I74" s="505"/>
      <c r="J74" s="505"/>
      <c r="K74" s="567"/>
      <c r="L74" s="566"/>
    </row>
    <row r="75" spans="1:13" ht="15" customHeight="1" x14ac:dyDescent="0.15">
      <c r="A75" s="566"/>
      <c r="B75" s="505"/>
      <c r="C75" s="505"/>
      <c r="D75" s="505"/>
      <c r="E75" s="505"/>
      <c r="F75" s="505"/>
      <c r="G75" s="505"/>
      <c r="H75" s="505"/>
      <c r="I75" s="505"/>
      <c r="J75" s="505"/>
      <c r="K75" s="567"/>
      <c r="L75" s="566"/>
    </row>
    <row r="76" spans="1:13" ht="15" customHeight="1" x14ac:dyDescent="0.15">
      <c r="A76" s="566"/>
      <c r="B76" s="505"/>
      <c r="C76" s="505"/>
      <c r="D76" s="505"/>
      <c r="E76" s="505"/>
      <c r="F76" s="505"/>
      <c r="G76" s="505"/>
      <c r="H76" s="505"/>
      <c r="I76" s="505"/>
      <c r="J76" s="505"/>
      <c r="K76" s="567"/>
      <c r="L76" s="566"/>
    </row>
    <row r="77" spans="1:13" ht="15" customHeight="1" x14ac:dyDescent="0.15">
      <c r="A77" s="566"/>
      <c r="B77" s="505"/>
      <c r="C77" s="505"/>
      <c r="D77" s="505"/>
      <c r="E77" s="505"/>
      <c r="F77" s="505"/>
      <c r="G77" s="505"/>
      <c r="H77" s="505"/>
      <c r="I77" s="505"/>
      <c r="J77" s="505"/>
      <c r="K77" s="567"/>
      <c r="L77" s="566"/>
    </row>
    <row r="78" spans="1:13" ht="15" customHeight="1" x14ac:dyDescent="0.15">
      <c r="A78" s="566"/>
      <c r="B78" s="505"/>
      <c r="C78" s="505"/>
      <c r="D78" s="505"/>
      <c r="E78" s="505"/>
      <c r="F78" s="505"/>
      <c r="G78" s="505"/>
      <c r="H78" s="505"/>
      <c r="I78" s="505"/>
      <c r="J78" s="505"/>
      <c r="K78" s="567"/>
      <c r="L78" s="566"/>
    </row>
    <row r="79" spans="1:13" ht="15" customHeight="1" x14ac:dyDescent="0.15">
      <c r="A79" s="566"/>
      <c r="B79" s="505"/>
      <c r="C79" s="505"/>
      <c r="D79" s="505"/>
      <c r="E79" s="505"/>
      <c r="F79" s="505"/>
      <c r="G79" s="505"/>
      <c r="H79" s="505"/>
      <c r="I79" s="505"/>
      <c r="J79" s="505"/>
      <c r="K79" s="567"/>
      <c r="L79" s="566"/>
    </row>
    <row r="80" spans="1:13" ht="15" customHeight="1" x14ac:dyDescent="0.15">
      <c r="A80" s="566"/>
      <c r="B80" s="505"/>
      <c r="C80" s="505"/>
      <c r="D80" s="505"/>
      <c r="E80" s="505"/>
      <c r="F80" s="505"/>
      <c r="G80" s="505"/>
      <c r="H80" s="505"/>
      <c r="I80" s="505"/>
      <c r="J80" s="505"/>
      <c r="K80" s="567"/>
      <c r="L80" s="566"/>
    </row>
    <row r="81" spans="1:12" ht="15" customHeight="1" x14ac:dyDescent="0.15">
      <c r="A81" s="566"/>
      <c r="B81" s="505"/>
      <c r="C81" s="505"/>
      <c r="D81" s="505"/>
      <c r="E81" s="505"/>
      <c r="F81" s="505"/>
      <c r="G81" s="505"/>
      <c r="H81" s="505"/>
      <c r="I81" s="505"/>
      <c r="J81" s="505"/>
      <c r="K81" s="567"/>
      <c r="L81" s="566"/>
    </row>
    <row r="82" spans="1:12" ht="15" customHeight="1" x14ac:dyDescent="0.15">
      <c r="A82" s="566"/>
      <c r="B82" s="505"/>
      <c r="C82" s="505"/>
      <c r="D82" s="505"/>
      <c r="E82" s="505"/>
      <c r="F82" s="505"/>
      <c r="G82" s="505"/>
      <c r="H82" s="505"/>
      <c r="I82" s="505"/>
      <c r="J82" s="505"/>
      <c r="K82" s="567"/>
      <c r="L82" s="566"/>
    </row>
    <row r="83" spans="1:12" ht="15" customHeight="1" x14ac:dyDescent="0.15">
      <c r="A83" s="566"/>
      <c r="B83" s="505"/>
      <c r="C83" s="505"/>
      <c r="D83" s="505"/>
      <c r="E83" s="505"/>
      <c r="F83" s="505"/>
      <c r="G83" s="505"/>
      <c r="H83" s="505"/>
      <c r="I83" s="505"/>
      <c r="J83" s="505"/>
      <c r="K83" s="567"/>
      <c r="L83" s="566"/>
    </row>
    <row r="84" spans="1:12" ht="15" customHeight="1" x14ac:dyDescent="0.15">
      <c r="A84" s="566"/>
      <c r="B84" s="505"/>
      <c r="C84" s="505"/>
      <c r="D84" s="505"/>
      <c r="E84" s="505"/>
      <c r="F84" s="505"/>
      <c r="G84" s="505"/>
      <c r="H84" s="505"/>
      <c r="I84" s="505"/>
      <c r="J84" s="505"/>
      <c r="K84" s="567"/>
      <c r="L84" s="566"/>
    </row>
    <row r="85" spans="1:12" ht="15" customHeight="1" x14ac:dyDescent="0.15">
      <c r="A85" s="566"/>
      <c r="B85" s="505"/>
      <c r="C85" s="505"/>
      <c r="D85" s="505"/>
      <c r="E85" s="505"/>
      <c r="F85" s="505"/>
      <c r="G85" s="505"/>
      <c r="H85" s="505"/>
      <c r="I85" s="505"/>
      <c r="J85" s="505"/>
      <c r="K85" s="567"/>
      <c r="L85" s="566"/>
    </row>
    <row r="86" spans="1:12" ht="15" customHeight="1" x14ac:dyDescent="0.15">
      <c r="A86" s="566"/>
      <c r="B86" s="505"/>
      <c r="C86" s="505"/>
      <c r="D86" s="505"/>
      <c r="E86" s="505"/>
      <c r="F86" s="505"/>
      <c r="G86" s="505"/>
      <c r="H86" s="505"/>
      <c r="I86" s="505"/>
      <c r="J86" s="505"/>
      <c r="K86" s="567"/>
      <c r="L86" s="566"/>
    </row>
    <row r="87" spans="1:12" ht="15" customHeight="1" x14ac:dyDescent="0.15">
      <c r="A87" s="566"/>
      <c r="B87" s="505"/>
      <c r="C87" s="505"/>
      <c r="D87" s="505"/>
      <c r="E87" s="505"/>
      <c r="F87" s="505"/>
      <c r="G87" s="505"/>
      <c r="H87" s="505"/>
      <c r="I87" s="505"/>
      <c r="J87" s="505"/>
      <c r="K87" s="567"/>
      <c r="L87" s="566"/>
    </row>
    <row r="88" spans="1:12" ht="15" customHeight="1" x14ac:dyDescent="0.15">
      <c r="A88" s="566"/>
      <c r="B88" s="505"/>
      <c r="C88" s="505"/>
      <c r="D88" s="505"/>
      <c r="E88" s="505"/>
      <c r="F88" s="505"/>
      <c r="G88" s="505"/>
      <c r="H88" s="505"/>
      <c r="I88" s="505"/>
      <c r="J88" s="505"/>
      <c r="K88" s="567"/>
      <c r="L88" s="566"/>
    </row>
    <row r="89" spans="1:12" ht="15" customHeight="1" x14ac:dyDescent="0.15">
      <c r="A89" s="566"/>
      <c r="B89" s="505"/>
      <c r="C89" s="505"/>
      <c r="D89" s="505"/>
      <c r="E89" s="505"/>
      <c r="F89" s="505"/>
      <c r="G89" s="505"/>
      <c r="H89" s="505"/>
      <c r="I89" s="505"/>
      <c r="J89" s="505"/>
      <c r="K89" s="567"/>
      <c r="L89" s="566"/>
    </row>
    <row r="90" spans="1:12" ht="15" customHeight="1" x14ac:dyDescent="0.15">
      <c r="A90" s="566"/>
      <c r="B90" s="505"/>
      <c r="C90" s="505"/>
      <c r="D90" s="505"/>
      <c r="E90" s="505"/>
      <c r="F90" s="505"/>
      <c r="G90" s="505"/>
      <c r="H90" s="505"/>
      <c r="I90" s="505"/>
      <c r="J90" s="505"/>
      <c r="K90" s="567"/>
      <c r="L90" s="566"/>
    </row>
    <row r="91" spans="1:12" ht="15" customHeight="1" x14ac:dyDescent="0.15">
      <c r="K91" s="568"/>
    </row>
    <row r="92" spans="1:12" ht="15" customHeight="1" x14ac:dyDescent="0.15">
      <c r="K92" s="568"/>
    </row>
    <row r="93" spans="1:12" ht="15" customHeight="1" x14ac:dyDescent="0.15">
      <c r="K93" s="568"/>
    </row>
    <row r="94" spans="1:12" ht="15" customHeight="1" x14ac:dyDescent="0.15">
      <c r="K94" s="568"/>
    </row>
    <row r="95" spans="1:12" ht="15" customHeight="1" x14ac:dyDescent="0.15">
      <c r="K95" s="568"/>
    </row>
    <row r="104" spans="11:11" ht="15" customHeight="1" x14ac:dyDescent="0.15">
      <c r="K104" s="568"/>
    </row>
    <row r="105" spans="11:11" ht="15" customHeight="1" x14ac:dyDescent="0.15">
      <c r="K105" s="568"/>
    </row>
    <row r="106" spans="11:11" ht="15" customHeight="1" x14ac:dyDescent="0.15">
      <c r="K106" s="568"/>
    </row>
    <row r="107" spans="11:11" ht="15" customHeight="1" x14ac:dyDescent="0.15">
      <c r="K107" s="568"/>
    </row>
    <row r="108" spans="11:11" ht="15" customHeight="1" x14ac:dyDescent="0.15">
      <c r="K108" s="568"/>
    </row>
  </sheetData>
  <mergeCells count="6">
    <mergeCell ref="J2:K2"/>
    <mergeCell ref="J57:K57"/>
    <mergeCell ref="A3:A4"/>
    <mergeCell ref="B3:E3"/>
    <mergeCell ref="F3:I3"/>
    <mergeCell ref="J3:K3"/>
  </mergeCells>
  <phoneticPr fontId="2"/>
  <pageMargins left="0.75" right="0.75" top="0.82" bottom="0.25" header="0.51200000000000001" footer="0.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13"/>
  </sheetPr>
  <dimension ref="A1:O68"/>
  <sheetViews>
    <sheetView view="pageBreakPreview" zoomScale="93" zoomScaleNormal="100" zoomScaleSheetLayoutView="93" workbookViewId="0">
      <selection activeCell="K44" sqref="K44"/>
    </sheetView>
  </sheetViews>
  <sheetFormatPr defaultRowHeight="13.5" x14ac:dyDescent="0.15"/>
  <cols>
    <col min="1" max="1" width="13.25" style="32" customWidth="1"/>
    <col min="2" max="11" width="7.125" style="32" customWidth="1"/>
    <col min="12" max="16384" width="9" style="32"/>
  </cols>
  <sheetData>
    <row r="1" spans="1:15" ht="14.25" thickBot="1" x14ac:dyDescent="0.2">
      <c r="A1" s="121"/>
      <c r="B1" s="121"/>
      <c r="C1" s="121"/>
      <c r="D1" s="121"/>
      <c r="E1" s="121"/>
      <c r="F1" s="121"/>
      <c r="G1" s="121"/>
      <c r="H1" s="121"/>
      <c r="I1" s="121"/>
      <c r="J1" s="731" t="s">
        <v>557</v>
      </c>
      <c r="K1" s="731"/>
      <c r="L1" s="121"/>
    </row>
    <row r="2" spans="1:15" s="533" customFormat="1" ht="14.1" customHeight="1" x14ac:dyDescent="0.15">
      <c r="A2" s="773" t="s">
        <v>553</v>
      </c>
      <c r="B2" s="775" t="s">
        <v>877</v>
      </c>
      <c r="C2" s="776"/>
      <c r="D2" s="776"/>
      <c r="E2" s="776"/>
      <c r="F2" s="775" t="s">
        <v>928</v>
      </c>
      <c r="G2" s="776"/>
      <c r="H2" s="776"/>
      <c r="I2" s="776"/>
      <c r="J2" s="775" t="s">
        <v>324</v>
      </c>
      <c r="K2" s="776"/>
      <c r="L2" s="172"/>
      <c r="M2" s="20"/>
      <c r="N2" s="20"/>
      <c r="O2" s="20"/>
    </row>
    <row r="3" spans="1:15" s="535" customFormat="1" ht="14.1" customHeight="1" x14ac:dyDescent="0.15">
      <c r="A3" s="774"/>
      <c r="B3" s="165" t="s">
        <v>88</v>
      </c>
      <c r="C3" s="166" t="s">
        <v>81</v>
      </c>
      <c r="D3" s="166" t="s">
        <v>82</v>
      </c>
      <c r="E3" s="165" t="s">
        <v>325</v>
      </c>
      <c r="F3" s="165" t="s">
        <v>88</v>
      </c>
      <c r="G3" s="166" t="s">
        <v>81</v>
      </c>
      <c r="H3" s="166" t="s">
        <v>82</v>
      </c>
      <c r="I3" s="167" t="s">
        <v>325</v>
      </c>
      <c r="J3" s="166" t="s">
        <v>88</v>
      </c>
      <c r="K3" s="167" t="s">
        <v>326</v>
      </c>
      <c r="L3" s="172"/>
      <c r="M3" s="549"/>
      <c r="N3" s="549"/>
      <c r="O3" s="549"/>
    </row>
    <row r="4" spans="1:15" s="533" customFormat="1" ht="13.35" customHeight="1" x14ac:dyDescent="0.15">
      <c r="A4" s="173" t="s">
        <v>448</v>
      </c>
      <c r="B4" s="171" t="s">
        <v>30</v>
      </c>
      <c r="C4" s="171" t="s">
        <v>30</v>
      </c>
      <c r="D4" s="171" t="s">
        <v>30</v>
      </c>
      <c r="E4" s="171" t="s">
        <v>30</v>
      </c>
      <c r="F4" s="467" t="s">
        <v>30</v>
      </c>
      <c r="G4" s="295" t="s">
        <v>30</v>
      </c>
      <c r="H4" s="295" t="s">
        <v>30</v>
      </c>
      <c r="I4" s="171" t="s">
        <v>30</v>
      </c>
      <c r="J4" s="295" t="s">
        <v>30</v>
      </c>
      <c r="K4" s="467" t="s">
        <v>30</v>
      </c>
      <c r="L4" s="175"/>
    </row>
    <row r="5" spans="1:15" s="533" customFormat="1" ht="13.35" customHeight="1" x14ac:dyDescent="0.15">
      <c r="A5" s="173" t="s">
        <v>12</v>
      </c>
      <c r="B5" s="299">
        <v>82</v>
      </c>
      <c r="C5" s="299">
        <v>80</v>
      </c>
      <c r="D5" s="299">
        <v>81</v>
      </c>
      <c r="E5" s="299">
        <v>161</v>
      </c>
      <c r="F5" s="537">
        <v>106</v>
      </c>
      <c r="G5" s="538">
        <v>89</v>
      </c>
      <c r="H5" s="538">
        <v>99</v>
      </c>
      <c r="I5" s="537">
        <v>188</v>
      </c>
      <c r="J5" s="168">
        <f>F5-B5</f>
        <v>24</v>
      </c>
      <c r="K5" s="550">
        <f>I5-E5</f>
        <v>27</v>
      </c>
      <c r="L5" s="175"/>
    </row>
    <row r="6" spans="1:15" s="533" customFormat="1" ht="13.35" customHeight="1" x14ac:dyDescent="0.15">
      <c r="A6" s="173" t="s">
        <v>13</v>
      </c>
      <c r="B6" s="299">
        <v>540</v>
      </c>
      <c r="C6" s="299">
        <v>551</v>
      </c>
      <c r="D6" s="299">
        <v>515</v>
      </c>
      <c r="E6" s="299">
        <v>1066</v>
      </c>
      <c r="F6" s="537">
        <v>540</v>
      </c>
      <c r="G6" s="538">
        <v>523</v>
      </c>
      <c r="H6" s="538">
        <v>496</v>
      </c>
      <c r="I6" s="537">
        <v>1019</v>
      </c>
      <c r="J6" s="168">
        <f t="shared" ref="J6:J57" si="0">F6-B6</f>
        <v>0</v>
      </c>
      <c r="K6" s="550">
        <f t="shared" ref="K6:K57" si="1">I6-E6</f>
        <v>-47</v>
      </c>
      <c r="L6" s="175"/>
    </row>
    <row r="7" spans="1:15" s="533" customFormat="1" ht="13.35" customHeight="1" x14ac:dyDescent="0.15">
      <c r="A7" s="173" t="s">
        <v>512</v>
      </c>
      <c r="B7" s="299">
        <v>327</v>
      </c>
      <c r="C7" s="299">
        <v>398</v>
      </c>
      <c r="D7" s="299">
        <v>409</v>
      </c>
      <c r="E7" s="299">
        <v>807</v>
      </c>
      <c r="F7" s="537">
        <v>310</v>
      </c>
      <c r="G7" s="538">
        <v>357</v>
      </c>
      <c r="H7" s="538">
        <v>355</v>
      </c>
      <c r="I7" s="537">
        <v>712</v>
      </c>
      <c r="J7" s="168">
        <f t="shared" si="0"/>
        <v>-17</v>
      </c>
      <c r="K7" s="550">
        <f t="shared" si="1"/>
        <v>-95</v>
      </c>
      <c r="L7" s="175"/>
    </row>
    <row r="8" spans="1:15" s="533" customFormat="1" ht="13.35" customHeight="1" x14ac:dyDescent="0.15">
      <c r="A8" s="173" t="s">
        <v>449</v>
      </c>
      <c r="B8" s="299">
        <v>155</v>
      </c>
      <c r="C8" s="299">
        <v>168</v>
      </c>
      <c r="D8" s="299">
        <v>188</v>
      </c>
      <c r="E8" s="299">
        <v>356</v>
      </c>
      <c r="F8" s="537">
        <v>159</v>
      </c>
      <c r="G8" s="538">
        <v>168</v>
      </c>
      <c r="H8" s="538">
        <v>187</v>
      </c>
      <c r="I8" s="537">
        <v>355</v>
      </c>
      <c r="J8" s="168">
        <f t="shared" si="0"/>
        <v>4</v>
      </c>
      <c r="K8" s="550">
        <f t="shared" si="1"/>
        <v>-1</v>
      </c>
      <c r="L8" s="175"/>
    </row>
    <row r="9" spans="1:15" s="533" customFormat="1" ht="13.35" customHeight="1" x14ac:dyDescent="0.15">
      <c r="A9" s="173" t="s">
        <v>450</v>
      </c>
      <c r="B9" s="299">
        <v>252</v>
      </c>
      <c r="C9" s="299">
        <v>257</v>
      </c>
      <c r="D9" s="299">
        <v>309</v>
      </c>
      <c r="E9" s="299">
        <v>566</v>
      </c>
      <c r="F9" s="537">
        <v>238</v>
      </c>
      <c r="G9" s="538">
        <v>259</v>
      </c>
      <c r="H9" s="538">
        <v>291</v>
      </c>
      <c r="I9" s="537">
        <v>550</v>
      </c>
      <c r="J9" s="168">
        <f t="shared" si="0"/>
        <v>-14</v>
      </c>
      <c r="K9" s="550">
        <f t="shared" si="1"/>
        <v>-16</v>
      </c>
      <c r="L9" s="175"/>
    </row>
    <row r="10" spans="1:15" s="533" customFormat="1" ht="13.35" customHeight="1" x14ac:dyDescent="0.15">
      <c r="A10" s="173" t="s">
        <v>14</v>
      </c>
      <c r="B10" s="299">
        <v>29</v>
      </c>
      <c r="C10" s="299">
        <v>36</v>
      </c>
      <c r="D10" s="299">
        <v>38</v>
      </c>
      <c r="E10" s="299">
        <v>74</v>
      </c>
      <c r="F10" s="537">
        <v>29</v>
      </c>
      <c r="G10" s="538">
        <v>32</v>
      </c>
      <c r="H10" s="538">
        <v>38</v>
      </c>
      <c r="I10" s="537">
        <v>70</v>
      </c>
      <c r="J10" s="168">
        <f t="shared" si="0"/>
        <v>0</v>
      </c>
      <c r="K10" s="550">
        <f t="shared" si="1"/>
        <v>-4</v>
      </c>
      <c r="L10" s="175"/>
    </row>
    <row r="11" spans="1:15" s="533" customFormat="1" ht="13.35" customHeight="1" x14ac:dyDescent="0.15">
      <c r="A11" s="173" t="s">
        <v>15</v>
      </c>
      <c r="B11" s="299">
        <v>225</v>
      </c>
      <c r="C11" s="299">
        <v>239</v>
      </c>
      <c r="D11" s="299">
        <v>244</v>
      </c>
      <c r="E11" s="299">
        <v>483</v>
      </c>
      <c r="F11" s="537">
        <v>206</v>
      </c>
      <c r="G11" s="538">
        <v>221</v>
      </c>
      <c r="H11" s="538">
        <v>222</v>
      </c>
      <c r="I11" s="537">
        <v>443</v>
      </c>
      <c r="J11" s="168">
        <f t="shared" si="0"/>
        <v>-19</v>
      </c>
      <c r="K11" s="550">
        <f t="shared" si="1"/>
        <v>-40</v>
      </c>
      <c r="L11" s="175"/>
    </row>
    <row r="12" spans="1:15" s="533" customFormat="1" ht="13.35" customHeight="1" x14ac:dyDescent="0.15">
      <c r="A12" s="173" t="s">
        <v>513</v>
      </c>
      <c r="B12" s="299">
        <v>218</v>
      </c>
      <c r="C12" s="299">
        <v>213</v>
      </c>
      <c r="D12" s="299">
        <v>221</v>
      </c>
      <c r="E12" s="299">
        <v>434</v>
      </c>
      <c r="F12" s="537">
        <v>225</v>
      </c>
      <c r="G12" s="538">
        <v>204</v>
      </c>
      <c r="H12" s="538">
        <v>237</v>
      </c>
      <c r="I12" s="537">
        <v>441</v>
      </c>
      <c r="J12" s="168">
        <f t="shared" si="0"/>
        <v>7</v>
      </c>
      <c r="K12" s="550">
        <f t="shared" si="1"/>
        <v>7</v>
      </c>
      <c r="L12" s="175"/>
    </row>
    <row r="13" spans="1:15" s="533" customFormat="1" ht="13.35" customHeight="1" x14ac:dyDescent="0.15">
      <c r="A13" s="173" t="s">
        <v>451</v>
      </c>
      <c r="B13" s="299">
        <v>202</v>
      </c>
      <c r="C13" s="299">
        <v>250</v>
      </c>
      <c r="D13" s="299">
        <v>244</v>
      </c>
      <c r="E13" s="299">
        <v>494</v>
      </c>
      <c r="F13" s="537">
        <v>217</v>
      </c>
      <c r="G13" s="538">
        <v>238</v>
      </c>
      <c r="H13" s="538">
        <v>248</v>
      </c>
      <c r="I13" s="537">
        <v>486</v>
      </c>
      <c r="J13" s="168">
        <f t="shared" si="0"/>
        <v>15</v>
      </c>
      <c r="K13" s="550">
        <f t="shared" si="1"/>
        <v>-8</v>
      </c>
      <c r="L13" s="175"/>
    </row>
    <row r="14" spans="1:15" s="533" customFormat="1" ht="13.35" customHeight="1" x14ac:dyDescent="0.15">
      <c r="A14" s="173" t="s">
        <v>452</v>
      </c>
      <c r="B14" s="299">
        <v>125</v>
      </c>
      <c r="C14" s="299">
        <v>117</v>
      </c>
      <c r="D14" s="299">
        <v>148</v>
      </c>
      <c r="E14" s="299">
        <v>265</v>
      </c>
      <c r="F14" s="537">
        <v>110</v>
      </c>
      <c r="G14" s="538">
        <v>109</v>
      </c>
      <c r="H14" s="538">
        <v>131</v>
      </c>
      <c r="I14" s="537">
        <v>240</v>
      </c>
      <c r="J14" s="168">
        <f t="shared" si="0"/>
        <v>-15</v>
      </c>
      <c r="K14" s="550">
        <f t="shared" si="1"/>
        <v>-25</v>
      </c>
      <c r="L14" s="175"/>
    </row>
    <row r="15" spans="1:15" s="533" customFormat="1" ht="13.35" customHeight="1" x14ac:dyDescent="0.15">
      <c r="A15" s="173" t="s">
        <v>453</v>
      </c>
      <c r="B15" s="299">
        <v>122</v>
      </c>
      <c r="C15" s="299">
        <v>143</v>
      </c>
      <c r="D15" s="299">
        <v>144</v>
      </c>
      <c r="E15" s="299">
        <v>287</v>
      </c>
      <c r="F15" s="537">
        <v>116</v>
      </c>
      <c r="G15" s="538">
        <v>126</v>
      </c>
      <c r="H15" s="538">
        <v>130</v>
      </c>
      <c r="I15" s="537">
        <v>256</v>
      </c>
      <c r="J15" s="168">
        <f t="shared" si="0"/>
        <v>-6</v>
      </c>
      <c r="K15" s="550">
        <f t="shared" si="1"/>
        <v>-31</v>
      </c>
      <c r="L15" s="175"/>
    </row>
    <row r="16" spans="1:15" s="533" customFormat="1" ht="13.35" customHeight="1" x14ac:dyDescent="0.15">
      <c r="A16" s="173" t="s">
        <v>454</v>
      </c>
      <c r="B16" s="299">
        <v>113</v>
      </c>
      <c r="C16" s="299">
        <v>137</v>
      </c>
      <c r="D16" s="299">
        <v>145</v>
      </c>
      <c r="E16" s="299">
        <v>282</v>
      </c>
      <c r="F16" s="537">
        <v>127</v>
      </c>
      <c r="G16" s="538">
        <v>145</v>
      </c>
      <c r="H16" s="538">
        <v>159</v>
      </c>
      <c r="I16" s="537">
        <v>304</v>
      </c>
      <c r="J16" s="168">
        <f t="shared" si="0"/>
        <v>14</v>
      </c>
      <c r="K16" s="550">
        <f t="shared" si="1"/>
        <v>22</v>
      </c>
      <c r="L16" s="175"/>
    </row>
    <row r="17" spans="1:12" s="533" customFormat="1" ht="13.35" customHeight="1" x14ac:dyDescent="0.15">
      <c r="A17" s="173" t="s">
        <v>455</v>
      </c>
      <c r="B17" s="299">
        <v>182</v>
      </c>
      <c r="C17" s="299">
        <v>199</v>
      </c>
      <c r="D17" s="299">
        <v>194</v>
      </c>
      <c r="E17" s="299">
        <v>393</v>
      </c>
      <c r="F17" s="537">
        <v>184</v>
      </c>
      <c r="G17" s="538">
        <v>187</v>
      </c>
      <c r="H17" s="538">
        <v>200</v>
      </c>
      <c r="I17" s="537">
        <v>387</v>
      </c>
      <c r="J17" s="168">
        <f t="shared" si="0"/>
        <v>2</v>
      </c>
      <c r="K17" s="550">
        <f t="shared" si="1"/>
        <v>-6</v>
      </c>
      <c r="L17" s="175"/>
    </row>
    <row r="18" spans="1:12" s="533" customFormat="1" ht="13.35" customHeight="1" x14ac:dyDescent="0.15">
      <c r="A18" s="173" t="s">
        <v>514</v>
      </c>
      <c r="B18" s="299">
        <v>83</v>
      </c>
      <c r="C18" s="299">
        <v>99</v>
      </c>
      <c r="D18" s="299">
        <v>102</v>
      </c>
      <c r="E18" s="299">
        <v>201</v>
      </c>
      <c r="F18" s="537">
        <v>83</v>
      </c>
      <c r="G18" s="538">
        <v>107</v>
      </c>
      <c r="H18" s="538">
        <v>109</v>
      </c>
      <c r="I18" s="537">
        <v>216</v>
      </c>
      <c r="J18" s="168">
        <f t="shared" si="0"/>
        <v>0</v>
      </c>
      <c r="K18" s="550">
        <f t="shared" si="1"/>
        <v>15</v>
      </c>
      <c r="L18" s="175"/>
    </row>
    <row r="19" spans="1:12" s="533" customFormat="1" ht="13.35" customHeight="1" x14ac:dyDescent="0.15">
      <c r="A19" s="173" t="s">
        <v>456</v>
      </c>
      <c r="B19" s="299">
        <v>80</v>
      </c>
      <c r="C19" s="299">
        <v>88</v>
      </c>
      <c r="D19" s="299">
        <v>77</v>
      </c>
      <c r="E19" s="299">
        <v>165</v>
      </c>
      <c r="F19" s="537">
        <v>86</v>
      </c>
      <c r="G19" s="538">
        <v>84</v>
      </c>
      <c r="H19" s="538">
        <v>80</v>
      </c>
      <c r="I19" s="537">
        <v>164</v>
      </c>
      <c r="J19" s="168">
        <f t="shared" si="0"/>
        <v>6</v>
      </c>
      <c r="K19" s="550">
        <f t="shared" si="1"/>
        <v>-1</v>
      </c>
      <c r="L19" s="175"/>
    </row>
    <row r="20" spans="1:12" s="533" customFormat="1" ht="13.35" customHeight="1" x14ac:dyDescent="0.15">
      <c r="A20" s="173" t="s">
        <v>457</v>
      </c>
      <c r="B20" s="299">
        <v>101</v>
      </c>
      <c r="C20" s="299">
        <v>117</v>
      </c>
      <c r="D20" s="299">
        <v>119</v>
      </c>
      <c r="E20" s="299">
        <v>236</v>
      </c>
      <c r="F20" s="537">
        <v>118</v>
      </c>
      <c r="G20" s="538">
        <v>123</v>
      </c>
      <c r="H20" s="538">
        <v>137</v>
      </c>
      <c r="I20" s="537">
        <v>260</v>
      </c>
      <c r="J20" s="168">
        <f t="shared" si="0"/>
        <v>17</v>
      </c>
      <c r="K20" s="550">
        <f t="shared" si="1"/>
        <v>24</v>
      </c>
      <c r="L20" s="175"/>
    </row>
    <row r="21" spans="1:12" s="533" customFormat="1" ht="13.35" customHeight="1" x14ac:dyDescent="0.15">
      <c r="A21" s="173" t="s">
        <v>458</v>
      </c>
      <c r="B21" s="299">
        <v>77</v>
      </c>
      <c r="C21" s="299">
        <v>83</v>
      </c>
      <c r="D21" s="299">
        <v>82</v>
      </c>
      <c r="E21" s="299">
        <v>165</v>
      </c>
      <c r="F21" s="537">
        <v>72</v>
      </c>
      <c r="G21" s="538">
        <v>83</v>
      </c>
      <c r="H21" s="538">
        <v>90</v>
      </c>
      <c r="I21" s="537">
        <v>173</v>
      </c>
      <c r="J21" s="168">
        <f t="shared" si="0"/>
        <v>-5</v>
      </c>
      <c r="K21" s="550">
        <f t="shared" si="1"/>
        <v>8</v>
      </c>
      <c r="L21" s="175"/>
    </row>
    <row r="22" spans="1:12" s="533" customFormat="1" ht="13.35" customHeight="1" x14ac:dyDescent="0.15">
      <c r="A22" s="173" t="s">
        <v>515</v>
      </c>
      <c r="B22" s="299">
        <v>223</v>
      </c>
      <c r="C22" s="299">
        <v>274</v>
      </c>
      <c r="D22" s="299">
        <v>299</v>
      </c>
      <c r="E22" s="299">
        <v>573</v>
      </c>
      <c r="F22" s="537">
        <v>219</v>
      </c>
      <c r="G22" s="538">
        <v>267</v>
      </c>
      <c r="H22" s="538">
        <v>294</v>
      </c>
      <c r="I22" s="537">
        <v>561</v>
      </c>
      <c r="J22" s="168">
        <f t="shared" si="0"/>
        <v>-4</v>
      </c>
      <c r="K22" s="550">
        <f t="shared" si="1"/>
        <v>-12</v>
      </c>
      <c r="L22" s="175"/>
    </row>
    <row r="23" spans="1:12" s="533" customFormat="1" ht="13.35" customHeight="1" x14ac:dyDescent="0.15">
      <c r="A23" s="173" t="s">
        <v>459</v>
      </c>
      <c r="B23" s="299">
        <v>188</v>
      </c>
      <c r="C23" s="299">
        <v>229</v>
      </c>
      <c r="D23" s="299">
        <v>257</v>
      </c>
      <c r="E23" s="299">
        <v>486</v>
      </c>
      <c r="F23" s="537">
        <v>189</v>
      </c>
      <c r="G23" s="538">
        <v>224</v>
      </c>
      <c r="H23" s="538">
        <v>248</v>
      </c>
      <c r="I23" s="537">
        <v>472</v>
      </c>
      <c r="J23" s="168">
        <f t="shared" si="0"/>
        <v>1</v>
      </c>
      <c r="K23" s="550">
        <f>I23-E23</f>
        <v>-14</v>
      </c>
      <c r="L23" s="175"/>
    </row>
    <row r="24" spans="1:12" s="533" customFormat="1" ht="13.35" customHeight="1" x14ac:dyDescent="0.15">
      <c r="A24" s="173" t="s">
        <v>460</v>
      </c>
      <c r="B24" s="299">
        <v>79</v>
      </c>
      <c r="C24" s="299">
        <v>79</v>
      </c>
      <c r="D24" s="299">
        <v>81</v>
      </c>
      <c r="E24" s="299">
        <v>160</v>
      </c>
      <c r="F24" s="537">
        <v>72</v>
      </c>
      <c r="G24" s="538">
        <v>74</v>
      </c>
      <c r="H24" s="538">
        <v>66</v>
      </c>
      <c r="I24" s="537">
        <v>140</v>
      </c>
      <c r="J24" s="168">
        <f t="shared" si="0"/>
        <v>-7</v>
      </c>
      <c r="K24" s="550">
        <f t="shared" si="1"/>
        <v>-20</v>
      </c>
      <c r="L24" s="175"/>
    </row>
    <row r="25" spans="1:12" s="533" customFormat="1" ht="13.35" customHeight="1" x14ac:dyDescent="0.15">
      <c r="A25" s="173" t="s">
        <v>461</v>
      </c>
      <c r="B25" s="299">
        <v>239</v>
      </c>
      <c r="C25" s="299">
        <v>316</v>
      </c>
      <c r="D25" s="299">
        <v>318</v>
      </c>
      <c r="E25" s="299">
        <v>634</v>
      </c>
      <c r="F25" s="537">
        <v>259</v>
      </c>
      <c r="G25" s="538">
        <v>322</v>
      </c>
      <c r="H25" s="538">
        <v>333</v>
      </c>
      <c r="I25" s="537">
        <v>655</v>
      </c>
      <c r="J25" s="168">
        <f>F25-B25</f>
        <v>20</v>
      </c>
      <c r="K25" s="550">
        <f t="shared" si="1"/>
        <v>21</v>
      </c>
      <c r="L25" s="175"/>
    </row>
    <row r="26" spans="1:12" s="533" customFormat="1" ht="13.35" customHeight="1" x14ac:dyDescent="0.15">
      <c r="A26" s="173" t="s">
        <v>16</v>
      </c>
      <c r="B26" s="299">
        <v>99</v>
      </c>
      <c r="C26" s="299">
        <v>149</v>
      </c>
      <c r="D26" s="299">
        <v>149</v>
      </c>
      <c r="E26" s="299">
        <v>298</v>
      </c>
      <c r="F26" s="537">
        <v>92</v>
      </c>
      <c r="G26" s="538">
        <v>135</v>
      </c>
      <c r="H26" s="538">
        <v>130</v>
      </c>
      <c r="I26" s="537">
        <v>265</v>
      </c>
      <c r="J26" s="168">
        <f t="shared" si="0"/>
        <v>-7</v>
      </c>
      <c r="K26" s="550">
        <f t="shared" si="1"/>
        <v>-33</v>
      </c>
      <c r="L26" s="175"/>
    </row>
    <row r="27" spans="1:12" s="533" customFormat="1" ht="13.35" customHeight="1" x14ac:dyDescent="0.15">
      <c r="A27" s="173" t="s">
        <v>519</v>
      </c>
      <c r="B27" s="299">
        <v>191</v>
      </c>
      <c r="C27" s="299">
        <v>279</v>
      </c>
      <c r="D27" s="299">
        <v>310</v>
      </c>
      <c r="E27" s="299">
        <v>589</v>
      </c>
      <c r="F27" s="537">
        <v>199</v>
      </c>
      <c r="G27" s="538">
        <v>262</v>
      </c>
      <c r="H27" s="538">
        <v>290</v>
      </c>
      <c r="I27" s="537">
        <v>552</v>
      </c>
      <c r="J27" s="168">
        <f t="shared" si="0"/>
        <v>8</v>
      </c>
      <c r="K27" s="550">
        <f t="shared" si="1"/>
        <v>-37</v>
      </c>
      <c r="L27" s="175"/>
    </row>
    <row r="28" spans="1:12" s="533" customFormat="1" ht="13.35" customHeight="1" x14ac:dyDescent="0.15">
      <c r="A28" s="173" t="s">
        <v>468</v>
      </c>
      <c r="B28" s="299">
        <v>120</v>
      </c>
      <c r="C28" s="299">
        <v>182</v>
      </c>
      <c r="D28" s="299">
        <v>190</v>
      </c>
      <c r="E28" s="299">
        <v>372</v>
      </c>
      <c r="F28" s="537">
        <v>117</v>
      </c>
      <c r="G28" s="538">
        <v>164</v>
      </c>
      <c r="H28" s="538">
        <v>163</v>
      </c>
      <c r="I28" s="537">
        <v>327</v>
      </c>
      <c r="J28" s="168">
        <f t="shared" si="0"/>
        <v>-3</v>
      </c>
      <c r="K28" s="550">
        <f t="shared" si="1"/>
        <v>-45</v>
      </c>
      <c r="L28" s="175"/>
    </row>
    <row r="29" spans="1:12" s="533" customFormat="1" ht="13.35" customHeight="1" x14ac:dyDescent="0.15">
      <c r="A29" s="173" t="s">
        <v>469</v>
      </c>
      <c r="B29" s="299">
        <v>130</v>
      </c>
      <c r="C29" s="299">
        <v>201</v>
      </c>
      <c r="D29" s="299">
        <v>173</v>
      </c>
      <c r="E29" s="299">
        <v>374</v>
      </c>
      <c r="F29" s="537">
        <v>129</v>
      </c>
      <c r="G29" s="538">
        <v>184</v>
      </c>
      <c r="H29" s="538">
        <v>154</v>
      </c>
      <c r="I29" s="537">
        <v>338</v>
      </c>
      <c r="J29" s="168">
        <f t="shared" si="0"/>
        <v>-1</v>
      </c>
      <c r="K29" s="550">
        <f t="shared" si="1"/>
        <v>-36</v>
      </c>
      <c r="L29" s="175"/>
    </row>
    <row r="30" spans="1:12" s="533" customFormat="1" ht="13.35" customHeight="1" x14ac:dyDescent="0.15">
      <c r="A30" s="173" t="s">
        <v>470</v>
      </c>
      <c r="B30" s="299">
        <v>93</v>
      </c>
      <c r="C30" s="299">
        <v>145</v>
      </c>
      <c r="D30" s="299">
        <v>140</v>
      </c>
      <c r="E30" s="299">
        <v>285</v>
      </c>
      <c r="F30" s="537">
        <v>96</v>
      </c>
      <c r="G30" s="538">
        <v>137</v>
      </c>
      <c r="H30" s="538">
        <v>137</v>
      </c>
      <c r="I30" s="537">
        <v>274</v>
      </c>
      <c r="J30" s="168">
        <f t="shared" si="0"/>
        <v>3</v>
      </c>
      <c r="K30" s="550">
        <f t="shared" si="1"/>
        <v>-11</v>
      </c>
      <c r="L30" s="175"/>
    </row>
    <row r="31" spans="1:12" s="533" customFormat="1" ht="13.35" customHeight="1" x14ac:dyDescent="0.15">
      <c r="A31" s="173" t="s">
        <v>520</v>
      </c>
      <c r="B31" s="299">
        <v>90</v>
      </c>
      <c r="C31" s="299">
        <v>114</v>
      </c>
      <c r="D31" s="299">
        <v>123</v>
      </c>
      <c r="E31" s="299">
        <v>237</v>
      </c>
      <c r="F31" s="537">
        <v>89</v>
      </c>
      <c r="G31" s="538">
        <v>111</v>
      </c>
      <c r="H31" s="538">
        <v>124</v>
      </c>
      <c r="I31" s="537">
        <v>235</v>
      </c>
      <c r="J31" s="168">
        <f t="shared" si="0"/>
        <v>-1</v>
      </c>
      <c r="K31" s="550">
        <f t="shared" si="1"/>
        <v>-2</v>
      </c>
      <c r="L31" s="175"/>
    </row>
    <row r="32" spans="1:12" s="533" customFormat="1" ht="13.35" customHeight="1" x14ac:dyDescent="0.15">
      <c r="A32" s="173" t="s">
        <v>471</v>
      </c>
      <c r="B32" s="299">
        <v>125</v>
      </c>
      <c r="C32" s="299">
        <v>184</v>
      </c>
      <c r="D32" s="299">
        <v>201</v>
      </c>
      <c r="E32" s="299">
        <v>385</v>
      </c>
      <c r="F32" s="537">
        <v>129</v>
      </c>
      <c r="G32" s="538">
        <v>177</v>
      </c>
      <c r="H32" s="538">
        <v>187</v>
      </c>
      <c r="I32" s="537">
        <v>364</v>
      </c>
      <c r="J32" s="168">
        <f t="shared" si="0"/>
        <v>4</v>
      </c>
      <c r="K32" s="550">
        <f t="shared" si="1"/>
        <v>-21</v>
      </c>
      <c r="L32" s="175"/>
    </row>
    <row r="33" spans="1:14" s="533" customFormat="1" ht="13.35" customHeight="1" x14ac:dyDescent="0.15">
      <c r="A33" s="173" t="s">
        <v>17</v>
      </c>
      <c r="B33" s="299">
        <v>9</v>
      </c>
      <c r="C33" s="299">
        <v>9</v>
      </c>
      <c r="D33" s="299">
        <v>5</v>
      </c>
      <c r="E33" s="299">
        <v>14</v>
      </c>
      <c r="F33" s="537">
        <v>6</v>
      </c>
      <c r="G33" s="538">
        <v>5</v>
      </c>
      <c r="H33" s="538">
        <v>6</v>
      </c>
      <c r="I33" s="537">
        <v>11</v>
      </c>
      <c r="J33" s="168">
        <f t="shared" si="0"/>
        <v>-3</v>
      </c>
      <c r="K33" s="550">
        <f t="shared" si="1"/>
        <v>-3</v>
      </c>
      <c r="L33" s="175"/>
      <c r="N33" s="20"/>
    </row>
    <row r="34" spans="1:14" s="533" customFormat="1" ht="13.35" customHeight="1" x14ac:dyDescent="0.15">
      <c r="A34" s="173" t="s">
        <v>18</v>
      </c>
      <c r="B34" s="299" t="s">
        <v>30</v>
      </c>
      <c r="C34" s="299" t="s">
        <v>30</v>
      </c>
      <c r="D34" s="299" t="s">
        <v>30</v>
      </c>
      <c r="E34" s="299" t="s">
        <v>30</v>
      </c>
      <c r="F34" s="551" t="s">
        <v>30</v>
      </c>
      <c r="G34" s="299" t="s">
        <v>30</v>
      </c>
      <c r="H34" s="299" t="s">
        <v>30</v>
      </c>
      <c r="I34" s="551" t="s">
        <v>30</v>
      </c>
      <c r="J34" s="299" t="s">
        <v>30</v>
      </c>
      <c r="K34" s="551" t="s">
        <v>30</v>
      </c>
      <c r="L34" s="175"/>
    </row>
    <row r="35" spans="1:14" s="533" customFormat="1" ht="13.35" customHeight="1" x14ac:dyDescent="0.15">
      <c r="A35" s="173" t="s">
        <v>516</v>
      </c>
      <c r="B35" s="299">
        <v>254</v>
      </c>
      <c r="C35" s="299">
        <v>309</v>
      </c>
      <c r="D35" s="299">
        <v>309</v>
      </c>
      <c r="E35" s="299">
        <v>618</v>
      </c>
      <c r="F35" s="537">
        <v>255</v>
      </c>
      <c r="G35" s="538">
        <v>283</v>
      </c>
      <c r="H35" s="538">
        <v>312</v>
      </c>
      <c r="I35" s="537">
        <v>595</v>
      </c>
      <c r="J35" s="168">
        <f t="shared" si="0"/>
        <v>1</v>
      </c>
      <c r="K35" s="550">
        <f t="shared" si="1"/>
        <v>-23</v>
      </c>
      <c r="L35" s="175"/>
    </row>
    <row r="36" spans="1:14" s="533" customFormat="1" ht="13.35" customHeight="1" x14ac:dyDescent="0.15">
      <c r="A36" s="173" t="s">
        <v>462</v>
      </c>
      <c r="B36" s="299">
        <v>223</v>
      </c>
      <c r="C36" s="299">
        <v>256</v>
      </c>
      <c r="D36" s="299">
        <v>275</v>
      </c>
      <c r="E36" s="299">
        <v>531</v>
      </c>
      <c r="F36" s="537">
        <v>266</v>
      </c>
      <c r="G36" s="538">
        <v>266</v>
      </c>
      <c r="H36" s="538">
        <v>282</v>
      </c>
      <c r="I36" s="537">
        <v>548</v>
      </c>
      <c r="J36" s="168">
        <f t="shared" si="0"/>
        <v>43</v>
      </c>
      <c r="K36" s="550">
        <f t="shared" si="1"/>
        <v>17</v>
      </c>
      <c r="L36" s="175"/>
    </row>
    <row r="37" spans="1:14" s="533" customFormat="1" ht="13.35" customHeight="1" x14ac:dyDescent="0.15">
      <c r="A37" s="173" t="s">
        <v>463</v>
      </c>
      <c r="B37" s="299">
        <v>76</v>
      </c>
      <c r="C37" s="299">
        <v>100</v>
      </c>
      <c r="D37" s="299">
        <v>104</v>
      </c>
      <c r="E37" s="299">
        <v>204</v>
      </c>
      <c r="F37" s="537">
        <v>82</v>
      </c>
      <c r="G37" s="538">
        <v>97</v>
      </c>
      <c r="H37" s="538">
        <v>109</v>
      </c>
      <c r="I37" s="537">
        <v>206</v>
      </c>
      <c r="J37" s="168">
        <f t="shared" si="0"/>
        <v>6</v>
      </c>
      <c r="K37" s="550">
        <f t="shared" si="1"/>
        <v>2</v>
      </c>
      <c r="L37" s="175"/>
    </row>
    <row r="38" spans="1:14" s="533" customFormat="1" ht="13.35" customHeight="1" x14ac:dyDescent="0.15">
      <c r="A38" s="173" t="s">
        <v>464</v>
      </c>
      <c r="B38" s="299">
        <v>523</v>
      </c>
      <c r="C38" s="299">
        <v>534</v>
      </c>
      <c r="D38" s="299">
        <v>534</v>
      </c>
      <c r="E38" s="299">
        <v>1068</v>
      </c>
      <c r="F38" s="537">
        <v>502</v>
      </c>
      <c r="G38" s="538">
        <v>502</v>
      </c>
      <c r="H38" s="538">
        <v>488</v>
      </c>
      <c r="I38" s="537">
        <v>990</v>
      </c>
      <c r="J38" s="168">
        <f t="shared" si="0"/>
        <v>-21</v>
      </c>
      <c r="K38" s="169">
        <f t="shared" si="1"/>
        <v>-78</v>
      </c>
      <c r="L38" s="175"/>
    </row>
    <row r="39" spans="1:14" s="533" customFormat="1" ht="13.35" customHeight="1" x14ac:dyDescent="0.15">
      <c r="A39" s="173" t="s">
        <v>465</v>
      </c>
      <c r="B39" s="299">
        <v>329</v>
      </c>
      <c r="C39" s="299">
        <v>289</v>
      </c>
      <c r="D39" s="299">
        <v>276</v>
      </c>
      <c r="E39" s="299">
        <v>565</v>
      </c>
      <c r="F39" s="537">
        <v>285</v>
      </c>
      <c r="G39" s="538">
        <v>283</v>
      </c>
      <c r="H39" s="538">
        <v>226</v>
      </c>
      <c r="I39" s="537">
        <v>509</v>
      </c>
      <c r="J39" s="168">
        <f t="shared" si="0"/>
        <v>-44</v>
      </c>
      <c r="K39" s="169">
        <f t="shared" si="1"/>
        <v>-56</v>
      </c>
      <c r="L39" s="175"/>
    </row>
    <row r="40" spans="1:14" s="533" customFormat="1" ht="13.35" customHeight="1" x14ac:dyDescent="0.15">
      <c r="A40" s="173" t="s">
        <v>466</v>
      </c>
      <c r="B40" s="299">
        <v>381</v>
      </c>
      <c r="C40" s="299">
        <v>375</v>
      </c>
      <c r="D40" s="299">
        <v>400</v>
      </c>
      <c r="E40" s="299">
        <v>775</v>
      </c>
      <c r="F40" s="537">
        <v>401</v>
      </c>
      <c r="G40" s="538">
        <v>375</v>
      </c>
      <c r="H40" s="538">
        <v>374</v>
      </c>
      <c r="I40" s="537">
        <v>749</v>
      </c>
      <c r="J40" s="168">
        <f t="shared" si="0"/>
        <v>20</v>
      </c>
      <c r="K40" s="169">
        <f t="shared" si="1"/>
        <v>-26</v>
      </c>
      <c r="L40" s="175"/>
    </row>
    <row r="41" spans="1:14" s="533" customFormat="1" ht="13.35" customHeight="1" x14ac:dyDescent="0.15">
      <c r="A41" s="173" t="s">
        <v>19</v>
      </c>
      <c r="B41" s="299">
        <v>352</v>
      </c>
      <c r="C41" s="299">
        <v>286</v>
      </c>
      <c r="D41" s="299">
        <v>411</v>
      </c>
      <c r="E41" s="299">
        <v>697</v>
      </c>
      <c r="F41" s="537">
        <v>367</v>
      </c>
      <c r="G41" s="538">
        <v>309</v>
      </c>
      <c r="H41" s="538">
        <v>430</v>
      </c>
      <c r="I41" s="537">
        <v>739</v>
      </c>
      <c r="J41" s="168">
        <f t="shared" si="0"/>
        <v>15</v>
      </c>
      <c r="K41" s="169">
        <f t="shared" si="1"/>
        <v>42</v>
      </c>
      <c r="L41" s="175"/>
    </row>
    <row r="42" spans="1:14" s="533" customFormat="1" ht="13.35" customHeight="1" x14ac:dyDescent="0.15">
      <c r="A42" s="173" t="s">
        <v>542</v>
      </c>
      <c r="B42" s="299">
        <v>95</v>
      </c>
      <c r="C42" s="299">
        <v>114</v>
      </c>
      <c r="D42" s="299">
        <v>124</v>
      </c>
      <c r="E42" s="299">
        <v>238</v>
      </c>
      <c r="F42" s="537">
        <v>92</v>
      </c>
      <c r="G42" s="538">
        <v>108</v>
      </c>
      <c r="H42" s="538">
        <v>117</v>
      </c>
      <c r="I42" s="537">
        <v>225</v>
      </c>
      <c r="J42" s="168">
        <f t="shared" si="0"/>
        <v>-3</v>
      </c>
      <c r="K42" s="169">
        <f t="shared" si="1"/>
        <v>-13</v>
      </c>
      <c r="L42" s="175"/>
    </row>
    <row r="43" spans="1:14" s="533" customFormat="1" ht="13.35" customHeight="1" x14ac:dyDescent="0.15">
      <c r="A43" s="173" t="s">
        <v>543</v>
      </c>
      <c r="B43" s="299">
        <v>147</v>
      </c>
      <c r="C43" s="299">
        <v>169</v>
      </c>
      <c r="D43" s="299">
        <v>202</v>
      </c>
      <c r="E43" s="299">
        <v>371</v>
      </c>
      <c r="F43" s="537">
        <v>148</v>
      </c>
      <c r="G43" s="538">
        <v>164</v>
      </c>
      <c r="H43" s="538">
        <v>190</v>
      </c>
      <c r="I43" s="537">
        <v>354</v>
      </c>
      <c r="J43" s="168">
        <f t="shared" si="0"/>
        <v>1</v>
      </c>
      <c r="K43" s="169">
        <f t="shared" si="1"/>
        <v>-17</v>
      </c>
      <c r="L43" s="175"/>
    </row>
    <row r="44" spans="1:14" s="533" customFormat="1" ht="13.35" customHeight="1" x14ac:dyDescent="0.15">
      <c r="A44" s="173" t="s">
        <v>544</v>
      </c>
      <c r="B44" s="299">
        <v>172</v>
      </c>
      <c r="C44" s="299">
        <v>200</v>
      </c>
      <c r="D44" s="299">
        <v>217</v>
      </c>
      <c r="E44" s="299">
        <v>417</v>
      </c>
      <c r="F44" s="537">
        <v>173</v>
      </c>
      <c r="G44" s="538">
        <v>196</v>
      </c>
      <c r="H44" s="538">
        <v>204</v>
      </c>
      <c r="I44" s="537">
        <v>400</v>
      </c>
      <c r="J44" s="168">
        <f t="shared" si="0"/>
        <v>1</v>
      </c>
      <c r="K44" s="169">
        <f t="shared" si="1"/>
        <v>-17</v>
      </c>
      <c r="L44" s="175"/>
    </row>
    <row r="45" spans="1:14" s="533" customFormat="1" ht="13.35" customHeight="1" x14ac:dyDescent="0.15">
      <c r="A45" s="173" t="s">
        <v>545</v>
      </c>
      <c r="B45" s="171" t="s">
        <v>30</v>
      </c>
      <c r="C45" s="171" t="s">
        <v>30</v>
      </c>
      <c r="D45" s="171" t="s">
        <v>30</v>
      </c>
      <c r="E45" s="171" t="s">
        <v>30</v>
      </c>
      <c r="F45" s="551" t="s">
        <v>30</v>
      </c>
      <c r="G45" s="299" t="s">
        <v>30</v>
      </c>
      <c r="H45" s="299" t="s">
        <v>30</v>
      </c>
      <c r="I45" s="552" t="s">
        <v>30</v>
      </c>
      <c r="J45" s="552" t="s">
        <v>30</v>
      </c>
      <c r="K45" s="553" t="s">
        <v>30</v>
      </c>
      <c r="L45" s="175"/>
    </row>
    <row r="46" spans="1:14" s="533" customFormat="1" ht="13.35" customHeight="1" x14ac:dyDescent="0.15">
      <c r="A46" s="173" t="s">
        <v>517</v>
      </c>
      <c r="B46" s="299">
        <v>311</v>
      </c>
      <c r="C46" s="299">
        <v>343</v>
      </c>
      <c r="D46" s="299">
        <v>370</v>
      </c>
      <c r="E46" s="299">
        <v>713</v>
      </c>
      <c r="F46" s="537">
        <v>281</v>
      </c>
      <c r="G46" s="538">
        <v>311</v>
      </c>
      <c r="H46" s="538">
        <v>332</v>
      </c>
      <c r="I46" s="537">
        <v>643</v>
      </c>
      <c r="J46" s="168">
        <f t="shared" si="0"/>
        <v>-30</v>
      </c>
      <c r="K46" s="169">
        <f t="shared" si="1"/>
        <v>-70</v>
      </c>
      <c r="L46" s="175"/>
    </row>
    <row r="47" spans="1:14" s="533" customFormat="1" ht="13.35" customHeight="1" x14ac:dyDescent="0.15">
      <c r="A47" s="173" t="s">
        <v>546</v>
      </c>
      <c r="B47" s="299">
        <v>634</v>
      </c>
      <c r="C47" s="299">
        <v>810</v>
      </c>
      <c r="D47" s="299">
        <v>799</v>
      </c>
      <c r="E47" s="299">
        <v>1609</v>
      </c>
      <c r="F47" s="537">
        <v>650</v>
      </c>
      <c r="G47" s="538">
        <v>812</v>
      </c>
      <c r="H47" s="538">
        <v>855</v>
      </c>
      <c r="I47" s="537">
        <v>1667</v>
      </c>
      <c r="J47" s="168">
        <f t="shared" si="0"/>
        <v>16</v>
      </c>
      <c r="K47" s="169">
        <f t="shared" si="1"/>
        <v>58</v>
      </c>
      <c r="L47" s="175"/>
    </row>
    <row r="48" spans="1:14" s="533" customFormat="1" ht="13.35" customHeight="1" x14ac:dyDescent="0.15">
      <c r="A48" s="173" t="s">
        <v>547</v>
      </c>
      <c r="B48" s="299">
        <v>294</v>
      </c>
      <c r="C48" s="299">
        <v>256</v>
      </c>
      <c r="D48" s="299">
        <v>307</v>
      </c>
      <c r="E48" s="299">
        <v>563</v>
      </c>
      <c r="F48" s="537">
        <v>253</v>
      </c>
      <c r="G48" s="538">
        <v>200</v>
      </c>
      <c r="H48" s="538">
        <v>251</v>
      </c>
      <c r="I48" s="537">
        <v>451</v>
      </c>
      <c r="J48" s="168">
        <f t="shared" si="0"/>
        <v>-41</v>
      </c>
      <c r="K48" s="169">
        <f t="shared" si="1"/>
        <v>-112</v>
      </c>
      <c r="L48" s="175"/>
    </row>
    <row r="49" spans="1:14" s="533" customFormat="1" ht="13.35" customHeight="1" x14ac:dyDescent="0.15">
      <c r="A49" s="173" t="s">
        <v>20</v>
      </c>
      <c r="B49" s="299">
        <v>465</v>
      </c>
      <c r="C49" s="299">
        <v>708</v>
      </c>
      <c r="D49" s="299">
        <v>597</v>
      </c>
      <c r="E49" s="299">
        <v>1305</v>
      </c>
      <c r="F49" s="537">
        <v>63</v>
      </c>
      <c r="G49" s="538">
        <v>229</v>
      </c>
      <c r="H49" s="538">
        <v>137</v>
      </c>
      <c r="I49" s="537">
        <v>366</v>
      </c>
      <c r="J49" s="168">
        <f t="shared" si="0"/>
        <v>-402</v>
      </c>
      <c r="K49" s="169">
        <f t="shared" si="1"/>
        <v>-939</v>
      </c>
      <c r="L49" s="175"/>
    </row>
    <row r="50" spans="1:14" s="533" customFormat="1" ht="13.35" customHeight="1" x14ac:dyDescent="0.15">
      <c r="A50" s="173" t="s">
        <v>879</v>
      </c>
      <c r="B50" s="299">
        <v>181</v>
      </c>
      <c r="C50" s="299">
        <v>216</v>
      </c>
      <c r="D50" s="299">
        <v>195</v>
      </c>
      <c r="E50" s="299">
        <v>411</v>
      </c>
      <c r="F50" s="537">
        <v>160</v>
      </c>
      <c r="G50" s="538">
        <v>186</v>
      </c>
      <c r="H50" s="538">
        <v>182</v>
      </c>
      <c r="I50" s="537">
        <v>368</v>
      </c>
      <c r="J50" s="168">
        <f t="shared" si="0"/>
        <v>-21</v>
      </c>
      <c r="K50" s="169">
        <f t="shared" si="1"/>
        <v>-43</v>
      </c>
      <c r="L50" s="175"/>
    </row>
    <row r="51" spans="1:14" s="533" customFormat="1" ht="13.35" customHeight="1" x14ac:dyDescent="0.15">
      <c r="A51" s="173" t="s">
        <v>880</v>
      </c>
      <c r="B51" s="299">
        <v>115</v>
      </c>
      <c r="C51" s="299">
        <v>134</v>
      </c>
      <c r="D51" s="299">
        <v>128</v>
      </c>
      <c r="E51" s="299">
        <v>262</v>
      </c>
      <c r="F51" s="537">
        <v>103</v>
      </c>
      <c r="G51" s="538">
        <v>116</v>
      </c>
      <c r="H51" s="538">
        <v>116</v>
      </c>
      <c r="I51" s="537">
        <v>232</v>
      </c>
      <c r="J51" s="168">
        <f t="shared" si="0"/>
        <v>-12</v>
      </c>
      <c r="K51" s="169">
        <f t="shared" si="1"/>
        <v>-30</v>
      </c>
      <c r="L51" s="175"/>
    </row>
    <row r="52" spans="1:14" s="533" customFormat="1" ht="13.35" customHeight="1" x14ac:dyDescent="0.15">
      <c r="A52" s="173" t="s">
        <v>881</v>
      </c>
      <c r="B52" s="299">
        <v>252</v>
      </c>
      <c r="C52" s="299">
        <v>282</v>
      </c>
      <c r="D52" s="299">
        <v>289</v>
      </c>
      <c r="E52" s="299">
        <v>571</v>
      </c>
      <c r="F52" s="537">
        <v>275</v>
      </c>
      <c r="G52" s="538">
        <v>293</v>
      </c>
      <c r="H52" s="538">
        <v>297</v>
      </c>
      <c r="I52" s="537">
        <v>590</v>
      </c>
      <c r="J52" s="168">
        <f t="shared" si="0"/>
        <v>23</v>
      </c>
      <c r="K52" s="169">
        <f t="shared" si="1"/>
        <v>19</v>
      </c>
      <c r="L52" s="175"/>
    </row>
    <row r="53" spans="1:14" s="533" customFormat="1" ht="13.35" customHeight="1" x14ac:dyDescent="0.15">
      <c r="A53" s="173" t="s">
        <v>929</v>
      </c>
      <c r="B53" s="171" t="s">
        <v>30</v>
      </c>
      <c r="C53" s="171" t="s">
        <v>30</v>
      </c>
      <c r="D53" s="171" t="s">
        <v>30</v>
      </c>
      <c r="E53" s="171" t="s">
        <v>30</v>
      </c>
      <c r="F53" s="537">
        <v>198</v>
      </c>
      <c r="G53" s="538">
        <v>186</v>
      </c>
      <c r="H53" s="538">
        <v>205</v>
      </c>
      <c r="I53" s="537">
        <v>391</v>
      </c>
      <c r="J53" s="168">
        <v>198</v>
      </c>
      <c r="K53" s="169">
        <v>391</v>
      </c>
      <c r="L53" s="175"/>
    </row>
    <row r="54" spans="1:14" s="533" customFormat="1" ht="13.35" customHeight="1" x14ac:dyDescent="0.15">
      <c r="A54" s="173" t="s">
        <v>930</v>
      </c>
      <c r="B54" s="171" t="s">
        <v>30</v>
      </c>
      <c r="C54" s="171" t="s">
        <v>30</v>
      </c>
      <c r="D54" s="171" t="s">
        <v>30</v>
      </c>
      <c r="E54" s="171" t="s">
        <v>30</v>
      </c>
      <c r="F54" s="537">
        <v>242</v>
      </c>
      <c r="G54" s="538">
        <v>288</v>
      </c>
      <c r="H54" s="538">
        <v>285</v>
      </c>
      <c r="I54" s="537">
        <v>573</v>
      </c>
      <c r="J54" s="168">
        <v>242</v>
      </c>
      <c r="K54" s="169">
        <v>573</v>
      </c>
      <c r="L54" s="175"/>
    </row>
    <row r="55" spans="1:14" s="533" customFormat="1" ht="13.35" customHeight="1" x14ac:dyDescent="0.15">
      <c r="A55" s="173" t="s">
        <v>518</v>
      </c>
      <c r="B55" s="299">
        <v>295</v>
      </c>
      <c r="C55" s="299">
        <v>391</v>
      </c>
      <c r="D55" s="299">
        <v>408</v>
      </c>
      <c r="E55" s="299">
        <v>799</v>
      </c>
      <c r="F55" s="537">
        <v>293</v>
      </c>
      <c r="G55" s="538">
        <v>369</v>
      </c>
      <c r="H55" s="538">
        <v>378</v>
      </c>
      <c r="I55" s="537">
        <v>747</v>
      </c>
      <c r="J55" s="168">
        <f t="shared" si="0"/>
        <v>-2</v>
      </c>
      <c r="K55" s="169">
        <f t="shared" si="1"/>
        <v>-52</v>
      </c>
      <c r="L55" s="175"/>
    </row>
    <row r="56" spans="1:14" s="533" customFormat="1" ht="13.35" customHeight="1" x14ac:dyDescent="0.15">
      <c r="A56" s="173" t="s">
        <v>882</v>
      </c>
      <c r="B56" s="299">
        <v>221</v>
      </c>
      <c r="C56" s="299">
        <v>269</v>
      </c>
      <c r="D56" s="299">
        <v>277</v>
      </c>
      <c r="E56" s="299">
        <v>546</v>
      </c>
      <c r="F56" s="537">
        <v>238</v>
      </c>
      <c r="G56" s="538">
        <v>262</v>
      </c>
      <c r="H56" s="538">
        <v>306</v>
      </c>
      <c r="I56" s="537">
        <v>568</v>
      </c>
      <c r="J56" s="168">
        <f t="shared" si="0"/>
        <v>17</v>
      </c>
      <c r="K56" s="169">
        <f t="shared" si="1"/>
        <v>22</v>
      </c>
      <c r="L56" s="175"/>
    </row>
    <row r="57" spans="1:14" s="535" customFormat="1" ht="14.1" customHeight="1" thickBot="1" x14ac:dyDescent="0.2">
      <c r="A57" s="173" t="s">
        <v>548</v>
      </c>
      <c r="B57" s="504">
        <v>10</v>
      </c>
      <c r="C57" s="504">
        <v>12</v>
      </c>
      <c r="D57" s="504">
        <v>12</v>
      </c>
      <c r="E57" s="504">
        <v>24</v>
      </c>
      <c r="F57" s="554">
        <v>13</v>
      </c>
      <c r="G57" s="555">
        <v>15</v>
      </c>
      <c r="H57" s="555">
        <v>19</v>
      </c>
      <c r="I57" s="537">
        <v>34</v>
      </c>
      <c r="J57" s="168">
        <f t="shared" si="0"/>
        <v>3</v>
      </c>
      <c r="K57" s="550">
        <f t="shared" si="1"/>
        <v>10</v>
      </c>
      <c r="L57" s="534"/>
      <c r="M57" s="534"/>
      <c r="N57" s="534"/>
    </row>
    <row r="58" spans="1:14" s="533" customFormat="1" ht="13.35" customHeight="1" x14ac:dyDescent="0.15">
      <c r="A58" s="297"/>
      <c r="B58" s="468"/>
      <c r="C58" s="468"/>
      <c r="D58" s="468"/>
      <c r="E58" s="468"/>
      <c r="F58" s="300"/>
      <c r="G58" s="300"/>
      <c r="H58" s="300"/>
      <c r="I58" s="300"/>
      <c r="J58" s="298"/>
      <c r="K58" s="556" t="s">
        <v>883</v>
      </c>
      <c r="L58" s="175"/>
    </row>
    <row r="59" spans="1:14" s="558" customFormat="1" ht="13.35" customHeight="1" x14ac:dyDescent="0.15">
      <c r="A59" s="548"/>
      <c r="B59" s="119"/>
      <c r="C59" s="119"/>
      <c r="D59" s="119"/>
      <c r="E59" s="119"/>
      <c r="F59" s="119"/>
      <c r="G59" s="119"/>
      <c r="H59" s="119"/>
      <c r="I59" s="118"/>
      <c r="J59" s="118"/>
      <c r="K59" s="557"/>
      <c r="L59" s="119"/>
    </row>
    <row r="60" spans="1:14" x14ac:dyDescent="0.15">
      <c r="A60" s="121"/>
      <c r="B60" s="121"/>
      <c r="C60" s="121"/>
      <c r="D60" s="121"/>
      <c r="E60" s="121"/>
      <c r="F60" s="121"/>
      <c r="G60" s="121"/>
      <c r="H60" s="121"/>
      <c r="I60" s="121"/>
      <c r="J60" s="121"/>
      <c r="K60" s="121"/>
      <c r="L60" s="121"/>
    </row>
    <row r="61" spans="1:14" x14ac:dyDescent="0.15">
      <c r="A61" s="121"/>
      <c r="B61" s="121"/>
      <c r="C61" s="121"/>
      <c r="D61" s="121"/>
      <c r="E61" s="121"/>
      <c r="F61" s="121"/>
      <c r="G61" s="121"/>
      <c r="H61" s="121"/>
      <c r="I61" s="121"/>
      <c r="J61" s="121"/>
      <c r="K61" s="121"/>
      <c r="L61" s="121"/>
    </row>
    <row r="62" spans="1:14" x14ac:dyDescent="0.15">
      <c r="A62" s="121"/>
      <c r="B62" s="121"/>
      <c r="C62" s="121"/>
      <c r="D62" s="121"/>
      <c r="E62" s="121"/>
      <c r="F62" s="121"/>
      <c r="G62" s="121"/>
      <c r="H62" s="121"/>
      <c r="I62" s="121"/>
      <c r="J62" s="121"/>
      <c r="K62" s="121"/>
      <c r="L62" s="121"/>
    </row>
    <row r="63" spans="1:14" x14ac:dyDescent="0.15">
      <c r="A63" s="121"/>
      <c r="B63" s="121"/>
      <c r="C63" s="121"/>
      <c r="D63" s="121"/>
      <c r="E63" s="121"/>
      <c r="F63" s="121"/>
      <c r="G63" s="121"/>
      <c r="H63" s="121"/>
      <c r="I63" s="121"/>
      <c r="J63" s="121"/>
      <c r="K63" s="121"/>
      <c r="L63" s="121"/>
    </row>
    <row r="64" spans="1:14" x14ac:dyDescent="0.15">
      <c r="A64" s="121"/>
      <c r="B64" s="121"/>
      <c r="C64" s="121"/>
      <c r="D64" s="121"/>
      <c r="E64" s="121"/>
      <c r="F64" s="121"/>
      <c r="G64" s="121"/>
      <c r="H64" s="121"/>
      <c r="I64" s="121"/>
      <c r="J64" s="121"/>
      <c r="K64" s="121"/>
      <c r="L64" s="121"/>
    </row>
    <row r="65" spans="1:12" x14ac:dyDescent="0.15">
      <c r="A65" s="121"/>
      <c r="B65" s="121"/>
      <c r="C65" s="121"/>
      <c r="D65" s="121"/>
      <c r="E65" s="121"/>
      <c r="F65" s="121"/>
      <c r="G65" s="121"/>
      <c r="H65" s="121"/>
      <c r="I65" s="121"/>
      <c r="J65" s="121"/>
      <c r="K65" s="121"/>
      <c r="L65" s="121"/>
    </row>
    <row r="66" spans="1:12" x14ac:dyDescent="0.15">
      <c r="A66" s="121"/>
      <c r="B66" s="121"/>
      <c r="C66" s="121"/>
      <c r="D66" s="121"/>
      <c r="E66" s="121"/>
      <c r="F66" s="121"/>
      <c r="G66" s="121"/>
      <c r="H66" s="121"/>
      <c r="I66" s="121"/>
      <c r="J66" s="121"/>
      <c r="K66" s="121"/>
      <c r="L66" s="121"/>
    </row>
    <row r="67" spans="1:12" x14ac:dyDescent="0.15">
      <c r="A67" s="121"/>
      <c r="B67" s="121"/>
      <c r="C67" s="121"/>
      <c r="D67" s="121"/>
      <c r="E67" s="121"/>
      <c r="F67" s="121"/>
      <c r="G67" s="121"/>
      <c r="H67" s="121"/>
      <c r="I67" s="121"/>
      <c r="J67" s="121"/>
      <c r="K67" s="121"/>
      <c r="L67" s="121"/>
    </row>
    <row r="68" spans="1:12" x14ac:dyDescent="0.15">
      <c r="A68" s="121"/>
      <c r="B68" s="121"/>
      <c r="C68" s="121"/>
      <c r="D68" s="121"/>
      <c r="E68" s="121"/>
      <c r="F68" s="121"/>
      <c r="G68" s="121"/>
      <c r="H68" s="121"/>
      <c r="I68" s="121"/>
      <c r="J68" s="121"/>
      <c r="K68" s="121"/>
      <c r="L68" s="121"/>
    </row>
  </sheetData>
  <mergeCells count="5">
    <mergeCell ref="A2:A3"/>
    <mergeCell ref="B2:E2"/>
    <mergeCell ref="J1:K1"/>
    <mergeCell ref="F2:I2"/>
    <mergeCell ref="J2:K2"/>
  </mergeCells>
  <phoneticPr fontId="2"/>
  <pageMargins left="0.75" right="0.41" top="1" bottom="0.66"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13"/>
  </sheetPr>
  <dimension ref="A1:Q64"/>
  <sheetViews>
    <sheetView view="pageBreakPreview" zoomScale="80" zoomScaleNormal="100" zoomScaleSheetLayoutView="80" workbookViewId="0">
      <selection activeCell="K44" sqref="K44"/>
    </sheetView>
  </sheetViews>
  <sheetFormatPr defaultRowHeight="15" customHeight="1" x14ac:dyDescent="0.15"/>
  <cols>
    <col min="1" max="1" width="15.625" style="51" customWidth="1"/>
    <col min="2" max="5" width="6.625" style="51" customWidth="1"/>
    <col min="6" max="9" width="6.875" style="51" customWidth="1"/>
    <col min="10" max="11" width="7.125" style="51" customWidth="1"/>
    <col min="12" max="16384" width="9" style="51"/>
  </cols>
  <sheetData>
    <row r="1" spans="1:14" s="532" customFormat="1" ht="12.95" customHeight="1" thickBot="1" x14ac:dyDescent="0.2">
      <c r="A1" s="530"/>
      <c r="B1" s="530"/>
      <c r="C1" s="530"/>
      <c r="D1" s="530"/>
      <c r="E1" s="530"/>
      <c r="F1" s="530"/>
      <c r="G1" s="530"/>
      <c r="H1" s="530"/>
      <c r="I1" s="531"/>
      <c r="J1" s="779" t="s">
        <v>557</v>
      </c>
      <c r="K1" s="779"/>
      <c r="L1" s="530"/>
      <c r="M1" s="530"/>
      <c r="N1" s="530"/>
    </row>
    <row r="2" spans="1:14" s="533" customFormat="1" ht="14.1" customHeight="1" x14ac:dyDescent="0.15">
      <c r="A2" s="773" t="s">
        <v>553</v>
      </c>
      <c r="B2" s="775" t="s">
        <v>877</v>
      </c>
      <c r="C2" s="776"/>
      <c r="D2" s="776"/>
      <c r="E2" s="781"/>
      <c r="F2" s="775" t="s">
        <v>928</v>
      </c>
      <c r="G2" s="776"/>
      <c r="H2" s="776"/>
      <c r="I2" s="776"/>
      <c r="J2" s="775" t="s">
        <v>324</v>
      </c>
      <c r="K2" s="776"/>
      <c r="L2" s="175"/>
      <c r="M2" s="175"/>
      <c r="N2" s="175"/>
    </row>
    <row r="3" spans="1:14" s="535" customFormat="1" ht="14.1" customHeight="1" x14ac:dyDescent="0.15">
      <c r="A3" s="774"/>
      <c r="B3" s="166" t="s">
        <v>88</v>
      </c>
      <c r="C3" s="166" t="s">
        <v>81</v>
      </c>
      <c r="D3" s="166" t="s">
        <v>82</v>
      </c>
      <c r="E3" s="166" t="s">
        <v>325</v>
      </c>
      <c r="F3" s="165" t="s">
        <v>88</v>
      </c>
      <c r="G3" s="166" t="s">
        <v>81</v>
      </c>
      <c r="H3" s="166" t="s">
        <v>82</v>
      </c>
      <c r="I3" s="167" t="s">
        <v>325</v>
      </c>
      <c r="J3" s="166" t="s">
        <v>88</v>
      </c>
      <c r="K3" s="167" t="s">
        <v>326</v>
      </c>
      <c r="L3" s="534"/>
      <c r="M3" s="534"/>
      <c r="N3" s="534"/>
    </row>
    <row r="4" spans="1:14" s="533" customFormat="1" ht="14.1" customHeight="1" x14ac:dyDescent="0.15">
      <c r="A4" s="173" t="s">
        <v>549</v>
      </c>
      <c r="B4" s="171" t="s">
        <v>30</v>
      </c>
      <c r="C4" s="171" t="s">
        <v>30</v>
      </c>
      <c r="D4" s="171" t="s">
        <v>30</v>
      </c>
      <c r="E4" s="171" t="s">
        <v>30</v>
      </c>
      <c r="F4" s="467" t="s">
        <v>30</v>
      </c>
      <c r="G4" s="295" t="s">
        <v>30</v>
      </c>
      <c r="H4" s="295" t="s">
        <v>30</v>
      </c>
      <c r="I4" s="467" t="s">
        <v>30</v>
      </c>
      <c r="J4" s="536" t="s">
        <v>30</v>
      </c>
      <c r="K4" s="467" t="s">
        <v>30</v>
      </c>
      <c r="L4" s="175"/>
      <c r="M4" s="175"/>
      <c r="N4" s="175"/>
    </row>
    <row r="5" spans="1:14" s="533" customFormat="1" ht="14.1" customHeight="1" x14ac:dyDescent="0.15">
      <c r="A5" s="173" t="s">
        <v>467</v>
      </c>
      <c r="B5" s="171" t="s">
        <v>30</v>
      </c>
      <c r="C5" s="171" t="s">
        <v>30</v>
      </c>
      <c r="D5" s="171" t="s">
        <v>30</v>
      </c>
      <c r="E5" s="171" t="s">
        <v>30</v>
      </c>
      <c r="F5" s="467" t="s">
        <v>30</v>
      </c>
      <c r="G5" s="295" t="s">
        <v>30</v>
      </c>
      <c r="H5" s="295" t="s">
        <v>30</v>
      </c>
      <c r="I5" s="467" t="s">
        <v>30</v>
      </c>
      <c r="J5" s="295" t="s">
        <v>30</v>
      </c>
      <c r="K5" s="467" t="s">
        <v>30</v>
      </c>
      <c r="L5" s="175"/>
      <c r="M5" s="175"/>
      <c r="N5" s="175"/>
    </row>
    <row r="6" spans="1:14" s="533" customFormat="1" ht="14.1" customHeight="1" x14ac:dyDescent="0.15">
      <c r="A6" s="173" t="s">
        <v>21</v>
      </c>
      <c r="B6" s="299">
        <v>7</v>
      </c>
      <c r="C6" s="299">
        <v>8</v>
      </c>
      <c r="D6" s="299">
        <v>6</v>
      </c>
      <c r="E6" s="299">
        <v>14</v>
      </c>
      <c r="F6" s="537">
        <v>7</v>
      </c>
      <c r="G6" s="538">
        <v>8</v>
      </c>
      <c r="H6" s="538">
        <v>6</v>
      </c>
      <c r="I6" s="537">
        <v>14</v>
      </c>
      <c r="J6" s="539">
        <f>F6-B6</f>
        <v>0</v>
      </c>
      <c r="K6" s="540">
        <f>I6-E6</f>
        <v>0</v>
      </c>
      <c r="L6" s="175"/>
      <c r="M6" s="175"/>
      <c r="N6" s="175"/>
    </row>
    <row r="7" spans="1:14" s="533" customFormat="1" ht="14.1" customHeight="1" x14ac:dyDescent="0.15">
      <c r="A7" s="173" t="s">
        <v>521</v>
      </c>
      <c r="B7" s="299">
        <v>117</v>
      </c>
      <c r="C7" s="299">
        <v>134</v>
      </c>
      <c r="D7" s="299">
        <v>160</v>
      </c>
      <c r="E7" s="299">
        <v>294</v>
      </c>
      <c r="F7" s="537">
        <v>116</v>
      </c>
      <c r="G7" s="538">
        <v>130</v>
      </c>
      <c r="H7" s="538">
        <v>148</v>
      </c>
      <c r="I7" s="537">
        <v>278</v>
      </c>
      <c r="J7" s="539">
        <f t="shared" ref="J7:J57" si="0">F7-B7</f>
        <v>-1</v>
      </c>
      <c r="K7" s="540">
        <f t="shared" ref="K7:K57" si="1">I7-E7</f>
        <v>-16</v>
      </c>
      <c r="L7" s="175"/>
      <c r="M7" s="175"/>
      <c r="N7" s="175"/>
    </row>
    <row r="8" spans="1:14" s="533" customFormat="1" ht="14.1" customHeight="1" x14ac:dyDescent="0.15">
      <c r="A8" s="173" t="s">
        <v>472</v>
      </c>
      <c r="B8" s="299">
        <v>198</v>
      </c>
      <c r="C8" s="299">
        <v>231</v>
      </c>
      <c r="D8" s="299">
        <v>271</v>
      </c>
      <c r="E8" s="299">
        <v>502</v>
      </c>
      <c r="F8" s="537">
        <v>217</v>
      </c>
      <c r="G8" s="538">
        <v>243</v>
      </c>
      <c r="H8" s="538">
        <v>266</v>
      </c>
      <c r="I8" s="537">
        <v>509</v>
      </c>
      <c r="J8" s="539">
        <f t="shared" si="0"/>
        <v>19</v>
      </c>
      <c r="K8" s="540">
        <f t="shared" si="1"/>
        <v>7</v>
      </c>
      <c r="L8" s="175"/>
      <c r="M8" s="175"/>
      <c r="N8" s="175"/>
    </row>
    <row r="9" spans="1:14" s="533" customFormat="1" ht="14.1" customHeight="1" x14ac:dyDescent="0.15">
      <c r="A9" s="173" t="s">
        <v>473</v>
      </c>
      <c r="B9" s="299">
        <v>151</v>
      </c>
      <c r="C9" s="299">
        <v>186</v>
      </c>
      <c r="D9" s="299">
        <v>202</v>
      </c>
      <c r="E9" s="299">
        <v>388</v>
      </c>
      <c r="F9" s="537">
        <v>153</v>
      </c>
      <c r="G9" s="538">
        <v>174</v>
      </c>
      <c r="H9" s="538">
        <v>194</v>
      </c>
      <c r="I9" s="537">
        <v>368</v>
      </c>
      <c r="J9" s="539">
        <f t="shared" si="0"/>
        <v>2</v>
      </c>
      <c r="K9" s="540">
        <f t="shared" si="1"/>
        <v>-20</v>
      </c>
      <c r="L9" s="175"/>
      <c r="M9" s="175"/>
      <c r="N9" s="175"/>
    </row>
    <row r="10" spans="1:14" s="533" customFormat="1" ht="14.1" customHeight="1" x14ac:dyDescent="0.15">
      <c r="A10" s="173" t="s">
        <v>474</v>
      </c>
      <c r="B10" s="299">
        <v>228</v>
      </c>
      <c r="C10" s="299">
        <v>331</v>
      </c>
      <c r="D10" s="299">
        <v>359</v>
      </c>
      <c r="E10" s="299">
        <v>690</v>
      </c>
      <c r="F10" s="537">
        <v>293</v>
      </c>
      <c r="G10" s="538">
        <v>429</v>
      </c>
      <c r="H10" s="538">
        <v>459</v>
      </c>
      <c r="I10" s="537">
        <v>888</v>
      </c>
      <c r="J10" s="539">
        <f t="shared" si="0"/>
        <v>65</v>
      </c>
      <c r="K10" s="540">
        <f t="shared" si="1"/>
        <v>198</v>
      </c>
      <c r="L10" s="175"/>
      <c r="M10" s="175"/>
      <c r="N10" s="175"/>
    </row>
    <row r="11" spans="1:14" s="533" customFormat="1" ht="14.1" customHeight="1" x14ac:dyDescent="0.15">
      <c r="A11" s="173" t="s">
        <v>475</v>
      </c>
      <c r="B11" s="299">
        <v>212</v>
      </c>
      <c r="C11" s="299">
        <v>263</v>
      </c>
      <c r="D11" s="299">
        <v>284</v>
      </c>
      <c r="E11" s="299">
        <v>547</v>
      </c>
      <c r="F11" s="537">
        <v>227</v>
      </c>
      <c r="G11" s="538">
        <v>275</v>
      </c>
      <c r="H11" s="538">
        <v>285</v>
      </c>
      <c r="I11" s="537">
        <v>560</v>
      </c>
      <c r="J11" s="539">
        <f t="shared" si="0"/>
        <v>15</v>
      </c>
      <c r="K11" s="540">
        <f t="shared" si="1"/>
        <v>13</v>
      </c>
      <c r="L11" s="175"/>
      <c r="M11" s="175"/>
      <c r="N11" s="175"/>
    </row>
    <row r="12" spans="1:14" s="533" customFormat="1" ht="14.1" customHeight="1" x14ac:dyDescent="0.15">
      <c r="A12" s="173" t="s">
        <v>522</v>
      </c>
      <c r="B12" s="299">
        <v>170</v>
      </c>
      <c r="C12" s="299">
        <v>224</v>
      </c>
      <c r="D12" s="299">
        <v>231</v>
      </c>
      <c r="E12" s="299">
        <v>455</v>
      </c>
      <c r="F12" s="537">
        <v>169</v>
      </c>
      <c r="G12" s="538">
        <v>209</v>
      </c>
      <c r="H12" s="538">
        <v>241</v>
      </c>
      <c r="I12" s="537">
        <v>450</v>
      </c>
      <c r="J12" s="539">
        <f t="shared" si="0"/>
        <v>-1</v>
      </c>
      <c r="K12" s="540">
        <f t="shared" si="1"/>
        <v>-5</v>
      </c>
      <c r="L12" s="175"/>
      <c r="M12" s="175"/>
      <c r="N12" s="175"/>
    </row>
    <row r="13" spans="1:14" s="533" customFormat="1" ht="14.1" customHeight="1" x14ac:dyDescent="0.15">
      <c r="A13" s="173" t="s">
        <v>476</v>
      </c>
      <c r="B13" s="299">
        <v>183</v>
      </c>
      <c r="C13" s="299">
        <v>258</v>
      </c>
      <c r="D13" s="299">
        <v>270</v>
      </c>
      <c r="E13" s="299">
        <v>528</v>
      </c>
      <c r="F13" s="537">
        <v>190</v>
      </c>
      <c r="G13" s="538">
        <v>246</v>
      </c>
      <c r="H13" s="538">
        <v>264</v>
      </c>
      <c r="I13" s="537">
        <v>510</v>
      </c>
      <c r="J13" s="539">
        <f t="shared" si="0"/>
        <v>7</v>
      </c>
      <c r="K13" s="540">
        <f t="shared" si="1"/>
        <v>-18</v>
      </c>
      <c r="L13" s="175"/>
      <c r="M13" s="175"/>
      <c r="N13" s="175"/>
    </row>
    <row r="14" spans="1:14" s="533" customFormat="1" ht="14.1" customHeight="1" x14ac:dyDescent="0.15">
      <c r="A14" s="173" t="s">
        <v>523</v>
      </c>
      <c r="B14" s="299">
        <v>286</v>
      </c>
      <c r="C14" s="299">
        <v>307</v>
      </c>
      <c r="D14" s="299">
        <v>376</v>
      </c>
      <c r="E14" s="299">
        <v>683</v>
      </c>
      <c r="F14" s="537">
        <v>303</v>
      </c>
      <c r="G14" s="538">
        <v>324</v>
      </c>
      <c r="H14" s="538">
        <v>379</v>
      </c>
      <c r="I14" s="537">
        <v>703</v>
      </c>
      <c r="J14" s="539">
        <f t="shared" si="0"/>
        <v>17</v>
      </c>
      <c r="K14" s="540">
        <f t="shared" si="1"/>
        <v>20</v>
      </c>
      <c r="L14" s="175"/>
      <c r="M14" s="175"/>
      <c r="N14" s="175"/>
    </row>
    <row r="15" spans="1:14" s="533" customFormat="1" ht="14.1" customHeight="1" x14ac:dyDescent="0.15">
      <c r="A15" s="173" t="s">
        <v>477</v>
      </c>
      <c r="B15" s="299">
        <v>94</v>
      </c>
      <c r="C15" s="299">
        <v>115</v>
      </c>
      <c r="D15" s="299">
        <v>166</v>
      </c>
      <c r="E15" s="299">
        <v>281</v>
      </c>
      <c r="F15" s="537">
        <v>137</v>
      </c>
      <c r="G15" s="538">
        <v>127</v>
      </c>
      <c r="H15" s="538">
        <v>192</v>
      </c>
      <c r="I15" s="537">
        <v>319</v>
      </c>
      <c r="J15" s="539">
        <f t="shared" si="0"/>
        <v>43</v>
      </c>
      <c r="K15" s="540">
        <f t="shared" si="1"/>
        <v>38</v>
      </c>
      <c r="L15" s="175"/>
      <c r="M15" s="175"/>
      <c r="N15" s="175"/>
    </row>
    <row r="16" spans="1:14" s="533" customFormat="1" ht="14.1" customHeight="1" x14ac:dyDescent="0.15">
      <c r="A16" s="173" t="s">
        <v>478</v>
      </c>
      <c r="B16" s="299">
        <v>138</v>
      </c>
      <c r="C16" s="299">
        <v>159</v>
      </c>
      <c r="D16" s="299">
        <v>164</v>
      </c>
      <c r="E16" s="299">
        <v>323</v>
      </c>
      <c r="F16" s="537">
        <v>144</v>
      </c>
      <c r="G16" s="538">
        <v>159</v>
      </c>
      <c r="H16" s="538">
        <v>167</v>
      </c>
      <c r="I16" s="537">
        <v>326</v>
      </c>
      <c r="J16" s="539">
        <f t="shared" si="0"/>
        <v>6</v>
      </c>
      <c r="K16" s="540">
        <f t="shared" si="1"/>
        <v>3</v>
      </c>
      <c r="L16" s="175"/>
      <c r="M16" s="175"/>
      <c r="N16" s="175"/>
    </row>
    <row r="17" spans="1:14" s="533" customFormat="1" ht="14.1" customHeight="1" x14ac:dyDescent="0.15">
      <c r="A17" s="173" t="s">
        <v>479</v>
      </c>
      <c r="B17" s="299">
        <v>185</v>
      </c>
      <c r="C17" s="299">
        <v>218</v>
      </c>
      <c r="D17" s="299">
        <v>244</v>
      </c>
      <c r="E17" s="299">
        <v>462</v>
      </c>
      <c r="F17" s="537">
        <v>189</v>
      </c>
      <c r="G17" s="538">
        <v>197</v>
      </c>
      <c r="H17" s="538">
        <v>238</v>
      </c>
      <c r="I17" s="537">
        <v>435</v>
      </c>
      <c r="J17" s="539">
        <f t="shared" si="0"/>
        <v>4</v>
      </c>
      <c r="K17" s="540">
        <f t="shared" si="1"/>
        <v>-27</v>
      </c>
      <c r="L17" s="175"/>
      <c r="M17" s="175"/>
      <c r="N17" s="175"/>
    </row>
    <row r="18" spans="1:14" s="533" customFormat="1" ht="14.1" customHeight="1" x14ac:dyDescent="0.15">
      <c r="A18" s="173" t="s">
        <v>480</v>
      </c>
      <c r="B18" s="299">
        <v>103</v>
      </c>
      <c r="C18" s="299">
        <v>133</v>
      </c>
      <c r="D18" s="299">
        <v>201</v>
      </c>
      <c r="E18" s="299">
        <v>334</v>
      </c>
      <c r="F18" s="537">
        <v>100</v>
      </c>
      <c r="G18" s="538">
        <v>130</v>
      </c>
      <c r="H18" s="538">
        <v>191</v>
      </c>
      <c r="I18" s="537">
        <v>321</v>
      </c>
      <c r="J18" s="539">
        <f t="shared" si="0"/>
        <v>-3</v>
      </c>
      <c r="K18" s="540">
        <f t="shared" si="1"/>
        <v>-13</v>
      </c>
      <c r="L18" s="175"/>
      <c r="M18" s="175"/>
      <c r="N18" s="175"/>
    </row>
    <row r="19" spans="1:14" s="533" customFormat="1" ht="14.1" customHeight="1" x14ac:dyDescent="0.15">
      <c r="A19" s="173" t="s">
        <v>481</v>
      </c>
      <c r="B19" s="299">
        <v>322</v>
      </c>
      <c r="C19" s="299">
        <v>459</v>
      </c>
      <c r="D19" s="299">
        <v>442</v>
      </c>
      <c r="E19" s="299">
        <v>901</v>
      </c>
      <c r="F19" s="537">
        <v>328</v>
      </c>
      <c r="G19" s="538">
        <v>403</v>
      </c>
      <c r="H19" s="538">
        <v>409</v>
      </c>
      <c r="I19" s="537">
        <v>812</v>
      </c>
      <c r="J19" s="539">
        <f t="shared" si="0"/>
        <v>6</v>
      </c>
      <c r="K19" s="540">
        <f t="shared" si="1"/>
        <v>-89</v>
      </c>
      <c r="L19" s="175"/>
      <c r="M19" s="175"/>
      <c r="N19" s="175"/>
    </row>
    <row r="20" spans="1:14" s="533" customFormat="1" ht="14.1" customHeight="1" x14ac:dyDescent="0.15">
      <c r="A20" s="173" t="s">
        <v>524</v>
      </c>
      <c r="B20" s="299">
        <v>121</v>
      </c>
      <c r="C20" s="299">
        <v>122</v>
      </c>
      <c r="D20" s="299">
        <v>157</v>
      </c>
      <c r="E20" s="299">
        <v>279</v>
      </c>
      <c r="F20" s="537">
        <v>162</v>
      </c>
      <c r="G20" s="538">
        <v>148</v>
      </c>
      <c r="H20" s="538">
        <v>187</v>
      </c>
      <c r="I20" s="537">
        <v>335</v>
      </c>
      <c r="J20" s="539">
        <f t="shared" si="0"/>
        <v>41</v>
      </c>
      <c r="K20" s="540">
        <f t="shared" si="1"/>
        <v>56</v>
      </c>
      <c r="L20" s="175"/>
      <c r="M20" s="175"/>
      <c r="N20" s="175"/>
    </row>
    <row r="21" spans="1:14" s="533" customFormat="1" ht="14.1" customHeight="1" x14ac:dyDescent="0.15">
      <c r="A21" s="173" t="s">
        <v>482</v>
      </c>
      <c r="B21" s="299">
        <v>222</v>
      </c>
      <c r="C21" s="299">
        <v>251</v>
      </c>
      <c r="D21" s="299">
        <v>287</v>
      </c>
      <c r="E21" s="299">
        <v>538</v>
      </c>
      <c r="F21" s="537">
        <v>211</v>
      </c>
      <c r="G21" s="538">
        <v>235</v>
      </c>
      <c r="H21" s="538">
        <v>243</v>
      </c>
      <c r="I21" s="537">
        <v>478</v>
      </c>
      <c r="J21" s="539">
        <f t="shared" si="0"/>
        <v>-11</v>
      </c>
      <c r="K21" s="540">
        <f t="shared" si="1"/>
        <v>-60</v>
      </c>
      <c r="L21" s="175"/>
      <c r="M21" s="175"/>
      <c r="N21" s="175"/>
    </row>
    <row r="22" spans="1:14" s="533" customFormat="1" ht="14.1" customHeight="1" x14ac:dyDescent="0.15">
      <c r="A22" s="173" t="s">
        <v>483</v>
      </c>
      <c r="B22" s="299">
        <v>247</v>
      </c>
      <c r="C22" s="299">
        <v>270</v>
      </c>
      <c r="D22" s="299">
        <v>320</v>
      </c>
      <c r="E22" s="299">
        <v>590</v>
      </c>
      <c r="F22" s="537">
        <v>237</v>
      </c>
      <c r="G22" s="538">
        <v>259</v>
      </c>
      <c r="H22" s="538">
        <v>298</v>
      </c>
      <c r="I22" s="537">
        <v>557</v>
      </c>
      <c r="J22" s="539">
        <f t="shared" si="0"/>
        <v>-10</v>
      </c>
      <c r="K22" s="540">
        <f t="shared" si="1"/>
        <v>-33</v>
      </c>
      <c r="L22" s="175"/>
      <c r="M22" s="175"/>
      <c r="N22" s="175"/>
    </row>
    <row r="23" spans="1:14" s="533" customFormat="1" ht="14.1" customHeight="1" x14ac:dyDescent="0.15">
      <c r="A23" s="173" t="s">
        <v>484</v>
      </c>
      <c r="B23" s="299">
        <v>291</v>
      </c>
      <c r="C23" s="299">
        <v>335</v>
      </c>
      <c r="D23" s="299">
        <v>389</v>
      </c>
      <c r="E23" s="299">
        <v>724</v>
      </c>
      <c r="F23" s="537">
        <v>277</v>
      </c>
      <c r="G23" s="538">
        <v>313</v>
      </c>
      <c r="H23" s="538">
        <v>376</v>
      </c>
      <c r="I23" s="537">
        <v>689</v>
      </c>
      <c r="J23" s="539">
        <f t="shared" si="0"/>
        <v>-14</v>
      </c>
      <c r="K23" s="540">
        <f t="shared" si="1"/>
        <v>-35</v>
      </c>
      <c r="L23" s="175"/>
      <c r="M23" s="175"/>
      <c r="N23" s="175"/>
    </row>
    <row r="24" spans="1:14" s="533" customFormat="1" ht="14.1" customHeight="1" x14ac:dyDescent="0.15">
      <c r="A24" s="173" t="s">
        <v>931</v>
      </c>
      <c r="B24" s="171" t="s">
        <v>30</v>
      </c>
      <c r="C24" s="171" t="s">
        <v>30</v>
      </c>
      <c r="D24" s="171" t="s">
        <v>30</v>
      </c>
      <c r="E24" s="171" t="s">
        <v>30</v>
      </c>
      <c r="F24" s="537">
        <v>57</v>
      </c>
      <c r="G24" s="538">
        <v>98</v>
      </c>
      <c r="H24" s="538">
        <v>97</v>
      </c>
      <c r="I24" s="537">
        <v>195</v>
      </c>
      <c r="J24" s="539">
        <v>57</v>
      </c>
      <c r="K24" s="540">
        <v>195</v>
      </c>
      <c r="L24" s="175"/>
      <c r="M24" s="175"/>
      <c r="N24" s="175"/>
    </row>
    <row r="25" spans="1:14" s="533" customFormat="1" ht="14.1" customHeight="1" x14ac:dyDescent="0.15">
      <c r="A25" s="173" t="s">
        <v>525</v>
      </c>
      <c r="B25" s="299">
        <v>197</v>
      </c>
      <c r="C25" s="299">
        <v>223</v>
      </c>
      <c r="D25" s="299">
        <v>239</v>
      </c>
      <c r="E25" s="299">
        <v>462</v>
      </c>
      <c r="F25" s="537">
        <v>194</v>
      </c>
      <c r="G25" s="538">
        <v>214</v>
      </c>
      <c r="H25" s="538">
        <v>225</v>
      </c>
      <c r="I25" s="537">
        <v>439</v>
      </c>
      <c r="J25" s="539">
        <f t="shared" si="0"/>
        <v>-3</v>
      </c>
      <c r="K25" s="540">
        <f t="shared" si="1"/>
        <v>-23</v>
      </c>
      <c r="L25" s="175"/>
      <c r="M25" s="175"/>
      <c r="N25" s="175"/>
    </row>
    <row r="26" spans="1:14" s="533" customFormat="1" ht="14.1" customHeight="1" x14ac:dyDescent="0.15">
      <c r="A26" s="173" t="s">
        <v>485</v>
      </c>
      <c r="B26" s="299">
        <v>199</v>
      </c>
      <c r="C26" s="299">
        <v>226</v>
      </c>
      <c r="D26" s="299">
        <v>264</v>
      </c>
      <c r="E26" s="299">
        <v>490</v>
      </c>
      <c r="F26" s="537">
        <v>199</v>
      </c>
      <c r="G26" s="538">
        <v>228</v>
      </c>
      <c r="H26" s="538">
        <v>254</v>
      </c>
      <c r="I26" s="537">
        <v>482</v>
      </c>
      <c r="J26" s="539">
        <f t="shared" si="0"/>
        <v>0</v>
      </c>
      <c r="K26" s="540">
        <f t="shared" si="1"/>
        <v>-8</v>
      </c>
      <c r="L26" s="175"/>
      <c r="M26" s="175"/>
      <c r="N26" s="175"/>
    </row>
    <row r="27" spans="1:14" s="533" customFormat="1" ht="14.1" customHeight="1" x14ac:dyDescent="0.15">
      <c r="A27" s="173" t="s">
        <v>486</v>
      </c>
      <c r="B27" s="299">
        <v>116</v>
      </c>
      <c r="C27" s="299">
        <v>153</v>
      </c>
      <c r="D27" s="299">
        <v>253</v>
      </c>
      <c r="E27" s="299">
        <v>406</v>
      </c>
      <c r="F27" s="537">
        <v>162</v>
      </c>
      <c r="G27" s="538">
        <v>210</v>
      </c>
      <c r="H27" s="538">
        <v>216</v>
      </c>
      <c r="I27" s="537">
        <v>426</v>
      </c>
      <c r="J27" s="539">
        <f t="shared" si="0"/>
        <v>46</v>
      </c>
      <c r="K27" s="540">
        <f t="shared" si="1"/>
        <v>20</v>
      </c>
      <c r="L27" s="175"/>
      <c r="M27" s="175"/>
      <c r="N27" s="175"/>
    </row>
    <row r="28" spans="1:14" s="533" customFormat="1" ht="14.1" customHeight="1" x14ac:dyDescent="0.15">
      <c r="A28" s="173" t="s">
        <v>487</v>
      </c>
      <c r="B28" s="299">
        <v>135</v>
      </c>
      <c r="C28" s="299">
        <v>157</v>
      </c>
      <c r="D28" s="299">
        <v>157</v>
      </c>
      <c r="E28" s="299">
        <v>314</v>
      </c>
      <c r="F28" s="537">
        <v>134</v>
      </c>
      <c r="G28" s="538">
        <v>167</v>
      </c>
      <c r="H28" s="538">
        <v>160</v>
      </c>
      <c r="I28" s="537">
        <v>327</v>
      </c>
      <c r="J28" s="539">
        <f t="shared" si="0"/>
        <v>-1</v>
      </c>
      <c r="K28" s="540">
        <f t="shared" si="1"/>
        <v>13</v>
      </c>
      <c r="L28" s="175"/>
      <c r="M28" s="175"/>
      <c r="N28" s="175"/>
    </row>
    <row r="29" spans="1:14" s="533" customFormat="1" ht="14.1" customHeight="1" x14ac:dyDescent="0.15">
      <c r="A29" s="173" t="s">
        <v>488</v>
      </c>
      <c r="B29" s="299">
        <v>131</v>
      </c>
      <c r="C29" s="299">
        <v>152</v>
      </c>
      <c r="D29" s="299">
        <v>174</v>
      </c>
      <c r="E29" s="299">
        <v>326</v>
      </c>
      <c r="F29" s="537">
        <v>210</v>
      </c>
      <c r="G29" s="538">
        <v>302</v>
      </c>
      <c r="H29" s="538">
        <v>306</v>
      </c>
      <c r="I29" s="537">
        <v>608</v>
      </c>
      <c r="J29" s="539">
        <f t="shared" si="0"/>
        <v>79</v>
      </c>
      <c r="K29" s="540">
        <f t="shared" si="1"/>
        <v>282</v>
      </c>
      <c r="L29" s="175"/>
      <c r="M29" s="175"/>
      <c r="N29" s="175"/>
    </row>
    <row r="30" spans="1:14" s="533" customFormat="1" ht="14.1" customHeight="1" x14ac:dyDescent="0.15">
      <c r="A30" s="173" t="s">
        <v>489</v>
      </c>
      <c r="B30" s="299">
        <v>275</v>
      </c>
      <c r="C30" s="299">
        <v>319</v>
      </c>
      <c r="D30" s="299">
        <v>347</v>
      </c>
      <c r="E30" s="299">
        <v>666</v>
      </c>
      <c r="F30" s="537">
        <v>297</v>
      </c>
      <c r="G30" s="538">
        <v>331</v>
      </c>
      <c r="H30" s="538">
        <v>336</v>
      </c>
      <c r="I30" s="537">
        <v>667</v>
      </c>
      <c r="J30" s="539">
        <f t="shared" si="0"/>
        <v>22</v>
      </c>
      <c r="K30" s="540">
        <f t="shared" si="1"/>
        <v>1</v>
      </c>
      <c r="L30" s="175"/>
      <c r="M30" s="175"/>
      <c r="N30" s="175"/>
    </row>
    <row r="31" spans="1:14" s="533" customFormat="1" ht="14.1" customHeight="1" x14ac:dyDescent="0.15">
      <c r="A31" s="173" t="s">
        <v>490</v>
      </c>
      <c r="B31" s="299">
        <v>272</v>
      </c>
      <c r="C31" s="299">
        <v>374</v>
      </c>
      <c r="D31" s="299">
        <v>430</v>
      </c>
      <c r="E31" s="299">
        <v>804</v>
      </c>
      <c r="F31" s="537">
        <v>275</v>
      </c>
      <c r="G31" s="538">
        <v>338</v>
      </c>
      <c r="H31" s="538">
        <v>382</v>
      </c>
      <c r="I31" s="537">
        <v>720</v>
      </c>
      <c r="J31" s="539">
        <f t="shared" si="0"/>
        <v>3</v>
      </c>
      <c r="K31" s="540">
        <f t="shared" si="1"/>
        <v>-84</v>
      </c>
      <c r="L31" s="175"/>
      <c r="M31" s="175"/>
      <c r="N31" s="175"/>
    </row>
    <row r="32" spans="1:14" s="533" customFormat="1" ht="14.1" customHeight="1" x14ac:dyDescent="0.15">
      <c r="A32" s="173" t="s">
        <v>802</v>
      </c>
      <c r="B32" s="299">
        <v>30</v>
      </c>
      <c r="C32" s="299">
        <v>20</v>
      </c>
      <c r="D32" s="299">
        <v>24</v>
      </c>
      <c r="E32" s="299">
        <v>44</v>
      </c>
      <c r="F32" s="537">
        <v>146</v>
      </c>
      <c r="G32" s="538">
        <v>165</v>
      </c>
      <c r="H32" s="538">
        <v>143</v>
      </c>
      <c r="I32" s="537">
        <v>308</v>
      </c>
      <c r="J32" s="539">
        <f t="shared" si="0"/>
        <v>116</v>
      </c>
      <c r="K32" s="540">
        <f t="shared" si="1"/>
        <v>264</v>
      </c>
      <c r="L32" s="175"/>
      <c r="M32" s="175"/>
      <c r="N32" s="175"/>
    </row>
    <row r="33" spans="1:14" s="533" customFormat="1" ht="14.1" customHeight="1" x14ac:dyDescent="0.15">
      <c r="A33" s="173" t="s">
        <v>697</v>
      </c>
      <c r="B33" s="299">
        <v>112</v>
      </c>
      <c r="C33" s="299">
        <v>183</v>
      </c>
      <c r="D33" s="299">
        <v>184</v>
      </c>
      <c r="E33" s="299">
        <v>367</v>
      </c>
      <c r="F33" s="537">
        <v>136</v>
      </c>
      <c r="G33" s="538">
        <v>240</v>
      </c>
      <c r="H33" s="538">
        <v>243</v>
      </c>
      <c r="I33" s="537">
        <v>483</v>
      </c>
      <c r="J33" s="539">
        <f t="shared" si="0"/>
        <v>24</v>
      </c>
      <c r="K33" s="540">
        <f t="shared" si="1"/>
        <v>116</v>
      </c>
      <c r="L33" s="175"/>
      <c r="M33" s="175"/>
      <c r="N33" s="175"/>
    </row>
    <row r="34" spans="1:14" s="533" customFormat="1" ht="14.1" customHeight="1" x14ac:dyDescent="0.15">
      <c r="A34" s="173" t="s">
        <v>526</v>
      </c>
      <c r="B34" s="299">
        <v>292</v>
      </c>
      <c r="C34" s="299">
        <v>282</v>
      </c>
      <c r="D34" s="299">
        <v>335</v>
      </c>
      <c r="E34" s="299">
        <v>617</v>
      </c>
      <c r="F34" s="537">
        <v>298</v>
      </c>
      <c r="G34" s="538">
        <v>308</v>
      </c>
      <c r="H34" s="538">
        <v>354</v>
      </c>
      <c r="I34" s="537">
        <v>662</v>
      </c>
      <c r="J34" s="539">
        <f t="shared" si="0"/>
        <v>6</v>
      </c>
      <c r="K34" s="540">
        <f t="shared" si="1"/>
        <v>45</v>
      </c>
      <c r="L34" s="175"/>
      <c r="M34" s="175"/>
      <c r="N34" s="175"/>
    </row>
    <row r="35" spans="1:14" s="533" customFormat="1" ht="14.1" customHeight="1" x14ac:dyDescent="0.15">
      <c r="A35" s="173" t="s">
        <v>491</v>
      </c>
      <c r="B35" s="299">
        <v>445</v>
      </c>
      <c r="C35" s="299">
        <v>462</v>
      </c>
      <c r="D35" s="299">
        <v>533</v>
      </c>
      <c r="E35" s="299">
        <v>995</v>
      </c>
      <c r="F35" s="537">
        <v>440</v>
      </c>
      <c r="G35" s="538">
        <v>447</v>
      </c>
      <c r="H35" s="538">
        <v>512</v>
      </c>
      <c r="I35" s="537">
        <v>959</v>
      </c>
      <c r="J35" s="539">
        <f t="shared" si="0"/>
        <v>-5</v>
      </c>
      <c r="K35" s="540">
        <f t="shared" si="1"/>
        <v>-36</v>
      </c>
      <c r="L35" s="175"/>
      <c r="M35" s="175"/>
      <c r="N35" s="175"/>
    </row>
    <row r="36" spans="1:14" s="533" customFormat="1" ht="14.1" customHeight="1" x14ac:dyDescent="0.15">
      <c r="A36" s="173" t="s">
        <v>328</v>
      </c>
      <c r="B36" s="299">
        <v>129</v>
      </c>
      <c r="C36" s="299">
        <v>142</v>
      </c>
      <c r="D36" s="299">
        <v>160</v>
      </c>
      <c r="E36" s="299">
        <v>302</v>
      </c>
      <c r="F36" s="537">
        <v>110</v>
      </c>
      <c r="G36" s="538">
        <v>117</v>
      </c>
      <c r="H36" s="538">
        <v>132</v>
      </c>
      <c r="I36" s="537">
        <v>249</v>
      </c>
      <c r="J36" s="539">
        <f t="shared" si="0"/>
        <v>-19</v>
      </c>
      <c r="K36" s="540">
        <f t="shared" si="1"/>
        <v>-53</v>
      </c>
      <c r="L36" s="175"/>
      <c r="M36" s="175"/>
      <c r="N36" s="175"/>
    </row>
    <row r="37" spans="1:14" s="533" customFormat="1" ht="14.1" customHeight="1" x14ac:dyDescent="0.15">
      <c r="A37" s="173" t="s">
        <v>329</v>
      </c>
      <c r="B37" s="299">
        <v>102</v>
      </c>
      <c r="C37" s="299">
        <v>101</v>
      </c>
      <c r="D37" s="299">
        <v>119</v>
      </c>
      <c r="E37" s="299">
        <v>220</v>
      </c>
      <c r="F37" s="537">
        <v>100</v>
      </c>
      <c r="G37" s="538">
        <v>100</v>
      </c>
      <c r="H37" s="538">
        <v>100</v>
      </c>
      <c r="I37" s="537">
        <v>200</v>
      </c>
      <c r="J37" s="539">
        <f t="shared" si="0"/>
        <v>-2</v>
      </c>
      <c r="K37" s="540">
        <f t="shared" si="1"/>
        <v>-20</v>
      </c>
      <c r="L37" s="175"/>
      <c r="M37" s="175"/>
      <c r="N37" s="175"/>
    </row>
    <row r="38" spans="1:14" s="533" customFormat="1" ht="14.1" customHeight="1" x14ac:dyDescent="0.15">
      <c r="A38" s="173" t="s">
        <v>330</v>
      </c>
      <c r="B38" s="299">
        <v>68</v>
      </c>
      <c r="C38" s="299">
        <v>69</v>
      </c>
      <c r="D38" s="299">
        <v>90</v>
      </c>
      <c r="E38" s="299">
        <v>159</v>
      </c>
      <c r="F38" s="537">
        <v>70</v>
      </c>
      <c r="G38" s="538">
        <v>74</v>
      </c>
      <c r="H38" s="538">
        <v>83</v>
      </c>
      <c r="I38" s="537">
        <v>157</v>
      </c>
      <c r="J38" s="539">
        <f t="shared" si="0"/>
        <v>2</v>
      </c>
      <c r="K38" s="540">
        <f t="shared" si="1"/>
        <v>-2</v>
      </c>
      <c r="L38" s="175"/>
      <c r="M38" s="175"/>
      <c r="N38" s="175"/>
    </row>
    <row r="39" spans="1:14" s="533" customFormat="1" ht="14.1" customHeight="1" x14ac:dyDescent="0.15">
      <c r="A39" s="173" t="s">
        <v>331</v>
      </c>
      <c r="B39" s="299">
        <v>103</v>
      </c>
      <c r="C39" s="299">
        <v>129</v>
      </c>
      <c r="D39" s="299">
        <v>144</v>
      </c>
      <c r="E39" s="299">
        <v>273</v>
      </c>
      <c r="F39" s="537">
        <v>106</v>
      </c>
      <c r="G39" s="538">
        <v>134</v>
      </c>
      <c r="H39" s="538">
        <v>161</v>
      </c>
      <c r="I39" s="537">
        <v>295</v>
      </c>
      <c r="J39" s="539">
        <f t="shared" si="0"/>
        <v>3</v>
      </c>
      <c r="K39" s="540">
        <f t="shared" si="1"/>
        <v>22</v>
      </c>
      <c r="L39" s="175"/>
      <c r="M39" s="175"/>
      <c r="N39" s="175"/>
    </row>
    <row r="40" spans="1:14" s="533" customFormat="1" ht="14.1" customHeight="1" x14ac:dyDescent="0.15">
      <c r="A40" s="173" t="s">
        <v>332</v>
      </c>
      <c r="B40" s="299">
        <v>143</v>
      </c>
      <c r="C40" s="299">
        <v>154</v>
      </c>
      <c r="D40" s="299">
        <v>181</v>
      </c>
      <c r="E40" s="299">
        <v>335</v>
      </c>
      <c r="F40" s="537">
        <v>146</v>
      </c>
      <c r="G40" s="538">
        <v>158</v>
      </c>
      <c r="H40" s="538">
        <v>170</v>
      </c>
      <c r="I40" s="537">
        <v>328</v>
      </c>
      <c r="J40" s="539">
        <f t="shared" si="0"/>
        <v>3</v>
      </c>
      <c r="K40" s="540">
        <f t="shared" si="1"/>
        <v>-7</v>
      </c>
      <c r="L40" s="175"/>
      <c r="M40" s="175"/>
      <c r="N40" s="175"/>
    </row>
    <row r="41" spans="1:14" s="533" customFormat="1" ht="14.1" customHeight="1" x14ac:dyDescent="0.15">
      <c r="A41" s="173" t="s">
        <v>333</v>
      </c>
      <c r="B41" s="299">
        <v>151</v>
      </c>
      <c r="C41" s="299">
        <v>176</v>
      </c>
      <c r="D41" s="299">
        <v>163</v>
      </c>
      <c r="E41" s="299">
        <v>339</v>
      </c>
      <c r="F41" s="537">
        <v>211</v>
      </c>
      <c r="G41" s="538">
        <v>228</v>
      </c>
      <c r="H41" s="538">
        <v>219</v>
      </c>
      <c r="I41" s="537">
        <v>447</v>
      </c>
      <c r="J41" s="539">
        <f t="shared" si="0"/>
        <v>60</v>
      </c>
      <c r="K41" s="540">
        <f t="shared" si="1"/>
        <v>108</v>
      </c>
      <c r="L41" s="175"/>
      <c r="M41" s="175"/>
      <c r="N41" s="175"/>
    </row>
    <row r="42" spans="1:14" s="533" customFormat="1" ht="14.1" customHeight="1" x14ac:dyDescent="0.15">
      <c r="A42" s="173" t="s">
        <v>334</v>
      </c>
      <c r="B42" s="299">
        <v>84</v>
      </c>
      <c r="C42" s="299">
        <v>102</v>
      </c>
      <c r="D42" s="299">
        <v>103</v>
      </c>
      <c r="E42" s="299">
        <v>205</v>
      </c>
      <c r="F42" s="537">
        <v>90</v>
      </c>
      <c r="G42" s="538">
        <v>105</v>
      </c>
      <c r="H42" s="538">
        <v>115</v>
      </c>
      <c r="I42" s="537">
        <v>220</v>
      </c>
      <c r="J42" s="539">
        <f t="shared" si="0"/>
        <v>6</v>
      </c>
      <c r="K42" s="540">
        <f t="shared" si="1"/>
        <v>15</v>
      </c>
      <c r="L42" s="175"/>
      <c r="M42" s="175"/>
      <c r="N42" s="175"/>
    </row>
    <row r="43" spans="1:14" s="533" customFormat="1" ht="14.1" customHeight="1" x14ac:dyDescent="0.15">
      <c r="A43" s="173" t="s">
        <v>527</v>
      </c>
      <c r="B43" s="299">
        <v>178</v>
      </c>
      <c r="C43" s="299">
        <v>224</v>
      </c>
      <c r="D43" s="299">
        <v>251</v>
      </c>
      <c r="E43" s="299">
        <v>475</v>
      </c>
      <c r="F43" s="537">
        <v>192</v>
      </c>
      <c r="G43" s="538">
        <v>220</v>
      </c>
      <c r="H43" s="538">
        <v>241</v>
      </c>
      <c r="I43" s="537">
        <v>461</v>
      </c>
      <c r="J43" s="539">
        <f t="shared" si="0"/>
        <v>14</v>
      </c>
      <c r="K43" s="540">
        <f t="shared" si="1"/>
        <v>-14</v>
      </c>
      <c r="L43" s="175"/>
      <c r="M43" s="175"/>
      <c r="N43" s="175"/>
    </row>
    <row r="44" spans="1:14" s="533" customFormat="1" ht="14.1" customHeight="1" x14ac:dyDescent="0.15">
      <c r="A44" s="173" t="s">
        <v>492</v>
      </c>
      <c r="B44" s="299">
        <v>253</v>
      </c>
      <c r="C44" s="299">
        <v>289</v>
      </c>
      <c r="D44" s="299">
        <v>313</v>
      </c>
      <c r="E44" s="299">
        <v>602</v>
      </c>
      <c r="F44" s="537">
        <v>239</v>
      </c>
      <c r="G44" s="538">
        <v>257</v>
      </c>
      <c r="H44" s="538">
        <v>301</v>
      </c>
      <c r="I44" s="537">
        <v>558</v>
      </c>
      <c r="J44" s="539">
        <f t="shared" si="0"/>
        <v>-14</v>
      </c>
      <c r="K44" s="540">
        <f t="shared" si="1"/>
        <v>-44</v>
      </c>
      <c r="L44" s="175"/>
      <c r="M44" s="175"/>
      <c r="N44" s="175"/>
    </row>
    <row r="45" spans="1:14" s="533" customFormat="1" ht="14.1" customHeight="1" x14ac:dyDescent="0.15">
      <c r="A45" s="173" t="s">
        <v>493</v>
      </c>
      <c r="B45" s="299">
        <v>281</v>
      </c>
      <c r="C45" s="299">
        <v>328</v>
      </c>
      <c r="D45" s="299">
        <v>374</v>
      </c>
      <c r="E45" s="299">
        <v>702</v>
      </c>
      <c r="F45" s="537">
        <v>290</v>
      </c>
      <c r="G45" s="538">
        <v>313</v>
      </c>
      <c r="H45" s="538">
        <v>375</v>
      </c>
      <c r="I45" s="537">
        <v>688</v>
      </c>
      <c r="J45" s="539">
        <f t="shared" si="0"/>
        <v>9</v>
      </c>
      <c r="K45" s="540">
        <f t="shared" si="1"/>
        <v>-14</v>
      </c>
      <c r="L45" s="175"/>
      <c r="M45" s="175"/>
      <c r="N45" s="175"/>
    </row>
    <row r="46" spans="1:14" s="533" customFormat="1" ht="14.1" customHeight="1" x14ac:dyDescent="0.15">
      <c r="A46" s="173" t="s">
        <v>494</v>
      </c>
      <c r="B46" s="299">
        <v>196</v>
      </c>
      <c r="C46" s="299">
        <v>256</v>
      </c>
      <c r="D46" s="299">
        <v>292</v>
      </c>
      <c r="E46" s="299">
        <v>548</v>
      </c>
      <c r="F46" s="537">
        <v>196</v>
      </c>
      <c r="G46" s="538">
        <v>247</v>
      </c>
      <c r="H46" s="538">
        <v>296</v>
      </c>
      <c r="I46" s="537">
        <v>543</v>
      </c>
      <c r="J46" s="539">
        <f t="shared" si="0"/>
        <v>0</v>
      </c>
      <c r="K46" s="540">
        <f t="shared" si="1"/>
        <v>-5</v>
      </c>
      <c r="L46" s="175"/>
      <c r="M46" s="175"/>
      <c r="N46" s="175"/>
    </row>
    <row r="47" spans="1:14" s="533" customFormat="1" ht="14.1" customHeight="1" x14ac:dyDescent="0.15">
      <c r="A47" s="173" t="s">
        <v>335</v>
      </c>
      <c r="B47" s="299">
        <v>114</v>
      </c>
      <c r="C47" s="299">
        <v>145</v>
      </c>
      <c r="D47" s="299">
        <v>167</v>
      </c>
      <c r="E47" s="299">
        <v>312</v>
      </c>
      <c r="F47" s="537">
        <v>141</v>
      </c>
      <c r="G47" s="538">
        <v>155</v>
      </c>
      <c r="H47" s="538">
        <v>194</v>
      </c>
      <c r="I47" s="537">
        <v>349</v>
      </c>
      <c r="J47" s="539">
        <f t="shared" si="0"/>
        <v>27</v>
      </c>
      <c r="K47" s="540">
        <f t="shared" si="1"/>
        <v>37</v>
      </c>
      <c r="L47" s="175"/>
      <c r="M47" s="175"/>
      <c r="N47" s="175"/>
    </row>
    <row r="48" spans="1:14" s="533" customFormat="1" ht="14.1" customHeight="1" x14ac:dyDescent="0.15">
      <c r="A48" s="173" t="s">
        <v>336</v>
      </c>
      <c r="B48" s="299">
        <v>123</v>
      </c>
      <c r="C48" s="299">
        <v>164</v>
      </c>
      <c r="D48" s="299">
        <v>171</v>
      </c>
      <c r="E48" s="299">
        <v>335</v>
      </c>
      <c r="F48" s="537">
        <v>147</v>
      </c>
      <c r="G48" s="538">
        <v>169</v>
      </c>
      <c r="H48" s="538">
        <v>180</v>
      </c>
      <c r="I48" s="537">
        <v>349</v>
      </c>
      <c r="J48" s="539">
        <f t="shared" si="0"/>
        <v>24</v>
      </c>
      <c r="K48" s="540">
        <f t="shared" si="1"/>
        <v>14</v>
      </c>
      <c r="L48" s="175"/>
      <c r="M48" s="175"/>
      <c r="N48" s="175"/>
    </row>
    <row r="49" spans="1:17" s="533" customFormat="1" ht="14.1" customHeight="1" x14ac:dyDescent="0.15">
      <c r="A49" s="173" t="s">
        <v>337</v>
      </c>
      <c r="B49" s="299">
        <v>101</v>
      </c>
      <c r="C49" s="299">
        <v>158</v>
      </c>
      <c r="D49" s="299">
        <v>166</v>
      </c>
      <c r="E49" s="299">
        <v>324</v>
      </c>
      <c r="F49" s="537">
        <v>106</v>
      </c>
      <c r="G49" s="538">
        <v>143</v>
      </c>
      <c r="H49" s="538">
        <v>164</v>
      </c>
      <c r="I49" s="537">
        <v>307</v>
      </c>
      <c r="J49" s="539">
        <f t="shared" si="0"/>
        <v>5</v>
      </c>
      <c r="K49" s="540">
        <f t="shared" si="1"/>
        <v>-17</v>
      </c>
      <c r="L49" s="175"/>
      <c r="M49" s="175"/>
      <c r="N49" s="175"/>
    </row>
    <row r="50" spans="1:17" s="533" customFormat="1" ht="14.1" customHeight="1" x14ac:dyDescent="0.15">
      <c r="A50" s="173" t="s">
        <v>338</v>
      </c>
      <c r="B50" s="299">
        <v>149</v>
      </c>
      <c r="C50" s="299">
        <v>173</v>
      </c>
      <c r="D50" s="299">
        <v>206</v>
      </c>
      <c r="E50" s="299">
        <v>379</v>
      </c>
      <c r="F50" s="537">
        <v>151</v>
      </c>
      <c r="G50" s="538">
        <v>166</v>
      </c>
      <c r="H50" s="538">
        <v>199</v>
      </c>
      <c r="I50" s="537">
        <v>365</v>
      </c>
      <c r="J50" s="539">
        <f t="shared" si="0"/>
        <v>2</v>
      </c>
      <c r="K50" s="540">
        <f t="shared" si="1"/>
        <v>-14</v>
      </c>
      <c r="L50" s="175"/>
      <c r="M50" s="175"/>
      <c r="N50" s="175"/>
    </row>
    <row r="51" spans="1:17" s="533" customFormat="1" ht="14.1" customHeight="1" x14ac:dyDescent="0.15">
      <c r="A51" s="173" t="s">
        <v>22</v>
      </c>
      <c r="B51" s="299">
        <v>192</v>
      </c>
      <c r="C51" s="299">
        <v>462</v>
      </c>
      <c r="D51" s="299">
        <v>404</v>
      </c>
      <c r="E51" s="299">
        <v>866</v>
      </c>
      <c r="F51" s="537">
        <v>196</v>
      </c>
      <c r="G51" s="538">
        <v>453</v>
      </c>
      <c r="H51" s="538">
        <v>407</v>
      </c>
      <c r="I51" s="537">
        <v>860</v>
      </c>
      <c r="J51" s="539">
        <f t="shared" si="0"/>
        <v>4</v>
      </c>
      <c r="K51" s="540">
        <f t="shared" si="1"/>
        <v>-6</v>
      </c>
      <c r="L51" s="175"/>
      <c r="M51" s="175"/>
      <c r="N51" s="175"/>
    </row>
    <row r="52" spans="1:17" s="533" customFormat="1" ht="14.1" customHeight="1" x14ac:dyDescent="0.15">
      <c r="A52" s="173" t="s">
        <v>23</v>
      </c>
      <c r="B52" s="299">
        <v>73</v>
      </c>
      <c r="C52" s="299">
        <v>103</v>
      </c>
      <c r="D52" s="299">
        <v>149</v>
      </c>
      <c r="E52" s="299">
        <v>252</v>
      </c>
      <c r="F52" s="537">
        <v>60</v>
      </c>
      <c r="G52" s="538">
        <v>91</v>
      </c>
      <c r="H52" s="538">
        <v>167</v>
      </c>
      <c r="I52" s="537">
        <v>258</v>
      </c>
      <c r="J52" s="539">
        <f t="shared" si="0"/>
        <v>-13</v>
      </c>
      <c r="K52" s="540">
        <f t="shared" si="1"/>
        <v>6</v>
      </c>
      <c r="L52" s="175"/>
      <c r="M52" s="175"/>
      <c r="N52" s="175"/>
    </row>
    <row r="53" spans="1:17" s="533" customFormat="1" ht="14.1" customHeight="1" x14ac:dyDescent="0.15">
      <c r="A53" s="173" t="s">
        <v>24</v>
      </c>
      <c r="B53" s="299">
        <v>50</v>
      </c>
      <c r="C53" s="299">
        <v>72</v>
      </c>
      <c r="D53" s="299">
        <v>83</v>
      </c>
      <c r="E53" s="299">
        <v>155</v>
      </c>
      <c r="F53" s="537">
        <v>49</v>
      </c>
      <c r="G53" s="538">
        <v>55</v>
      </c>
      <c r="H53" s="538">
        <v>75</v>
      </c>
      <c r="I53" s="537">
        <v>130</v>
      </c>
      <c r="J53" s="539">
        <f t="shared" si="0"/>
        <v>-1</v>
      </c>
      <c r="K53" s="540">
        <f t="shared" si="1"/>
        <v>-25</v>
      </c>
      <c r="L53" s="175"/>
      <c r="M53" s="175"/>
      <c r="N53" s="175"/>
    </row>
    <row r="54" spans="1:17" s="533" customFormat="1" ht="14.1" customHeight="1" x14ac:dyDescent="0.15">
      <c r="A54" s="173" t="s">
        <v>25</v>
      </c>
      <c r="B54" s="299">
        <v>86</v>
      </c>
      <c r="C54" s="299">
        <v>189</v>
      </c>
      <c r="D54" s="299">
        <v>219</v>
      </c>
      <c r="E54" s="299">
        <v>408</v>
      </c>
      <c r="F54" s="537">
        <v>88</v>
      </c>
      <c r="G54" s="538">
        <v>177</v>
      </c>
      <c r="H54" s="538">
        <v>215</v>
      </c>
      <c r="I54" s="537">
        <v>392</v>
      </c>
      <c r="J54" s="539">
        <f t="shared" si="0"/>
        <v>2</v>
      </c>
      <c r="K54" s="540">
        <f t="shared" si="1"/>
        <v>-16</v>
      </c>
      <c r="L54" s="175"/>
      <c r="M54" s="175"/>
      <c r="N54" s="175"/>
    </row>
    <row r="55" spans="1:17" s="533" customFormat="1" ht="14.1" customHeight="1" x14ac:dyDescent="0.15">
      <c r="A55" s="173" t="s">
        <v>26</v>
      </c>
      <c r="B55" s="299">
        <v>36</v>
      </c>
      <c r="C55" s="299">
        <v>35</v>
      </c>
      <c r="D55" s="299">
        <v>46</v>
      </c>
      <c r="E55" s="299">
        <v>81</v>
      </c>
      <c r="F55" s="537">
        <v>47</v>
      </c>
      <c r="G55" s="538">
        <v>45</v>
      </c>
      <c r="H55" s="538">
        <v>48</v>
      </c>
      <c r="I55" s="537">
        <v>93</v>
      </c>
      <c r="J55" s="539">
        <f t="shared" si="0"/>
        <v>11</v>
      </c>
      <c r="K55" s="540">
        <f t="shared" si="1"/>
        <v>12</v>
      </c>
      <c r="L55" s="175"/>
      <c r="M55" s="175"/>
      <c r="N55" s="175"/>
    </row>
    <row r="56" spans="1:17" s="533" customFormat="1" ht="14.1" customHeight="1" x14ac:dyDescent="0.15">
      <c r="A56" s="173" t="s">
        <v>27</v>
      </c>
      <c r="B56" s="541">
        <v>31</v>
      </c>
      <c r="C56" s="541">
        <v>45</v>
      </c>
      <c r="D56" s="541">
        <v>40</v>
      </c>
      <c r="E56" s="541">
        <v>85</v>
      </c>
      <c r="F56" s="537">
        <v>24</v>
      </c>
      <c r="G56" s="538">
        <v>38</v>
      </c>
      <c r="H56" s="538">
        <v>35</v>
      </c>
      <c r="I56" s="537">
        <v>73</v>
      </c>
      <c r="J56" s="539">
        <f t="shared" si="0"/>
        <v>-7</v>
      </c>
      <c r="K56" s="540">
        <f t="shared" si="1"/>
        <v>-12</v>
      </c>
      <c r="L56" s="175"/>
      <c r="M56" s="175"/>
      <c r="N56" s="175"/>
    </row>
    <row r="57" spans="1:17" s="533" customFormat="1" ht="14.1" customHeight="1" thickBot="1" x14ac:dyDescent="0.2">
      <c r="A57" s="542" t="s">
        <v>503</v>
      </c>
      <c r="B57" s="436">
        <v>28846</v>
      </c>
      <c r="C57" s="436">
        <v>33781</v>
      </c>
      <c r="D57" s="437">
        <v>35921</v>
      </c>
      <c r="E57" s="438">
        <v>69702</v>
      </c>
      <c r="F57" s="543">
        <v>30276</v>
      </c>
      <c r="G57" s="544">
        <v>34088</v>
      </c>
      <c r="H57" s="544">
        <v>36243</v>
      </c>
      <c r="I57" s="545">
        <v>70331</v>
      </c>
      <c r="J57" s="546">
        <f t="shared" si="0"/>
        <v>1430</v>
      </c>
      <c r="K57" s="547">
        <f t="shared" si="1"/>
        <v>629</v>
      </c>
      <c r="L57" s="172"/>
      <c r="M57" s="175"/>
      <c r="N57" s="175"/>
    </row>
    <row r="58" spans="1:17" s="533" customFormat="1" ht="14.1" customHeight="1" x14ac:dyDescent="0.15">
      <c r="A58" s="177"/>
      <c r="B58" s="177"/>
      <c r="C58" s="177"/>
      <c r="D58" s="548"/>
      <c r="E58" s="177"/>
      <c r="F58" s="177"/>
      <c r="G58" s="177"/>
      <c r="H58" s="177"/>
      <c r="I58" s="780" t="s">
        <v>555</v>
      </c>
      <c r="J58" s="780"/>
      <c r="K58" s="780"/>
      <c r="L58" s="548"/>
      <c r="M58" s="172"/>
      <c r="N58" s="175"/>
      <c r="Q58" s="20"/>
    </row>
    <row r="59" spans="1:17" ht="15" customHeight="1" x14ac:dyDescent="0.15">
      <c r="A59" s="178"/>
      <c r="B59" s="178"/>
      <c r="C59" s="178"/>
      <c r="D59" s="178"/>
      <c r="E59" s="178"/>
      <c r="F59" s="178"/>
      <c r="G59" s="178"/>
      <c r="H59" s="178"/>
      <c r="I59" s="178"/>
      <c r="J59" s="178"/>
      <c r="K59" s="178"/>
      <c r="L59" s="178"/>
      <c r="M59" s="178"/>
      <c r="N59" s="178"/>
    </row>
    <row r="60" spans="1:17" ht="15" customHeight="1" x14ac:dyDescent="0.15">
      <c r="A60" s="178"/>
      <c r="B60" s="178"/>
      <c r="C60" s="178"/>
      <c r="D60" s="178"/>
      <c r="E60" s="178"/>
      <c r="F60" s="178"/>
      <c r="G60" s="178"/>
      <c r="H60" s="178"/>
      <c r="I60" s="178"/>
      <c r="J60" s="178"/>
      <c r="K60" s="178"/>
      <c r="L60" s="178"/>
      <c r="M60" s="178"/>
      <c r="N60" s="178"/>
    </row>
    <row r="61" spans="1:17" ht="15" customHeight="1" x14ac:dyDescent="0.15">
      <c r="A61" s="178"/>
      <c r="B61" s="178"/>
      <c r="C61" s="178"/>
      <c r="D61" s="178"/>
      <c r="E61" s="178"/>
      <c r="F61" s="178"/>
      <c r="G61" s="178"/>
      <c r="H61" s="178"/>
      <c r="I61" s="178"/>
      <c r="J61" s="178"/>
      <c r="K61" s="178"/>
      <c r="L61" s="178"/>
      <c r="M61" s="178"/>
      <c r="N61" s="178"/>
    </row>
    <row r="62" spans="1:17" ht="15" customHeight="1" x14ac:dyDescent="0.15">
      <c r="A62" s="178"/>
      <c r="B62" s="178"/>
      <c r="C62" s="178"/>
      <c r="D62" s="178"/>
      <c r="E62" s="178"/>
      <c r="F62" s="178"/>
      <c r="G62" s="178"/>
      <c r="H62" s="178"/>
      <c r="I62" s="178"/>
      <c r="J62" s="178"/>
      <c r="K62" s="178"/>
      <c r="L62" s="178"/>
      <c r="M62" s="178"/>
      <c r="N62" s="178"/>
    </row>
    <row r="63" spans="1:17" ht="15" customHeight="1" x14ac:dyDescent="0.15">
      <c r="A63" s="178"/>
      <c r="B63" s="178"/>
      <c r="C63" s="178"/>
      <c r="D63" s="178"/>
      <c r="E63" s="178"/>
      <c r="F63" s="178"/>
      <c r="G63" s="178"/>
      <c r="H63" s="178"/>
      <c r="I63" s="178"/>
      <c r="J63" s="178"/>
      <c r="K63" s="178"/>
      <c r="L63" s="178"/>
      <c r="M63" s="178"/>
      <c r="N63" s="178"/>
    </row>
    <row r="64" spans="1:17" ht="15" customHeight="1" x14ac:dyDescent="0.15">
      <c r="A64" s="178"/>
      <c r="B64" s="178"/>
      <c r="C64" s="178"/>
      <c r="D64" s="178"/>
      <c r="E64" s="178"/>
      <c r="F64" s="178"/>
      <c r="G64" s="178"/>
      <c r="H64" s="178"/>
      <c r="I64" s="178"/>
      <c r="J64" s="178"/>
      <c r="K64" s="178"/>
      <c r="L64" s="178"/>
      <c r="M64" s="178"/>
      <c r="N64" s="178"/>
    </row>
  </sheetData>
  <mergeCells count="6">
    <mergeCell ref="J1:K1"/>
    <mergeCell ref="I58:K58"/>
    <mergeCell ref="A2:A3"/>
    <mergeCell ref="B2:E2"/>
    <mergeCell ref="F2:I2"/>
    <mergeCell ref="J2:K2"/>
  </mergeCells>
  <phoneticPr fontId="2"/>
  <pageMargins left="0.75" right="0.75" top="0.91" bottom="0.31" header="0.51200000000000001" footer="0.32"/>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indexed="13"/>
  </sheetPr>
  <dimension ref="A1:M51"/>
  <sheetViews>
    <sheetView view="pageBreakPreview" topLeftCell="A25" zoomScale="93" zoomScaleNormal="100" zoomScaleSheetLayoutView="93" workbookViewId="0">
      <selection activeCell="K44" sqref="K44"/>
    </sheetView>
  </sheetViews>
  <sheetFormatPr defaultRowHeight="13.5" x14ac:dyDescent="0.15"/>
  <cols>
    <col min="1" max="1" width="4.375" style="17" customWidth="1"/>
    <col min="2" max="2" width="12.625" style="17" customWidth="1"/>
    <col min="3" max="3" width="3.625" style="17" customWidth="1"/>
    <col min="4" max="9" width="10.75" style="17" customWidth="1"/>
    <col min="10" max="16384" width="9" style="17"/>
  </cols>
  <sheetData>
    <row r="1" spans="1:12" ht="18.75" customHeight="1" x14ac:dyDescent="0.15">
      <c r="A1" s="179" t="s">
        <v>415</v>
      </c>
      <c r="B1" s="180"/>
      <c r="C1" s="180"/>
      <c r="D1" s="181"/>
      <c r="E1" s="181"/>
      <c r="F1" s="181"/>
      <c r="G1" s="180"/>
      <c r="H1" s="180"/>
      <c r="I1" s="180"/>
      <c r="J1" s="121"/>
      <c r="K1" s="121"/>
      <c r="L1" s="84"/>
    </row>
    <row r="2" spans="1:12" ht="18.75" customHeight="1" thickBot="1" x14ac:dyDescent="0.2">
      <c r="A2" s="182"/>
      <c r="B2" s="183"/>
      <c r="C2" s="183"/>
      <c r="D2" s="184"/>
      <c r="E2" s="184"/>
      <c r="F2" s="184"/>
      <c r="G2" s="180"/>
      <c r="H2" s="782" t="s">
        <v>557</v>
      </c>
      <c r="I2" s="782"/>
      <c r="J2" s="121"/>
      <c r="K2" s="121"/>
      <c r="L2" s="84"/>
    </row>
    <row r="3" spans="1:12" ht="20.100000000000001" customHeight="1" x14ac:dyDescent="0.15">
      <c r="A3" s="790" t="s">
        <v>285</v>
      </c>
      <c r="B3" s="790"/>
      <c r="C3" s="791"/>
      <c r="D3" s="784" t="s">
        <v>867</v>
      </c>
      <c r="E3" s="785"/>
      <c r="F3" s="794"/>
      <c r="G3" s="784" t="s">
        <v>932</v>
      </c>
      <c r="H3" s="785"/>
      <c r="I3" s="785"/>
      <c r="J3" s="121"/>
      <c r="K3" s="121"/>
      <c r="L3" s="84"/>
    </row>
    <row r="4" spans="1:12" ht="20.100000000000001" customHeight="1" x14ac:dyDescent="0.15">
      <c r="A4" s="792"/>
      <c r="B4" s="792"/>
      <c r="C4" s="793"/>
      <c r="D4" s="429" t="s">
        <v>286</v>
      </c>
      <c r="E4" s="185" t="s">
        <v>28</v>
      </c>
      <c r="F4" s="186" t="s">
        <v>29</v>
      </c>
      <c r="G4" s="429" t="s">
        <v>286</v>
      </c>
      <c r="H4" s="185" t="s">
        <v>28</v>
      </c>
      <c r="I4" s="186" t="s">
        <v>29</v>
      </c>
      <c r="J4" s="121"/>
      <c r="K4" s="121"/>
      <c r="L4" s="84"/>
    </row>
    <row r="5" spans="1:12" ht="20.100000000000001" customHeight="1" x14ac:dyDescent="0.15">
      <c r="A5" s="786" t="s">
        <v>287</v>
      </c>
      <c r="B5" s="786"/>
      <c r="C5" s="469"/>
      <c r="D5" s="187">
        <v>69702</v>
      </c>
      <c r="E5" s="188">
        <v>33781</v>
      </c>
      <c r="F5" s="172">
        <v>35921</v>
      </c>
      <c r="G5" s="187">
        <v>70331</v>
      </c>
      <c r="H5" s="188">
        <v>34088</v>
      </c>
      <c r="I5" s="172">
        <v>36243</v>
      </c>
      <c r="J5" s="121"/>
      <c r="K5" s="121"/>
      <c r="L5" s="84"/>
    </row>
    <row r="6" spans="1:12" ht="20.100000000000001" customHeight="1" x14ac:dyDescent="0.15">
      <c r="A6" s="189"/>
      <c r="B6" s="469" t="s">
        <v>90</v>
      </c>
      <c r="C6" s="190"/>
      <c r="D6" s="170">
        <v>2377</v>
      </c>
      <c r="E6" s="191">
        <v>819</v>
      </c>
      <c r="F6" s="191">
        <v>1558</v>
      </c>
      <c r="G6" s="170">
        <v>3285</v>
      </c>
      <c r="H6" s="191">
        <v>1141</v>
      </c>
      <c r="I6" s="191">
        <v>2144</v>
      </c>
      <c r="J6" s="121"/>
      <c r="K6" s="121"/>
      <c r="L6" s="84"/>
    </row>
    <row r="7" spans="1:12" ht="20.100000000000001" customHeight="1" x14ac:dyDescent="0.15">
      <c r="A7" s="189"/>
      <c r="B7" s="469" t="s">
        <v>288</v>
      </c>
      <c r="C7" s="190"/>
      <c r="D7" s="170">
        <v>2613</v>
      </c>
      <c r="E7" s="172">
        <v>1151</v>
      </c>
      <c r="F7" s="172">
        <v>1462</v>
      </c>
      <c r="G7" s="170">
        <v>2944</v>
      </c>
      <c r="H7" s="172">
        <v>1203</v>
      </c>
      <c r="I7" s="172">
        <v>1741</v>
      </c>
      <c r="J7" s="121"/>
      <c r="K7" s="121"/>
      <c r="L7" s="84"/>
    </row>
    <row r="8" spans="1:12" ht="20.100000000000001" customHeight="1" x14ac:dyDescent="0.15">
      <c r="A8" s="189"/>
      <c r="B8" s="469" t="s">
        <v>289</v>
      </c>
      <c r="C8" s="190"/>
      <c r="D8" s="170">
        <v>3372</v>
      </c>
      <c r="E8" s="172">
        <v>1488</v>
      </c>
      <c r="F8" s="172">
        <v>1884</v>
      </c>
      <c r="G8" s="170">
        <v>3566</v>
      </c>
      <c r="H8" s="172">
        <v>1538</v>
      </c>
      <c r="I8" s="172">
        <v>2028</v>
      </c>
      <c r="J8" s="121"/>
      <c r="K8" s="121"/>
      <c r="L8" s="84"/>
    </row>
    <row r="9" spans="1:12" ht="20.100000000000001" customHeight="1" x14ac:dyDescent="0.15">
      <c r="A9" s="189"/>
      <c r="B9" s="469" t="s">
        <v>290</v>
      </c>
      <c r="C9" s="190"/>
      <c r="D9" s="170">
        <v>3869</v>
      </c>
      <c r="E9" s="172">
        <v>1751</v>
      </c>
      <c r="F9" s="172">
        <v>2118</v>
      </c>
      <c r="G9" s="170">
        <v>4963</v>
      </c>
      <c r="H9" s="172">
        <v>2320</v>
      </c>
      <c r="I9" s="172">
        <v>2643</v>
      </c>
      <c r="J9" s="121"/>
      <c r="K9" s="121"/>
      <c r="L9" s="84"/>
    </row>
    <row r="10" spans="1:12" ht="20.100000000000001" customHeight="1" x14ac:dyDescent="0.15">
      <c r="A10" s="189"/>
      <c r="B10" s="469" t="s">
        <v>291</v>
      </c>
      <c r="C10" s="190"/>
      <c r="D10" s="170">
        <v>5234</v>
      </c>
      <c r="E10" s="172">
        <v>2507</v>
      </c>
      <c r="F10" s="172">
        <v>2727</v>
      </c>
      <c r="G10" s="170">
        <v>4915</v>
      </c>
      <c r="H10" s="172">
        <v>2358</v>
      </c>
      <c r="I10" s="172">
        <v>2557</v>
      </c>
      <c r="J10" s="121"/>
      <c r="K10" s="121"/>
      <c r="L10" s="84"/>
    </row>
    <row r="11" spans="1:12" ht="20.100000000000001" customHeight="1" x14ac:dyDescent="0.15">
      <c r="A11" s="189"/>
      <c r="B11" s="469" t="s">
        <v>292</v>
      </c>
      <c r="C11" s="190"/>
      <c r="D11" s="170">
        <v>4966</v>
      </c>
      <c r="E11" s="172">
        <v>2396</v>
      </c>
      <c r="F11" s="172">
        <v>2570</v>
      </c>
      <c r="G11" s="170">
        <v>4223</v>
      </c>
      <c r="H11" s="172">
        <v>2101</v>
      </c>
      <c r="I11" s="172">
        <v>2122</v>
      </c>
      <c r="J11" s="121"/>
      <c r="K11" s="121"/>
      <c r="L11" s="84"/>
    </row>
    <row r="12" spans="1:12" ht="20.100000000000001" customHeight="1" x14ac:dyDescent="0.15">
      <c r="A12" s="189"/>
      <c r="B12" s="469" t="s">
        <v>293</v>
      </c>
      <c r="C12" s="192"/>
      <c r="D12" s="170">
        <v>4166</v>
      </c>
      <c r="E12" s="172">
        <v>2047</v>
      </c>
      <c r="F12" s="172">
        <v>2119</v>
      </c>
      <c r="G12" s="170">
        <v>4323</v>
      </c>
      <c r="H12" s="172">
        <v>2086</v>
      </c>
      <c r="I12" s="172">
        <v>2237</v>
      </c>
      <c r="J12" s="121"/>
      <c r="K12" s="529"/>
      <c r="L12" s="84"/>
    </row>
    <row r="13" spans="1:12" ht="20.100000000000001" customHeight="1" x14ac:dyDescent="0.15">
      <c r="A13" s="189"/>
      <c r="B13" s="469" t="s">
        <v>294</v>
      </c>
      <c r="C13" s="190"/>
      <c r="D13" s="170">
        <v>4342</v>
      </c>
      <c r="E13" s="172">
        <v>2115</v>
      </c>
      <c r="F13" s="172">
        <v>2227</v>
      </c>
      <c r="G13" s="170">
        <v>4697</v>
      </c>
      <c r="H13" s="172">
        <v>2316</v>
      </c>
      <c r="I13" s="172">
        <v>2381</v>
      </c>
      <c r="J13" s="121"/>
      <c r="K13" s="121"/>
      <c r="L13" s="84"/>
    </row>
    <row r="14" spans="1:12" ht="20.100000000000001" customHeight="1" x14ac:dyDescent="0.15">
      <c r="A14" s="189"/>
      <c r="B14" s="469" t="s">
        <v>295</v>
      </c>
      <c r="C14" s="190"/>
      <c r="D14" s="170">
        <v>4661</v>
      </c>
      <c r="E14" s="172">
        <v>2312</v>
      </c>
      <c r="F14" s="172">
        <v>2349</v>
      </c>
      <c r="G14" s="170">
        <v>5306</v>
      </c>
      <c r="H14" s="172">
        <v>2623</v>
      </c>
      <c r="I14" s="172">
        <v>2683</v>
      </c>
      <c r="J14" s="121"/>
      <c r="K14" s="121"/>
      <c r="L14" s="84"/>
    </row>
    <row r="15" spans="1:12" ht="20.100000000000001" customHeight="1" x14ac:dyDescent="0.15">
      <c r="A15" s="189"/>
      <c r="B15" s="469" t="s">
        <v>296</v>
      </c>
      <c r="C15" s="190"/>
      <c r="D15" s="170">
        <v>5139</v>
      </c>
      <c r="E15" s="172">
        <v>2545</v>
      </c>
      <c r="F15" s="172">
        <v>2594</v>
      </c>
      <c r="G15" s="170">
        <v>4756</v>
      </c>
      <c r="H15" s="172">
        <v>2361</v>
      </c>
      <c r="I15" s="172">
        <v>2395</v>
      </c>
      <c r="J15" s="121"/>
      <c r="K15" s="121"/>
      <c r="L15" s="84"/>
    </row>
    <row r="16" spans="1:12" ht="20.100000000000001" customHeight="1" x14ac:dyDescent="0.15">
      <c r="A16" s="189"/>
      <c r="B16" s="469" t="s">
        <v>297</v>
      </c>
      <c r="C16" s="190"/>
      <c r="D16" s="170">
        <v>4576</v>
      </c>
      <c r="E16" s="172">
        <v>2299</v>
      </c>
      <c r="F16" s="172">
        <v>2277</v>
      </c>
      <c r="G16" s="170">
        <v>4027</v>
      </c>
      <c r="H16" s="172">
        <v>1969</v>
      </c>
      <c r="I16" s="172">
        <v>2058</v>
      </c>
      <c r="J16" s="121"/>
      <c r="K16" s="121"/>
      <c r="L16" s="84"/>
    </row>
    <row r="17" spans="1:13" ht="20.100000000000001" customHeight="1" x14ac:dyDescent="0.15">
      <c r="A17" s="189"/>
      <c r="B17" s="469" t="s">
        <v>298</v>
      </c>
      <c r="C17" s="190"/>
      <c r="D17" s="170">
        <v>3751</v>
      </c>
      <c r="E17" s="172">
        <v>1833</v>
      </c>
      <c r="F17" s="172">
        <v>1918</v>
      </c>
      <c r="G17" s="170">
        <v>3505</v>
      </c>
      <c r="H17" s="172">
        <v>1790</v>
      </c>
      <c r="I17" s="172">
        <v>1715</v>
      </c>
      <c r="J17" s="121"/>
      <c r="K17" s="121"/>
      <c r="L17" s="84"/>
    </row>
    <row r="18" spans="1:13" ht="20.100000000000001" customHeight="1" x14ac:dyDescent="0.15">
      <c r="A18" s="189"/>
      <c r="B18" s="469" t="s">
        <v>299</v>
      </c>
      <c r="C18" s="190"/>
      <c r="D18" s="170">
        <v>3240</v>
      </c>
      <c r="E18" s="172">
        <v>1671</v>
      </c>
      <c r="F18" s="172">
        <v>1569</v>
      </c>
      <c r="G18" s="170">
        <v>3062</v>
      </c>
      <c r="H18" s="172">
        <v>1611</v>
      </c>
      <c r="I18" s="172">
        <v>1451</v>
      </c>
      <c r="J18" s="121"/>
      <c r="K18" s="121"/>
      <c r="L18" s="84"/>
    </row>
    <row r="19" spans="1:13" ht="20.100000000000001" customHeight="1" x14ac:dyDescent="0.15">
      <c r="A19" s="189"/>
      <c r="B19" s="469" t="s">
        <v>300</v>
      </c>
      <c r="C19" s="190"/>
      <c r="D19" s="170">
        <v>3970</v>
      </c>
      <c r="E19" s="172">
        <v>2058</v>
      </c>
      <c r="F19" s="172">
        <v>1912</v>
      </c>
      <c r="G19" s="170">
        <v>3666</v>
      </c>
      <c r="H19" s="172">
        <v>1887</v>
      </c>
      <c r="I19" s="172">
        <v>1779</v>
      </c>
      <c r="J19" s="121"/>
      <c r="K19" s="121"/>
      <c r="L19" s="84"/>
    </row>
    <row r="20" spans="1:13" ht="20.100000000000001" customHeight="1" x14ac:dyDescent="0.15">
      <c r="A20" s="189"/>
      <c r="B20" s="469" t="s">
        <v>301</v>
      </c>
      <c r="C20" s="190"/>
      <c r="D20" s="170">
        <v>4086</v>
      </c>
      <c r="E20" s="172">
        <v>2090</v>
      </c>
      <c r="F20" s="172">
        <v>1996</v>
      </c>
      <c r="G20" s="170">
        <v>3848</v>
      </c>
      <c r="H20" s="172">
        <v>1943</v>
      </c>
      <c r="I20" s="172">
        <v>1905</v>
      </c>
      <c r="J20" s="121"/>
      <c r="K20" s="121"/>
      <c r="L20" s="84"/>
    </row>
    <row r="21" spans="1:13" ht="20.100000000000001" customHeight="1" x14ac:dyDescent="0.15">
      <c r="A21" s="189"/>
      <c r="B21" s="469" t="s">
        <v>302</v>
      </c>
      <c r="C21" s="190"/>
      <c r="D21" s="170">
        <v>3365</v>
      </c>
      <c r="E21" s="172">
        <v>1684</v>
      </c>
      <c r="F21" s="172">
        <v>1681</v>
      </c>
      <c r="G21" s="170">
        <v>3284</v>
      </c>
      <c r="H21" s="172">
        <v>1698</v>
      </c>
      <c r="I21" s="172">
        <v>1586</v>
      </c>
      <c r="J21" s="121"/>
      <c r="K21" s="121"/>
      <c r="L21" s="84"/>
    </row>
    <row r="22" spans="1:13" ht="20.100000000000001" customHeight="1" x14ac:dyDescent="0.15">
      <c r="A22" s="189"/>
      <c r="B22" s="469" t="s">
        <v>303</v>
      </c>
      <c r="C22" s="190"/>
      <c r="D22" s="170">
        <v>3120</v>
      </c>
      <c r="E22" s="172">
        <v>1591</v>
      </c>
      <c r="F22" s="172">
        <v>1529</v>
      </c>
      <c r="G22" s="170">
        <v>2988</v>
      </c>
      <c r="H22" s="172">
        <v>1503</v>
      </c>
      <c r="I22" s="172">
        <v>1485</v>
      </c>
      <c r="J22" s="121"/>
      <c r="K22" s="121"/>
      <c r="L22" s="84"/>
    </row>
    <row r="23" spans="1:13" ht="20.100000000000001" customHeight="1" x14ac:dyDescent="0.15">
      <c r="A23" s="190"/>
      <c r="B23" s="469" t="s">
        <v>304</v>
      </c>
      <c r="C23" s="192"/>
      <c r="D23" s="170">
        <v>2647</v>
      </c>
      <c r="E23" s="172">
        <v>1296</v>
      </c>
      <c r="F23" s="172">
        <v>1351</v>
      </c>
      <c r="G23" s="170">
        <v>2429</v>
      </c>
      <c r="H23" s="172">
        <v>1275</v>
      </c>
      <c r="I23" s="172">
        <v>1154</v>
      </c>
      <c r="J23" s="121"/>
      <c r="K23" s="155"/>
      <c r="L23" s="155"/>
      <c r="M23" s="155"/>
    </row>
    <row r="24" spans="1:13" ht="20.100000000000001" customHeight="1" x14ac:dyDescent="0.15">
      <c r="A24" s="193"/>
      <c r="B24" s="469"/>
      <c r="C24" s="469"/>
      <c r="D24" s="194"/>
      <c r="E24" s="191"/>
      <c r="F24" s="191"/>
      <c r="G24" s="194"/>
      <c r="H24" s="191"/>
      <c r="I24" s="191"/>
      <c r="J24" s="121"/>
      <c r="K24" s="155"/>
      <c r="L24" s="84"/>
    </row>
    <row r="25" spans="1:13" ht="20.100000000000001" customHeight="1" x14ac:dyDescent="0.15">
      <c r="A25" s="193"/>
      <c r="B25" s="469" t="s">
        <v>305</v>
      </c>
      <c r="C25" s="469"/>
      <c r="D25" s="170">
        <v>208</v>
      </c>
      <c r="E25" s="195">
        <v>128</v>
      </c>
      <c r="F25" s="195">
        <v>80</v>
      </c>
      <c r="G25" s="170">
        <v>544</v>
      </c>
      <c r="H25" s="195">
        <v>365</v>
      </c>
      <c r="I25" s="195">
        <v>179</v>
      </c>
      <c r="J25" s="121"/>
      <c r="K25" s="121"/>
      <c r="L25" s="84"/>
    </row>
    <row r="26" spans="1:13" ht="20.100000000000001" customHeight="1" x14ac:dyDescent="0.15">
      <c r="A26" s="193"/>
      <c r="B26" s="469"/>
      <c r="C26" s="469"/>
      <c r="D26" s="194"/>
      <c r="E26" s="191"/>
      <c r="F26" s="195"/>
      <c r="G26" s="194"/>
      <c r="H26" s="191"/>
      <c r="I26" s="195"/>
      <c r="J26" s="121"/>
      <c r="K26" s="121"/>
      <c r="L26" s="84"/>
    </row>
    <row r="27" spans="1:13" ht="20.100000000000001" customHeight="1" x14ac:dyDescent="0.15">
      <c r="A27" s="190" t="s">
        <v>307</v>
      </c>
      <c r="B27" s="190"/>
      <c r="C27" s="190"/>
      <c r="D27" s="194"/>
      <c r="E27" s="195"/>
      <c r="F27" s="195"/>
      <c r="G27" s="194"/>
      <c r="H27" s="195"/>
      <c r="I27" s="195"/>
      <c r="J27" s="121"/>
      <c r="K27" s="121"/>
      <c r="L27" s="84"/>
    </row>
    <row r="28" spans="1:13" ht="20.100000000000001" customHeight="1" x14ac:dyDescent="0.15">
      <c r="A28" s="193"/>
      <c r="B28" s="469" t="s">
        <v>308</v>
      </c>
      <c r="C28" s="189"/>
      <c r="D28" s="170">
        <v>9132</v>
      </c>
      <c r="E28" s="172">
        <v>4571</v>
      </c>
      <c r="F28" s="172">
        <v>4561</v>
      </c>
      <c r="G28" s="170">
        <v>8701</v>
      </c>
      <c r="H28" s="172">
        <v>4476</v>
      </c>
      <c r="I28" s="172">
        <v>4225</v>
      </c>
      <c r="J28" s="121"/>
      <c r="K28" s="121"/>
      <c r="L28" s="84"/>
    </row>
    <row r="29" spans="1:13" ht="20.100000000000001" customHeight="1" x14ac:dyDescent="0.15">
      <c r="A29" s="193"/>
      <c r="B29" s="469" t="s">
        <v>309</v>
      </c>
      <c r="C29" s="190"/>
      <c r="D29" s="170">
        <v>42897</v>
      </c>
      <c r="E29" s="172">
        <v>21366</v>
      </c>
      <c r="F29" s="172">
        <v>21531</v>
      </c>
      <c r="G29" s="170">
        <v>41413</v>
      </c>
      <c r="H29" s="172">
        <v>20687</v>
      </c>
      <c r="I29" s="172">
        <v>20726</v>
      </c>
      <c r="J29" s="121"/>
      <c r="K29" s="121"/>
      <c r="L29" s="84"/>
    </row>
    <row r="30" spans="1:13" ht="20.100000000000001" customHeight="1" x14ac:dyDescent="0.15">
      <c r="A30" s="193"/>
      <c r="B30" s="469" t="s">
        <v>310</v>
      </c>
      <c r="C30" s="189"/>
      <c r="D30" s="194">
        <v>17465</v>
      </c>
      <c r="E30" s="172">
        <v>7716</v>
      </c>
      <c r="F30" s="191">
        <v>9749</v>
      </c>
      <c r="G30" s="194">
        <v>19673</v>
      </c>
      <c r="H30" s="172">
        <v>8560</v>
      </c>
      <c r="I30" s="191">
        <v>11113</v>
      </c>
      <c r="J30" s="121"/>
      <c r="K30" s="121"/>
      <c r="L30" s="84"/>
    </row>
    <row r="31" spans="1:13" ht="20.100000000000001" customHeight="1" x14ac:dyDescent="0.15">
      <c r="A31" s="193"/>
      <c r="B31" s="469" t="s">
        <v>305</v>
      </c>
      <c r="C31" s="469"/>
      <c r="D31" s="170">
        <v>208</v>
      </c>
      <c r="E31" s="195">
        <v>128</v>
      </c>
      <c r="F31" s="195">
        <v>80</v>
      </c>
      <c r="G31" s="170">
        <v>544</v>
      </c>
      <c r="H31" s="195">
        <v>365</v>
      </c>
      <c r="I31" s="195">
        <v>179</v>
      </c>
      <c r="J31" s="121"/>
      <c r="K31" s="121"/>
      <c r="L31" s="84"/>
    </row>
    <row r="32" spans="1:13" ht="20.100000000000001" customHeight="1" x14ac:dyDescent="0.15">
      <c r="A32" s="787" t="s">
        <v>311</v>
      </c>
      <c r="B32" s="787"/>
      <c r="C32" s="189"/>
      <c r="D32" s="194"/>
      <c r="E32" s="195"/>
      <c r="F32" s="195"/>
      <c r="G32" s="194"/>
      <c r="H32" s="195"/>
      <c r="I32" s="195"/>
      <c r="J32" s="121"/>
      <c r="K32" s="121"/>
      <c r="L32" s="84"/>
    </row>
    <row r="33" spans="1:12" ht="20.100000000000001" customHeight="1" x14ac:dyDescent="0.15">
      <c r="A33" s="193"/>
      <c r="B33" s="469" t="s">
        <v>308</v>
      </c>
      <c r="C33" s="189"/>
      <c r="D33" s="196">
        <v>13.1</v>
      </c>
      <c r="E33" s="197">
        <v>13.6</v>
      </c>
      <c r="F33" s="197">
        <v>12.7</v>
      </c>
      <c r="G33" s="196">
        <v>12.46794</v>
      </c>
      <c r="H33" s="197">
        <v>13.27284</v>
      </c>
      <c r="I33" s="197">
        <v>11.71528</v>
      </c>
      <c r="J33" s="121"/>
      <c r="K33" s="121"/>
      <c r="L33" s="84"/>
    </row>
    <row r="34" spans="1:12" ht="20.100000000000001" customHeight="1" x14ac:dyDescent="0.15">
      <c r="A34" s="193"/>
      <c r="B34" s="469" t="s">
        <v>309</v>
      </c>
      <c r="C34" s="189"/>
      <c r="D34" s="196">
        <v>61.7</v>
      </c>
      <c r="E34" s="197">
        <v>63.5</v>
      </c>
      <c r="F34" s="197">
        <v>60.1</v>
      </c>
      <c r="G34" s="196">
        <v>59.341999999999999</v>
      </c>
      <c r="H34" s="197">
        <v>61.343890000000002</v>
      </c>
      <c r="I34" s="197">
        <v>57.470050000000001</v>
      </c>
      <c r="J34" s="121"/>
      <c r="K34" s="121"/>
      <c r="L34" s="84"/>
    </row>
    <row r="35" spans="1:12" ht="20.100000000000001" customHeight="1" x14ac:dyDescent="0.15">
      <c r="A35" s="189"/>
      <c r="B35" s="469" t="s">
        <v>310</v>
      </c>
      <c r="C35" s="189"/>
      <c r="D35" s="196">
        <v>25.1</v>
      </c>
      <c r="E35" s="197">
        <v>22.9</v>
      </c>
      <c r="F35" s="197">
        <v>27.2</v>
      </c>
      <c r="G35" s="196">
        <v>28.190059999999999</v>
      </c>
      <c r="H35" s="197">
        <v>25.38327</v>
      </c>
      <c r="I35" s="197">
        <v>30.81466</v>
      </c>
      <c r="J35" s="121"/>
      <c r="K35" s="121"/>
      <c r="L35" s="84"/>
    </row>
    <row r="36" spans="1:12" ht="20.100000000000001" customHeight="1" x14ac:dyDescent="0.15">
      <c r="A36" s="788" t="s">
        <v>573</v>
      </c>
      <c r="B36" s="788"/>
      <c r="C36" s="198" t="s">
        <v>575</v>
      </c>
      <c r="D36" s="199">
        <v>45.4</v>
      </c>
      <c r="E36" s="200">
        <v>44.2</v>
      </c>
      <c r="F36" s="200">
        <v>46.6</v>
      </c>
      <c r="G36" s="199">
        <v>47.101529999999997</v>
      </c>
      <c r="H36" s="200">
        <v>45.463079999999998</v>
      </c>
      <c r="I36" s="200">
        <v>48.633620000000001</v>
      </c>
      <c r="J36" s="121"/>
      <c r="K36" s="121"/>
      <c r="L36" s="84"/>
    </row>
    <row r="37" spans="1:12" ht="20.100000000000001" customHeight="1" thickBot="1" x14ac:dyDescent="0.2">
      <c r="A37" s="789" t="s">
        <v>574</v>
      </c>
      <c r="B37" s="789"/>
      <c r="C37" s="201" t="s">
        <v>575</v>
      </c>
      <c r="D37" s="202">
        <v>45.9</v>
      </c>
      <c r="E37" s="203">
        <v>44.5</v>
      </c>
      <c r="F37" s="203">
        <v>47.3</v>
      </c>
      <c r="G37" s="202">
        <v>48.0762</v>
      </c>
      <c r="H37" s="203">
        <v>46.539810000000003</v>
      </c>
      <c r="I37" s="203">
        <v>49.64902</v>
      </c>
      <c r="J37" s="121"/>
      <c r="K37" s="121"/>
      <c r="L37" s="84"/>
    </row>
    <row r="38" spans="1:12" ht="20.100000000000001" customHeight="1" x14ac:dyDescent="0.15">
      <c r="A38" s="144" t="s">
        <v>830</v>
      </c>
      <c r="B38" s="144"/>
      <c r="C38" s="144"/>
      <c r="D38" s="144"/>
      <c r="E38" s="144"/>
      <c r="F38" s="153"/>
      <c r="G38" s="204"/>
      <c r="H38" s="783" t="s">
        <v>555</v>
      </c>
      <c r="I38" s="783"/>
      <c r="J38" s="121"/>
      <c r="K38" s="121"/>
      <c r="L38" s="84"/>
    </row>
    <row r="39" spans="1:12" x14ac:dyDescent="0.15">
      <c r="A39" s="104"/>
      <c r="B39" s="104"/>
      <c r="C39" s="104"/>
      <c r="D39" s="153"/>
      <c r="E39" s="153"/>
      <c r="F39" s="153"/>
      <c r="G39" s="204"/>
      <c r="H39" s="204"/>
      <c r="I39" s="204"/>
      <c r="J39" s="121"/>
      <c r="K39" s="121"/>
      <c r="L39" s="84"/>
    </row>
    <row r="40" spans="1:12" x14ac:dyDescent="0.15">
      <c r="A40" s="104"/>
      <c r="B40" s="104"/>
      <c r="C40" s="104"/>
      <c r="D40" s="153"/>
      <c r="E40" s="153"/>
      <c r="F40" s="153"/>
      <c r="G40" s="204"/>
      <c r="H40" s="204"/>
      <c r="I40" s="204"/>
      <c r="J40" s="121"/>
      <c r="K40" s="121"/>
      <c r="L40" s="84"/>
    </row>
    <row r="41" spans="1:12" x14ac:dyDescent="0.15">
      <c r="A41" s="104"/>
      <c r="B41" s="104"/>
      <c r="C41" s="104"/>
      <c r="D41" s="153"/>
      <c r="E41" s="153"/>
      <c r="F41" s="153"/>
      <c r="G41" s="104"/>
      <c r="H41" s="104"/>
      <c r="I41" s="104"/>
      <c r="J41" s="121"/>
      <c r="K41" s="121"/>
    </row>
    <row r="42" spans="1:12" x14ac:dyDescent="0.15">
      <c r="A42" s="104"/>
      <c r="B42" s="104"/>
      <c r="C42" s="104"/>
      <c r="D42" s="153"/>
      <c r="E42" s="153"/>
      <c r="F42" s="153"/>
      <c r="G42" s="104"/>
      <c r="H42" s="104"/>
      <c r="I42" s="104"/>
      <c r="J42" s="121"/>
      <c r="K42" s="121"/>
    </row>
    <row r="43" spans="1:12" x14ac:dyDescent="0.15">
      <c r="A43" s="104"/>
      <c r="B43" s="104"/>
      <c r="C43" s="104"/>
      <c r="D43" s="153"/>
      <c r="E43" s="153"/>
      <c r="F43" s="153"/>
      <c r="G43" s="104"/>
      <c r="H43" s="104"/>
      <c r="I43" s="104"/>
      <c r="J43" s="121"/>
      <c r="K43" s="121"/>
    </row>
    <row r="44" spans="1:12" x14ac:dyDescent="0.15">
      <c r="A44" s="104"/>
      <c r="B44" s="104"/>
      <c r="C44" s="104"/>
      <c r="D44" s="153"/>
      <c r="E44" s="153"/>
      <c r="F44" s="153"/>
      <c r="G44" s="104"/>
      <c r="H44" s="104"/>
      <c r="I44" s="104"/>
      <c r="J44" s="121"/>
      <c r="K44" s="121"/>
    </row>
    <row r="45" spans="1:12" x14ac:dyDescent="0.15">
      <c r="A45" s="104"/>
      <c r="B45" s="104"/>
      <c r="C45" s="104"/>
      <c r="D45" s="153"/>
      <c r="E45" s="153"/>
      <c r="F45" s="153"/>
      <c r="G45" s="104"/>
      <c r="H45" s="104"/>
      <c r="I45" s="104"/>
      <c r="J45" s="121"/>
      <c r="K45" s="121"/>
    </row>
    <row r="46" spans="1:12" x14ac:dyDescent="0.15">
      <c r="A46" s="121"/>
      <c r="B46" s="121"/>
      <c r="C46" s="121"/>
      <c r="D46" s="121"/>
      <c r="E46" s="121"/>
      <c r="F46" s="121"/>
      <c r="G46" s="121"/>
      <c r="H46" s="121"/>
      <c r="I46" s="121"/>
      <c r="J46" s="121"/>
      <c r="K46" s="121"/>
    </row>
    <row r="47" spans="1:12" x14ac:dyDescent="0.15">
      <c r="A47" s="121"/>
      <c r="B47" s="121"/>
      <c r="C47" s="121"/>
      <c r="D47" s="121"/>
      <c r="E47" s="121"/>
      <c r="F47" s="121"/>
      <c r="G47" s="121"/>
      <c r="H47" s="121"/>
      <c r="I47" s="121"/>
      <c r="J47" s="121"/>
      <c r="K47" s="121"/>
    </row>
    <row r="48" spans="1:12" x14ac:dyDescent="0.15">
      <c r="A48" s="121"/>
      <c r="B48" s="121"/>
      <c r="C48" s="121"/>
      <c r="D48" s="121"/>
      <c r="E48" s="121"/>
      <c r="F48" s="121"/>
      <c r="G48" s="121"/>
      <c r="H48" s="121"/>
      <c r="I48" s="121"/>
      <c r="J48" s="121"/>
      <c r="K48" s="121"/>
    </row>
    <row r="49" spans="1:11" x14ac:dyDescent="0.15">
      <c r="A49" s="121"/>
      <c r="B49" s="121"/>
      <c r="C49" s="121"/>
      <c r="D49" s="121"/>
      <c r="E49" s="121"/>
      <c r="F49" s="121"/>
      <c r="G49" s="121"/>
      <c r="H49" s="121"/>
      <c r="I49" s="121"/>
      <c r="J49" s="121"/>
      <c r="K49" s="121"/>
    </row>
    <row r="50" spans="1:11" x14ac:dyDescent="0.15">
      <c r="A50" s="121"/>
      <c r="B50" s="121"/>
      <c r="C50" s="121"/>
      <c r="D50" s="121"/>
      <c r="E50" s="121"/>
      <c r="F50" s="121"/>
      <c r="G50" s="121"/>
      <c r="H50" s="121"/>
      <c r="I50" s="121"/>
      <c r="J50" s="121"/>
      <c r="K50" s="121"/>
    </row>
    <row r="51" spans="1:11" x14ac:dyDescent="0.15">
      <c r="A51" s="121"/>
      <c r="B51" s="121"/>
      <c r="C51" s="121"/>
      <c r="D51" s="121"/>
      <c r="E51" s="121"/>
      <c r="F51" s="121"/>
      <c r="G51" s="121"/>
      <c r="H51" s="121"/>
      <c r="I51" s="121"/>
      <c r="J51" s="121"/>
      <c r="K51" s="121"/>
    </row>
  </sheetData>
  <mergeCells count="9">
    <mergeCell ref="H2:I2"/>
    <mergeCell ref="H38:I38"/>
    <mergeCell ref="G3:I3"/>
    <mergeCell ref="A5:B5"/>
    <mergeCell ref="A32:B32"/>
    <mergeCell ref="A36:B36"/>
    <mergeCell ref="A37:B37"/>
    <mergeCell ref="A3:C4"/>
    <mergeCell ref="D3:F3"/>
  </mergeCells>
  <phoneticPr fontId="2"/>
  <pageMargins left="0.75" right="0.75" top="1" bottom="0.72"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indexed="13"/>
  </sheetPr>
  <dimension ref="A1:L72"/>
  <sheetViews>
    <sheetView view="pageBreakPreview" zoomScale="95" zoomScaleNormal="100" zoomScaleSheetLayoutView="95" workbookViewId="0">
      <selection activeCell="K44" sqref="K44"/>
    </sheetView>
  </sheetViews>
  <sheetFormatPr defaultRowHeight="13.5" x14ac:dyDescent="0.15"/>
  <cols>
    <col min="1" max="1" width="9" style="53"/>
    <col min="2" max="2" width="6.25" style="53" customWidth="1"/>
    <col min="3" max="3" width="11.125" style="53" customWidth="1"/>
    <col min="4" max="4" width="11.5" style="53" customWidth="1"/>
    <col min="5" max="5" width="11.625" style="53" customWidth="1"/>
    <col min="6" max="7" width="12.75" style="53" customWidth="1"/>
    <col min="8" max="8" width="12.375" style="53" customWidth="1"/>
    <col min="9" max="9" width="6.375" style="53" customWidth="1"/>
    <col min="10" max="10" width="9" style="53" customWidth="1"/>
    <col min="11" max="11" width="6.375" style="53" customWidth="1"/>
    <col min="12" max="12" width="5.125" style="53" customWidth="1"/>
    <col min="13" max="16384" width="9" style="53"/>
  </cols>
  <sheetData>
    <row r="1" spans="1:12" ht="15.95" customHeight="1" x14ac:dyDescent="0.15">
      <c r="A1" s="460" t="s">
        <v>583</v>
      </c>
      <c r="B1" s="460"/>
      <c r="C1" s="460"/>
      <c r="D1" s="460"/>
      <c r="E1" s="460"/>
      <c r="F1" s="88"/>
      <c r="G1" s="88"/>
      <c r="H1" s="104"/>
      <c r="I1" s="104"/>
      <c r="J1" s="104"/>
      <c r="K1" s="104"/>
      <c r="L1" s="82"/>
    </row>
    <row r="2" spans="1:12" ht="15.95" customHeight="1" thickBot="1" x14ac:dyDescent="0.2">
      <c r="A2" s="460"/>
      <c r="B2" s="460"/>
      <c r="C2" s="460"/>
      <c r="D2" s="460"/>
      <c r="E2" s="460"/>
      <c r="F2" s="805" t="s">
        <v>558</v>
      </c>
      <c r="G2" s="805"/>
      <c r="H2" s="104"/>
      <c r="I2" s="104"/>
      <c r="J2" s="104"/>
      <c r="K2" s="104"/>
      <c r="L2" s="82"/>
    </row>
    <row r="3" spans="1:12" ht="15.95" customHeight="1" x14ac:dyDescent="0.15">
      <c r="A3" s="799" t="s">
        <v>164</v>
      </c>
      <c r="B3" s="680" t="s">
        <v>166</v>
      </c>
      <c r="C3" s="808" t="s">
        <v>165</v>
      </c>
      <c r="D3" s="809"/>
      <c r="E3" s="810"/>
      <c r="F3" s="811" t="s">
        <v>559</v>
      </c>
      <c r="G3" s="813" t="s">
        <v>886</v>
      </c>
      <c r="H3" s="104"/>
      <c r="I3" s="104"/>
      <c r="J3" s="104"/>
      <c r="K3" s="104"/>
      <c r="L3" s="82"/>
    </row>
    <row r="4" spans="1:12" ht="15.95" customHeight="1" x14ac:dyDescent="0.15">
      <c r="A4" s="800"/>
      <c r="B4" s="681"/>
      <c r="C4" s="205" t="s">
        <v>167</v>
      </c>
      <c r="D4" s="206" t="s">
        <v>28</v>
      </c>
      <c r="E4" s="207" t="s">
        <v>29</v>
      </c>
      <c r="F4" s="812"/>
      <c r="G4" s="814"/>
      <c r="H4" s="104"/>
      <c r="I4" s="104"/>
      <c r="J4" s="104"/>
      <c r="K4" s="104"/>
      <c r="L4" s="82"/>
    </row>
    <row r="5" spans="1:12" ht="15.95" customHeight="1" x14ac:dyDescent="0.15">
      <c r="A5" s="474" t="s">
        <v>169</v>
      </c>
      <c r="B5" s="476"/>
      <c r="C5" s="208">
        <v>56262</v>
      </c>
      <c r="D5" s="210"/>
      <c r="E5" s="211"/>
      <c r="F5" s="216">
        <v>12.23</v>
      </c>
      <c r="G5" s="209">
        <v>4600.3</v>
      </c>
      <c r="H5" s="104"/>
      <c r="I5" s="104"/>
      <c r="J5" s="104"/>
      <c r="K5" s="104"/>
      <c r="L5" s="82"/>
    </row>
    <row r="6" spans="1:12" ht="15.95" customHeight="1" x14ac:dyDescent="0.15">
      <c r="A6" s="474"/>
      <c r="B6" s="476" t="s">
        <v>315</v>
      </c>
      <c r="C6" s="208">
        <v>48955</v>
      </c>
      <c r="D6" s="453" t="s">
        <v>958</v>
      </c>
      <c r="E6" s="454" t="s">
        <v>958</v>
      </c>
      <c r="F6" s="216">
        <v>10.8</v>
      </c>
      <c r="G6" s="209">
        <v>4532.8999999999996</v>
      </c>
      <c r="H6" s="104"/>
      <c r="I6" s="104"/>
      <c r="J6" s="104"/>
      <c r="K6" s="104"/>
      <c r="L6" s="82"/>
    </row>
    <row r="7" spans="1:12" ht="15.95" customHeight="1" x14ac:dyDescent="0.15">
      <c r="A7" s="456"/>
      <c r="B7" s="458" t="s">
        <v>316</v>
      </c>
      <c r="C7" s="212">
        <v>7307</v>
      </c>
      <c r="D7" s="213"/>
      <c r="E7" s="214"/>
      <c r="F7" s="217">
        <v>1.43</v>
      </c>
      <c r="G7" s="215">
        <v>5109.8</v>
      </c>
      <c r="H7" s="104"/>
      <c r="I7" s="104"/>
      <c r="J7" s="104"/>
      <c r="K7" s="104"/>
      <c r="L7" s="82"/>
    </row>
    <row r="8" spans="1:12" ht="15.95" customHeight="1" x14ac:dyDescent="0.15">
      <c r="A8" s="474" t="s">
        <v>933</v>
      </c>
      <c r="B8" s="476"/>
      <c r="C8" s="208">
        <f>C9+C10</f>
        <v>58772</v>
      </c>
      <c r="D8" s="210"/>
      <c r="E8" s="211"/>
      <c r="F8" s="216">
        <f>F9+F10</f>
        <v>12.780000000000001</v>
      </c>
      <c r="G8" s="209">
        <v>4598.7</v>
      </c>
      <c r="H8" s="104"/>
      <c r="I8" s="104"/>
      <c r="J8" s="104"/>
      <c r="K8" s="104"/>
      <c r="L8" s="82"/>
    </row>
    <row r="9" spans="1:12" ht="15.95" customHeight="1" x14ac:dyDescent="0.15">
      <c r="A9" s="474"/>
      <c r="B9" s="476" t="s">
        <v>170</v>
      </c>
      <c r="C9" s="208">
        <v>51337</v>
      </c>
      <c r="D9" s="453" t="s">
        <v>958</v>
      </c>
      <c r="E9" s="454" t="s">
        <v>958</v>
      </c>
      <c r="F9" s="216">
        <v>11.3</v>
      </c>
      <c r="G9" s="209">
        <v>4543.1000000000004</v>
      </c>
      <c r="H9" s="104"/>
      <c r="I9" s="104"/>
      <c r="J9" s="104"/>
      <c r="K9" s="104"/>
      <c r="L9" s="82"/>
    </row>
    <row r="10" spans="1:12" ht="15.95" customHeight="1" x14ac:dyDescent="0.15">
      <c r="A10" s="456"/>
      <c r="B10" s="458" t="s">
        <v>171</v>
      </c>
      <c r="C10" s="212">
        <v>7435</v>
      </c>
      <c r="D10" s="213"/>
      <c r="E10" s="214"/>
      <c r="F10" s="217">
        <v>1.48</v>
      </c>
      <c r="G10" s="218">
        <v>5023.6000000000004</v>
      </c>
      <c r="H10" s="104"/>
      <c r="I10" s="104"/>
      <c r="J10" s="104"/>
      <c r="K10" s="104"/>
      <c r="L10" s="82"/>
    </row>
    <row r="11" spans="1:12" ht="15.95" customHeight="1" x14ac:dyDescent="0.15">
      <c r="A11" s="474" t="s">
        <v>934</v>
      </c>
      <c r="B11" s="476"/>
      <c r="C11" s="208">
        <v>62946</v>
      </c>
      <c r="D11" s="363">
        <v>30742</v>
      </c>
      <c r="E11" s="364">
        <v>32204</v>
      </c>
      <c r="F11" s="216">
        <v>13.89</v>
      </c>
      <c r="G11" s="209">
        <v>4531.7</v>
      </c>
      <c r="H11" s="104"/>
      <c r="I11" s="104"/>
      <c r="J11" s="104"/>
      <c r="K11" s="104"/>
      <c r="L11" s="82"/>
    </row>
    <row r="12" spans="1:12" ht="15.95" customHeight="1" x14ac:dyDescent="0.15">
      <c r="A12" s="474"/>
      <c r="B12" s="476" t="s">
        <v>170</v>
      </c>
      <c r="C12" s="208">
        <v>55487</v>
      </c>
      <c r="D12" s="453" t="s">
        <v>958</v>
      </c>
      <c r="E12" s="454" t="s">
        <v>958</v>
      </c>
      <c r="F12" s="216">
        <v>12.38</v>
      </c>
      <c r="G12" s="209">
        <v>4482</v>
      </c>
      <c r="H12" s="104"/>
      <c r="I12" s="104"/>
      <c r="J12" s="104"/>
      <c r="K12" s="104"/>
      <c r="L12" s="82"/>
    </row>
    <row r="13" spans="1:12" ht="15.95" customHeight="1" x14ac:dyDescent="0.15">
      <c r="A13" s="456"/>
      <c r="B13" s="458" t="s">
        <v>171</v>
      </c>
      <c r="C13" s="212">
        <v>7459</v>
      </c>
      <c r="D13" s="365"/>
      <c r="E13" s="366"/>
      <c r="F13" s="217">
        <v>1.51</v>
      </c>
      <c r="G13" s="215">
        <v>4939.7</v>
      </c>
      <c r="H13" s="104"/>
      <c r="I13" s="104"/>
      <c r="J13" s="104"/>
      <c r="K13" s="104"/>
      <c r="L13" s="82"/>
    </row>
    <row r="14" spans="1:12" ht="15.95" customHeight="1" x14ac:dyDescent="0.15">
      <c r="A14" s="474" t="s">
        <v>844</v>
      </c>
      <c r="B14" s="476"/>
      <c r="C14" s="208">
        <v>63166</v>
      </c>
      <c r="D14" s="363">
        <v>30577</v>
      </c>
      <c r="E14" s="364">
        <v>32589</v>
      </c>
      <c r="F14" s="216">
        <v>13.92</v>
      </c>
      <c r="G14" s="209">
        <v>4537.8</v>
      </c>
      <c r="H14" s="104"/>
      <c r="I14" s="104"/>
      <c r="J14" s="104"/>
      <c r="K14" s="104"/>
      <c r="L14" s="82"/>
    </row>
    <row r="15" spans="1:12" ht="15.95" customHeight="1" x14ac:dyDescent="0.15">
      <c r="A15" s="474"/>
      <c r="B15" s="476" t="s">
        <v>170</v>
      </c>
      <c r="C15" s="208">
        <v>56081</v>
      </c>
      <c r="D15" s="453" t="s">
        <v>958</v>
      </c>
      <c r="E15" s="454" t="s">
        <v>958</v>
      </c>
      <c r="F15" s="216">
        <v>12.4</v>
      </c>
      <c r="G15" s="209">
        <v>4522.7</v>
      </c>
      <c r="H15" s="104"/>
      <c r="I15" s="104"/>
      <c r="J15" s="104"/>
      <c r="K15" s="104"/>
      <c r="L15" s="82"/>
    </row>
    <row r="16" spans="1:12" ht="15.95" customHeight="1" x14ac:dyDescent="0.15">
      <c r="A16" s="474"/>
      <c r="B16" s="476" t="s">
        <v>171</v>
      </c>
      <c r="C16" s="208">
        <v>7085</v>
      </c>
      <c r="D16" s="453" t="s">
        <v>958</v>
      </c>
      <c r="E16" s="454" t="s">
        <v>958</v>
      </c>
      <c r="F16" s="216">
        <v>1.52</v>
      </c>
      <c r="G16" s="209">
        <v>4661.2</v>
      </c>
      <c r="H16" s="104"/>
      <c r="I16" s="104"/>
      <c r="J16" s="104"/>
      <c r="K16" s="104"/>
      <c r="L16" s="82"/>
    </row>
    <row r="17" spans="1:12" ht="15.95" customHeight="1" x14ac:dyDescent="0.15">
      <c r="A17" s="430" t="s">
        <v>935</v>
      </c>
      <c r="B17" s="431"/>
      <c r="C17" s="509">
        <v>64284</v>
      </c>
      <c r="D17" s="510">
        <v>31165</v>
      </c>
      <c r="E17" s="511">
        <v>33119</v>
      </c>
      <c r="F17" s="512">
        <v>17.3</v>
      </c>
      <c r="G17" s="513">
        <v>3715.8</v>
      </c>
      <c r="H17" s="104"/>
      <c r="I17" s="104"/>
      <c r="J17" s="104"/>
      <c r="K17" s="104"/>
      <c r="L17" s="82"/>
    </row>
    <row r="18" spans="1:12" ht="15.95" customHeight="1" x14ac:dyDescent="0.15">
      <c r="A18" s="474"/>
      <c r="B18" s="476" t="s">
        <v>170</v>
      </c>
      <c r="C18" s="208">
        <v>57280</v>
      </c>
      <c r="D18" s="363">
        <v>27862</v>
      </c>
      <c r="E18" s="514">
        <v>29418</v>
      </c>
      <c r="F18" s="216">
        <v>15.8</v>
      </c>
      <c r="G18" s="209">
        <v>3625.3</v>
      </c>
      <c r="H18" s="104"/>
      <c r="I18" s="104"/>
      <c r="J18" s="104"/>
      <c r="K18" s="104"/>
      <c r="L18" s="82"/>
    </row>
    <row r="19" spans="1:12" ht="15.95" customHeight="1" thickBot="1" x14ac:dyDescent="0.2">
      <c r="A19" s="478"/>
      <c r="B19" s="479" t="s">
        <v>171</v>
      </c>
      <c r="C19" s="219">
        <v>7004</v>
      </c>
      <c r="D19" s="515">
        <v>3303</v>
      </c>
      <c r="E19" s="516">
        <v>3701</v>
      </c>
      <c r="F19" s="517">
        <v>1.5</v>
      </c>
      <c r="G19" s="220">
        <v>4669.3</v>
      </c>
      <c r="H19" s="104"/>
      <c r="I19" s="104"/>
      <c r="J19" s="104"/>
      <c r="K19" s="104"/>
      <c r="L19" s="82"/>
    </row>
    <row r="20" spans="1:12" ht="15.95" customHeight="1" x14ac:dyDescent="0.15">
      <c r="A20" s="461" t="s">
        <v>828</v>
      </c>
      <c r="B20" s="461"/>
      <c r="C20" s="221"/>
      <c r="D20" s="477"/>
      <c r="E20" s="477"/>
      <c r="F20" s="477"/>
      <c r="G20" s="222" t="s">
        <v>887</v>
      </c>
      <c r="H20" s="104"/>
      <c r="I20" s="104"/>
      <c r="J20" s="104"/>
      <c r="K20" s="104"/>
      <c r="L20" s="82"/>
    </row>
    <row r="21" spans="1:12" ht="15.95" customHeight="1" x14ac:dyDescent="0.15">
      <c r="A21" s="88" t="s">
        <v>500</v>
      </c>
      <c r="B21" s="461"/>
      <c r="C21" s="88"/>
      <c r="D21" s="88"/>
      <c r="E21" s="88"/>
      <c r="F21" s="88"/>
      <c r="G21" s="88"/>
      <c r="H21" s="104"/>
      <c r="I21" s="104"/>
      <c r="J21" s="104"/>
      <c r="K21" s="104"/>
      <c r="L21" s="82"/>
    </row>
    <row r="22" spans="1:12" ht="15.95" customHeight="1" x14ac:dyDescent="0.15">
      <c r="A22" s="88" t="s">
        <v>172</v>
      </c>
      <c r="B22" s="88"/>
      <c r="C22" s="88"/>
      <c r="D22" s="88"/>
      <c r="E22" s="88"/>
      <c r="F22" s="88"/>
      <c r="G22" s="88"/>
      <c r="H22" s="104"/>
      <c r="I22" s="104"/>
      <c r="J22" s="104"/>
      <c r="K22" s="104"/>
      <c r="L22" s="82"/>
    </row>
    <row r="23" spans="1:12" ht="15.95" customHeight="1" x14ac:dyDescent="0.15">
      <c r="A23" s="88" t="s">
        <v>367</v>
      </c>
      <c r="B23" s="88"/>
      <c r="C23" s="88"/>
      <c r="D23" s="88"/>
      <c r="E23" s="88"/>
      <c r="F23" s="88"/>
      <c r="G23" s="88"/>
      <c r="H23" s="104"/>
      <c r="I23" s="104"/>
      <c r="J23" s="104"/>
      <c r="K23" s="104"/>
      <c r="L23" s="82"/>
    </row>
    <row r="24" spans="1:12" ht="15.95" customHeight="1" x14ac:dyDescent="0.15">
      <c r="A24" s="88" t="s">
        <v>368</v>
      </c>
      <c r="B24" s="88"/>
      <c r="C24" s="88"/>
      <c r="D24" s="88"/>
      <c r="E24" s="88"/>
      <c r="F24" s="88"/>
      <c r="G24" s="88"/>
      <c r="H24" s="104"/>
      <c r="I24" s="104"/>
      <c r="J24" s="104"/>
      <c r="K24" s="104"/>
      <c r="L24" s="82"/>
    </row>
    <row r="25" spans="1:12" ht="15.95" customHeight="1" x14ac:dyDescent="0.15">
      <c r="A25" s="290" t="s">
        <v>369</v>
      </c>
      <c r="B25" s="88"/>
      <c r="C25" s="88"/>
      <c r="D25" s="88"/>
      <c r="E25" s="88"/>
      <c r="F25" s="88"/>
      <c r="G25" s="88"/>
      <c r="H25" s="104"/>
      <c r="I25" s="104"/>
      <c r="J25" s="104"/>
      <c r="K25" s="104"/>
      <c r="L25" s="82"/>
    </row>
    <row r="26" spans="1:12" ht="15.75" customHeight="1" x14ac:dyDescent="0.15">
      <c r="A26" s="104"/>
      <c r="B26" s="104"/>
      <c r="C26" s="104"/>
      <c r="D26" s="104"/>
      <c r="E26" s="104"/>
      <c r="F26" s="104"/>
      <c r="G26" s="104"/>
      <c r="H26" s="104"/>
      <c r="I26" s="104"/>
      <c r="J26" s="104"/>
      <c r="K26" s="104"/>
      <c r="L26" s="82"/>
    </row>
    <row r="27" spans="1:12" ht="15.95" customHeight="1" x14ac:dyDescent="0.15">
      <c r="A27" s="140" t="s">
        <v>849</v>
      </c>
      <c r="B27" s="88"/>
      <c r="C27" s="88"/>
      <c r="D27" s="88"/>
      <c r="E27" s="88"/>
      <c r="F27" s="88"/>
      <c r="G27" s="88"/>
      <c r="H27" s="104"/>
      <c r="I27" s="104"/>
      <c r="J27" s="104"/>
      <c r="K27" s="104"/>
      <c r="L27" s="82"/>
    </row>
    <row r="28" spans="1:12" ht="15.95" customHeight="1" thickBot="1" x14ac:dyDescent="0.2">
      <c r="A28" s="100"/>
      <c r="B28" s="100"/>
      <c r="C28" s="88"/>
      <c r="D28" s="88"/>
      <c r="E28" s="88"/>
      <c r="F28" s="754" t="s">
        <v>565</v>
      </c>
      <c r="G28" s="754"/>
      <c r="H28" s="141"/>
      <c r="I28" s="104"/>
      <c r="J28" s="104"/>
      <c r="K28" s="104"/>
      <c r="L28" s="82"/>
    </row>
    <row r="29" spans="1:12" s="16" customFormat="1" ht="15.95" customHeight="1" x14ac:dyDescent="0.15">
      <c r="A29" s="144"/>
      <c r="B29" s="223" t="s">
        <v>173</v>
      </c>
      <c r="C29" s="680" t="s">
        <v>936</v>
      </c>
      <c r="D29" s="680" t="s">
        <v>933</v>
      </c>
      <c r="E29" s="680" t="s">
        <v>934</v>
      </c>
      <c r="F29" s="680" t="s">
        <v>844</v>
      </c>
      <c r="G29" s="722" t="s">
        <v>935</v>
      </c>
      <c r="H29" s="88"/>
      <c r="I29" s="88"/>
      <c r="J29" s="88"/>
      <c r="K29" s="88"/>
      <c r="L29" s="81"/>
    </row>
    <row r="30" spans="1:12" s="16" customFormat="1" ht="15.95" customHeight="1" x14ac:dyDescent="0.15">
      <c r="A30" s="224" t="s">
        <v>174</v>
      </c>
      <c r="B30" s="225"/>
      <c r="C30" s="681"/>
      <c r="D30" s="681"/>
      <c r="E30" s="681"/>
      <c r="F30" s="806"/>
      <c r="G30" s="807"/>
      <c r="H30" s="88"/>
      <c r="I30" s="88"/>
      <c r="J30" s="88"/>
      <c r="K30" s="88"/>
      <c r="L30" s="81"/>
    </row>
    <row r="31" spans="1:12" s="16" customFormat="1" ht="15.95" customHeight="1" x14ac:dyDescent="0.15">
      <c r="A31" s="795" t="s">
        <v>175</v>
      </c>
      <c r="B31" s="796"/>
      <c r="C31" s="509">
        <v>60882</v>
      </c>
      <c r="D31" s="509">
        <v>63123</v>
      </c>
      <c r="E31" s="509">
        <v>65782</v>
      </c>
      <c r="F31" s="509">
        <v>65918</v>
      </c>
      <c r="G31" s="518">
        <v>65391</v>
      </c>
      <c r="H31" s="88"/>
      <c r="I31" s="88"/>
      <c r="J31" s="88"/>
      <c r="K31" s="88"/>
      <c r="L31" s="81"/>
    </row>
    <row r="32" spans="1:12" s="16" customFormat="1" ht="15.95" customHeight="1" x14ac:dyDescent="0.15">
      <c r="A32" s="797" t="s">
        <v>554</v>
      </c>
      <c r="B32" s="798"/>
      <c r="C32" s="208">
        <v>65238</v>
      </c>
      <c r="D32" s="208">
        <v>67614</v>
      </c>
      <c r="E32" s="208">
        <v>69384</v>
      </c>
      <c r="F32" s="208">
        <v>69702</v>
      </c>
      <c r="G32" s="221">
        <v>70331</v>
      </c>
      <c r="H32" s="88"/>
      <c r="I32" s="88"/>
      <c r="J32" s="88"/>
      <c r="K32" s="88"/>
      <c r="L32" s="81"/>
    </row>
    <row r="33" spans="1:12" s="16" customFormat="1" ht="15.95" customHeight="1" thickBot="1" x14ac:dyDescent="0.2">
      <c r="A33" s="803" t="s">
        <v>564</v>
      </c>
      <c r="B33" s="804"/>
      <c r="C33" s="519">
        <v>93.3</v>
      </c>
      <c r="D33" s="519">
        <v>93.4</v>
      </c>
      <c r="E33" s="519">
        <v>94.8</v>
      </c>
      <c r="F33" s="519">
        <v>94.6</v>
      </c>
      <c r="G33" s="220">
        <v>93</v>
      </c>
      <c r="H33" s="88"/>
      <c r="I33" s="88"/>
      <c r="J33" s="88"/>
      <c r="K33" s="88"/>
      <c r="L33" s="81"/>
    </row>
    <row r="34" spans="1:12" s="16" customFormat="1" ht="15.95" customHeight="1" x14ac:dyDescent="0.15">
      <c r="A34" s="88" t="s">
        <v>828</v>
      </c>
      <c r="B34" s="88"/>
      <c r="C34" s="88"/>
      <c r="D34" s="88"/>
      <c r="E34" s="88"/>
      <c r="F34" s="744" t="s">
        <v>555</v>
      </c>
      <c r="G34" s="744"/>
      <c r="H34" s="88"/>
      <c r="I34" s="88"/>
      <c r="J34" s="88"/>
      <c r="K34" s="88"/>
      <c r="L34" s="81"/>
    </row>
    <row r="35" spans="1:12" ht="15.95" customHeight="1" x14ac:dyDescent="0.15">
      <c r="A35" s="104"/>
      <c r="B35" s="104"/>
      <c r="C35" s="104"/>
      <c r="D35" s="104"/>
      <c r="E35" s="104"/>
      <c r="F35" s="104"/>
      <c r="G35" s="104"/>
      <c r="H35" s="104"/>
      <c r="I35" s="104"/>
      <c r="J35" s="104"/>
      <c r="K35" s="104"/>
      <c r="L35" s="82"/>
    </row>
    <row r="36" spans="1:12" ht="15.95" customHeight="1" x14ac:dyDescent="0.15">
      <c r="A36" s="140" t="s">
        <v>850</v>
      </c>
      <c r="B36" s="88"/>
      <c r="C36" s="88"/>
      <c r="D36" s="88"/>
      <c r="E36" s="88"/>
      <c r="F36" s="88"/>
      <c r="G36" s="88"/>
      <c r="H36" s="88"/>
      <c r="I36" s="88"/>
      <c r="J36" s="88"/>
      <c r="K36" s="88"/>
      <c r="L36" s="81"/>
    </row>
    <row r="37" spans="1:12" ht="15.95" customHeight="1" thickBot="1" x14ac:dyDescent="0.2">
      <c r="A37" s="100"/>
      <c r="B37" s="88"/>
      <c r="C37" s="88"/>
      <c r="D37" s="88"/>
      <c r="E37" s="88"/>
      <c r="F37" s="88"/>
      <c r="G37" s="754" t="s">
        <v>557</v>
      </c>
      <c r="H37" s="754"/>
      <c r="I37" s="88"/>
      <c r="J37" s="104"/>
      <c r="K37" s="104"/>
      <c r="L37" s="82"/>
    </row>
    <row r="38" spans="1:12" ht="15.95" customHeight="1" x14ac:dyDescent="0.15">
      <c r="A38" s="144"/>
      <c r="B38" s="223" t="s">
        <v>317</v>
      </c>
      <c r="C38" s="683" t="s">
        <v>169</v>
      </c>
      <c r="D38" s="226"/>
      <c r="E38" s="683" t="s">
        <v>933</v>
      </c>
      <c r="F38" s="227"/>
      <c r="G38" s="683" t="s">
        <v>934</v>
      </c>
      <c r="H38" s="227"/>
      <c r="I38" s="104"/>
      <c r="J38" s="104"/>
      <c r="K38" s="104"/>
      <c r="L38" s="82"/>
    </row>
    <row r="39" spans="1:12" ht="15.95" customHeight="1" x14ac:dyDescent="0.15">
      <c r="A39" s="228" t="s">
        <v>176</v>
      </c>
      <c r="B39" s="225"/>
      <c r="C39" s="684"/>
      <c r="D39" s="465" t="s">
        <v>577</v>
      </c>
      <c r="E39" s="684"/>
      <c r="F39" s="465" t="s">
        <v>577</v>
      </c>
      <c r="G39" s="684"/>
      <c r="H39" s="475" t="s">
        <v>577</v>
      </c>
      <c r="I39" s="104"/>
      <c r="J39" s="104"/>
      <c r="K39" s="104"/>
      <c r="L39" s="82"/>
    </row>
    <row r="40" spans="1:12" ht="15.95" customHeight="1" x14ac:dyDescent="0.15">
      <c r="A40" s="797" t="s">
        <v>318</v>
      </c>
      <c r="B40" s="798"/>
      <c r="C40" s="208">
        <v>1387</v>
      </c>
      <c r="D40" s="229">
        <v>4.4848994373666171</v>
      </c>
      <c r="E40" s="208">
        <v>1464</v>
      </c>
      <c r="F40" s="209">
        <v>4.662717370533155</v>
      </c>
      <c r="G40" s="208">
        <v>1151</v>
      </c>
      <c r="H40" s="209">
        <v>3.7473547126811004</v>
      </c>
      <c r="I40" s="104"/>
      <c r="J40" s="104"/>
      <c r="K40" s="104"/>
      <c r="L40" s="82"/>
    </row>
    <row r="41" spans="1:12" ht="15.95" customHeight="1" x14ac:dyDescent="0.15">
      <c r="A41" s="797" t="s">
        <v>319</v>
      </c>
      <c r="B41" s="798"/>
      <c r="C41" s="208">
        <v>7934</v>
      </c>
      <c r="D41" s="229">
        <v>25.654788850805151</v>
      </c>
      <c r="E41" s="208">
        <v>7282</v>
      </c>
      <c r="F41" s="209">
        <v>23.192560035671061</v>
      </c>
      <c r="G41" s="208">
        <v>6688</v>
      </c>
      <c r="H41" s="209">
        <v>21.774377340061861</v>
      </c>
      <c r="I41" s="104"/>
      <c r="J41" s="104"/>
      <c r="K41" s="104"/>
      <c r="L41" s="82"/>
    </row>
    <row r="42" spans="1:12" ht="15.95" customHeight="1" x14ac:dyDescent="0.15">
      <c r="A42" s="724" t="s">
        <v>320</v>
      </c>
      <c r="B42" s="679"/>
      <c r="C42" s="212">
        <v>21605</v>
      </c>
      <c r="D42" s="230">
        <v>69.860311711828231</v>
      </c>
      <c r="E42" s="212">
        <v>22652</v>
      </c>
      <c r="F42" s="215">
        <v>72.144722593795791</v>
      </c>
      <c r="G42" s="212">
        <v>22876</v>
      </c>
      <c r="H42" s="215">
        <v>74.478267947257038</v>
      </c>
      <c r="I42" s="104"/>
      <c r="J42" s="104"/>
      <c r="K42" s="104"/>
      <c r="L42" s="82"/>
    </row>
    <row r="43" spans="1:12" ht="15.95" customHeight="1" thickBot="1" x14ac:dyDescent="0.2">
      <c r="A43" s="803" t="s">
        <v>560</v>
      </c>
      <c r="B43" s="804"/>
      <c r="C43" s="219">
        <v>30926</v>
      </c>
      <c r="D43" s="231">
        <v>100</v>
      </c>
      <c r="E43" s="219">
        <v>31398</v>
      </c>
      <c r="F43" s="220">
        <v>100</v>
      </c>
      <c r="G43" s="219">
        <v>30715</v>
      </c>
      <c r="H43" s="220">
        <v>100</v>
      </c>
      <c r="I43" s="104"/>
      <c r="J43" s="104"/>
      <c r="K43" s="104"/>
      <c r="L43" s="82"/>
    </row>
    <row r="44" spans="1:12" ht="15.95" customHeight="1" thickBot="1" x14ac:dyDescent="0.2">
      <c r="A44" s="88"/>
      <c r="B44" s="88"/>
      <c r="C44" s="802"/>
      <c r="D44" s="802"/>
      <c r="E44" s="144"/>
      <c r="F44" s="88"/>
      <c r="G44" s="744"/>
      <c r="H44" s="801"/>
      <c r="I44" s="104"/>
      <c r="J44" s="104"/>
      <c r="K44" s="104"/>
      <c r="L44" s="82"/>
    </row>
    <row r="45" spans="1:12" ht="15.95" customHeight="1" x14ac:dyDescent="0.15">
      <c r="A45" s="144"/>
      <c r="B45" s="223" t="s">
        <v>317</v>
      </c>
      <c r="C45" s="683" t="s">
        <v>937</v>
      </c>
      <c r="D45" s="227"/>
      <c r="E45" s="683" t="s">
        <v>932</v>
      </c>
      <c r="F45" s="227"/>
      <c r="G45" s="143"/>
      <c r="H45" s="104"/>
      <c r="I45" s="104"/>
      <c r="J45" s="446"/>
      <c r="K45" s="104"/>
      <c r="L45" s="82"/>
    </row>
    <row r="46" spans="1:12" ht="15.95" customHeight="1" x14ac:dyDescent="0.15">
      <c r="A46" s="228" t="s">
        <v>176</v>
      </c>
      <c r="B46" s="225"/>
      <c r="C46" s="684"/>
      <c r="D46" s="465" t="s">
        <v>577</v>
      </c>
      <c r="E46" s="684"/>
      <c r="F46" s="475" t="s">
        <v>577</v>
      </c>
      <c r="G46" s="143"/>
      <c r="H46" s="104"/>
      <c r="I46" s="104"/>
      <c r="J46" s="446"/>
      <c r="K46" s="104"/>
      <c r="L46" s="82"/>
    </row>
    <row r="47" spans="1:12" ht="15.95" customHeight="1" x14ac:dyDescent="0.15">
      <c r="A47" s="797" t="s">
        <v>318</v>
      </c>
      <c r="B47" s="798"/>
      <c r="C47" s="208">
        <v>1212</v>
      </c>
      <c r="D47" s="209">
        <v>3.8</v>
      </c>
      <c r="E47" s="208">
        <v>1277</v>
      </c>
      <c r="F47" s="209">
        <v>4</v>
      </c>
      <c r="G47" s="143"/>
      <c r="H47" s="104"/>
      <c r="I47" s="104"/>
      <c r="J47" s="446"/>
      <c r="K47" s="104"/>
      <c r="L47" s="82"/>
    </row>
    <row r="48" spans="1:12" ht="15.95" customHeight="1" x14ac:dyDescent="0.15">
      <c r="A48" s="797" t="s">
        <v>319</v>
      </c>
      <c r="B48" s="798"/>
      <c r="C48" s="208">
        <v>6550</v>
      </c>
      <c r="D48" s="209">
        <v>20.7</v>
      </c>
      <c r="E48" s="208">
        <v>6715</v>
      </c>
      <c r="F48" s="209">
        <v>20.8</v>
      </c>
      <c r="G48" s="143"/>
      <c r="H48" s="104"/>
      <c r="I48" s="104"/>
      <c r="J48" s="104"/>
      <c r="K48" s="104"/>
      <c r="L48" s="82"/>
    </row>
    <row r="49" spans="1:12" ht="15.95" customHeight="1" x14ac:dyDescent="0.15">
      <c r="A49" s="724" t="s">
        <v>320</v>
      </c>
      <c r="B49" s="679"/>
      <c r="C49" s="212">
        <v>23884</v>
      </c>
      <c r="D49" s="215">
        <v>75.5</v>
      </c>
      <c r="E49" s="212">
        <v>24281</v>
      </c>
      <c r="F49" s="215">
        <v>75.2</v>
      </c>
      <c r="G49" s="118" t="s">
        <v>885</v>
      </c>
      <c r="H49" s="105"/>
      <c r="I49" s="104"/>
      <c r="J49" s="104"/>
      <c r="K49" s="104"/>
      <c r="L49" s="82"/>
    </row>
    <row r="50" spans="1:12" ht="15.95" customHeight="1" thickBot="1" x14ac:dyDescent="0.2">
      <c r="A50" s="803" t="s">
        <v>560</v>
      </c>
      <c r="B50" s="804"/>
      <c r="C50" s="219">
        <v>31646</v>
      </c>
      <c r="D50" s="220">
        <v>100</v>
      </c>
      <c r="E50" s="219">
        <v>32273</v>
      </c>
      <c r="F50" s="220">
        <v>100</v>
      </c>
      <c r="G50" s="118" t="s">
        <v>884</v>
      </c>
      <c r="H50" s="105"/>
      <c r="I50" s="104"/>
      <c r="J50" s="104"/>
      <c r="K50" s="104"/>
      <c r="L50" s="82"/>
    </row>
    <row r="51" spans="1:12" ht="15.95" customHeight="1" x14ac:dyDescent="0.15">
      <c r="A51" s="88" t="s">
        <v>828</v>
      </c>
      <c r="B51" s="232"/>
      <c r="C51" s="88"/>
      <c r="D51" s="104"/>
      <c r="E51" s="744" t="s">
        <v>555</v>
      </c>
      <c r="F51" s="744"/>
      <c r="G51" s="104"/>
      <c r="H51" s="104"/>
      <c r="I51" s="104"/>
      <c r="J51" s="104"/>
      <c r="K51" s="104"/>
      <c r="L51" s="82"/>
    </row>
    <row r="52" spans="1:12" ht="15" customHeight="1" x14ac:dyDescent="0.15">
      <c r="A52" s="88"/>
      <c r="B52" s="88"/>
      <c r="C52" s="88"/>
      <c r="D52" s="88"/>
      <c r="E52" s="104"/>
      <c r="F52" s="104"/>
      <c r="G52" s="104"/>
      <c r="H52" s="104"/>
      <c r="I52" s="104"/>
      <c r="J52" s="104"/>
      <c r="K52" s="104"/>
      <c r="L52" s="82"/>
    </row>
    <row r="53" spans="1:12" ht="15" customHeight="1" x14ac:dyDescent="0.15">
      <c r="A53" s="104"/>
      <c r="B53" s="104"/>
      <c r="C53" s="104"/>
      <c r="D53" s="104"/>
      <c r="E53" s="104"/>
      <c r="F53" s="104"/>
      <c r="G53" s="104"/>
      <c r="H53" s="104"/>
      <c r="I53" s="104"/>
      <c r="J53" s="104"/>
      <c r="K53" s="104"/>
      <c r="L53" s="82"/>
    </row>
    <row r="54" spans="1:12" x14ac:dyDescent="0.15">
      <c r="A54" s="104"/>
      <c r="B54" s="104"/>
      <c r="C54" s="104"/>
      <c r="D54" s="104"/>
      <c r="E54" s="104"/>
      <c r="F54" s="104"/>
      <c r="G54" s="104"/>
      <c r="H54" s="104"/>
      <c r="I54" s="104"/>
      <c r="J54" s="104"/>
      <c r="K54" s="104"/>
      <c r="L54" s="82"/>
    </row>
    <row r="55" spans="1:12" x14ac:dyDescent="0.15">
      <c r="A55" s="104"/>
      <c r="B55" s="104"/>
      <c r="C55" s="104"/>
      <c r="D55" s="104"/>
      <c r="E55" s="104"/>
      <c r="F55" s="104"/>
      <c r="G55" s="104"/>
      <c r="H55" s="104"/>
      <c r="I55" s="104"/>
      <c r="J55" s="104"/>
      <c r="K55" s="104"/>
      <c r="L55" s="82"/>
    </row>
    <row r="56" spans="1:12" x14ac:dyDescent="0.15">
      <c r="A56" s="104"/>
      <c r="B56" s="104"/>
      <c r="C56" s="104"/>
      <c r="D56" s="104"/>
      <c r="E56" s="104"/>
      <c r="F56" s="104"/>
      <c r="G56" s="104"/>
      <c r="H56" s="104"/>
      <c r="I56" s="104"/>
      <c r="J56" s="104"/>
      <c r="K56" s="104"/>
      <c r="L56" s="82"/>
    </row>
    <row r="57" spans="1:12" x14ac:dyDescent="0.15">
      <c r="A57" s="104"/>
      <c r="B57" s="104"/>
      <c r="C57" s="104"/>
      <c r="D57" s="104"/>
      <c r="E57" s="104"/>
      <c r="F57" s="104"/>
      <c r="G57" s="104"/>
      <c r="H57" s="104"/>
      <c r="I57" s="104"/>
      <c r="J57" s="104"/>
      <c r="K57" s="104"/>
      <c r="L57" s="82"/>
    </row>
    <row r="58" spans="1:12" x14ac:dyDescent="0.15">
      <c r="A58" s="104"/>
      <c r="B58" s="104"/>
      <c r="C58" s="104"/>
      <c r="D58" s="104"/>
      <c r="E58" s="104"/>
      <c r="F58" s="104"/>
      <c r="G58" s="104"/>
      <c r="H58" s="104"/>
      <c r="I58" s="104"/>
      <c r="J58" s="104"/>
      <c r="K58" s="104"/>
      <c r="L58" s="82"/>
    </row>
    <row r="59" spans="1:12" x14ac:dyDescent="0.15">
      <c r="A59" s="104"/>
      <c r="B59" s="104"/>
      <c r="C59" s="104"/>
      <c r="D59" s="104"/>
      <c r="E59" s="104"/>
      <c r="F59" s="104"/>
      <c r="G59" s="104"/>
      <c r="H59" s="104"/>
      <c r="I59" s="104"/>
      <c r="J59" s="104"/>
      <c r="K59" s="104"/>
      <c r="L59" s="82"/>
    </row>
    <row r="60" spans="1:12" x14ac:dyDescent="0.15">
      <c r="A60" s="104"/>
      <c r="B60" s="104"/>
      <c r="C60" s="104"/>
      <c r="D60" s="104"/>
      <c r="E60" s="104"/>
      <c r="F60" s="104"/>
      <c r="G60" s="104"/>
      <c r="H60" s="104"/>
      <c r="I60" s="104"/>
      <c r="J60" s="104"/>
      <c r="K60" s="104"/>
      <c r="L60" s="82"/>
    </row>
    <row r="61" spans="1:12" x14ac:dyDescent="0.15">
      <c r="A61" s="104"/>
      <c r="B61" s="104"/>
      <c r="C61" s="104"/>
      <c r="D61" s="104"/>
      <c r="E61" s="104"/>
      <c r="F61" s="104"/>
      <c r="G61" s="104"/>
      <c r="H61" s="104"/>
      <c r="I61" s="104"/>
      <c r="J61" s="104"/>
      <c r="K61" s="104"/>
    </row>
    <row r="62" spans="1:12" x14ac:dyDescent="0.15">
      <c r="A62" s="104"/>
      <c r="B62" s="104"/>
      <c r="C62" s="104"/>
      <c r="D62" s="104"/>
      <c r="E62" s="104"/>
      <c r="F62" s="104"/>
      <c r="G62" s="104"/>
      <c r="H62" s="104"/>
      <c r="I62" s="104"/>
      <c r="J62" s="104"/>
      <c r="K62" s="104"/>
    </row>
    <row r="63" spans="1:12" x14ac:dyDescent="0.15">
      <c r="A63" s="104"/>
      <c r="B63" s="104"/>
      <c r="C63" s="104"/>
      <c r="D63" s="104"/>
      <c r="E63" s="104"/>
      <c r="F63" s="104"/>
      <c r="G63" s="104"/>
      <c r="H63" s="104"/>
      <c r="I63" s="104"/>
      <c r="J63" s="104"/>
      <c r="K63" s="104"/>
    </row>
    <row r="64" spans="1:12" x14ac:dyDescent="0.15">
      <c r="A64" s="104"/>
      <c r="B64" s="104"/>
      <c r="C64" s="104"/>
      <c r="D64" s="104"/>
      <c r="E64" s="104"/>
      <c r="F64" s="104"/>
      <c r="G64" s="104"/>
      <c r="H64" s="104"/>
      <c r="I64" s="104"/>
      <c r="J64" s="104"/>
      <c r="K64" s="104"/>
    </row>
    <row r="65" spans="1:11" x14ac:dyDescent="0.15">
      <c r="A65" s="104"/>
      <c r="B65" s="104"/>
      <c r="C65" s="104"/>
      <c r="D65" s="104"/>
      <c r="E65" s="104"/>
      <c r="F65" s="104"/>
      <c r="G65" s="104"/>
      <c r="H65" s="104"/>
      <c r="I65" s="104"/>
      <c r="J65" s="104"/>
      <c r="K65" s="104"/>
    </row>
    <row r="66" spans="1:11" x14ac:dyDescent="0.15">
      <c r="A66" s="104"/>
      <c r="B66" s="104"/>
      <c r="C66" s="104"/>
      <c r="D66" s="104"/>
      <c r="E66" s="104"/>
      <c r="F66" s="104"/>
      <c r="G66" s="104"/>
      <c r="H66" s="104"/>
      <c r="I66" s="104"/>
      <c r="J66" s="104"/>
      <c r="K66" s="104"/>
    </row>
    <row r="67" spans="1:11" x14ac:dyDescent="0.15">
      <c r="A67" s="104"/>
      <c r="B67" s="104"/>
      <c r="C67" s="104"/>
      <c r="D67" s="104"/>
      <c r="E67" s="104"/>
      <c r="F67" s="104"/>
      <c r="G67" s="104"/>
      <c r="H67" s="104"/>
      <c r="I67" s="104"/>
      <c r="J67" s="104"/>
      <c r="K67" s="104"/>
    </row>
    <row r="68" spans="1:11" x14ac:dyDescent="0.15">
      <c r="A68" s="104"/>
      <c r="B68" s="104"/>
      <c r="C68" s="104"/>
      <c r="D68" s="104"/>
      <c r="E68" s="104"/>
      <c r="F68" s="104"/>
      <c r="G68" s="104"/>
      <c r="H68" s="104"/>
      <c r="I68" s="104"/>
      <c r="J68" s="104"/>
      <c r="K68" s="104"/>
    </row>
    <row r="69" spans="1:11" x14ac:dyDescent="0.15">
      <c r="A69" s="104"/>
      <c r="B69" s="104"/>
      <c r="C69" s="104"/>
      <c r="D69" s="104"/>
      <c r="E69" s="104"/>
      <c r="F69" s="104"/>
      <c r="G69" s="104"/>
      <c r="H69" s="104"/>
      <c r="I69" s="104"/>
      <c r="J69" s="104"/>
      <c r="K69" s="104"/>
    </row>
    <row r="70" spans="1:11" x14ac:dyDescent="0.15">
      <c r="A70" s="104"/>
      <c r="B70" s="104"/>
      <c r="C70" s="104"/>
      <c r="D70" s="104"/>
      <c r="E70" s="104"/>
      <c r="F70" s="104"/>
      <c r="G70" s="104"/>
      <c r="H70" s="104"/>
      <c r="I70" s="104"/>
      <c r="J70" s="104"/>
      <c r="K70" s="104"/>
    </row>
    <row r="71" spans="1:11" x14ac:dyDescent="0.15">
      <c r="A71" s="104"/>
      <c r="B71" s="104"/>
      <c r="C71" s="104"/>
      <c r="D71" s="104"/>
      <c r="E71" s="104"/>
      <c r="F71" s="104"/>
      <c r="G71" s="104"/>
      <c r="H71" s="104"/>
      <c r="I71" s="104"/>
      <c r="J71" s="104"/>
      <c r="K71" s="104"/>
    </row>
    <row r="72" spans="1:11" x14ac:dyDescent="0.15">
      <c r="A72" s="104"/>
      <c r="B72" s="104"/>
      <c r="C72" s="104"/>
      <c r="D72" s="104"/>
      <c r="E72" s="104"/>
      <c r="F72" s="104"/>
      <c r="G72" s="104"/>
      <c r="H72" s="104"/>
      <c r="I72" s="104"/>
      <c r="J72" s="104"/>
      <c r="K72" s="104"/>
    </row>
  </sheetData>
  <mergeCells count="33">
    <mergeCell ref="F2:G2"/>
    <mergeCell ref="F29:F30"/>
    <mergeCell ref="C29:C30"/>
    <mergeCell ref="F28:G28"/>
    <mergeCell ref="D29:D30"/>
    <mergeCell ref="G29:G30"/>
    <mergeCell ref="E29:E30"/>
    <mergeCell ref="C3:E3"/>
    <mergeCell ref="F3:F4"/>
    <mergeCell ref="G3:G4"/>
    <mergeCell ref="A49:B49"/>
    <mergeCell ref="A50:B50"/>
    <mergeCell ref="A43:B43"/>
    <mergeCell ref="E51:F51"/>
    <mergeCell ref="A41:B41"/>
    <mergeCell ref="A42:B42"/>
    <mergeCell ref="A47:B47"/>
    <mergeCell ref="A48:B48"/>
    <mergeCell ref="C45:C46"/>
    <mergeCell ref="E45:E46"/>
    <mergeCell ref="G44:H44"/>
    <mergeCell ref="C44:D44"/>
    <mergeCell ref="F34:G34"/>
    <mergeCell ref="A32:B32"/>
    <mergeCell ref="A33:B33"/>
    <mergeCell ref="C38:C39"/>
    <mergeCell ref="E38:E39"/>
    <mergeCell ref="G38:G39"/>
    <mergeCell ref="A31:B31"/>
    <mergeCell ref="A40:B40"/>
    <mergeCell ref="G37:H37"/>
    <mergeCell ref="A3:A4"/>
    <mergeCell ref="B3:B4"/>
  </mergeCells>
  <phoneticPr fontId="2"/>
  <pageMargins left="0.75" right="0.57999999999999996" top="0.86" bottom="0.2" header="0.51200000000000001" footer="0.16"/>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13"/>
  </sheetPr>
  <dimension ref="A1:FN50"/>
  <sheetViews>
    <sheetView view="pageBreakPreview" zoomScaleNormal="100" zoomScaleSheetLayoutView="100" workbookViewId="0">
      <selection activeCell="K44" sqref="K44"/>
    </sheetView>
  </sheetViews>
  <sheetFormatPr defaultRowHeight="13.5" x14ac:dyDescent="0.15"/>
  <cols>
    <col min="1" max="1" width="9" style="53"/>
    <col min="2" max="11" width="10.625" style="53" customWidth="1"/>
    <col min="12" max="12" width="11.25" style="53" bestFit="1" customWidth="1"/>
    <col min="13" max="13" width="10.25" style="53" customWidth="1"/>
    <col min="14" max="14" width="11.25" style="53" customWidth="1"/>
    <col min="15" max="16384" width="9" style="53"/>
  </cols>
  <sheetData>
    <row r="1" spans="1:170" ht="16.350000000000001" customHeight="1" x14ac:dyDescent="0.15">
      <c r="A1" s="140" t="s">
        <v>865</v>
      </c>
      <c r="B1" s="88"/>
      <c r="C1" s="88"/>
      <c r="D1" s="88"/>
      <c r="E1" s="88"/>
      <c r="F1" s="88"/>
      <c r="G1" s="88"/>
      <c r="H1" s="88"/>
      <c r="I1" s="88"/>
      <c r="J1" s="88"/>
      <c r="K1" s="88"/>
      <c r="L1" s="88"/>
      <c r="M1" s="88"/>
      <c r="N1" s="141"/>
      <c r="O1" s="141"/>
      <c r="P1" s="104"/>
    </row>
    <row r="2" spans="1:170" ht="16.350000000000001" customHeight="1" thickBot="1" x14ac:dyDescent="0.2">
      <c r="A2" s="100"/>
      <c r="B2" s="88"/>
      <c r="C2" s="88"/>
      <c r="D2" s="88"/>
      <c r="E2" s="88"/>
      <c r="F2" s="88"/>
      <c r="G2" s="88"/>
      <c r="H2" s="88"/>
      <c r="I2" s="88"/>
      <c r="J2" s="88"/>
      <c r="K2" s="88"/>
      <c r="L2" s="88"/>
      <c r="M2" s="88"/>
      <c r="N2" s="141"/>
      <c r="O2" s="141" t="s">
        <v>557</v>
      </c>
      <c r="P2" s="104"/>
    </row>
    <row r="3" spans="1:170" ht="16.350000000000001" customHeight="1" x14ac:dyDescent="0.15">
      <c r="A3" s="719" t="s">
        <v>177</v>
      </c>
      <c r="B3" s="457" t="s">
        <v>178</v>
      </c>
      <c r="C3" s="732" t="s">
        <v>179</v>
      </c>
      <c r="D3" s="682"/>
      <c r="E3" s="682"/>
      <c r="F3" s="682"/>
      <c r="G3" s="682"/>
      <c r="H3" s="682" t="s">
        <v>180</v>
      </c>
      <c r="I3" s="682"/>
      <c r="J3" s="682"/>
      <c r="K3" s="682"/>
      <c r="L3" s="825"/>
      <c r="M3" s="233" t="s">
        <v>181</v>
      </c>
      <c r="N3" s="457" t="s">
        <v>562</v>
      </c>
      <c r="O3" s="718" t="s">
        <v>177</v>
      </c>
      <c r="P3" s="104"/>
    </row>
    <row r="4" spans="1:170" ht="16.350000000000001" customHeight="1" x14ac:dyDescent="0.15">
      <c r="A4" s="824"/>
      <c r="B4" s="798" t="s">
        <v>379</v>
      </c>
      <c r="C4" s="430" t="s">
        <v>89</v>
      </c>
      <c r="D4" s="798" t="s">
        <v>182</v>
      </c>
      <c r="E4" s="798" t="s">
        <v>183</v>
      </c>
      <c r="F4" s="798" t="s">
        <v>184</v>
      </c>
      <c r="G4" s="431" t="s">
        <v>563</v>
      </c>
      <c r="H4" s="432" t="s">
        <v>89</v>
      </c>
      <c r="I4" s="797" t="s">
        <v>182</v>
      </c>
      <c r="J4" s="798" t="s">
        <v>183</v>
      </c>
      <c r="K4" s="798" t="s">
        <v>184</v>
      </c>
      <c r="L4" s="234" t="s">
        <v>578</v>
      </c>
      <c r="M4" s="822" t="s">
        <v>496</v>
      </c>
      <c r="N4" s="767" t="s">
        <v>384</v>
      </c>
      <c r="O4" s="820"/>
      <c r="P4" s="104"/>
    </row>
    <row r="5" spans="1:170" ht="16.350000000000001" customHeight="1" x14ac:dyDescent="0.15">
      <c r="A5" s="824"/>
      <c r="B5" s="818"/>
      <c r="C5" s="456" t="s">
        <v>380</v>
      </c>
      <c r="D5" s="681"/>
      <c r="E5" s="681"/>
      <c r="F5" s="681"/>
      <c r="G5" s="235" t="s">
        <v>381</v>
      </c>
      <c r="H5" s="459" t="s">
        <v>382</v>
      </c>
      <c r="I5" s="679"/>
      <c r="J5" s="681"/>
      <c r="K5" s="681"/>
      <c r="L5" s="235" t="s">
        <v>383</v>
      </c>
      <c r="M5" s="823"/>
      <c r="N5" s="768"/>
      <c r="O5" s="820"/>
      <c r="P5" s="104"/>
    </row>
    <row r="6" spans="1:170" ht="16.350000000000001" customHeight="1" x14ac:dyDescent="0.15">
      <c r="A6" s="470" t="s">
        <v>339</v>
      </c>
      <c r="B6" s="110">
        <v>65238</v>
      </c>
      <c r="C6" s="176">
        <v>12703</v>
      </c>
      <c r="D6" s="176">
        <v>10389</v>
      </c>
      <c r="E6" s="176">
        <v>2314</v>
      </c>
      <c r="F6" s="141" t="s">
        <v>0</v>
      </c>
      <c r="G6" s="236">
        <v>19.5</v>
      </c>
      <c r="H6" s="176">
        <v>8347</v>
      </c>
      <c r="I6" s="176">
        <v>6557</v>
      </c>
      <c r="J6" s="176">
        <v>1790</v>
      </c>
      <c r="K6" s="141" t="s">
        <v>0</v>
      </c>
      <c r="L6" s="237">
        <v>12.8</v>
      </c>
      <c r="M6" s="112">
        <v>60882</v>
      </c>
      <c r="N6" s="238">
        <v>93.3</v>
      </c>
      <c r="O6" s="470" t="s">
        <v>339</v>
      </c>
      <c r="P6" s="104"/>
    </row>
    <row r="7" spans="1:170" ht="16.350000000000001" customHeight="1" x14ac:dyDescent="0.15">
      <c r="A7" s="470" t="s">
        <v>933</v>
      </c>
      <c r="B7" s="110">
        <v>67614</v>
      </c>
      <c r="C7" s="111">
        <v>13701</v>
      </c>
      <c r="D7" s="111">
        <v>11568</v>
      </c>
      <c r="E7" s="111">
        <v>2133</v>
      </c>
      <c r="F7" s="477" t="s">
        <v>0</v>
      </c>
      <c r="G7" s="236">
        <v>20.3</v>
      </c>
      <c r="H7" s="111">
        <v>9210</v>
      </c>
      <c r="I7" s="111">
        <v>7157</v>
      </c>
      <c r="J7" s="111">
        <v>2053</v>
      </c>
      <c r="K7" s="477" t="s">
        <v>0</v>
      </c>
      <c r="L7" s="237">
        <v>13.6</v>
      </c>
      <c r="M7" s="112">
        <v>63123</v>
      </c>
      <c r="N7" s="439">
        <v>93.4</v>
      </c>
      <c r="O7" s="470" t="s">
        <v>933</v>
      </c>
      <c r="P7" s="104"/>
    </row>
    <row r="8" spans="1:170" ht="16.350000000000001" customHeight="1" x14ac:dyDescent="0.15">
      <c r="A8" s="470" t="s">
        <v>401</v>
      </c>
      <c r="B8" s="110">
        <v>69384</v>
      </c>
      <c r="C8" s="111">
        <v>13477</v>
      </c>
      <c r="D8" s="111">
        <v>11306</v>
      </c>
      <c r="E8" s="261" t="s">
        <v>209</v>
      </c>
      <c r="F8" s="221" t="s">
        <v>209</v>
      </c>
      <c r="G8" s="236">
        <f>C8/B8*100</f>
        <v>19.42378646373804</v>
      </c>
      <c r="H8" s="111">
        <v>9875</v>
      </c>
      <c r="I8" s="111">
        <v>7639</v>
      </c>
      <c r="J8" s="111">
        <f>H8-I8</f>
        <v>2236</v>
      </c>
      <c r="K8" s="477" t="s">
        <v>378</v>
      </c>
      <c r="L8" s="301">
        <f>H8/B8*100</f>
        <v>14.2323878704024</v>
      </c>
      <c r="M8" s="302">
        <f>(B8-C8)+H8</f>
        <v>65782</v>
      </c>
      <c r="N8" s="303" t="s">
        <v>938</v>
      </c>
      <c r="O8" s="470" t="s">
        <v>401</v>
      </c>
      <c r="P8" s="143"/>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row>
    <row r="9" spans="1:170" ht="16.350000000000001" customHeight="1" x14ac:dyDescent="0.15">
      <c r="A9" s="470" t="s">
        <v>844</v>
      </c>
      <c r="B9" s="110">
        <v>69702</v>
      </c>
      <c r="C9" s="111">
        <v>14254</v>
      </c>
      <c r="D9" s="111">
        <v>12272</v>
      </c>
      <c r="E9" s="261">
        <v>1982</v>
      </c>
      <c r="F9" s="477" t="s">
        <v>0</v>
      </c>
      <c r="G9" s="236">
        <f>C9/B9*100</f>
        <v>20.449915353935324</v>
      </c>
      <c r="H9" s="111">
        <v>10470</v>
      </c>
      <c r="I9" s="111">
        <v>7984</v>
      </c>
      <c r="J9" s="111">
        <v>2486</v>
      </c>
      <c r="K9" s="477" t="s">
        <v>378</v>
      </c>
      <c r="L9" s="237">
        <f>H9/B9*100</f>
        <v>15.021089782215718</v>
      </c>
      <c r="M9" s="440">
        <v>65918</v>
      </c>
      <c r="N9" s="303" t="s">
        <v>939</v>
      </c>
      <c r="O9" s="470" t="s">
        <v>844</v>
      </c>
      <c r="P9" s="143"/>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row>
    <row r="10" spans="1:170" ht="16.350000000000001" customHeight="1" thickBot="1" x14ac:dyDescent="0.2">
      <c r="A10" s="499" t="s">
        <v>935</v>
      </c>
      <c r="B10" s="482">
        <v>70331</v>
      </c>
      <c r="C10" s="483">
        <v>14996</v>
      </c>
      <c r="D10" s="483">
        <v>13208</v>
      </c>
      <c r="E10" s="239">
        <v>1788</v>
      </c>
      <c r="F10" s="466" t="s">
        <v>378</v>
      </c>
      <c r="G10" s="520">
        <v>21.321999999999999</v>
      </c>
      <c r="H10" s="483">
        <v>10056</v>
      </c>
      <c r="I10" s="483">
        <v>8208</v>
      </c>
      <c r="J10" s="483">
        <v>1848</v>
      </c>
      <c r="K10" s="466" t="s">
        <v>378</v>
      </c>
      <c r="L10" s="521">
        <v>14.2981</v>
      </c>
      <c r="M10" s="522">
        <v>65391</v>
      </c>
      <c r="N10" s="523" t="s">
        <v>940</v>
      </c>
      <c r="O10" s="499" t="s">
        <v>935</v>
      </c>
      <c r="P10" s="143"/>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row>
    <row r="11" spans="1:170" ht="16.350000000000001" customHeight="1" x14ac:dyDescent="0.15">
      <c r="A11" s="88" t="s">
        <v>828</v>
      </c>
      <c r="B11" s="88"/>
      <c r="C11" s="88"/>
      <c r="D11" s="88"/>
      <c r="E11" s="88"/>
      <c r="F11" s="88"/>
      <c r="G11" s="88"/>
      <c r="H11" s="88"/>
      <c r="I11" s="88"/>
      <c r="J11" s="88"/>
      <c r="K11" s="88"/>
      <c r="L11" s="88"/>
      <c r="M11" s="240"/>
      <c r="N11" s="819" t="s">
        <v>561</v>
      </c>
      <c r="O11" s="819"/>
      <c r="P11" s="104"/>
    </row>
    <row r="12" spans="1:170" ht="16.350000000000001" customHeight="1" x14ac:dyDescent="0.15">
      <c r="A12" s="88" t="s">
        <v>385</v>
      </c>
      <c r="B12" s="88"/>
      <c r="C12" s="88"/>
      <c r="D12" s="88"/>
      <c r="E12" s="88"/>
      <c r="F12" s="88"/>
      <c r="G12" s="88"/>
      <c r="H12" s="88"/>
      <c r="I12" s="88"/>
      <c r="J12" s="88"/>
      <c r="K12" s="88"/>
      <c r="L12" s="88"/>
      <c r="M12" s="240"/>
      <c r="N12" s="241"/>
      <c r="O12" s="88"/>
      <c r="P12" s="104"/>
    </row>
    <row r="13" spans="1:170" ht="16.350000000000001" customHeight="1" x14ac:dyDescent="0.15">
      <c r="A13" s="88"/>
      <c r="B13" s="88"/>
      <c r="C13" s="88"/>
      <c r="D13" s="88"/>
      <c r="E13" s="88"/>
      <c r="F13" s="88"/>
      <c r="G13" s="88"/>
      <c r="H13" s="88"/>
      <c r="I13" s="88"/>
      <c r="J13" s="88"/>
      <c r="K13" s="88"/>
      <c r="L13" s="88"/>
      <c r="M13" s="240"/>
      <c r="N13" s="241"/>
      <c r="O13" s="88"/>
      <c r="P13" s="104"/>
    </row>
    <row r="14" spans="1:170" ht="16.350000000000001" customHeight="1" x14ac:dyDescent="0.15">
      <c r="A14" s="140" t="s">
        <v>504</v>
      </c>
      <c r="B14" s="88"/>
      <c r="C14" s="88"/>
      <c r="D14" s="88"/>
      <c r="E14" s="88"/>
      <c r="F14" s="88"/>
      <c r="G14" s="88"/>
      <c r="H14" s="88"/>
      <c r="I14" s="88"/>
      <c r="J14" s="88"/>
      <c r="K14" s="88"/>
      <c r="L14" s="88"/>
      <c r="M14" s="88"/>
      <c r="N14" s="141"/>
      <c r="O14" s="141"/>
      <c r="P14" s="104"/>
    </row>
    <row r="15" spans="1:170" ht="16.350000000000001" customHeight="1" thickBot="1" x14ac:dyDescent="0.2">
      <c r="A15" s="100"/>
      <c r="B15" s="88"/>
      <c r="C15" s="88"/>
      <c r="D15" s="88"/>
      <c r="E15" s="88"/>
      <c r="F15" s="88"/>
      <c r="G15" s="88"/>
      <c r="H15" s="88"/>
      <c r="I15" s="88"/>
      <c r="J15" s="88"/>
      <c r="K15" s="88"/>
      <c r="L15" s="88"/>
      <c r="M15" s="88"/>
      <c r="N15" s="141"/>
      <c r="O15" s="141" t="s">
        <v>565</v>
      </c>
      <c r="P15" s="104"/>
    </row>
    <row r="16" spans="1:170" ht="16.350000000000001" customHeight="1" x14ac:dyDescent="0.15">
      <c r="A16" s="732" t="s">
        <v>370</v>
      </c>
      <c r="B16" s="682" t="s">
        <v>185</v>
      </c>
      <c r="C16" s="718" t="s">
        <v>186</v>
      </c>
      <c r="D16" s="719"/>
      <c r="E16" s="732"/>
      <c r="F16" s="682" t="s">
        <v>567</v>
      </c>
      <c r="G16" s="682"/>
      <c r="H16" s="682"/>
      <c r="I16" s="682"/>
      <c r="J16" s="682"/>
      <c r="K16" s="682"/>
      <c r="L16" s="682"/>
      <c r="M16" s="682"/>
      <c r="N16" s="682" t="s">
        <v>371</v>
      </c>
      <c r="O16" s="718" t="s">
        <v>370</v>
      </c>
      <c r="P16" s="104"/>
    </row>
    <row r="17" spans="1:16" ht="16.350000000000001" customHeight="1" x14ac:dyDescent="0.15">
      <c r="A17" s="751"/>
      <c r="B17" s="752"/>
      <c r="C17" s="465" t="s">
        <v>501</v>
      </c>
      <c r="D17" s="465" t="s">
        <v>187</v>
      </c>
      <c r="E17" s="465" t="s">
        <v>188</v>
      </c>
      <c r="F17" s="465" t="s">
        <v>501</v>
      </c>
      <c r="G17" s="465" t="s">
        <v>568</v>
      </c>
      <c r="H17" s="475" t="s">
        <v>569</v>
      </c>
      <c r="I17" s="464" t="s">
        <v>375</v>
      </c>
      <c r="J17" s="465" t="s">
        <v>372</v>
      </c>
      <c r="K17" s="465" t="s">
        <v>189</v>
      </c>
      <c r="L17" s="441" t="s">
        <v>190</v>
      </c>
      <c r="M17" s="472" t="s">
        <v>373</v>
      </c>
      <c r="N17" s="752"/>
      <c r="O17" s="820"/>
      <c r="P17" s="104"/>
    </row>
    <row r="18" spans="1:16" ht="16.350000000000001" customHeight="1" x14ac:dyDescent="0.15">
      <c r="A18" s="821" t="s">
        <v>339</v>
      </c>
      <c r="B18" s="242">
        <v>35736</v>
      </c>
      <c r="C18" s="442">
        <v>23051</v>
      </c>
      <c r="D18" s="149">
        <v>2422</v>
      </c>
      <c r="E18" s="152">
        <v>20629</v>
      </c>
      <c r="F18" s="149">
        <v>12685</v>
      </c>
      <c r="G18" s="149">
        <v>4940</v>
      </c>
      <c r="H18" s="149">
        <v>4762</v>
      </c>
      <c r="I18" s="149">
        <v>287</v>
      </c>
      <c r="J18" s="149">
        <v>422</v>
      </c>
      <c r="K18" s="149">
        <v>1581</v>
      </c>
      <c r="L18" s="149">
        <v>658</v>
      </c>
      <c r="M18" s="152">
        <v>35</v>
      </c>
      <c r="N18" s="817" t="s">
        <v>0</v>
      </c>
      <c r="O18" s="815" t="s">
        <v>339</v>
      </c>
      <c r="P18" s="104"/>
    </row>
    <row r="19" spans="1:16" ht="16.350000000000001" customHeight="1" x14ac:dyDescent="0.15">
      <c r="A19" s="821"/>
      <c r="B19" s="242">
        <v>-30926</v>
      </c>
      <c r="C19" s="442">
        <v>-20516</v>
      </c>
      <c r="D19" s="149">
        <v>-2422</v>
      </c>
      <c r="E19" s="152">
        <v>-18094</v>
      </c>
      <c r="F19" s="149">
        <v>-10410</v>
      </c>
      <c r="G19" s="149">
        <v>-3835</v>
      </c>
      <c r="H19" s="149">
        <v>-4349</v>
      </c>
      <c r="I19" s="149">
        <v>-152</v>
      </c>
      <c r="J19" s="149">
        <v>-343</v>
      </c>
      <c r="K19" s="149">
        <v>-1139</v>
      </c>
      <c r="L19" s="149">
        <v>-559</v>
      </c>
      <c r="M19" s="152">
        <v>-33</v>
      </c>
      <c r="N19" s="817"/>
      <c r="O19" s="815"/>
      <c r="P19" s="104"/>
    </row>
    <row r="20" spans="1:16" ht="16.350000000000001" customHeight="1" x14ac:dyDescent="0.15">
      <c r="A20" s="797" t="s">
        <v>933</v>
      </c>
      <c r="B20" s="149">
        <v>36133</v>
      </c>
      <c r="C20" s="442">
        <v>22472</v>
      </c>
      <c r="D20" s="149">
        <v>2222</v>
      </c>
      <c r="E20" s="152">
        <v>20250</v>
      </c>
      <c r="F20" s="149">
        <v>13661</v>
      </c>
      <c r="G20" s="149">
        <v>4802</v>
      </c>
      <c r="H20" s="149">
        <v>5609</v>
      </c>
      <c r="I20" s="149">
        <v>383</v>
      </c>
      <c r="J20" s="149">
        <v>470</v>
      </c>
      <c r="K20" s="149">
        <v>1544</v>
      </c>
      <c r="L20" s="149">
        <v>762</v>
      </c>
      <c r="M20" s="152">
        <v>91</v>
      </c>
      <c r="N20" s="817" t="s">
        <v>0</v>
      </c>
      <c r="O20" s="815" t="s">
        <v>933</v>
      </c>
      <c r="P20" s="104"/>
    </row>
    <row r="21" spans="1:16" ht="16.350000000000001" customHeight="1" x14ac:dyDescent="0.15">
      <c r="A21" s="797"/>
      <c r="B21" s="242">
        <v>-31398</v>
      </c>
      <c r="C21" s="442">
        <v>-19830</v>
      </c>
      <c r="D21" s="149">
        <v>-2222</v>
      </c>
      <c r="E21" s="152">
        <v>-17608</v>
      </c>
      <c r="F21" s="149">
        <v>-11568</v>
      </c>
      <c r="G21" s="149">
        <v>-3832</v>
      </c>
      <c r="H21" s="149">
        <v>-5164</v>
      </c>
      <c r="I21" s="149">
        <v>-207</v>
      </c>
      <c r="J21" s="149">
        <v>-413</v>
      </c>
      <c r="K21" s="149">
        <v>-1262</v>
      </c>
      <c r="L21" s="149">
        <v>-604</v>
      </c>
      <c r="M21" s="152">
        <v>-86</v>
      </c>
      <c r="N21" s="817"/>
      <c r="O21" s="815"/>
      <c r="P21" s="104"/>
    </row>
    <row r="22" spans="1:16" ht="16.350000000000001" customHeight="1" x14ac:dyDescent="0.15">
      <c r="A22" s="821" t="s">
        <v>401</v>
      </c>
      <c r="B22" s="242">
        <v>35636</v>
      </c>
      <c r="C22" s="442">
        <v>21029</v>
      </c>
      <c r="D22" s="149">
        <v>1814</v>
      </c>
      <c r="E22" s="152">
        <v>19215</v>
      </c>
      <c r="F22" s="149">
        <v>13370</v>
      </c>
      <c r="G22" s="149">
        <v>4776</v>
      </c>
      <c r="H22" s="149">
        <v>5552</v>
      </c>
      <c r="I22" s="149">
        <v>325</v>
      </c>
      <c r="J22" s="149">
        <v>3731</v>
      </c>
      <c r="K22" s="149">
        <v>1408</v>
      </c>
      <c r="L22" s="149">
        <v>708</v>
      </c>
      <c r="M22" s="152">
        <v>64</v>
      </c>
      <c r="N22" s="817" t="s">
        <v>378</v>
      </c>
      <c r="O22" s="815" t="s">
        <v>401</v>
      </c>
      <c r="P22" s="104"/>
    </row>
    <row r="23" spans="1:16" ht="15.75" customHeight="1" x14ac:dyDescent="0.15">
      <c r="A23" s="821"/>
      <c r="B23" s="242">
        <v>-30715</v>
      </c>
      <c r="C23" s="442">
        <v>-18458</v>
      </c>
      <c r="D23" s="149">
        <v>-1814</v>
      </c>
      <c r="E23" s="152">
        <v>-16644</v>
      </c>
      <c r="F23" s="149">
        <v>-11248</v>
      </c>
      <c r="G23" s="149">
        <v>-3731</v>
      </c>
      <c r="H23" s="149">
        <v>-5085</v>
      </c>
      <c r="I23" s="149">
        <v>-194</v>
      </c>
      <c r="J23" s="149">
        <v>-488</v>
      </c>
      <c r="K23" s="149">
        <v>-1136</v>
      </c>
      <c r="L23" s="149">
        <v>-580</v>
      </c>
      <c r="M23" s="152">
        <v>-58</v>
      </c>
      <c r="N23" s="817"/>
      <c r="O23" s="815"/>
      <c r="P23" s="104"/>
    </row>
    <row r="24" spans="1:16" ht="15.75" customHeight="1" x14ac:dyDescent="0.15">
      <c r="A24" s="821" t="s">
        <v>844</v>
      </c>
      <c r="B24" s="242">
        <v>36015</v>
      </c>
      <c r="C24" s="149">
        <v>20779</v>
      </c>
      <c r="D24" s="149">
        <v>1965</v>
      </c>
      <c r="E24" s="149">
        <v>18814</v>
      </c>
      <c r="F24" s="442">
        <v>14274</v>
      </c>
      <c r="G24" s="149">
        <v>4897</v>
      </c>
      <c r="H24" s="149">
        <v>5893</v>
      </c>
      <c r="I24" s="149">
        <v>355</v>
      </c>
      <c r="J24" s="149">
        <v>613</v>
      </c>
      <c r="K24" s="149">
        <v>1482</v>
      </c>
      <c r="L24" s="149">
        <v>890</v>
      </c>
      <c r="M24" s="149">
        <v>144</v>
      </c>
      <c r="N24" s="238">
        <v>962</v>
      </c>
      <c r="O24" s="815" t="s">
        <v>844</v>
      </c>
      <c r="P24" s="104"/>
    </row>
    <row r="25" spans="1:16" ht="15.75" customHeight="1" x14ac:dyDescent="0.15">
      <c r="A25" s="821"/>
      <c r="B25" s="242">
        <v>-31646</v>
      </c>
      <c r="C25" s="149">
        <v>-18458</v>
      </c>
      <c r="D25" s="149">
        <v>-1965</v>
      </c>
      <c r="E25" s="149">
        <v>-16493</v>
      </c>
      <c r="F25" s="442">
        <v>-12339</v>
      </c>
      <c r="G25" s="149">
        <v>-3885</v>
      </c>
      <c r="H25" s="149">
        <v>-5501</v>
      </c>
      <c r="I25" s="149">
        <v>-222</v>
      </c>
      <c r="J25" s="149">
        <v>-558</v>
      </c>
      <c r="K25" s="149">
        <v>-1281</v>
      </c>
      <c r="L25" s="149">
        <v>-770</v>
      </c>
      <c r="M25" s="149">
        <v>-122</v>
      </c>
      <c r="N25" s="426">
        <v>-849</v>
      </c>
      <c r="O25" s="815"/>
      <c r="P25" s="104"/>
    </row>
    <row r="26" spans="1:16" ht="16.350000000000001" customHeight="1" x14ac:dyDescent="0.15">
      <c r="A26" s="821" t="s">
        <v>935</v>
      </c>
      <c r="B26" s="242">
        <v>35908</v>
      </c>
      <c r="C26" s="149">
        <v>20546</v>
      </c>
      <c r="D26" s="149">
        <v>2026</v>
      </c>
      <c r="E26" s="149">
        <v>18520</v>
      </c>
      <c r="F26" s="442">
        <v>15049</v>
      </c>
      <c r="G26" s="149">
        <v>4981</v>
      </c>
      <c r="H26" s="149">
        <v>6236</v>
      </c>
      <c r="I26" s="149">
        <v>360</v>
      </c>
      <c r="J26" s="149">
        <v>622</v>
      </c>
      <c r="K26" s="149">
        <v>1780</v>
      </c>
      <c r="L26" s="149">
        <v>984</v>
      </c>
      <c r="M26" s="149">
        <v>86</v>
      </c>
      <c r="N26" s="238">
        <v>313</v>
      </c>
      <c r="O26" s="815" t="s">
        <v>935</v>
      </c>
      <c r="P26" s="104"/>
    </row>
    <row r="27" spans="1:16" ht="16.350000000000001" customHeight="1" thickBot="1" x14ac:dyDescent="0.2">
      <c r="A27" s="832"/>
      <c r="B27" s="524">
        <v>-32273</v>
      </c>
      <c r="C27" s="525">
        <v>-18706</v>
      </c>
      <c r="D27" s="525">
        <v>-2026</v>
      </c>
      <c r="E27" s="525">
        <v>-16680</v>
      </c>
      <c r="F27" s="526">
        <v>-13309</v>
      </c>
      <c r="G27" s="525">
        <v>-4087</v>
      </c>
      <c r="H27" s="525">
        <v>-5918</v>
      </c>
      <c r="I27" s="525">
        <v>-252</v>
      </c>
      <c r="J27" s="525">
        <v>-555</v>
      </c>
      <c r="K27" s="525">
        <v>-1559</v>
      </c>
      <c r="L27" s="525">
        <v>-875</v>
      </c>
      <c r="M27" s="525">
        <v>-63</v>
      </c>
      <c r="N27" s="527">
        <v>-258</v>
      </c>
      <c r="O27" s="816"/>
      <c r="P27" s="104"/>
    </row>
    <row r="28" spans="1:16" ht="16.350000000000001" customHeight="1" x14ac:dyDescent="0.15">
      <c r="A28" s="88" t="s">
        <v>828</v>
      </c>
      <c r="B28" s="88"/>
      <c r="C28" s="88"/>
      <c r="D28" s="88"/>
      <c r="E28" s="88"/>
      <c r="F28" s="151"/>
      <c r="G28" s="88"/>
      <c r="H28" s="88"/>
      <c r="I28" s="88"/>
      <c r="J28" s="88"/>
      <c r="K28" s="88"/>
      <c r="L28" s="88"/>
      <c r="M28" s="88"/>
      <c r="N28" s="805" t="s">
        <v>555</v>
      </c>
      <c r="O28" s="805"/>
      <c r="P28" s="104"/>
    </row>
    <row r="29" spans="1:16" ht="16.350000000000001" customHeight="1" x14ac:dyDescent="0.15">
      <c r="A29" s="88" t="s">
        <v>376</v>
      </c>
      <c r="B29" s="88"/>
      <c r="C29" s="88"/>
      <c r="D29" s="88"/>
      <c r="E29" s="88"/>
      <c r="F29" s="88"/>
      <c r="G29" s="88"/>
      <c r="H29" s="88"/>
      <c r="I29" s="88"/>
      <c r="J29" s="88"/>
      <c r="K29" s="88"/>
      <c r="L29" s="88"/>
      <c r="M29" s="88"/>
      <c r="N29" s="88"/>
      <c r="O29" s="88"/>
      <c r="P29" s="104"/>
    </row>
    <row r="30" spans="1:16" ht="16.350000000000001" customHeight="1" x14ac:dyDescent="0.15">
      <c r="A30" s="88"/>
      <c r="B30" s="88"/>
      <c r="C30" s="88"/>
      <c r="D30" s="88"/>
      <c r="E30" s="88"/>
      <c r="F30" s="88"/>
      <c r="G30" s="88"/>
      <c r="H30" s="88"/>
      <c r="I30" s="88"/>
      <c r="J30" s="88"/>
      <c r="K30" s="88"/>
      <c r="L30" s="88"/>
      <c r="M30" s="88"/>
      <c r="N30" s="88"/>
      <c r="O30" s="88"/>
      <c r="P30" s="104"/>
    </row>
    <row r="31" spans="1:16" ht="16.350000000000001" customHeight="1" x14ac:dyDescent="0.15">
      <c r="A31" s="140" t="s">
        <v>505</v>
      </c>
      <c r="B31" s="88"/>
      <c r="C31" s="88"/>
      <c r="D31" s="88"/>
      <c r="E31" s="88"/>
      <c r="F31" s="88"/>
      <c r="G31" s="88"/>
      <c r="H31" s="88"/>
      <c r="I31" s="88"/>
      <c r="J31" s="88"/>
      <c r="K31" s="88"/>
      <c r="L31" s="141"/>
      <c r="M31" s="141"/>
      <c r="N31" s="88"/>
      <c r="O31" s="100"/>
      <c r="P31" s="104"/>
    </row>
    <row r="32" spans="1:16" ht="16.350000000000001" customHeight="1" thickBot="1" x14ac:dyDescent="0.2">
      <c r="A32" s="100"/>
      <c r="B32" s="88"/>
      <c r="C32" s="88"/>
      <c r="D32" s="88"/>
      <c r="E32" s="88"/>
      <c r="F32" s="88"/>
      <c r="G32" s="88"/>
      <c r="H32" s="88"/>
      <c r="I32" s="88"/>
      <c r="J32" s="88"/>
      <c r="K32" s="88"/>
      <c r="L32" s="141"/>
      <c r="M32" s="141" t="s">
        <v>565</v>
      </c>
      <c r="N32" s="88"/>
      <c r="O32" s="100"/>
      <c r="P32" s="104"/>
    </row>
    <row r="33" spans="1:16" ht="16.350000000000001" customHeight="1" x14ac:dyDescent="0.15">
      <c r="A33" s="826" t="s">
        <v>164</v>
      </c>
      <c r="B33" s="828" t="s">
        <v>191</v>
      </c>
      <c r="C33" s="830" t="s">
        <v>374</v>
      </c>
      <c r="D33" s="828" t="s">
        <v>502</v>
      </c>
      <c r="E33" s="828"/>
      <c r="F33" s="828"/>
      <c r="G33" s="828"/>
      <c r="H33" s="828"/>
      <c r="I33" s="828"/>
      <c r="J33" s="828"/>
      <c r="K33" s="828"/>
      <c r="L33" s="828" t="s">
        <v>192</v>
      </c>
      <c r="M33" s="833" t="s">
        <v>164</v>
      </c>
      <c r="N33" s="149"/>
      <c r="O33" s="88"/>
      <c r="P33" s="104"/>
    </row>
    <row r="34" spans="1:16" ht="16.350000000000001" customHeight="1" x14ac:dyDescent="0.15">
      <c r="A34" s="827"/>
      <c r="B34" s="829"/>
      <c r="C34" s="831"/>
      <c r="D34" s="472" t="s">
        <v>501</v>
      </c>
      <c r="E34" s="472" t="s">
        <v>193</v>
      </c>
      <c r="F34" s="472" t="s">
        <v>194</v>
      </c>
      <c r="G34" s="472" t="s">
        <v>375</v>
      </c>
      <c r="H34" s="473" t="s">
        <v>195</v>
      </c>
      <c r="I34" s="471" t="s">
        <v>189</v>
      </c>
      <c r="J34" s="279" t="s">
        <v>190</v>
      </c>
      <c r="K34" s="472" t="s">
        <v>196</v>
      </c>
      <c r="L34" s="829"/>
      <c r="M34" s="834"/>
      <c r="N34" s="149"/>
      <c r="O34" s="88"/>
      <c r="P34" s="104"/>
    </row>
    <row r="35" spans="1:16" ht="16.350000000000001" customHeight="1" x14ac:dyDescent="0.15">
      <c r="A35" s="835" t="s">
        <v>169</v>
      </c>
      <c r="B35" s="242">
        <v>31417</v>
      </c>
      <c r="C35" s="242">
        <v>23051</v>
      </c>
      <c r="D35" s="149">
        <v>8366</v>
      </c>
      <c r="E35" s="149">
        <v>3201</v>
      </c>
      <c r="F35" s="149">
        <v>2544</v>
      </c>
      <c r="G35" s="149">
        <v>359</v>
      </c>
      <c r="H35" s="149">
        <v>203</v>
      </c>
      <c r="I35" s="149">
        <v>1466</v>
      </c>
      <c r="J35" s="149">
        <v>570</v>
      </c>
      <c r="K35" s="152">
        <v>23</v>
      </c>
      <c r="L35" s="817" t="s">
        <v>0</v>
      </c>
      <c r="M35" s="836" t="s">
        <v>169</v>
      </c>
      <c r="N35" s="149"/>
      <c r="O35" s="88"/>
      <c r="P35" s="104"/>
    </row>
    <row r="36" spans="1:16" ht="16.350000000000001" customHeight="1" x14ac:dyDescent="0.15">
      <c r="A36" s="835"/>
      <c r="B36" s="242">
        <v>-27096</v>
      </c>
      <c r="C36" s="242">
        <v>-20516</v>
      </c>
      <c r="D36" s="149">
        <v>-6580</v>
      </c>
      <c r="E36" s="149">
        <v>-2529</v>
      </c>
      <c r="F36" s="149">
        <v>-1967</v>
      </c>
      <c r="G36" s="149">
        <v>-308</v>
      </c>
      <c r="H36" s="149">
        <v>-133</v>
      </c>
      <c r="I36" s="149">
        <v>-1177</v>
      </c>
      <c r="J36" s="149">
        <v>-443</v>
      </c>
      <c r="K36" s="152">
        <v>-23</v>
      </c>
      <c r="L36" s="817"/>
      <c r="M36" s="837"/>
      <c r="N36" s="149"/>
      <c r="O36" s="88"/>
      <c r="P36" s="104"/>
    </row>
    <row r="37" spans="1:16" ht="16.350000000000001" customHeight="1" x14ac:dyDescent="0.15">
      <c r="A37" s="835" t="s">
        <v>933</v>
      </c>
      <c r="B37" s="242">
        <v>31673</v>
      </c>
      <c r="C37" s="242">
        <v>22472</v>
      </c>
      <c r="D37" s="149">
        <v>9201</v>
      </c>
      <c r="E37" s="149">
        <v>3520</v>
      </c>
      <c r="F37" s="149">
        <v>2520</v>
      </c>
      <c r="G37" s="149">
        <v>495</v>
      </c>
      <c r="H37" s="149">
        <v>272</v>
      </c>
      <c r="I37" s="149">
        <v>1647</v>
      </c>
      <c r="J37" s="149">
        <v>719</v>
      </c>
      <c r="K37" s="152">
        <v>28</v>
      </c>
      <c r="L37" s="817" t="s">
        <v>0</v>
      </c>
      <c r="M37" s="837" t="s">
        <v>933</v>
      </c>
      <c r="N37" s="149"/>
      <c r="O37" s="88"/>
      <c r="P37" s="104"/>
    </row>
    <row r="38" spans="1:16" ht="16.350000000000001" customHeight="1" x14ac:dyDescent="0.15">
      <c r="A38" s="835"/>
      <c r="B38" s="242">
        <v>-26987</v>
      </c>
      <c r="C38" s="242">
        <v>-19830</v>
      </c>
      <c r="D38" s="149">
        <v>-7157</v>
      </c>
      <c r="E38" s="149">
        <v>-2794</v>
      </c>
      <c r="F38" s="149">
        <v>-1959</v>
      </c>
      <c r="G38" s="149">
        <v>-400</v>
      </c>
      <c r="H38" s="149">
        <v>-157</v>
      </c>
      <c r="I38" s="149">
        <v>-1328</v>
      </c>
      <c r="J38" s="149">
        <v>-495</v>
      </c>
      <c r="K38" s="152">
        <v>-24</v>
      </c>
      <c r="L38" s="817"/>
      <c r="M38" s="837"/>
      <c r="N38" s="149"/>
      <c r="O38" s="88"/>
      <c r="P38" s="104"/>
    </row>
    <row r="39" spans="1:16" ht="16.350000000000001" customHeight="1" x14ac:dyDescent="0.15">
      <c r="A39" s="835" t="s">
        <v>401</v>
      </c>
      <c r="B39" s="242">
        <v>32066</v>
      </c>
      <c r="C39" s="242">
        <v>21029</v>
      </c>
      <c r="D39" s="149">
        <v>9864</v>
      </c>
      <c r="E39" s="149">
        <v>3930</v>
      </c>
      <c r="F39" s="149">
        <v>2799</v>
      </c>
      <c r="G39" s="149">
        <v>510</v>
      </c>
      <c r="H39" s="149">
        <v>288</v>
      </c>
      <c r="I39" s="149">
        <v>1516</v>
      </c>
      <c r="J39" s="149">
        <v>750</v>
      </c>
      <c r="K39" s="152">
        <v>12</v>
      </c>
      <c r="L39" s="817" t="s">
        <v>378</v>
      </c>
      <c r="M39" s="837" t="s">
        <v>401</v>
      </c>
      <c r="N39" s="149"/>
      <c r="O39" s="88"/>
      <c r="P39" s="104"/>
    </row>
    <row r="40" spans="1:16" ht="16.350000000000001" customHeight="1" x14ac:dyDescent="0.15">
      <c r="A40" s="835"/>
      <c r="B40" s="242">
        <v>-27048</v>
      </c>
      <c r="C40" s="242">
        <v>-18458</v>
      </c>
      <c r="D40" s="149">
        <v>-7639</v>
      </c>
      <c r="E40" s="149">
        <v>-3046</v>
      </c>
      <c r="F40" s="149">
        <v>-2211</v>
      </c>
      <c r="G40" s="149">
        <v>-396</v>
      </c>
      <c r="H40" s="149">
        <v>-173</v>
      </c>
      <c r="I40" s="149">
        <v>-1275</v>
      </c>
      <c r="J40" s="149">
        <v>-498</v>
      </c>
      <c r="K40" s="152">
        <v>-11</v>
      </c>
      <c r="L40" s="817"/>
      <c r="M40" s="837"/>
      <c r="N40" s="149"/>
      <c r="O40" s="88"/>
      <c r="P40" s="104"/>
    </row>
    <row r="41" spans="1:16" ht="16.350000000000001" customHeight="1" x14ac:dyDescent="0.15">
      <c r="A41" s="835" t="s">
        <v>844</v>
      </c>
      <c r="B41" s="149">
        <v>32268</v>
      </c>
      <c r="C41" s="242">
        <v>20779</v>
      </c>
      <c r="D41" s="149">
        <v>10457</v>
      </c>
      <c r="E41" s="149">
        <v>4066</v>
      </c>
      <c r="F41" s="149">
        <v>3058</v>
      </c>
      <c r="G41" s="149">
        <v>525</v>
      </c>
      <c r="H41" s="149">
        <v>329</v>
      </c>
      <c r="I41" s="149">
        <v>1468</v>
      </c>
      <c r="J41" s="149">
        <v>967</v>
      </c>
      <c r="K41" s="149">
        <v>62</v>
      </c>
      <c r="L41" s="242">
        <v>1032</v>
      </c>
      <c r="M41" s="837" t="s">
        <v>844</v>
      </c>
      <c r="N41" s="149"/>
      <c r="O41" s="88"/>
      <c r="P41" s="104"/>
    </row>
    <row r="42" spans="1:16" ht="16.350000000000001" customHeight="1" x14ac:dyDescent="0.15">
      <c r="A42" s="835"/>
      <c r="B42" s="149">
        <v>-27358</v>
      </c>
      <c r="C42" s="242">
        <v>-18458</v>
      </c>
      <c r="D42" s="149">
        <v>-7984</v>
      </c>
      <c r="E42" s="149">
        <v>-3130</v>
      </c>
      <c r="F42" s="149">
        <v>-2478</v>
      </c>
      <c r="G42" s="149">
        <v>-409</v>
      </c>
      <c r="H42" s="149">
        <v>-164</v>
      </c>
      <c r="I42" s="149">
        <v>-1253</v>
      </c>
      <c r="J42" s="149">
        <v>-509</v>
      </c>
      <c r="K42" s="149">
        <v>-41</v>
      </c>
      <c r="L42" s="427">
        <v>-916</v>
      </c>
      <c r="M42" s="837"/>
      <c r="N42" s="149"/>
      <c r="O42" s="88"/>
      <c r="P42" s="104"/>
    </row>
    <row r="43" spans="1:16" ht="16.350000000000001" customHeight="1" x14ac:dyDescent="0.15">
      <c r="A43" s="835" t="s">
        <v>935</v>
      </c>
      <c r="B43" s="149">
        <v>31018</v>
      </c>
      <c r="C43" s="242">
        <v>20546</v>
      </c>
      <c r="D43" s="149">
        <v>10050</v>
      </c>
      <c r="E43" s="149">
        <v>3855</v>
      </c>
      <c r="F43" s="149">
        <v>3236</v>
      </c>
      <c r="G43" s="149">
        <v>488</v>
      </c>
      <c r="H43" s="149">
        <v>282</v>
      </c>
      <c r="I43" s="149">
        <v>1369</v>
      </c>
      <c r="J43" s="149">
        <v>780</v>
      </c>
      <c r="K43" s="149">
        <v>40</v>
      </c>
      <c r="L43" s="242">
        <v>422</v>
      </c>
      <c r="M43" s="837" t="s">
        <v>935</v>
      </c>
      <c r="N43" s="149"/>
      <c r="O43" s="88"/>
      <c r="P43" s="104"/>
    </row>
    <row r="44" spans="1:16" ht="16.350000000000001" customHeight="1" thickBot="1" x14ac:dyDescent="0.2">
      <c r="A44" s="838"/>
      <c r="B44" s="525">
        <v>-27273</v>
      </c>
      <c r="C44" s="524">
        <v>-18706</v>
      </c>
      <c r="D44" s="525">
        <v>-8208</v>
      </c>
      <c r="E44" s="525">
        <v>-3154</v>
      </c>
      <c r="F44" s="525">
        <v>-2734</v>
      </c>
      <c r="G44" s="525">
        <v>-428</v>
      </c>
      <c r="H44" s="525">
        <v>-175</v>
      </c>
      <c r="I44" s="525">
        <v>-1200</v>
      </c>
      <c r="J44" s="525">
        <v>-485</v>
      </c>
      <c r="K44" s="525">
        <v>-32</v>
      </c>
      <c r="L44" s="528">
        <v>-359</v>
      </c>
      <c r="M44" s="839"/>
      <c r="N44" s="149"/>
      <c r="O44" s="88"/>
      <c r="P44" s="104"/>
    </row>
    <row r="45" spans="1:16" ht="16.350000000000001" customHeight="1" x14ac:dyDescent="0.15">
      <c r="A45" s="88" t="s">
        <v>828</v>
      </c>
      <c r="B45" s="104"/>
      <c r="C45" s="104"/>
      <c r="D45" s="104"/>
      <c r="E45" s="104"/>
      <c r="F45" s="104"/>
      <c r="G45" s="104"/>
      <c r="H45" s="104"/>
      <c r="I45" s="104"/>
      <c r="J45" s="104"/>
      <c r="K45" s="104"/>
      <c r="L45" s="805" t="s">
        <v>555</v>
      </c>
      <c r="M45" s="805"/>
      <c r="N45" s="104"/>
      <c r="O45" s="104"/>
      <c r="P45" s="104"/>
    </row>
    <row r="46" spans="1:16" x14ac:dyDescent="0.15">
      <c r="A46" s="104"/>
      <c r="B46" s="104"/>
      <c r="C46" s="104"/>
      <c r="D46" s="104"/>
      <c r="E46" s="104"/>
      <c r="F46" s="104"/>
      <c r="G46" s="104"/>
      <c r="H46" s="104"/>
      <c r="I46" s="104"/>
      <c r="J46" s="104"/>
      <c r="K46" s="104"/>
      <c r="L46" s="104"/>
      <c r="M46" s="104"/>
      <c r="N46" s="104"/>
      <c r="O46" s="104"/>
      <c r="P46" s="104"/>
    </row>
    <row r="47" spans="1:16" x14ac:dyDescent="0.15">
      <c r="A47" s="104"/>
      <c r="B47" s="104"/>
      <c r="C47" s="104"/>
      <c r="D47" s="104"/>
      <c r="E47" s="104"/>
      <c r="F47" s="104"/>
      <c r="G47" s="104"/>
      <c r="H47" s="104"/>
      <c r="I47" s="104"/>
      <c r="J47" s="104"/>
      <c r="K47" s="104"/>
      <c r="L47" s="104"/>
      <c r="M47" s="104"/>
      <c r="N47" s="104"/>
      <c r="O47" s="104"/>
      <c r="P47" s="104"/>
    </row>
    <row r="48" spans="1:16" x14ac:dyDescent="0.15">
      <c r="A48" s="104"/>
      <c r="B48" s="104"/>
      <c r="C48" s="104"/>
      <c r="D48" s="104"/>
      <c r="E48" s="104"/>
      <c r="F48" s="104"/>
      <c r="G48" s="104"/>
      <c r="H48" s="104"/>
      <c r="I48" s="104"/>
      <c r="J48" s="104"/>
      <c r="K48" s="104"/>
      <c r="L48" s="104"/>
      <c r="M48" s="104"/>
      <c r="N48" s="104"/>
      <c r="O48" s="104"/>
      <c r="P48" s="104"/>
    </row>
    <row r="49" spans="1:16" x14ac:dyDescent="0.15">
      <c r="A49" s="104"/>
      <c r="B49" s="104"/>
      <c r="C49" s="104"/>
      <c r="D49" s="104"/>
      <c r="E49" s="104"/>
      <c r="F49" s="104"/>
      <c r="G49" s="104"/>
      <c r="H49" s="104"/>
      <c r="I49" s="104"/>
      <c r="J49" s="104"/>
      <c r="K49" s="104"/>
      <c r="L49" s="104"/>
      <c r="M49" s="104"/>
      <c r="N49" s="104"/>
      <c r="O49" s="104"/>
      <c r="P49" s="104"/>
    </row>
    <row r="50" spans="1:16" x14ac:dyDescent="0.15">
      <c r="A50" s="104"/>
      <c r="B50" s="104"/>
      <c r="C50" s="104"/>
      <c r="D50" s="104"/>
      <c r="E50" s="104"/>
      <c r="F50" s="104"/>
      <c r="G50" s="104"/>
      <c r="H50" s="104"/>
      <c r="I50" s="104"/>
      <c r="J50" s="104"/>
      <c r="K50" s="104"/>
      <c r="L50" s="104"/>
      <c r="M50" s="104"/>
      <c r="N50" s="104"/>
      <c r="O50" s="104"/>
      <c r="P50" s="104"/>
    </row>
  </sheetData>
  <mergeCells count="54">
    <mergeCell ref="A35:A36"/>
    <mergeCell ref="M35:M36"/>
    <mergeCell ref="A43:A44"/>
    <mergeCell ref="M43:M44"/>
    <mergeCell ref="A37:A38"/>
    <mergeCell ref="M37:M38"/>
    <mergeCell ref="L35:L36"/>
    <mergeCell ref="L37:L38"/>
    <mergeCell ref="A41:A42"/>
    <mergeCell ref="M41:M42"/>
    <mergeCell ref="A39:A40"/>
    <mergeCell ref="M39:M40"/>
    <mergeCell ref="L39:L40"/>
    <mergeCell ref="A22:A23"/>
    <mergeCell ref="A24:A25"/>
    <mergeCell ref="O24:O25"/>
    <mergeCell ref="A33:A34"/>
    <mergeCell ref="B33:B34"/>
    <mergeCell ref="C33:C34"/>
    <mergeCell ref="D33:K33"/>
    <mergeCell ref="A26:A27"/>
    <mergeCell ref="L33:L34"/>
    <mergeCell ref="M33:M34"/>
    <mergeCell ref="N22:N23"/>
    <mergeCell ref="A18:A19"/>
    <mergeCell ref="A20:A21"/>
    <mergeCell ref="O20:O21"/>
    <mergeCell ref="O3:O5"/>
    <mergeCell ref="D4:D5"/>
    <mergeCell ref="E4:E5"/>
    <mergeCell ref="F4:F5"/>
    <mergeCell ref="I4:I5"/>
    <mergeCell ref="J4:J5"/>
    <mergeCell ref="K4:K5"/>
    <mergeCell ref="M4:M5"/>
    <mergeCell ref="N4:N5"/>
    <mergeCell ref="A3:A5"/>
    <mergeCell ref="C3:G3"/>
    <mergeCell ref="H3:L3"/>
    <mergeCell ref="A16:A17"/>
    <mergeCell ref="B4:B5"/>
    <mergeCell ref="B16:B17"/>
    <mergeCell ref="C16:E16"/>
    <mergeCell ref="F16:M16"/>
    <mergeCell ref="N16:N17"/>
    <mergeCell ref="N11:O11"/>
    <mergeCell ref="O16:O17"/>
    <mergeCell ref="O18:O19"/>
    <mergeCell ref="O22:O23"/>
    <mergeCell ref="L45:M45"/>
    <mergeCell ref="N28:O28"/>
    <mergeCell ref="O26:O27"/>
    <mergeCell ref="N18:N19"/>
    <mergeCell ref="N20:N21"/>
  </mergeCells>
  <phoneticPr fontId="2"/>
  <pageMargins left="0.75" right="0.75" top="1" bottom="0.27" header="0.51200000000000001" footer="0.18"/>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indexed="13"/>
  </sheetPr>
  <dimension ref="A1:AC123"/>
  <sheetViews>
    <sheetView view="pageBreakPreview" topLeftCell="A10" zoomScale="85" zoomScaleNormal="100" zoomScaleSheetLayoutView="85" workbookViewId="0">
      <selection activeCell="K44" sqref="K44"/>
    </sheetView>
  </sheetViews>
  <sheetFormatPr defaultRowHeight="13.5" x14ac:dyDescent="0.15"/>
  <cols>
    <col min="1" max="1" width="1.75" style="17" customWidth="1"/>
    <col min="2" max="2" width="3.25" style="17" customWidth="1"/>
    <col min="3" max="3" width="31.5" style="17" customWidth="1"/>
    <col min="4" max="4" width="8.375" style="17" customWidth="1"/>
    <col min="5" max="5" width="7.625" style="17" customWidth="1"/>
    <col min="6" max="6" width="7.875" style="17" customWidth="1"/>
    <col min="7" max="7" width="7.75" style="17" customWidth="1"/>
    <col min="8" max="8" width="7.5" style="17" customWidth="1"/>
    <col min="9" max="9" width="8" style="17" customWidth="1"/>
    <col min="10" max="15" width="8.375" style="17" customWidth="1"/>
    <col min="16" max="18" width="8.375" style="17" bestFit="1" customWidth="1"/>
    <col min="19" max="19" width="7.75" style="17" bestFit="1" customWidth="1"/>
    <col min="20" max="21" width="8.5" style="17" bestFit="1" customWidth="1"/>
    <col min="22" max="23" width="8.5" style="17" customWidth="1"/>
    <col min="24" max="24" width="4.125" style="17" customWidth="1"/>
    <col min="25" max="16384" width="9" style="17"/>
  </cols>
  <sheetData>
    <row r="1" spans="1:29" ht="14.1" customHeight="1" x14ac:dyDescent="0.15">
      <c r="A1" s="243" t="s">
        <v>418</v>
      </c>
      <c r="B1" s="243"/>
      <c r="C1" s="243"/>
      <c r="D1" s="88"/>
      <c r="E1" s="88"/>
      <c r="F1" s="461"/>
      <c r="G1" s="461"/>
      <c r="H1" s="461"/>
      <c r="I1" s="88"/>
      <c r="J1" s="88"/>
      <c r="K1" s="88"/>
      <c r="L1" s="88"/>
      <c r="M1" s="88"/>
      <c r="N1" s="88"/>
      <c r="O1" s="88"/>
      <c r="P1" s="88"/>
      <c r="Q1" s="88"/>
      <c r="R1" s="88"/>
      <c r="S1" s="88"/>
      <c r="T1" s="88"/>
      <c r="U1" s="461"/>
      <c r="V1" s="461"/>
      <c r="W1" s="461"/>
      <c r="X1" s="121"/>
      <c r="Y1" s="121"/>
      <c r="Z1" s="121"/>
      <c r="AA1" s="121"/>
      <c r="AB1" s="121"/>
      <c r="AC1" s="121"/>
    </row>
    <row r="2" spans="1:29" ht="14.1" customHeight="1" thickBot="1" x14ac:dyDescent="0.2">
      <c r="A2" s="244"/>
      <c r="B2" s="244"/>
      <c r="C2" s="244"/>
      <c r="D2" s="88"/>
      <c r="E2" s="88"/>
      <c r="F2" s="88"/>
      <c r="G2" s="245"/>
      <c r="H2" s="88"/>
      <c r="I2" s="88"/>
      <c r="J2" s="88"/>
      <c r="K2" s="88"/>
      <c r="L2" s="88"/>
      <c r="M2" s="88"/>
      <c r="N2" s="88"/>
      <c r="O2" s="88"/>
      <c r="P2" s="88"/>
      <c r="Q2" s="88"/>
      <c r="R2" s="88"/>
      <c r="S2" s="88"/>
      <c r="T2" s="88"/>
      <c r="U2" s="805" t="s">
        <v>557</v>
      </c>
      <c r="V2" s="805"/>
      <c r="W2" s="805"/>
      <c r="X2" s="121"/>
      <c r="Y2" s="121"/>
      <c r="Z2" s="121"/>
      <c r="AA2" s="121"/>
      <c r="AB2" s="121"/>
      <c r="AC2" s="121"/>
    </row>
    <row r="3" spans="1:29" ht="14.1" customHeight="1" x14ac:dyDescent="0.15">
      <c r="A3" s="843" t="s">
        <v>197</v>
      </c>
      <c r="B3" s="843"/>
      <c r="C3" s="844"/>
      <c r="D3" s="842" t="s">
        <v>72</v>
      </c>
      <c r="E3" s="851"/>
      <c r="F3" s="840"/>
      <c r="G3" s="842" t="s">
        <v>413</v>
      </c>
      <c r="H3" s="851"/>
      <c r="I3" s="840"/>
      <c r="J3" s="841" t="s">
        <v>401</v>
      </c>
      <c r="K3" s="841"/>
      <c r="L3" s="841"/>
      <c r="M3" s="841" t="s">
        <v>844</v>
      </c>
      <c r="N3" s="841"/>
      <c r="O3" s="841"/>
      <c r="P3" s="841" t="s">
        <v>935</v>
      </c>
      <c r="Q3" s="841"/>
      <c r="R3" s="841"/>
      <c r="S3" s="840" t="s">
        <v>945</v>
      </c>
      <c r="T3" s="841"/>
      <c r="U3" s="841"/>
      <c r="V3" s="842"/>
      <c r="W3" s="842"/>
      <c r="X3" s="121"/>
      <c r="Y3" s="121"/>
      <c r="Z3" s="121"/>
      <c r="AA3" s="121"/>
      <c r="AB3" s="121"/>
      <c r="AC3" s="121"/>
    </row>
    <row r="4" spans="1:29" ht="14.1" customHeight="1" x14ac:dyDescent="0.15">
      <c r="A4" s="845"/>
      <c r="B4" s="845"/>
      <c r="C4" s="700"/>
      <c r="D4" s="246" t="s">
        <v>89</v>
      </c>
      <c r="E4" s="246" t="s">
        <v>81</v>
      </c>
      <c r="F4" s="246" t="s">
        <v>82</v>
      </c>
      <c r="G4" s="246" t="s">
        <v>89</v>
      </c>
      <c r="H4" s="247" t="s">
        <v>81</v>
      </c>
      <c r="I4" s="248" t="s">
        <v>82</v>
      </c>
      <c r="J4" s="246" t="s">
        <v>89</v>
      </c>
      <c r="K4" s="247" t="s">
        <v>81</v>
      </c>
      <c r="L4" s="248" t="s">
        <v>82</v>
      </c>
      <c r="M4" s="247" t="s">
        <v>89</v>
      </c>
      <c r="N4" s="246" t="s">
        <v>81</v>
      </c>
      <c r="O4" s="248" t="s">
        <v>82</v>
      </c>
      <c r="P4" s="247" t="s">
        <v>89</v>
      </c>
      <c r="Q4" s="246" t="s">
        <v>81</v>
      </c>
      <c r="R4" s="248" t="s">
        <v>82</v>
      </c>
      <c r="S4" s="443" t="s">
        <v>339</v>
      </c>
      <c r="T4" s="249" t="s">
        <v>413</v>
      </c>
      <c r="U4" s="249" t="s">
        <v>401</v>
      </c>
      <c r="V4" s="249" t="s">
        <v>844</v>
      </c>
      <c r="W4" s="249" t="s">
        <v>935</v>
      </c>
      <c r="X4" s="121"/>
      <c r="Y4" s="121"/>
      <c r="Z4" s="121"/>
      <c r="AA4" s="121"/>
      <c r="AB4" s="121"/>
      <c r="AC4" s="121"/>
    </row>
    <row r="5" spans="1:29" ht="14.1" customHeight="1" x14ac:dyDescent="0.15">
      <c r="A5" s="849" t="s">
        <v>80</v>
      </c>
      <c r="B5" s="849"/>
      <c r="C5" s="850"/>
      <c r="D5" s="250">
        <f t="shared" ref="D5:L5" si="0">SUM(D7+D13+D19+D42)</f>
        <v>30926</v>
      </c>
      <c r="E5" s="291">
        <f t="shared" si="0"/>
        <v>19368</v>
      </c>
      <c r="F5" s="251">
        <f t="shared" si="0"/>
        <v>11558</v>
      </c>
      <c r="G5" s="250">
        <f t="shared" si="0"/>
        <v>31398</v>
      </c>
      <c r="H5" s="291">
        <f t="shared" si="0"/>
        <v>19094</v>
      </c>
      <c r="I5" s="251">
        <f t="shared" si="0"/>
        <v>12304</v>
      </c>
      <c r="J5" s="250">
        <f t="shared" si="0"/>
        <v>30715</v>
      </c>
      <c r="K5" s="291">
        <f t="shared" si="0"/>
        <v>18226</v>
      </c>
      <c r="L5" s="251">
        <f t="shared" si="0"/>
        <v>12489</v>
      </c>
      <c r="M5" s="252">
        <f t="shared" ref="M5:O5" si="1">SUM(M7+M13+M19+M42)</f>
        <v>31646</v>
      </c>
      <c r="N5" s="252">
        <f t="shared" si="1"/>
        <v>18241</v>
      </c>
      <c r="O5" s="294">
        <f t="shared" si="1"/>
        <v>13405</v>
      </c>
      <c r="P5" s="252">
        <v>32273</v>
      </c>
      <c r="Q5" s="252">
        <v>18120</v>
      </c>
      <c r="R5" s="294">
        <v>14153</v>
      </c>
      <c r="S5" s="253">
        <v>100</v>
      </c>
      <c r="T5" s="253">
        <v>100</v>
      </c>
      <c r="U5" s="253">
        <f>U7+U13+U19+U42</f>
        <v>100</v>
      </c>
      <c r="V5" s="253">
        <v>100</v>
      </c>
      <c r="W5" s="253">
        <f>P5/$P$5*100</f>
        <v>100</v>
      </c>
      <c r="X5" s="121"/>
      <c r="Y5" s="121"/>
      <c r="Z5" s="121"/>
      <c r="AA5" s="121"/>
      <c r="AB5" s="121"/>
      <c r="AC5" s="121"/>
    </row>
    <row r="6" spans="1:29" ht="14.1" customHeight="1" x14ac:dyDescent="0.15">
      <c r="A6" s="480"/>
      <c r="B6" s="480"/>
      <c r="C6" s="481"/>
      <c r="D6" s="254"/>
      <c r="E6" s="255"/>
      <c r="F6" s="256"/>
      <c r="G6" s="289"/>
      <c r="H6" s="255"/>
      <c r="I6" s="256"/>
      <c r="J6" s="254"/>
      <c r="K6" s="255"/>
      <c r="L6" s="256"/>
      <c r="M6" s="257"/>
      <c r="N6" s="257"/>
      <c r="O6" s="256"/>
      <c r="P6" s="257"/>
      <c r="Q6" s="257"/>
      <c r="R6" s="256"/>
      <c r="S6" s="258"/>
      <c r="T6" s="258"/>
      <c r="U6" s="259"/>
      <c r="V6" s="259"/>
      <c r="W6" s="259"/>
      <c r="X6" s="121"/>
      <c r="Y6" s="121"/>
      <c r="Z6" s="121"/>
      <c r="AA6" s="121"/>
      <c r="AB6" s="121"/>
      <c r="AC6" s="121"/>
    </row>
    <row r="7" spans="1:29" ht="14.1" customHeight="1" x14ac:dyDescent="0.15">
      <c r="A7" s="462"/>
      <c r="B7" s="745" t="s">
        <v>550</v>
      </c>
      <c r="C7" s="746"/>
      <c r="D7" s="254">
        <v>1387</v>
      </c>
      <c r="E7" s="255">
        <v>712</v>
      </c>
      <c r="F7" s="256">
        <v>675</v>
      </c>
      <c r="G7" s="254">
        <v>1464</v>
      </c>
      <c r="H7" s="255">
        <v>778</v>
      </c>
      <c r="I7" s="256">
        <v>686</v>
      </c>
      <c r="J7" s="254">
        <v>1151</v>
      </c>
      <c r="K7" s="255">
        <v>613</v>
      </c>
      <c r="L7" s="256">
        <v>538</v>
      </c>
      <c r="M7" s="257">
        <v>1212</v>
      </c>
      <c r="N7" s="257">
        <v>614</v>
      </c>
      <c r="O7" s="256">
        <v>598</v>
      </c>
      <c r="P7" s="257">
        <v>1277</v>
      </c>
      <c r="Q7" s="257">
        <v>632</v>
      </c>
      <c r="R7" s="256">
        <v>645</v>
      </c>
      <c r="S7" s="258">
        <v>4.5</v>
      </c>
      <c r="T7" s="258">
        <v>4.7</v>
      </c>
      <c r="U7" s="259">
        <v>3.7</v>
      </c>
      <c r="V7" s="259">
        <v>3.8</v>
      </c>
      <c r="W7" s="259">
        <f>P7/$P$5*100</f>
        <v>3.9568679701298302</v>
      </c>
      <c r="X7" s="121"/>
      <c r="Y7" s="121"/>
      <c r="Z7" s="121"/>
      <c r="AA7" s="121"/>
      <c r="AB7" s="121"/>
      <c r="AC7" s="121"/>
    </row>
    <row r="8" spans="1:29" ht="14.1" customHeight="1" x14ac:dyDescent="0.15">
      <c r="A8" s="462"/>
      <c r="B8" s="260"/>
      <c r="C8" s="463" t="s">
        <v>342</v>
      </c>
      <c r="D8" s="254">
        <v>1341</v>
      </c>
      <c r="E8" s="257">
        <v>683</v>
      </c>
      <c r="F8" s="256">
        <v>658</v>
      </c>
      <c r="G8" s="254">
        <v>1447</v>
      </c>
      <c r="H8" s="261">
        <v>768</v>
      </c>
      <c r="I8" s="256">
        <v>679</v>
      </c>
      <c r="J8" s="254">
        <v>1144</v>
      </c>
      <c r="K8" s="257">
        <v>609</v>
      </c>
      <c r="L8" s="256">
        <v>535</v>
      </c>
      <c r="M8" s="262">
        <v>1207</v>
      </c>
      <c r="N8" s="138">
        <v>610</v>
      </c>
      <c r="O8" s="139">
        <v>597</v>
      </c>
      <c r="P8" s="262">
        <v>1274</v>
      </c>
      <c r="Q8" s="138">
        <v>629</v>
      </c>
      <c r="R8" s="139">
        <v>645</v>
      </c>
      <c r="S8" s="258">
        <v>4.3</v>
      </c>
      <c r="T8" s="258">
        <v>4.5999999999999996</v>
      </c>
      <c r="U8" s="259">
        <v>3.7</v>
      </c>
      <c r="V8" s="259">
        <v>3.8</v>
      </c>
      <c r="W8" s="259">
        <f t="shared" ref="W8:W22" si="2">P8/$P$5*100</f>
        <v>3.9475722740371206</v>
      </c>
      <c r="X8" s="121"/>
      <c r="Y8" s="121"/>
      <c r="Z8" s="121"/>
      <c r="AA8" s="121"/>
      <c r="AB8" s="121"/>
      <c r="AC8" s="121"/>
    </row>
    <row r="9" spans="1:29" ht="14.1" customHeight="1" x14ac:dyDescent="0.15">
      <c r="A9" s="462"/>
      <c r="B9" s="121"/>
      <c r="C9" s="463" t="s">
        <v>199</v>
      </c>
      <c r="D9" s="254">
        <v>1295</v>
      </c>
      <c r="E9" s="255">
        <v>646</v>
      </c>
      <c r="F9" s="256">
        <v>649</v>
      </c>
      <c r="G9" s="254">
        <v>1413</v>
      </c>
      <c r="H9" s="255">
        <v>737</v>
      </c>
      <c r="I9" s="256">
        <v>676</v>
      </c>
      <c r="J9" s="254">
        <v>1111</v>
      </c>
      <c r="K9" s="255">
        <v>578</v>
      </c>
      <c r="L9" s="256">
        <v>533</v>
      </c>
      <c r="M9" s="262">
        <v>1176</v>
      </c>
      <c r="N9" s="262">
        <v>582</v>
      </c>
      <c r="O9" s="263">
        <v>594</v>
      </c>
      <c r="P9" s="262">
        <v>1246</v>
      </c>
      <c r="Q9" s="262">
        <v>604</v>
      </c>
      <c r="R9" s="263">
        <v>642</v>
      </c>
      <c r="S9" s="258">
        <v>4.2</v>
      </c>
      <c r="T9" s="258">
        <v>4.5</v>
      </c>
      <c r="U9" s="259" t="s">
        <v>868</v>
      </c>
      <c r="V9" s="259">
        <v>3.7</v>
      </c>
      <c r="W9" s="259">
        <f t="shared" si="2"/>
        <v>3.860812443838503</v>
      </c>
      <c r="X9" s="121"/>
      <c r="Y9" s="121"/>
      <c r="Z9" s="121"/>
      <c r="AA9" s="121"/>
      <c r="AB9" s="121"/>
      <c r="AC9" s="121"/>
    </row>
    <row r="10" spans="1:29" ht="14.1" customHeight="1" x14ac:dyDescent="0.15">
      <c r="A10" s="462"/>
      <c r="B10" s="260"/>
      <c r="C10" s="463" t="s">
        <v>200</v>
      </c>
      <c r="D10" s="254">
        <v>46</v>
      </c>
      <c r="E10" s="255">
        <v>37</v>
      </c>
      <c r="F10" s="256">
        <v>9</v>
      </c>
      <c r="G10" s="254">
        <v>34</v>
      </c>
      <c r="H10" s="255">
        <v>31</v>
      </c>
      <c r="I10" s="256">
        <v>3</v>
      </c>
      <c r="J10" s="254">
        <v>33</v>
      </c>
      <c r="K10" s="255">
        <v>31</v>
      </c>
      <c r="L10" s="256">
        <v>2</v>
      </c>
      <c r="M10" s="257">
        <v>31</v>
      </c>
      <c r="N10" s="257">
        <v>28</v>
      </c>
      <c r="O10" s="256">
        <v>3</v>
      </c>
      <c r="P10" s="257">
        <v>28</v>
      </c>
      <c r="Q10" s="257">
        <v>25</v>
      </c>
      <c r="R10" s="256">
        <v>3</v>
      </c>
      <c r="S10" s="258">
        <v>0.1</v>
      </c>
      <c r="T10" s="258">
        <v>0.1</v>
      </c>
      <c r="U10" s="259" t="s">
        <v>869</v>
      </c>
      <c r="V10" s="259">
        <v>0.1</v>
      </c>
      <c r="W10" s="259">
        <f t="shared" si="2"/>
        <v>8.6759830198618049E-2</v>
      </c>
      <c r="X10" s="121"/>
      <c r="Y10" s="121"/>
      <c r="Z10" s="121"/>
      <c r="AA10" s="121"/>
      <c r="AB10" s="121"/>
      <c r="AC10" s="121"/>
    </row>
    <row r="11" spans="1:29" ht="14.1" customHeight="1" x14ac:dyDescent="0.15">
      <c r="A11" s="462"/>
      <c r="B11" s="260"/>
      <c r="C11" s="463" t="s">
        <v>201</v>
      </c>
      <c r="D11" s="254">
        <v>46</v>
      </c>
      <c r="E11" s="255">
        <v>29</v>
      </c>
      <c r="F11" s="256">
        <v>17</v>
      </c>
      <c r="G11" s="254">
        <v>17</v>
      </c>
      <c r="H11" s="255">
        <v>10</v>
      </c>
      <c r="I11" s="256">
        <v>7</v>
      </c>
      <c r="J11" s="254">
        <v>7</v>
      </c>
      <c r="K11" s="255">
        <v>4</v>
      </c>
      <c r="L11" s="256">
        <v>3</v>
      </c>
      <c r="M11" s="257">
        <v>5</v>
      </c>
      <c r="N11" s="257">
        <v>4</v>
      </c>
      <c r="O11" s="256">
        <v>1</v>
      </c>
      <c r="P11" s="257">
        <v>3</v>
      </c>
      <c r="Q11" s="257">
        <v>3</v>
      </c>
      <c r="R11" s="507" t="s">
        <v>168</v>
      </c>
      <c r="S11" s="258">
        <v>0.1</v>
      </c>
      <c r="T11" s="258">
        <v>0.1</v>
      </c>
      <c r="U11" s="259">
        <v>1.5924581183514874E-2</v>
      </c>
      <c r="V11" s="259">
        <f>O11/31398*100</f>
        <v>3.1849162367029748E-3</v>
      </c>
      <c r="W11" s="259">
        <f t="shared" si="2"/>
        <v>9.2956960927090757E-3</v>
      </c>
      <c r="X11" s="121"/>
      <c r="Y11" s="121"/>
      <c r="Z11" s="121"/>
      <c r="AA11" s="121"/>
      <c r="AB11" s="121"/>
      <c r="AC11" s="121"/>
    </row>
    <row r="12" spans="1:29" ht="14.1" customHeight="1" x14ac:dyDescent="0.15">
      <c r="A12" s="462"/>
      <c r="B12" s="462"/>
      <c r="C12" s="463"/>
      <c r="D12" s="254"/>
      <c r="E12" s="255"/>
      <c r="F12" s="256"/>
      <c r="G12" s="254"/>
      <c r="H12" s="255"/>
      <c r="I12" s="256"/>
      <c r="J12" s="254"/>
      <c r="K12" s="255"/>
      <c r="L12" s="256"/>
      <c r="M12" s="257"/>
      <c r="N12" s="257"/>
      <c r="O12" s="256"/>
      <c r="P12" s="257"/>
      <c r="Q12" s="257"/>
      <c r="R12" s="256"/>
      <c r="S12" s="258"/>
      <c r="T12" s="258"/>
      <c r="U12" s="259"/>
      <c r="V12" s="259"/>
      <c r="W12" s="259"/>
      <c r="X12" s="121"/>
      <c r="Y12" s="121"/>
      <c r="Z12" s="121"/>
      <c r="AA12" s="121"/>
      <c r="AB12" s="121"/>
      <c r="AC12" s="121"/>
    </row>
    <row r="13" spans="1:29" ht="14.1" customHeight="1" x14ac:dyDescent="0.15">
      <c r="A13" s="462"/>
      <c r="B13" s="745" t="s">
        <v>551</v>
      </c>
      <c r="C13" s="746"/>
      <c r="D13" s="254">
        <v>7934</v>
      </c>
      <c r="E13" s="255">
        <v>5580</v>
      </c>
      <c r="F13" s="256">
        <v>2354</v>
      </c>
      <c r="G13" s="254">
        <v>7282</v>
      </c>
      <c r="H13" s="255">
        <v>5135</v>
      </c>
      <c r="I13" s="256">
        <v>2147</v>
      </c>
      <c r="J13" s="254">
        <v>6688</v>
      </c>
      <c r="K13" s="255">
        <v>4756</v>
      </c>
      <c r="L13" s="256">
        <v>1932</v>
      </c>
      <c r="M13" s="257">
        <v>6550</v>
      </c>
      <c r="N13" s="257">
        <v>4696</v>
      </c>
      <c r="O13" s="256">
        <v>1854</v>
      </c>
      <c r="P13" s="257">
        <v>6715</v>
      </c>
      <c r="Q13" s="257">
        <v>4773</v>
      </c>
      <c r="R13" s="256">
        <v>1942</v>
      </c>
      <c r="S13" s="258">
        <v>25.7</v>
      </c>
      <c r="T13" s="259">
        <v>23.2</v>
      </c>
      <c r="U13" s="259">
        <v>21.8</v>
      </c>
      <c r="V13" s="259">
        <v>20.7</v>
      </c>
      <c r="W13" s="259">
        <f t="shared" si="2"/>
        <v>20.806866420847147</v>
      </c>
      <c r="X13" s="121"/>
      <c r="Y13" s="121"/>
      <c r="Z13" s="121"/>
      <c r="AA13" s="121"/>
      <c r="AB13" s="121"/>
      <c r="AC13" s="121"/>
    </row>
    <row r="14" spans="1:29" ht="14.1" customHeight="1" x14ac:dyDescent="0.15">
      <c r="A14" s="462"/>
      <c r="B14" s="462"/>
      <c r="C14" s="264" t="s">
        <v>579</v>
      </c>
      <c r="D14" s="254"/>
      <c r="E14" s="255"/>
      <c r="F14" s="256"/>
      <c r="G14" s="254"/>
      <c r="H14" s="255"/>
      <c r="I14" s="256"/>
      <c r="J14" s="254">
        <v>6</v>
      </c>
      <c r="K14" s="255">
        <v>5</v>
      </c>
      <c r="L14" s="256">
        <v>1</v>
      </c>
      <c r="M14" s="257">
        <v>11</v>
      </c>
      <c r="N14" s="257">
        <v>10</v>
      </c>
      <c r="O14" s="256">
        <v>1</v>
      </c>
      <c r="P14" s="257">
        <v>5</v>
      </c>
      <c r="Q14" s="257">
        <v>4</v>
      </c>
      <c r="R14" s="256">
        <v>1</v>
      </c>
      <c r="S14" s="292" t="s">
        <v>959</v>
      </c>
      <c r="T14" s="292" t="s">
        <v>959</v>
      </c>
      <c r="U14" s="292">
        <v>3.4759527270429129E-2</v>
      </c>
      <c r="V14" s="259">
        <v>0</v>
      </c>
      <c r="W14" s="259">
        <f t="shared" si="2"/>
        <v>1.5492826821181794E-2</v>
      </c>
      <c r="X14" s="121"/>
      <c r="Y14" s="121"/>
      <c r="Z14" s="121"/>
      <c r="AA14" s="121"/>
      <c r="AB14" s="121"/>
      <c r="AC14" s="121"/>
    </row>
    <row r="15" spans="1:29" ht="14.1" customHeight="1" x14ac:dyDescent="0.15">
      <c r="A15" s="462"/>
      <c r="B15" s="260"/>
      <c r="C15" s="463" t="s">
        <v>203</v>
      </c>
      <c r="D15" s="254">
        <v>23</v>
      </c>
      <c r="E15" s="255">
        <v>21</v>
      </c>
      <c r="F15" s="256">
        <v>2</v>
      </c>
      <c r="G15" s="254">
        <v>12</v>
      </c>
      <c r="H15" s="255">
        <v>12</v>
      </c>
      <c r="I15" s="256" t="s">
        <v>0</v>
      </c>
      <c r="J15" s="254" t="s">
        <v>168</v>
      </c>
      <c r="K15" s="255" t="s">
        <v>168</v>
      </c>
      <c r="L15" s="256" t="s">
        <v>209</v>
      </c>
      <c r="M15" s="257" t="s">
        <v>209</v>
      </c>
      <c r="N15" s="257" t="s">
        <v>209</v>
      </c>
      <c r="O15" s="256" t="s">
        <v>209</v>
      </c>
      <c r="P15" s="508" t="s">
        <v>168</v>
      </c>
      <c r="Q15" s="508" t="s">
        <v>168</v>
      </c>
      <c r="R15" s="507" t="s">
        <v>168</v>
      </c>
      <c r="S15" s="258">
        <v>0.1</v>
      </c>
      <c r="T15" s="258">
        <v>0</v>
      </c>
      <c r="U15" s="292" t="s">
        <v>959</v>
      </c>
      <c r="V15" s="292" t="s">
        <v>959</v>
      </c>
      <c r="W15" s="292" t="s">
        <v>959</v>
      </c>
      <c r="X15" s="121"/>
      <c r="Y15" s="121"/>
      <c r="Z15" s="121"/>
      <c r="AA15" s="121"/>
      <c r="AB15" s="121"/>
      <c r="AC15" s="121"/>
    </row>
    <row r="16" spans="1:29" ht="14.1" customHeight="1" x14ac:dyDescent="0.15">
      <c r="A16" s="462"/>
      <c r="B16" s="260"/>
      <c r="C16" s="463" t="s">
        <v>204</v>
      </c>
      <c r="D16" s="254">
        <v>2806</v>
      </c>
      <c r="E16" s="255">
        <v>2408</v>
      </c>
      <c r="F16" s="256">
        <v>398</v>
      </c>
      <c r="G16" s="254">
        <v>2502</v>
      </c>
      <c r="H16" s="255">
        <v>2150</v>
      </c>
      <c r="I16" s="256">
        <v>352</v>
      </c>
      <c r="J16" s="254">
        <v>2051</v>
      </c>
      <c r="K16" s="255">
        <v>1789</v>
      </c>
      <c r="L16" s="256">
        <v>262</v>
      </c>
      <c r="M16" s="262">
        <v>1939</v>
      </c>
      <c r="N16" s="262">
        <v>1690</v>
      </c>
      <c r="O16" s="263">
        <v>249</v>
      </c>
      <c r="P16" s="262">
        <v>2001</v>
      </c>
      <c r="Q16" s="262">
        <v>1704</v>
      </c>
      <c r="R16" s="263">
        <v>297</v>
      </c>
      <c r="S16" s="258">
        <v>9.1</v>
      </c>
      <c r="T16" s="258">
        <v>8</v>
      </c>
      <c r="U16" s="258">
        <v>6.7</v>
      </c>
      <c r="V16" s="258">
        <v>6.1</v>
      </c>
      <c r="W16" s="259">
        <f t="shared" si="2"/>
        <v>6.2002292938369532</v>
      </c>
      <c r="X16" s="121"/>
      <c r="Y16" s="121"/>
      <c r="Z16" s="121"/>
      <c r="AA16" s="121"/>
      <c r="AB16" s="121"/>
      <c r="AC16" s="121"/>
    </row>
    <row r="17" spans="1:29" ht="14.1" customHeight="1" x14ac:dyDescent="0.15">
      <c r="A17" s="462"/>
      <c r="B17" s="260"/>
      <c r="C17" s="463" t="s">
        <v>205</v>
      </c>
      <c r="D17" s="254">
        <v>5105</v>
      </c>
      <c r="E17" s="255">
        <v>3151</v>
      </c>
      <c r="F17" s="256">
        <v>1954</v>
      </c>
      <c r="G17" s="254">
        <v>4768</v>
      </c>
      <c r="H17" s="261">
        <v>2973</v>
      </c>
      <c r="I17" s="256">
        <v>1795</v>
      </c>
      <c r="J17" s="254">
        <v>4631</v>
      </c>
      <c r="K17" s="255">
        <v>2962</v>
      </c>
      <c r="L17" s="256">
        <v>1669</v>
      </c>
      <c r="M17" s="262">
        <v>4600</v>
      </c>
      <c r="N17" s="262">
        <v>2996</v>
      </c>
      <c r="O17" s="263">
        <v>1604</v>
      </c>
      <c r="P17" s="262">
        <v>4709</v>
      </c>
      <c r="Q17" s="262">
        <v>3065</v>
      </c>
      <c r="R17" s="263">
        <v>1644</v>
      </c>
      <c r="S17" s="258">
        <v>16.5</v>
      </c>
      <c r="T17" s="258">
        <v>15.2</v>
      </c>
      <c r="U17" s="258">
        <v>15.1</v>
      </c>
      <c r="V17" s="258">
        <v>14.5</v>
      </c>
      <c r="W17" s="259">
        <f t="shared" si="2"/>
        <v>14.591144300189013</v>
      </c>
      <c r="X17" s="121"/>
      <c r="Y17" s="121"/>
      <c r="Z17" s="121"/>
      <c r="AA17" s="121"/>
      <c r="AB17" s="121"/>
      <c r="AC17" s="121"/>
    </row>
    <row r="18" spans="1:29" ht="14.1" customHeight="1" x14ac:dyDescent="0.15">
      <c r="A18" s="462"/>
      <c r="B18" s="462"/>
      <c r="C18" s="463"/>
      <c r="D18" s="254"/>
      <c r="E18" s="255"/>
      <c r="F18" s="256"/>
      <c r="G18" s="254"/>
      <c r="H18" s="255"/>
      <c r="I18" s="256"/>
      <c r="J18" s="254"/>
      <c r="K18" s="255"/>
      <c r="L18" s="256"/>
      <c r="M18" s="257"/>
      <c r="N18" s="257"/>
      <c r="O18" s="256"/>
      <c r="P18" s="257"/>
      <c r="Q18" s="257"/>
      <c r="R18" s="256"/>
      <c r="S18" s="258"/>
      <c r="T18" s="258"/>
      <c r="U18" s="258"/>
      <c r="V18" s="258"/>
      <c r="W18" s="258"/>
      <c r="X18" s="121"/>
      <c r="Y18" s="121"/>
      <c r="Z18" s="121"/>
      <c r="AA18" s="121"/>
      <c r="AB18" s="121"/>
      <c r="AC18" s="121"/>
    </row>
    <row r="19" spans="1:29" ht="14.1" customHeight="1" x14ac:dyDescent="0.15">
      <c r="A19" s="462"/>
      <c r="B19" s="745" t="s">
        <v>552</v>
      </c>
      <c r="C19" s="746"/>
      <c r="D19" s="254">
        <v>21369</v>
      </c>
      <c r="E19" s="255">
        <v>12954</v>
      </c>
      <c r="F19" s="256">
        <v>8415</v>
      </c>
      <c r="G19" s="254">
        <v>22091</v>
      </c>
      <c r="H19" s="255">
        <v>12834</v>
      </c>
      <c r="I19" s="256">
        <v>9257</v>
      </c>
      <c r="J19" s="254">
        <v>21548</v>
      </c>
      <c r="K19" s="255">
        <v>12085</v>
      </c>
      <c r="L19" s="256">
        <v>9463</v>
      </c>
      <c r="M19" s="257">
        <v>22605</v>
      </c>
      <c r="N19" s="257">
        <v>12181</v>
      </c>
      <c r="O19" s="256">
        <v>10424</v>
      </c>
      <c r="P19" s="257">
        <v>23833</v>
      </c>
      <c r="Q19" s="257">
        <v>12479</v>
      </c>
      <c r="R19" s="256">
        <v>11354</v>
      </c>
      <c r="S19" s="258">
        <v>69.099999999999994</v>
      </c>
      <c r="T19" s="258">
        <v>70.400000000000006</v>
      </c>
      <c r="U19" s="258">
        <v>70.2</v>
      </c>
      <c r="V19" s="258">
        <v>71.400000000000006</v>
      </c>
      <c r="W19" s="259">
        <f t="shared" si="2"/>
        <v>73.848108325845132</v>
      </c>
      <c r="X19" s="121"/>
      <c r="Y19" s="121"/>
      <c r="Z19" s="121"/>
      <c r="AA19" s="121"/>
      <c r="AB19" s="121"/>
      <c r="AC19" s="121"/>
    </row>
    <row r="20" spans="1:29" ht="14.1" customHeight="1" x14ac:dyDescent="0.15">
      <c r="A20" s="265"/>
      <c r="B20" s="260"/>
      <c r="C20" s="266" t="s">
        <v>343</v>
      </c>
      <c r="D20" s="254">
        <v>140</v>
      </c>
      <c r="E20" s="255">
        <v>126</v>
      </c>
      <c r="F20" s="256">
        <v>14</v>
      </c>
      <c r="G20" s="254">
        <v>134</v>
      </c>
      <c r="H20" s="255">
        <v>119</v>
      </c>
      <c r="I20" s="256">
        <v>15</v>
      </c>
      <c r="J20" s="254">
        <v>155</v>
      </c>
      <c r="K20" s="255">
        <v>135</v>
      </c>
      <c r="L20" s="256">
        <v>20</v>
      </c>
      <c r="M20" s="262">
        <v>147</v>
      </c>
      <c r="N20" s="262">
        <v>131</v>
      </c>
      <c r="O20" s="263">
        <v>16</v>
      </c>
      <c r="P20" s="262">
        <v>153</v>
      </c>
      <c r="Q20" s="262">
        <v>131</v>
      </c>
      <c r="R20" s="263">
        <v>22</v>
      </c>
      <c r="S20" s="258">
        <v>0.5</v>
      </c>
      <c r="T20" s="258">
        <v>0.4</v>
      </c>
      <c r="U20" s="258">
        <v>0.46451368261391646</v>
      </c>
      <c r="V20" s="258">
        <v>0.5</v>
      </c>
      <c r="W20" s="259">
        <f t="shared" si="2"/>
        <v>0.47408050072816282</v>
      </c>
      <c r="X20" s="121"/>
      <c r="Y20" s="267"/>
      <c r="Z20" s="121"/>
      <c r="AA20" s="121"/>
      <c r="AB20" s="121"/>
      <c r="AC20" s="121"/>
    </row>
    <row r="21" spans="1:29" ht="14.1" customHeight="1" x14ac:dyDescent="0.15">
      <c r="A21" s="470"/>
      <c r="B21" s="260"/>
      <c r="C21" s="463" t="s">
        <v>208</v>
      </c>
      <c r="D21" s="254" t="s">
        <v>168</v>
      </c>
      <c r="E21" s="255" t="s">
        <v>168</v>
      </c>
      <c r="F21" s="256" t="s">
        <v>168</v>
      </c>
      <c r="G21" s="254">
        <v>384</v>
      </c>
      <c r="H21" s="255">
        <v>310</v>
      </c>
      <c r="I21" s="256">
        <v>74</v>
      </c>
      <c r="J21" s="254">
        <v>341</v>
      </c>
      <c r="K21" s="255">
        <v>239</v>
      </c>
      <c r="L21" s="256">
        <v>102</v>
      </c>
      <c r="M21" s="262">
        <v>410</v>
      </c>
      <c r="N21" s="262">
        <v>294</v>
      </c>
      <c r="O21" s="263">
        <v>116</v>
      </c>
      <c r="P21" s="262">
        <v>451</v>
      </c>
      <c r="Q21" s="262">
        <v>318</v>
      </c>
      <c r="R21" s="263">
        <v>133</v>
      </c>
      <c r="S21" s="292" t="s">
        <v>959</v>
      </c>
      <c r="T21" s="292">
        <v>1.2</v>
      </c>
      <c r="U21" s="258">
        <v>1.1000000000000001</v>
      </c>
      <c r="V21" s="258">
        <v>1.3</v>
      </c>
      <c r="W21" s="259">
        <f t="shared" si="2"/>
        <v>1.3974529792705976</v>
      </c>
      <c r="X21" s="121"/>
      <c r="Y21" s="121"/>
      <c r="Z21" s="121"/>
      <c r="AA21" s="121"/>
      <c r="AB21" s="121"/>
      <c r="AC21" s="121"/>
    </row>
    <row r="22" spans="1:29" ht="14.1" customHeight="1" x14ac:dyDescent="0.15">
      <c r="A22" s="265"/>
      <c r="B22" s="260"/>
      <c r="C22" s="266" t="s">
        <v>340</v>
      </c>
      <c r="D22" s="254" t="s">
        <v>168</v>
      </c>
      <c r="E22" s="255" t="s">
        <v>168</v>
      </c>
      <c r="F22" s="256" t="s">
        <v>168</v>
      </c>
      <c r="G22" s="254" t="s">
        <v>168</v>
      </c>
      <c r="H22" s="255" t="s">
        <v>168</v>
      </c>
      <c r="I22" s="256" t="s">
        <v>168</v>
      </c>
      <c r="J22" s="254">
        <v>1913</v>
      </c>
      <c r="K22" s="255">
        <v>1579</v>
      </c>
      <c r="L22" s="256">
        <v>334</v>
      </c>
      <c r="M22" s="262">
        <v>1905</v>
      </c>
      <c r="N22" s="262">
        <v>1516</v>
      </c>
      <c r="O22" s="263">
        <v>389</v>
      </c>
      <c r="P22" s="262">
        <v>2289</v>
      </c>
      <c r="Q22" s="262">
        <v>1732</v>
      </c>
      <c r="R22" s="263">
        <v>557</v>
      </c>
      <c r="S22" s="292" t="s">
        <v>959</v>
      </c>
      <c r="T22" s="292" t="s">
        <v>959</v>
      </c>
      <c r="U22" s="292">
        <v>6.2</v>
      </c>
      <c r="V22" s="258">
        <v>6</v>
      </c>
      <c r="W22" s="259">
        <f t="shared" si="2"/>
        <v>7.0926161187370242</v>
      </c>
      <c r="X22" s="121"/>
      <c r="Y22" s="121"/>
      <c r="Z22" s="121"/>
      <c r="AA22" s="121"/>
      <c r="AB22" s="121"/>
      <c r="AC22" s="121"/>
    </row>
    <row r="23" spans="1:29" ht="14.1" customHeight="1" x14ac:dyDescent="0.15">
      <c r="A23" s="470"/>
      <c r="B23" s="260"/>
      <c r="C23" s="463" t="s">
        <v>207</v>
      </c>
      <c r="D23" s="254">
        <v>1963</v>
      </c>
      <c r="E23" s="255">
        <v>1559</v>
      </c>
      <c r="F23" s="256">
        <v>404</v>
      </c>
      <c r="G23" s="254" t="s">
        <v>168</v>
      </c>
      <c r="H23" s="255" t="s">
        <v>168</v>
      </c>
      <c r="I23" s="256" t="s">
        <v>168</v>
      </c>
      <c r="J23" s="254" t="s">
        <v>168</v>
      </c>
      <c r="K23" s="255" t="s">
        <v>168</v>
      </c>
      <c r="L23" s="256" t="s">
        <v>168</v>
      </c>
      <c r="M23" s="257" t="s">
        <v>209</v>
      </c>
      <c r="N23" s="257" t="s">
        <v>209</v>
      </c>
      <c r="O23" s="256" t="s">
        <v>209</v>
      </c>
      <c r="P23" s="508" t="s">
        <v>168</v>
      </c>
      <c r="Q23" s="508" t="s">
        <v>168</v>
      </c>
      <c r="R23" s="507" t="s">
        <v>168</v>
      </c>
      <c r="S23" s="258">
        <v>6.3</v>
      </c>
      <c r="T23" s="292" t="s">
        <v>959</v>
      </c>
      <c r="U23" s="292" t="s">
        <v>959</v>
      </c>
      <c r="V23" s="292" t="s">
        <v>959</v>
      </c>
      <c r="W23" s="292" t="s">
        <v>959</v>
      </c>
      <c r="X23" s="121"/>
      <c r="Y23" s="121"/>
      <c r="Z23" s="121"/>
      <c r="AA23" s="121"/>
      <c r="AB23" s="121"/>
      <c r="AC23" s="121"/>
    </row>
    <row r="24" spans="1:29" ht="14.1" customHeight="1" x14ac:dyDescent="0.15">
      <c r="A24" s="470"/>
      <c r="B24" s="260"/>
      <c r="C24" s="463" t="s">
        <v>210</v>
      </c>
      <c r="D24" s="254" t="s">
        <v>168</v>
      </c>
      <c r="E24" s="255" t="s">
        <v>168</v>
      </c>
      <c r="F24" s="256" t="s">
        <v>168</v>
      </c>
      <c r="G24" s="254">
        <v>1773</v>
      </c>
      <c r="H24" s="255">
        <v>1467</v>
      </c>
      <c r="I24" s="256">
        <v>306</v>
      </c>
      <c r="J24" s="254" t="s">
        <v>168</v>
      </c>
      <c r="K24" s="255" t="s">
        <v>168</v>
      </c>
      <c r="L24" s="256" t="s">
        <v>168</v>
      </c>
      <c r="M24" s="257" t="s">
        <v>209</v>
      </c>
      <c r="N24" s="257" t="s">
        <v>209</v>
      </c>
      <c r="O24" s="256" t="s">
        <v>209</v>
      </c>
      <c r="P24" s="508" t="s">
        <v>168</v>
      </c>
      <c r="Q24" s="508" t="s">
        <v>168</v>
      </c>
      <c r="R24" s="507" t="s">
        <v>168</v>
      </c>
      <c r="S24" s="292" t="s">
        <v>959</v>
      </c>
      <c r="T24" s="292">
        <v>5.6</v>
      </c>
      <c r="U24" s="292" t="s">
        <v>959</v>
      </c>
      <c r="V24" s="292" t="s">
        <v>959</v>
      </c>
      <c r="W24" s="292" t="s">
        <v>959</v>
      </c>
      <c r="X24" s="121"/>
      <c r="Y24" s="121"/>
      <c r="Z24" s="121"/>
      <c r="AA24" s="121"/>
      <c r="AB24" s="121"/>
      <c r="AC24" s="121"/>
    </row>
    <row r="25" spans="1:29" ht="14.1" customHeight="1" x14ac:dyDescent="0.15">
      <c r="A25" s="470"/>
      <c r="B25" s="260"/>
      <c r="C25" s="463" t="s">
        <v>212</v>
      </c>
      <c r="D25" s="254" t="s">
        <v>168</v>
      </c>
      <c r="E25" s="255" t="s">
        <v>168</v>
      </c>
      <c r="F25" s="256" t="s">
        <v>168</v>
      </c>
      <c r="G25" s="254">
        <v>4591</v>
      </c>
      <c r="H25" s="255">
        <v>2078</v>
      </c>
      <c r="I25" s="256">
        <v>2513</v>
      </c>
      <c r="J25" s="254">
        <v>4328</v>
      </c>
      <c r="K25" s="255">
        <v>1928</v>
      </c>
      <c r="L25" s="256">
        <v>2400</v>
      </c>
      <c r="M25" s="262">
        <v>4509</v>
      </c>
      <c r="N25" s="262">
        <v>1908</v>
      </c>
      <c r="O25" s="263">
        <v>2601</v>
      </c>
      <c r="P25" s="262">
        <v>4743</v>
      </c>
      <c r="Q25" s="262">
        <v>2012</v>
      </c>
      <c r="R25" s="263">
        <v>2731</v>
      </c>
      <c r="S25" s="292" t="s">
        <v>959</v>
      </c>
      <c r="T25" s="292">
        <v>14.6</v>
      </c>
      <c r="U25" s="258">
        <v>14.1</v>
      </c>
      <c r="V25" s="258">
        <v>14.2</v>
      </c>
      <c r="W25" s="259">
        <f t="shared" ref="W25" si="3">P25/$P$5*100</f>
        <v>14.69649552257305</v>
      </c>
      <c r="X25" s="121"/>
      <c r="Y25" s="121"/>
      <c r="Z25" s="121"/>
      <c r="AA25" s="121"/>
      <c r="AB25" s="121"/>
      <c r="AC25" s="121"/>
    </row>
    <row r="26" spans="1:29" ht="14.1" customHeight="1" x14ac:dyDescent="0.15">
      <c r="A26" s="470"/>
      <c r="B26" s="260"/>
      <c r="C26" s="463" t="s">
        <v>211</v>
      </c>
      <c r="D26" s="254">
        <v>5434</v>
      </c>
      <c r="E26" s="255">
        <v>2370</v>
      </c>
      <c r="F26" s="256">
        <v>3064</v>
      </c>
      <c r="G26" s="254" t="s">
        <v>168</v>
      </c>
      <c r="H26" s="255" t="s">
        <v>168</v>
      </c>
      <c r="I26" s="256" t="s">
        <v>168</v>
      </c>
      <c r="J26" s="254" t="s">
        <v>168</v>
      </c>
      <c r="K26" s="255" t="s">
        <v>168</v>
      </c>
      <c r="L26" s="256" t="s">
        <v>168</v>
      </c>
      <c r="M26" s="257" t="s">
        <v>209</v>
      </c>
      <c r="N26" s="257" t="s">
        <v>209</v>
      </c>
      <c r="O26" s="256" t="s">
        <v>209</v>
      </c>
      <c r="P26" s="508" t="s">
        <v>168</v>
      </c>
      <c r="Q26" s="508" t="s">
        <v>168</v>
      </c>
      <c r="R26" s="507" t="s">
        <v>168</v>
      </c>
      <c r="S26" s="258">
        <v>17.600000000000001</v>
      </c>
      <c r="T26" s="292" t="s">
        <v>959</v>
      </c>
      <c r="U26" s="292" t="s">
        <v>959</v>
      </c>
      <c r="V26" s="292" t="s">
        <v>959</v>
      </c>
      <c r="W26" s="292" t="s">
        <v>959</v>
      </c>
      <c r="X26" s="121"/>
      <c r="Y26" s="121"/>
      <c r="Z26" s="121"/>
      <c r="AA26" s="121"/>
      <c r="AB26" s="121"/>
      <c r="AC26" s="121"/>
    </row>
    <row r="27" spans="1:29" ht="14.1" customHeight="1" x14ac:dyDescent="0.15">
      <c r="A27" s="470"/>
      <c r="B27" s="260"/>
      <c r="C27" s="463" t="s">
        <v>213</v>
      </c>
      <c r="D27" s="254" t="s">
        <v>168</v>
      </c>
      <c r="E27" s="255" t="s">
        <v>168</v>
      </c>
      <c r="F27" s="256" t="s">
        <v>168</v>
      </c>
      <c r="G27" s="254">
        <v>1374</v>
      </c>
      <c r="H27" s="255">
        <v>459</v>
      </c>
      <c r="I27" s="256">
        <v>915</v>
      </c>
      <c r="J27" s="254" t="s">
        <v>168</v>
      </c>
      <c r="K27" s="255" t="s">
        <v>168</v>
      </c>
      <c r="L27" s="256" t="s">
        <v>168</v>
      </c>
      <c r="M27" s="257" t="s">
        <v>209</v>
      </c>
      <c r="N27" s="257" t="s">
        <v>209</v>
      </c>
      <c r="O27" s="256" t="s">
        <v>209</v>
      </c>
      <c r="P27" s="508" t="s">
        <v>168</v>
      </c>
      <c r="Q27" s="508" t="s">
        <v>168</v>
      </c>
      <c r="R27" s="507" t="s">
        <v>168</v>
      </c>
      <c r="S27" s="292" t="s">
        <v>959</v>
      </c>
      <c r="T27" s="292">
        <v>4.4000000000000004</v>
      </c>
      <c r="U27" s="292" t="s">
        <v>959</v>
      </c>
      <c r="V27" s="292" t="s">
        <v>959</v>
      </c>
      <c r="W27" s="292" t="s">
        <v>959</v>
      </c>
      <c r="X27" s="121"/>
      <c r="Y27" s="121"/>
      <c r="Z27" s="121"/>
      <c r="AA27" s="121"/>
      <c r="AB27" s="121"/>
      <c r="AC27" s="121"/>
    </row>
    <row r="28" spans="1:29" ht="14.1" customHeight="1" x14ac:dyDescent="0.15">
      <c r="A28" s="268"/>
      <c r="B28" s="269"/>
      <c r="C28" s="270" t="s">
        <v>215</v>
      </c>
      <c r="D28" s="254" t="s">
        <v>168</v>
      </c>
      <c r="E28" s="255" t="s">
        <v>168</v>
      </c>
      <c r="F28" s="256" t="s">
        <v>168</v>
      </c>
      <c r="G28" s="254">
        <v>506</v>
      </c>
      <c r="H28" s="255">
        <v>217</v>
      </c>
      <c r="I28" s="256">
        <v>289</v>
      </c>
      <c r="J28" s="254">
        <v>422</v>
      </c>
      <c r="K28" s="255">
        <v>182</v>
      </c>
      <c r="L28" s="256">
        <v>240</v>
      </c>
      <c r="M28" s="262">
        <v>420</v>
      </c>
      <c r="N28" s="262">
        <v>157</v>
      </c>
      <c r="O28" s="263">
        <v>263</v>
      </c>
      <c r="P28" s="262">
        <v>374</v>
      </c>
      <c r="Q28" s="262">
        <v>140</v>
      </c>
      <c r="R28" s="263">
        <v>234</v>
      </c>
      <c r="S28" s="292" t="s">
        <v>959</v>
      </c>
      <c r="T28" s="292">
        <v>1.6</v>
      </c>
      <c r="U28" s="258">
        <v>1.4</v>
      </c>
      <c r="V28" s="258">
        <v>1.3</v>
      </c>
      <c r="W28" s="259">
        <f t="shared" ref="W28:W29" si="4">P28/$P$5*100</f>
        <v>1.1588634462243981</v>
      </c>
      <c r="X28" s="121"/>
      <c r="Y28" s="121"/>
      <c r="Z28" s="121"/>
      <c r="AA28" s="121"/>
      <c r="AB28" s="121"/>
      <c r="AC28" s="121"/>
    </row>
    <row r="29" spans="1:29" ht="14.1" customHeight="1" x14ac:dyDescent="0.15">
      <c r="A29" s="268"/>
      <c r="B29" s="260"/>
      <c r="C29" s="270" t="s">
        <v>341</v>
      </c>
      <c r="D29" s="254" t="s">
        <v>168</v>
      </c>
      <c r="E29" s="255" t="s">
        <v>168</v>
      </c>
      <c r="F29" s="256" t="s">
        <v>168</v>
      </c>
      <c r="G29" s="254" t="s">
        <v>168</v>
      </c>
      <c r="H29" s="255" t="s">
        <v>168</v>
      </c>
      <c r="I29" s="256" t="s">
        <v>168</v>
      </c>
      <c r="J29" s="254">
        <v>453</v>
      </c>
      <c r="K29" s="255">
        <v>310</v>
      </c>
      <c r="L29" s="256">
        <v>143</v>
      </c>
      <c r="M29" s="262">
        <v>516</v>
      </c>
      <c r="N29" s="262">
        <v>343</v>
      </c>
      <c r="O29" s="263">
        <v>173</v>
      </c>
      <c r="P29" s="262">
        <v>562</v>
      </c>
      <c r="Q29" s="262">
        <v>365</v>
      </c>
      <c r="R29" s="263">
        <v>197</v>
      </c>
      <c r="S29" s="292" t="s">
        <v>959</v>
      </c>
      <c r="T29" s="292" t="s">
        <v>959</v>
      </c>
      <c r="U29" s="292">
        <v>1.5</v>
      </c>
      <c r="V29" s="258">
        <v>1.6</v>
      </c>
      <c r="W29" s="259">
        <f t="shared" si="4"/>
        <v>1.7413937347008337</v>
      </c>
      <c r="X29" s="121"/>
      <c r="Y29" s="121"/>
      <c r="Z29" s="121"/>
      <c r="AA29" s="121"/>
      <c r="AB29" s="121"/>
      <c r="AC29" s="121"/>
    </row>
    <row r="30" spans="1:29" ht="14.1" customHeight="1" x14ac:dyDescent="0.15">
      <c r="A30" s="268"/>
      <c r="B30" s="260"/>
      <c r="C30" s="270" t="s">
        <v>214</v>
      </c>
      <c r="D30" s="254">
        <v>794</v>
      </c>
      <c r="E30" s="255">
        <v>386</v>
      </c>
      <c r="F30" s="256">
        <v>408</v>
      </c>
      <c r="G30" s="254" t="s">
        <v>168</v>
      </c>
      <c r="H30" s="255" t="s">
        <v>168</v>
      </c>
      <c r="I30" s="256" t="s">
        <v>168</v>
      </c>
      <c r="J30" s="254" t="s">
        <v>168</v>
      </c>
      <c r="K30" s="255" t="s">
        <v>168</v>
      </c>
      <c r="L30" s="256" t="s">
        <v>168</v>
      </c>
      <c r="M30" s="257" t="s">
        <v>209</v>
      </c>
      <c r="N30" s="257" t="s">
        <v>209</v>
      </c>
      <c r="O30" s="256" t="s">
        <v>209</v>
      </c>
      <c r="P30" s="508" t="s">
        <v>168</v>
      </c>
      <c r="Q30" s="508" t="s">
        <v>168</v>
      </c>
      <c r="R30" s="507" t="s">
        <v>168</v>
      </c>
      <c r="S30" s="258">
        <v>2.6</v>
      </c>
      <c r="T30" s="292" t="s">
        <v>959</v>
      </c>
      <c r="U30" s="292" t="s">
        <v>959</v>
      </c>
      <c r="V30" s="292" t="s">
        <v>959</v>
      </c>
      <c r="W30" s="292" t="s">
        <v>959</v>
      </c>
      <c r="X30" s="121"/>
      <c r="Y30" s="121"/>
      <c r="Z30" s="121"/>
      <c r="AA30" s="121"/>
      <c r="AB30" s="121"/>
      <c r="AC30" s="121"/>
    </row>
    <row r="31" spans="1:29" ht="14.1" customHeight="1" x14ac:dyDescent="0.15">
      <c r="A31" s="268"/>
      <c r="B31" s="260"/>
      <c r="C31" s="270" t="s">
        <v>216</v>
      </c>
      <c r="D31" s="254" t="s">
        <v>168</v>
      </c>
      <c r="E31" s="255" t="s">
        <v>168</v>
      </c>
      <c r="F31" s="256" t="s">
        <v>168</v>
      </c>
      <c r="G31" s="254">
        <v>267</v>
      </c>
      <c r="H31" s="255">
        <v>193</v>
      </c>
      <c r="I31" s="256">
        <v>74</v>
      </c>
      <c r="J31" s="254" t="s">
        <v>168</v>
      </c>
      <c r="K31" s="255" t="s">
        <v>168</v>
      </c>
      <c r="L31" s="256" t="s">
        <v>168</v>
      </c>
      <c r="M31" s="257" t="s">
        <v>209</v>
      </c>
      <c r="N31" s="257" t="s">
        <v>209</v>
      </c>
      <c r="O31" s="256" t="s">
        <v>209</v>
      </c>
      <c r="P31" s="508" t="s">
        <v>168</v>
      </c>
      <c r="Q31" s="508" t="s">
        <v>168</v>
      </c>
      <c r="R31" s="507" t="s">
        <v>168</v>
      </c>
      <c r="S31" s="292" t="s">
        <v>959</v>
      </c>
      <c r="T31" s="292">
        <v>0.9</v>
      </c>
      <c r="U31" s="292" t="s">
        <v>959</v>
      </c>
      <c r="V31" s="292" t="s">
        <v>959</v>
      </c>
      <c r="W31" s="292" t="s">
        <v>959</v>
      </c>
      <c r="X31" s="121"/>
      <c r="Y31" s="121"/>
      <c r="Z31" s="121"/>
      <c r="AA31" s="121"/>
      <c r="AB31" s="121"/>
      <c r="AC31" s="121"/>
    </row>
    <row r="32" spans="1:29" ht="14.1" customHeight="1" x14ac:dyDescent="0.15">
      <c r="A32" s="268"/>
      <c r="B32" s="260"/>
      <c r="C32" s="271" t="s">
        <v>581</v>
      </c>
      <c r="D32" s="254" t="s">
        <v>168</v>
      </c>
      <c r="E32" s="255" t="s">
        <v>168</v>
      </c>
      <c r="F32" s="256" t="s">
        <v>168</v>
      </c>
      <c r="G32" s="254" t="s">
        <v>168</v>
      </c>
      <c r="H32" s="255" t="s">
        <v>168</v>
      </c>
      <c r="I32" s="256" t="s">
        <v>168</v>
      </c>
      <c r="J32" s="254">
        <v>549</v>
      </c>
      <c r="K32" s="255">
        <v>373</v>
      </c>
      <c r="L32" s="256">
        <v>176</v>
      </c>
      <c r="M32" s="138">
        <v>623</v>
      </c>
      <c r="N32" s="138">
        <v>406</v>
      </c>
      <c r="O32" s="139">
        <v>217</v>
      </c>
      <c r="P32" s="138">
        <v>604</v>
      </c>
      <c r="Q32" s="138">
        <v>391</v>
      </c>
      <c r="R32" s="139">
        <v>213</v>
      </c>
      <c r="S32" s="292" t="s">
        <v>959</v>
      </c>
      <c r="T32" s="292" t="s">
        <v>959</v>
      </c>
      <c r="U32" s="292">
        <v>1.8</v>
      </c>
      <c r="V32" s="258">
        <v>2</v>
      </c>
      <c r="W32" s="259">
        <f t="shared" ref="W32:W42" si="5">P32/$P$5*100</f>
        <v>1.8715334799987604</v>
      </c>
      <c r="X32" s="121"/>
      <c r="Y32" s="121"/>
      <c r="Z32" s="121"/>
      <c r="AA32" s="121"/>
      <c r="AB32" s="121"/>
      <c r="AC32" s="121"/>
    </row>
    <row r="33" spans="1:29" ht="14.1" customHeight="1" x14ac:dyDescent="0.15">
      <c r="A33" s="268"/>
      <c r="B33" s="260"/>
      <c r="C33" s="264" t="s">
        <v>580</v>
      </c>
      <c r="D33" s="254" t="s">
        <v>168</v>
      </c>
      <c r="E33" s="255" t="s">
        <v>168</v>
      </c>
      <c r="F33" s="256" t="s">
        <v>168</v>
      </c>
      <c r="G33" s="254" t="s">
        <v>168</v>
      </c>
      <c r="H33" s="255" t="s">
        <v>168</v>
      </c>
      <c r="I33" s="256" t="s">
        <v>168</v>
      </c>
      <c r="J33" s="254">
        <v>1737</v>
      </c>
      <c r="K33" s="255">
        <v>556</v>
      </c>
      <c r="L33" s="256">
        <v>1181</v>
      </c>
      <c r="M33" s="262">
        <v>1772</v>
      </c>
      <c r="N33" s="262">
        <v>557</v>
      </c>
      <c r="O33" s="263">
        <v>1215</v>
      </c>
      <c r="P33" s="262">
        <v>1745</v>
      </c>
      <c r="Q33" s="262">
        <v>570</v>
      </c>
      <c r="R33" s="263">
        <v>1175</v>
      </c>
      <c r="S33" s="292" t="s">
        <v>959</v>
      </c>
      <c r="T33" s="292" t="s">
        <v>959</v>
      </c>
      <c r="U33" s="292">
        <v>5.7</v>
      </c>
      <c r="V33" s="258">
        <v>5.6</v>
      </c>
      <c r="W33" s="259">
        <f t="shared" si="5"/>
        <v>5.4069965605924457</v>
      </c>
      <c r="X33" s="121"/>
      <c r="Y33" s="121"/>
      <c r="Z33" s="121"/>
      <c r="AA33" s="121"/>
      <c r="AB33" s="121"/>
      <c r="AC33" s="121"/>
    </row>
    <row r="34" spans="1:29" ht="14.1" customHeight="1" x14ac:dyDescent="0.15">
      <c r="A34" s="268"/>
      <c r="B34" s="260"/>
      <c r="C34" s="264" t="s">
        <v>344</v>
      </c>
      <c r="D34" s="254" t="s">
        <v>168</v>
      </c>
      <c r="E34" s="255" t="s">
        <v>168</v>
      </c>
      <c r="F34" s="256" t="s">
        <v>168</v>
      </c>
      <c r="G34" s="254" t="s">
        <v>168</v>
      </c>
      <c r="H34" s="255" t="s">
        <v>168</v>
      </c>
      <c r="I34" s="256" t="s">
        <v>168</v>
      </c>
      <c r="J34" s="255">
        <v>1589</v>
      </c>
      <c r="K34" s="257">
        <v>618</v>
      </c>
      <c r="L34" s="255">
        <v>971</v>
      </c>
      <c r="M34" s="272">
        <v>1433</v>
      </c>
      <c r="N34" s="262">
        <v>544</v>
      </c>
      <c r="O34" s="263">
        <v>889</v>
      </c>
      <c r="P34" s="262">
        <v>1385</v>
      </c>
      <c r="Q34" s="262">
        <v>523</v>
      </c>
      <c r="R34" s="263">
        <v>862</v>
      </c>
      <c r="S34" s="292" t="s">
        <v>959</v>
      </c>
      <c r="T34" s="292" t="s">
        <v>959</v>
      </c>
      <c r="U34" s="292">
        <v>5.2</v>
      </c>
      <c r="V34" s="258">
        <v>4.5</v>
      </c>
      <c r="W34" s="259">
        <f t="shared" si="5"/>
        <v>4.2915130294673567</v>
      </c>
      <c r="X34" s="121"/>
      <c r="Y34" s="121"/>
      <c r="Z34" s="121"/>
      <c r="AA34" s="121"/>
      <c r="AB34" s="121"/>
      <c r="AC34" s="121"/>
    </row>
    <row r="35" spans="1:29" ht="14.1" customHeight="1" x14ac:dyDescent="0.15">
      <c r="A35" s="470"/>
      <c r="B35" s="260"/>
      <c r="C35" s="463" t="s">
        <v>219</v>
      </c>
      <c r="D35" s="254" t="s">
        <v>168</v>
      </c>
      <c r="E35" s="255" t="s">
        <v>168</v>
      </c>
      <c r="F35" s="256" t="s">
        <v>168</v>
      </c>
      <c r="G35" s="254">
        <v>1349</v>
      </c>
      <c r="H35" s="255">
        <v>691</v>
      </c>
      <c r="I35" s="256">
        <v>658</v>
      </c>
      <c r="J35" s="254">
        <v>1246</v>
      </c>
      <c r="K35" s="255">
        <v>594</v>
      </c>
      <c r="L35" s="256">
        <v>652</v>
      </c>
      <c r="M35" s="262">
        <v>1251</v>
      </c>
      <c r="N35" s="262">
        <v>586</v>
      </c>
      <c r="O35" s="263">
        <v>665</v>
      </c>
      <c r="P35" s="262">
        <v>1437</v>
      </c>
      <c r="Q35" s="262">
        <v>587</v>
      </c>
      <c r="R35" s="263">
        <v>850</v>
      </c>
      <c r="S35" s="292" t="s">
        <v>959</v>
      </c>
      <c r="T35" s="292">
        <v>4.3</v>
      </c>
      <c r="U35" s="258">
        <v>4.0999999999999996</v>
      </c>
      <c r="V35" s="258">
        <v>4</v>
      </c>
      <c r="W35" s="259">
        <f t="shared" si="5"/>
        <v>4.4526384284076475</v>
      </c>
      <c r="X35" s="121"/>
      <c r="Y35" s="121"/>
      <c r="Z35" s="121"/>
      <c r="AA35" s="121"/>
      <c r="AB35" s="121"/>
      <c r="AC35" s="121"/>
    </row>
    <row r="36" spans="1:29" ht="14.1" customHeight="1" x14ac:dyDescent="0.15">
      <c r="A36" s="470"/>
      <c r="B36" s="260"/>
      <c r="C36" s="463" t="s">
        <v>218</v>
      </c>
      <c r="D36" s="254" t="s">
        <v>168</v>
      </c>
      <c r="E36" s="255" t="s">
        <v>168</v>
      </c>
      <c r="F36" s="256" t="s">
        <v>168</v>
      </c>
      <c r="G36" s="254">
        <v>2411</v>
      </c>
      <c r="H36" s="255">
        <v>595</v>
      </c>
      <c r="I36" s="256">
        <v>1816</v>
      </c>
      <c r="J36" s="254">
        <v>2812</v>
      </c>
      <c r="K36" s="255">
        <v>677</v>
      </c>
      <c r="L36" s="256">
        <v>2135</v>
      </c>
      <c r="M36" s="262">
        <v>3355</v>
      </c>
      <c r="N36" s="262">
        <v>820</v>
      </c>
      <c r="O36" s="263">
        <v>2535</v>
      </c>
      <c r="P36" s="262">
        <v>3894</v>
      </c>
      <c r="Q36" s="262">
        <v>979</v>
      </c>
      <c r="R36" s="263">
        <v>2915</v>
      </c>
      <c r="S36" s="292" t="s">
        <v>959</v>
      </c>
      <c r="T36" s="292">
        <v>7.7</v>
      </c>
      <c r="U36" s="258">
        <v>9.1999999999999993</v>
      </c>
      <c r="V36" s="258">
        <v>10.6</v>
      </c>
      <c r="W36" s="259">
        <f t="shared" si="5"/>
        <v>12.065813528336381</v>
      </c>
      <c r="X36" s="121"/>
      <c r="Y36" s="121"/>
      <c r="Z36" s="121"/>
      <c r="AA36" s="121"/>
      <c r="AB36" s="121"/>
      <c r="AC36" s="121"/>
    </row>
    <row r="37" spans="1:29" ht="14.1" customHeight="1" x14ac:dyDescent="0.15">
      <c r="A37" s="470"/>
      <c r="B37" s="260"/>
      <c r="C37" s="463" t="s">
        <v>220</v>
      </c>
      <c r="D37" s="254" t="s">
        <v>168</v>
      </c>
      <c r="E37" s="255" t="s">
        <v>168</v>
      </c>
      <c r="F37" s="256" t="s">
        <v>168</v>
      </c>
      <c r="G37" s="254">
        <v>359</v>
      </c>
      <c r="H37" s="255">
        <v>229</v>
      </c>
      <c r="I37" s="256">
        <v>130</v>
      </c>
      <c r="J37" s="254">
        <v>202</v>
      </c>
      <c r="K37" s="255">
        <v>116</v>
      </c>
      <c r="L37" s="256">
        <v>86</v>
      </c>
      <c r="M37" s="138">
        <v>251</v>
      </c>
      <c r="N37" s="138">
        <v>150</v>
      </c>
      <c r="O37" s="139">
        <v>101</v>
      </c>
      <c r="P37" s="138">
        <v>234</v>
      </c>
      <c r="Q37" s="138">
        <v>138</v>
      </c>
      <c r="R37" s="139">
        <v>96</v>
      </c>
      <c r="S37" s="292" t="s">
        <v>959</v>
      </c>
      <c r="T37" s="292">
        <v>1.1000000000000001</v>
      </c>
      <c r="U37" s="258">
        <v>0.7</v>
      </c>
      <c r="V37" s="258">
        <v>0.8</v>
      </c>
      <c r="W37" s="259">
        <f t="shared" si="5"/>
        <v>0.72506429523130789</v>
      </c>
      <c r="X37" s="121"/>
      <c r="Y37" s="121"/>
      <c r="Z37" s="121"/>
      <c r="AA37" s="121"/>
      <c r="AB37" s="121"/>
      <c r="AC37" s="121"/>
    </row>
    <row r="38" spans="1:29" ht="14.1" customHeight="1" x14ac:dyDescent="0.15">
      <c r="A38" s="470"/>
      <c r="B38" s="260"/>
      <c r="C38" s="463" t="s">
        <v>217</v>
      </c>
      <c r="D38" s="254">
        <v>7835</v>
      </c>
      <c r="E38" s="255">
        <v>3745</v>
      </c>
      <c r="F38" s="256">
        <v>4090</v>
      </c>
      <c r="G38" s="254" t="s">
        <v>168</v>
      </c>
      <c r="H38" s="255" t="s">
        <v>168</v>
      </c>
      <c r="I38" s="256" t="s">
        <v>168</v>
      </c>
      <c r="J38" s="254" t="s">
        <v>168</v>
      </c>
      <c r="K38" s="255" t="s">
        <v>168</v>
      </c>
      <c r="L38" s="256" t="s">
        <v>168</v>
      </c>
      <c r="M38" s="257" t="s">
        <v>209</v>
      </c>
      <c r="N38" s="257" t="s">
        <v>209</v>
      </c>
      <c r="O38" s="256" t="s">
        <v>209</v>
      </c>
      <c r="P38" s="508" t="s">
        <v>168</v>
      </c>
      <c r="Q38" s="508" t="s">
        <v>168</v>
      </c>
      <c r="R38" s="507" t="s">
        <v>168</v>
      </c>
      <c r="S38" s="258">
        <v>25.3</v>
      </c>
      <c r="T38" s="292" t="s">
        <v>959</v>
      </c>
      <c r="U38" s="292" t="s">
        <v>959</v>
      </c>
      <c r="V38" s="292" t="s">
        <v>959</v>
      </c>
      <c r="W38" s="292" t="s">
        <v>959</v>
      </c>
      <c r="X38" s="121"/>
      <c r="Y38" s="121"/>
      <c r="Z38" s="121"/>
      <c r="AA38" s="121"/>
      <c r="AB38" s="121"/>
      <c r="AC38" s="121"/>
    </row>
    <row r="39" spans="1:29" ht="14.1" customHeight="1" x14ac:dyDescent="0.15">
      <c r="A39" s="470"/>
      <c r="B39" s="260"/>
      <c r="C39" s="273" t="s">
        <v>221</v>
      </c>
      <c r="D39" s="254" t="s">
        <v>168</v>
      </c>
      <c r="E39" s="255" t="s">
        <v>168</v>
      </c>
      <c r="F39" s="256" t="s">
        <v>168</v>
      </c>
      <c r="G39" s="254">
        <v>4417</v>
      </c>
      <c r="H39" s="255">
        <v>2348</v>
      </c>
      <c r="I39" s="256">
        <v>2069</v>
      </c>
      <c r="J39" s="254">
        <v>1709</v>
      </c>
      <c r="K39" s="255">
        <v>1090</v>
      </c>
      <c r="L39" s="256">
        <v>619</v>
      </c>
      <c r="M39" s="262">
        <v>2015</v>
      </c>
      <c r="N39" s="262">
        <v>1260</v>
      </c>
      <c r="O39" s="263">
        <v>755</v>
      </c>
      <c r="P39" s="262">
        <v>2150</v>
      </c>
      <c r="Q39" s="262">
        <v>1318</v>
      </c>
      <c r="R39" s="263">
        <v>832</v>
      </c>
      <c r="S39" s="292" t="s">
        <v>959</v>
      </c>
      <c r="T39" s="292">
        <v>14.1</v>
      </c>
      <c r="U39" s="258">
        <v>5.6</v>
      </c>
      <c r="V39" s="258">
        <v>6.4</v>
      </c>
      <c r="W39" s="259">
        <f t="shared" si="5"/>
        <v>6.6619155331081705</v>
      </c>
      <c r="X39" s="121"/>
      <c r="Y39" s="121"/>
      <c r="Z39" s="121"/>
      <c r="AA39" s="121"/>
      <c r="AB39" s="121"/>
      <c r="AC39" s="121"/>
    </row>
    <row r="40" spans="1:29" ht="14.1" customHeight="1" x14ac:dyDescent="0.15">
      <c r="A40" s="470"/>
      <c r="B40" s="260"/>
      <c r="C40" s="463" t="s">
        <v>222</v>
      </c>
      <c r="D40" s="254">
        <v>5203</v>
      </c>
      <c r="E40" s="255">
        <v>4768</v>
      </c>
      <c r="F40" s="256">
        <v>435</v>
      </c>
      <c r="G40" s="254">
        <v>4526</v>
      </c>
      <c r="H40" s="255">
        <v>4128</v>
      </c>
      <c r="I40" s="256">
        <v>398</v>
      </c>
      <c r="J40" s="254">
        <v>4092</v>
      </c>
      <c r="K40" s="255">
        <v>3688</v>
      </c>
      <c r="L40" s="256">
        <v>404</v>
      </c>
      <c r="M40" s="262">
        <v>3998</v>
      </c>
      <c r="N40" s="262">
        <v>3509</v>
      </c>
      <c r="O40" s="263">
        <v>489</v>
      </c>
      <c r="P40" s="262">
        <v>3812</v>
      </c>
      <c r="Q40" s="262">
        <v>3275</v>
      </c>
      <c r="R40" s="263">
        <v>537</v>
      </c>
      <c r="S40" s="258">
        <v>16.8</v>
      </c>
      <c r="T40" s="258">
        <v>14.4</v>
      </c>
      <c r="U40" s="258">
        <v>13.3</v>
      </c>
      <c r="V40" s="258">
        <v>12.6</v>
      </c>
      <c r="W40" s="259">
        <f t="shared" si="5"/>
        <v>11.811731168468999</v>
      </c>
      <c r="X40" s="121"/>
      <c r="Y40" s="121"/>
      <c r="Z40" s="121"/>
      <c r="AA40" s="121"/>
      <c r="AB40" s="121"/>
      <c r="AC40" s="121"/>
    </row>
    <row r="41" spans="1:29" ht="14.1" customHeight="1" x14ac:dyDescent="0.15">
      <c r="A41" s="462"/>
      <c r="B41" s="462"/>
      <c r="C41" s="463"/>
      <c r="D41" s="254"/>
      <c r="E41" s="255"/>
      <c r="F41" s="256"/>
      <c r="G41" s="254"/>
      <c r="H41" s="255"/>
      <c r="I41" s="256"/>
      <c r="J41" s="254"/>
      <c r="K41" s="255"/>
      <c r="L41" s="256"/>
      <c r="M41" s="257"/>
      <c r="N41" s="257"/>
      <c r="O41" s="256"/>
      <c r="P41" s="257"/>
      <c r="Q41" s="257"/>
      <c r="R41" s="256"/>
      <c r="S41" s="258"/>
      <c r="T41" s="258"/>
      <c r="U41" s="258"/>
      <c r="V41" s="258"/>
      <c r="W41" s="258"/>
      <c r="X41" s="121"/>
      <c r="Y41" s="121"/>
      <c r="Z41" s="121"/>
      <c r="AA41" s="121"/>
      <c r="AB41" s="121"/>
      <c r="AC41" s="121"/>
    </row>
    <row r="42" spans="1:29" ht="14.1" customHeight="1" thickBot="1" x14ac:dyDescent="0.2">
      <c r="A42" s="847" t="s">
        <v>223</v>
      </c>
      <c r="B42" s="847"/>
      <c r="C42" s="848"/>
      <c r="D42" s="274">
        <v>236</v>
      </c>
      <c r="E42" s="239">
        <v>122</v>
      </c>
      <c r="F42" s="275">
        <v>114</v>
      </c>
      <c r="G42" s="274">
        <v>561</v>
      </c>
      <c r="H42" s="239">
        <v>347</v>
      </c>
      <c r="I42" s="275">
        <v>214</v>
      </c>
      <c r="J42" s="274">
        <v>1328</v>
      </c>
      <c r="K42" s="239">
        <v>772</v>
      </c>
      <c r="L42" s="275">
        <v>556</v>
      </c>
      <c r="M42" s="276">
        <v>1279</v>
      </c>
      <c r="N42" s="276">
        <v>750</v>
      </c>
      <c r="O42" s="277">
        <v>529</v>
      </c>
      <c r="P42" s="276">
        <v>448</v>
      </c>
      <c r="Q42" s="276">
        <v>236</v>
      </c>
      <c r="R42" s="277">
        <v>212</v>
      </c>
      <c r="S42" s="278">
        <v>0.7</v>
      </c>
      <c r="T42" s="278">
        <v>1.8</v>
      </c>
      <c r="U42" s="278">
        <v>4.3</v>
      </c>
      <c r="V42" s="278">
        <v>4.0999999999999996</v>
      </c>
      <c r="W42" s="259">
        <f t="shared" si="5"/>
        <v>1.3881572831778888</v>
      </c>
      <c r="X42" s="121"/>
      <c r="Y42" s="121"/>
      <c r="Z42" s="121"/>
      <c r="AA42" s="121"/>
      <c r="AB42" s="121"/>
      <c r="AC42" s="121"/>
    </row>
    <row r="43" spans="1:29" ht="14.1" customHeight="1" x14ac:dyDescent="0.15">
      <c r="A43" s="846" t="s">
        <v>831</v>
      </c>
      <c r="B43" s="846"/>
      <c r="C43" s="846"/>
      <c r="D43" s="176"/>
      <c r="E43" s="176"/>
      <c r="F43" s="176"/>
      <c r="G43" s="111"/>
      <c r="H43" s="176"/>
      <c r="I43" s="176"/>
      <c r="J43" s="176"/>
      <c r="K43" s="176"/>
      <c r="L43" s="176"/>
      <c r="M43" s="176"/>
      <c r="N43" s="176"/>
      <c r="O43" s="176"/>
      <c r="P43" s="176"/>
      <c r="Q43" s="176"/>
      <c r="R43" s="176"/>
      <c r="S43" s="88"/>
      <c r="T43" s="88"/>
      <c r="U43" s="744" t="s">
        <v>555</v>
      </c>
      <c r="V43" s="744"/>
      <c r="W43" s="744"/>
      <c r="X43" s="121"/>
      <c r="Y43" s="121"/>
      <c r="Z43" s="121"/>
      <c r="AA43" s="121"/>
      <c r="AB43" s="121"/>
      <c r="AC43" s="121"/>
    </row>
    <row r="44" spans="1:29" ht="14.1" customHeight="1" x14ac:dyDescent="0.15">
      <c r="A44" s="111" t="s">
        <v>323</v>
      </c>
      <c r="B44" s="176"/>
      <c r="C44" s="176"/>
      <c r="D44" s="176"/>
      <c r="E44" s="176"/>
      <c r="F44" s="121"/>
      <c r="G44" s="117"/>
      <c r="H44" s="121"/>
      <c r="I44" s="121"/>
      <c r="J44" s="121"/>
      <c r="K44" s="121"/>
      <c r="L44" s="121"/>
      <c r="M44" s="121"/>
      <c r="N44" s="121"/>
      <c r="O44" s="121"/>
      <c r="P44" s="121"/>
      <c r="Q44" s="121"/>
      <c r="R44" s="121"/>
      <c r="S44" s="121"/>
      <c r="T44" s="121"/>
      <c r="U44" s="121"/>
      <c r="V44" s="121"/>
      <c r="W44" s="121"/>
      <c r="X44" s="121"/>
      <c r="Y44" s="121"/>
      <c r="Z44" s="121"/>
      <c r="AA44" s="121"/>
      <c r="AB44" s="121"/>
      <c r="AC44" s="121"/>
    </row>
    <row r="45" spans="1:29" x14ac:dyDescent="0.15">
      <c r="A45" s="117"/>
      <c r="B45" s="121"/>
      <c r="C45" s="121"/>
      <c r="D45" s="121"/>
      <c r="E45" s="121"/>
      <c r="F45" s="121"/>
      <c r="G45" s="117"/>
      <c r="H45" s="121"/>
      <c r="I45" s="121"/>
      <c r="J45" s="121"/>
      <c r="K45" s="121"/>
      <c r="L45" s="121"/>
      <c r="M45" s="121"/>
      <c r="N45" s="121"/>
      <c r="O45" s="121"/>
      <c r="P45" s="121"/>
      <c r="Q45" s="121"/>
      <c r="R45" s="121"/>
      <c r="S45" s="121"/>
      <c r="T45" s="121"/>
      <c r="U45" s="121"/>
      <c r="V45" s="121"/>
      <c r="W45" s="121"/>
      <c r="X45" s="121"/>
      <c r="Y45" s="121"/>
      <c r="Z45" s="121"/>
      <c r="AA45" s="121"/>
      <c r="AB45" s="121"/>
      <c r="AC45" s="121"/>
    </row>
    <row r="46" spans="1:29" x14ac:dyDescent="0.15">
      <c r="A46" s="117"/>
      <c r="B46" s="121"/>
      <c r="C46" s="121"/>
      <c r="D46" s="121"/>
      <c r="E46" s="121"/>
      <c r="F46" s="121"/>
      <c r="G46" s="117"/>
      <c r="H46" s="121"/>
      <c r="I46" s="121"/>
      <c r="J46" s="121"/>
      <c r="K46" s="121"/>
      <c r="L46" s="121"/>
      <c r="M46" s="121"/>
      <c r="N46" s="121"/>
      <c r="O46" s="121"/>
      <c r="P46" s="121"/>
      <c r="Q46" s="121"/>
      <c r="R46" s="121"/>
      <c r="S46" s="121"/>
      <c r="T46" s="121"/>
      <c r="U46" s="121"/>
      <c r="V46" s="121"/>
      <c r="W46" s="121"/>
      <c r="X46" s="121"/>
      <c r="Y46" s="121"/>
      <c r="Z46" s="121"/>
      <c r="AA46" s="121"/>
      <c r="AB46" s="121"/>
      <c r="AC46" s="121"/>
    </row>
    <row r="47" spans="1:29" x14ac:dyDescent="0.15">
      <c r="A47" s="117"/>
      <c r="B47" s="121"/>
      <c r="C47" s="121"/>
      <c r="D47" s="121"/>
      <c r="E47" s="121"/>
      <c r="F47" s="121"/>
      <c r="G47" s="117"/>
      <c r="H47" s="121"/>
      <c r="I47" s="121"/>
      <c r="J47" s="121"/>
      <c r="K47" s="121"/>
      <c r="L47" s="121"/>
      <c r="M47" s="121"/>
      <c r="N47" s="121"/>
      <c r="O47" s="121"/>
      <c r="P47" s="121"/>
      <c r="Q47" s="121"/>
      <c r="R47" s="121"/>
      <c r="S47" s="121"/>
      <c r="T47" s="121"/>
      <c r="U47" s="121"/>
      <c r="V47" s="121"/>
      <c r="W47" s="121"/>
      <c r="X47" s="121"/>
      <c r="Y47" s="121"/>
      <c r="Z47" s="121"/>
      <c r="AA47" s="121"/>
      <c r="AB47" s="121"/>
      <c r="AC47" s="121"/>
    </row>
    <row r="48" spans="1:29" x14ac:dyDescent="0.15">
      <c r="A48" s="117"/>
      <c r="B48" s="121"/>
      <c r="C48" s="121"/>
      <c r="D48" s="121"/>
      <c r="E48" s="121"/>
      <c r="F48" s="121"/>
      <c r="G48" s="117"/>
      <c r="H48" s="121"/>
      <c r="I48" s="121"/>
      <c r="J48" s="121"/>
      <c r="K48" s="121"/>
      <c r="L48" s="121"/>
      <c r="M48" s="121"/>
      <c r="N48" s="121"/>
      <c r="O48" s="121"/>
      <c r="P48" s="121"/>
      <c r="Q48" s="121"/>
      <c r="R48" s="121"/>
      <c r="S48" s="121"/>
      <c r="T48" s="121"/>
      <c r="U48" s="121"/>
      <c r="V48" s="121"/>
      <c r="W48" s="121"/>
      <c r="X48" s="121"/>
      <c r="Y48" s="121"/>
      <c r="Z48" s="121"/>
      <c r="AA48" s="121"/>
      <c r="AB48" s="121"/>
      <c r="AC48" s="121"/>
    </row>
    <row r="49" spans="1:29" x14ac:dyDescent="0.15">
      <c r="A49" s="117"/>
      <c r="B49" s="121"/>
      <c r="C49" s="121"/>
      <c r="D49" s="121"/>
      <c r="E49" s="121"/>
      <c r="F49" s="121"/>
      <c r="G49" s="117"/>
      <c r="H49" s="121"/>
      <c r="I49" s="121"/>
      <c r="J49" s="121"/>
      <c r="K49" s="121"/>
      <c r="L49" s="121"/>
      <c r="M49" s="121"/>
      <c r="N49" s="121"/>
      <c r="O49" s="121"/>
      <c r="P49" s="121"/>
      <c r="Q49" s="121"/>
      <c r="R49" s="121"/>
      <c r="S49" s="121"/>
      <c r="T49" s="121"/>
      <c r="U49" s="121"/>
      <c r="V49" s="121"/>
      <c r="W49" s="121"/>
      <c r="X49" s="121"/>
      <c r="Y49" s="121"/>
      <c r="Z49" s="121"/>
      <c r="AA49" s="121"/>
      <c r="AB49" s="121"/>
      <c r="AC49" s="121"/>
    </row>
    <row r="50" spans="1:29" x14ac:dyDescent="0.15">
      <c r="A50" s="117"/>
      <c r="B50" s="121"/>
      <c r="C50" s="121"/>
      <c r="D50" s="121"/>
      <c r="E50" s="121"/>
      <c r="F50" s="121"/>
      <c r="G50" s="117"/>
      <c r="H50" s="121"/>
      <c r="I50" s="121"/>
      <c r="J50" s="121"/>
      <c r="K50" s="121"/>
      <c r="L50" s="121"/>
      <c r="M50" s="121"/>
      <c r="N50" s="121"/>
      <c r="O50" s="121"/>
      <c r="P50" s="121"/>
      <c r="Q50" s="121"/>
      <c r="R50" s="121"/>
      <c r="S50" s="121"/>
      <c r="T50" s="121"/>
      <c r="U50" s="121"/>
      <c r="V50" s="121"/>
      <c r="W50" s="121"/>
      <c r="X50" s="121"/>
      <c r="Y50" s="121"/>
      <c r="Z50" s="121"/>
      <c r="AA50" s="121"/>
      <c r="AB50" s="121"/>
      <c r="AC50" s="121"/>
    </row>
    <row r="51" spans="1:29" x14ac:dyDescent="0.15">
      <c r="A51" s="117"/>
      <c r="B51" s="121"/>
      <c r="C51" s="121"/>
      <c r="D51" s="121"/>
      <c r="E51" s="121"/>
      <c r="F51" s="121"/>
      <c r="G51" s="117"/>
      <c r="H51" s="121"/>
      <c r="I51" s="121"/>
      <c r="J51" s="121"/>
      <c r="K51" s="121"/>
      <c r="L51" s="121"/>
      <c r="M51" s="121"/>
      <c r="N51" s="121"/>
      <c r="O51" s="121"/>
      <c r="P51" s="121"/>
      <c r="Q51" s="121"/>
      <c r="R51" s="121"/>
      <c r="S51" s="121"/>
      <c r="T51" s="121"/>
      <c r="U51" s="121"/>
      <c r="V51" s="121"/>
      <c r="W51" s="121"/>
      <c r="X51" s="121"/>
      <c r="Y51" s="121"/>
      <c r="Z51" s="121"/>
      <c r="AA51" s="121"/>
      <c r="AB51" s="121"/>
      <c r="AC51" s="121"/>
    </row>
    <row r="52" spans="1:29" x14ac:dyDescent="0.15">
      <c r="A52" s="117"/>
      <c r="B52" s="121"/>
      <c r="C52" s="121"/>
      <c r="D52" s="121"/>
      <c r="E52" s="121"/>
      <c r="F52" s="121"/>
      <c r="G52" s="117"/>
      <c r="H52" s="121"/>
      <c r="I52" s="121"/>
      <c r="J52" s="121"/>
      <c r="K52" s="121"/>
      <c r="L52" s="121"/>
      <c r="M52" s="121"/>
      <c r="N52" s="121"/>
      <c r="O52" s="121"/>
      <c r="P52" s="121"/>
      <c r="Q52" s="121"/>
      <c r="R52" s="121"/>
      <c r="S52" s="121"/>
      <c r="T52" s="121"/>
      <c r="U52" s="121"/>
      <c r="V52" s="121"/>
      <c r="W52" s="121"/>
      <c r="X52" s="121"/>
      <c r="Y52" s="121"/>
      <c r="Z52" s="121"/>
      <c r="AA52" s="121"/>
      <c r="AB52" s="121"/>
      <c r="AC52" s="121"/>
    </row>
    <row r="53" spans="1:29" x14ac:dyDescent="0.15">
      <c r="A53" s="117"/>
      <c r="B53" s="121"/>
      <c r="C53" s="121"/>
      <c r="D53" s="121"/>
      <c r="E53" s="121"/>
      <c r="F53" s="121"/>
      <c r="G53" s="117"/>
      <c r="H53" s="121"/>
      <c r="I53" s="121"/>
      <c r="J53" s="121"/>
      <c r="K53" s="121"/>
      <c r="L53" s="121"/>
      <c r="M53" s="121"/>
      <c r="N53" s="121"/>
      <c r="O53" s="121"/>
      <c r="P53" s="121"/>
      <c r="Q53" s="121"/>
      <c r="R53" s="121"/>
      <c r="S53" s="121"/>
      <c r="T53" s="121"/>
      <c r="U53" s="121"/>
      <c r="V53" s="121"/>
      <c r="W53" s="121"/>
      <c r="X53" s="121"/>
      <c r="Y53" s="121"/>
      <c r="Z53" s="121"/>
      <c r="AA53" s="121"/>
      <c r="AB53" s="121"/>
      <c r="AC53" s="121"/>
    </row>
    <row r="54" spans="1:29" x14ac:dyDescent="0.15">
      <c r="A54" s="117"/>
      <c r="B54" s="121"/>
      <c r="C54" s="121"/>
      <c r="D54" s="121"/>
      <c r="E54" s="121"/>
      <c r="F54" s="121"/>
      <c r="G54" s="117"/>
      <c r="H54" s="121"/>
      <c r="I54" s="121"/>
      <c r="J54" s="121"/>
      <c r="K54" s="121"/>
      <c r="L54" s="121"/>
      <c r="M54" s="121"/>
      <c r="N54" s="121"/>
      <c r="O54" s="121"/>
      <c r="P54" s="121"/>
      <c r="Q54" s="121"/>
      <c r="R54" s="121"/>
      <c r="S54" s="121"/>
      <c r="T54" s="121"/>
      <c r="U54" s="121"/>
      <c r="V54" s="121"/>
      <c r="W54" s="121"/>
      <c r="X54" s="121"/>
      <c r="Y54" s="121"/>
      <c r="Z54" s="121"/>
      <c r="AA54" s="121"/>
      <c r="AB54" s="121"/>
      <c r="AC54" s="121"/>
    </row>
    <row r="55" spans="1:29" x14ac:dyDescent="0.15">
      <c r="A55" s="83"/>
      <c r="B55" s="84"/>
      <c r="C55" s="84"/>
      <c r="D55" s="84"/>
      <c r="E55" s="84"/>
      <c r="F55" s="84"/>
      <c r="G55" s="83"/>
      <c r="H55" s="84"/>
      <c r="I55" s="84"/>
      <c r="J55" s="84"/>
      <c r="K55" s="84"/>
      <c r="L55" s="84"/>
      <c r="M55" s="84"/>
      <c r="N55" s="84"/>
      <c r="O55" s="84"/>
      <c r="P55" s="84"/>
      <c r="Q55" s="84"/>
      <c r="R55" s="84"/>
      <c r="S55" s="84"/>
      <c r="T55" s="84"/>
      <c r="U55" s="84"/>
      <c r="V55" s="84"/>
      <c r="W55" s="84"/>
    </row>
    <row r="56" spans="1:29" x14ac:dyDescent="0.15">
      <c r="A56" s="83"/>
      <c r="B56" s="84"/>
      <c r="C56" s="84"/>
      <c r="D56" s="84"/>
      <c r="E56" s="84"/>
      <c r="F56" s="84"/>
      <c r="G56" s="83"/>
      <c r="H56" s="84"/>
      <c r="I56" s="84"/>
      <c r="J56" s="84"/>
      <c r="K56" s="84"/>
      <c r="L56" s="84"/>
      <c r="M56" s="84"/>
      <c r="N56" s="84"/>
      <c r="O56" s="84"/>
      <c r="P56" s="84"/>
      <c r="Q56" s="84"/>
      <c r="R56" s="84"/>
      <c r="S56" s="84"/>
      <c r="T56" s="84"/>
      <c r="U56" s="84"/>
      <c r="V56" s="84"/>
      <c r="W56" s="84"/>
    </row>
    <row r="57" spans="1:29" x14ac:dyDescent="0.15">
      <c r="A57" s="83"/>
      <c r="B57" s="84"/>
      <c r="C57" s="84"/>
      <c r="D57" s="84"/>
      <c r="E57" s="84"/>
      <c r="F57" s="84"/>
      <c r="G57" s="83"/>
      <c r="H57" s="84"/>
      <c r="I57" s="84"/>
      <c r="J57" s="84"/>
      <c r="K57" s="84"/>
      <c r="L57" s="84"/>
      <c r="M57" s="84"/>
      <c r="N57" s="84"/>
      <c r="O57" s="84"/>
      <c r="P57" s="84"/>
      <c r="Q57" s="84"/>
      <c r="R57" s="84"/>
      <c r="S57" s="84"/>
      <c r="T57" s="84"/>
      <c r="U57" s="84"/>
      <c r="V57" s="84"/>
      <c r="W57" s="84"/>
    </row>
    <row r="58" spans="1:29" x14ac:dyDescent="0.15">
      <c r="A58" s="83"/>
      <c r="B58" s="84"/>
      <c r="C58" s="84"/>
      <c r="D58" s="84"/>
      <c r="E58" s="84"/>
      <c r="F58" s="84"/>
      <c r="G58" s="83"/>
      <c r="H58" s="84"/>
      <c r="I58" s="84"/>
      <c r="J58" s="84"/>
      <c r="K58" s="84"/>
      <c r="L58" s="84"/>
      <c r="M58" s="84"/>
      <c r="N58" s="84"/>
      <c r="O58" s="84"/>
      <c r="P58" s="84"/>
      <c r="Q58" s="84"/>
      <c r="R58" s="84"/>
      <c r="S58" s="84"/>
      <c r="T58" s="84"/>
      <c r="U58" s="84"/>
      <c r="V58" s="84"/>
      <c r="W58" s="84"/>
    </row>
    <row r="59" spans="1:29" x14ac:dyDescent="0.15">
      <c r="A59" s="76"/>
      <c r="G59" s="76"/>
    </row>
    <row r="60" spans="1:29" x14ac:dyDescent="0.15">
      <c r="A60" s="76"/>
      <c r="G60" s="76"/>
    </row>
    <row r="61" spans="1:29" x14ac:dyDescent="0.15">
      <c r="A61" s="76"/>
      <c r="G61" s="76"/>
    </row>
    <row r="62" spans="1:29" x14ac:dyDescent="0.15">
      <c r="A62" s="76"/>
      <c r="G62" s="76"/>
    </row>
    <row r="63" spans="1:29" x14ac:dyDescent="0.15">
      <c r="A63" s="76"/>
      <c r="G63" s="76"/>
    </row>
    <row r="64" spans="1:29" x14ac:dyDescent="0.15">
      <c r="A64" s="76"/>
      <c r="G64" s="76"/>
    </row>
    <row r="65" spans="1:7" x14ac:dyDescent="0.15">
      <c r="A65" s="76"/>
      <c r="G65" s="76"/>
    </row>
    <row r="66" spans="1:7" x14ac:dyDescent="0.15">
      <c r="A66" s="76"/>
      <c r="G66" s="76"/>
    </row>
    <row r="67" spans="1:7" x14ac:dyDescent="0.15">
      <c r="A67" s="76"/>
      <c r="G67" s="76"/>
    </row>
    <row r="68" spans="1:7" x14ac:dyDescent="0.15">
      <c r="A68" s="76"/>
      <c r="G68" s="76"/>
    </row>
    <row r="69" spans="1:7" x14ac:dyDescent="0.15">
      <c r="A69" s="76"/>
      <c r="G69" s="76"/>
    </row>
    <row r="70" spans="1:7" x14ac:dyDescent="0.15">
      <c r="A70" s="76"/>
      <c r="G70" s="76"/>
    </row>
    <row r="71" spans="1:7" x14ac:dyDescent="0.15">
      <c r="A71" s="76"/>
      <c r="G71" s="76"/>
    </row>
    <row r="72" spans="1:7" x14ac:dyDescent="0.15">
      <c r="A72" s="76"/>
      <c r="G72" s="76"/>
    </row>
    <row r="73" spans="1:7" x14ac:dyDescent="0.15">
      <c r="A73" s="76"/>
      <c r="G73" s="76"/>
    </row>
    <row r="74" spans="1:7" x14ac:dyDescent="0.15">
      <c r="A74" s="76"/>
      <c r="G74" s="76"/>
    </row>
    <row r="75" spans="1:7" x14ac:dyDescent="0.15">
      <c r="A75" s="76"/>
      <c r="G75" s="76"/>
    </row>
    <row r="76" spans="1:7" x14ac:dyDescent="0.15">
      <c r="A76" s="76"/>
      <c r="G76" s="76"/>
    </row>
    <row r="77" spans="1:7" x14ac:dyDescent="0.15">
      <c r="A77" s="76"/>
      <c r="G77" s="76"/>
    </row>
    <row r="78" spans="1:7" x14ac:dyDescent="0.15">
      <c r="A78" s="76"/>
      <c r="G78" s="76"/>
    </row>
    <row r="79" spans="1:7" x14ac:dyDescent="0.15">
      <c r="A79" s="76"/>
      <c r="G79" s="76"/>
    </row>
    <row r="80" spans="1:7" x14ac:dyDescent="0.15">
      <c r="A80" s="76"/>
      <c r="G80" s="76"/>
    </row>
    <row r="81" spans="1:7" x14ac:dyDescent="0.15">
      <c r="A81" s="76"/>
      <c r="G81" s="76"/>
    </row>
    <row r="82" spans="1:7" x14ac:dyDescent="0.15">
      <c r="A82" s="76"/>
      <c r="G82" s="76"/>
    </row>
    <row r="83" spans="1:7" x14ac:dyDescent="0.15">
      <c r="A83" s="76"/>
      <c r="G83" s="76"/>
    </row>
    <row r="84" spans="1:7" x14ac:dyDescent="0.15">
      <c r="A84" s="76"/>
      <c r="G84" s="76"/>
    </row>
    <row r="85" spans="1:7" x14ac:dyDescent="0.15">
      <c r="A85" s="76"/>
      <c r="G85" s="76"/>
    </row>
    <row r="86" spans="1:7" x14ac:dyDescent="0.15">
      <c r="A86" s="76"/>
      <c r="G86" s="76"/>
    </row>
    <row r="87" spans="1:7" x14ac:dyDescent="0.15">
      <c r="A87" s="76"/>
      <c r="G87" s="76"/>
    </row>
    <row r="88" spans="1:7" x14ac:dyDescent="0.15">
      <c r="A88" s="76"/>
      <c r="G88" s="76"/>
    </row>
    <row r="89" spans="1:7" x14ac:dyDescent="0.15">
      <c r="A89" s="76"/>
      <c r="G89" s="76"/>
    </row>
    <row r="90" spans="1:7" x14ac:dyDescent="0.15">
      <c r="A90" s="76"/>
      <c r="G90" s="76"/>
    </row>
    <row r="91" spans="1:7" x14ac:dyDescent="0.15">
      <c r="A91" s="76"/>
      <c r="G91" s="76"/>
    </row>
    <row r="92" spans="1:7" x14ac:dyDescent="0.15">
      <c r="A92" s="76"/>
      <c r="G92" s="76"/>
    </row>
    <row r="93" spans="1:7" x14ac:dyDescent="0.15">
      <c r="A93" s="76"/>
      <c r="G93" s="76"/>
    </row>
    <row r="94" spans="1:7" x14ac:dyDescent="0.15">
      <c r="A94" s="76"/>
      <c r="G94" s="76"/>
    </row>
    <row r="95" spans="1:7" x14ac:dyDescent="0.15">
      <c r="A95" s="76"/>
      <c r="G95" s="76"/>
    </row>
    <row r="96" spans="1:7" x14ac:dyDescent="0.15">
      <c r="A96" s="76"/>
      <c r="G96" s="76"/>
    </row>
    <row r="97" spans="1:7" x14ac:dyDescent="0.15">
      <c r="A97" s="76"/>
      <c r="G97" s="76"/>
    </row>
    <row r="98" spans="1:7" x14ac:dyDescent="0.15">
      <c r="A98" s="76"/>
      <c r="G98" s="76"/>
    </row>
    <row r="99" spans="1:7" x14ac:dyDescent="0.15">
      <c r="A99" s="76"/>
      <c r="G99" s="76"/>
    </row>
    <row r="100" spans="1:7" x14ac:dyDescent="0.15">
      <c r="A100" s="76"/>
      <c r="G100" s="76"/>
    </row>
    <row r="101" spans="1:7" x14ac:dyDescent="0.15">
      <c r="A101" s="76"/>
      <c r="G101" s="76"/>
    </row>
    <row r="102" spans="1:7" x14ac:dyDescent="0.15">
      <c r="A102" s="76"/>
      <c r="G102" s="76"/>
    </row>
    <row r="103" spans="1:7" x14ac:dyDescent="0.15">
      <c r="A103" s="76"/>
      <c r="G103" s="76"/>
    </row>
    <row r="104" spans="1:7" x14ac:dyDescent="0.15">
      <c r="A104" s="76"/>
      <c r="G104" s="76"/>
    </row>
    <row r="105" spans="1:7" x14ac:dyDescent="0.15">
      <c r="A105" s="76"/>
      <c r="G105" s="76"/>
    </row>
    <row r="106" spans="1:7" x14ac:dyDescent="0.15">
      <c r="A106" s="76"/>
      <c r="G106" s="76"/>
    </row>
    <row r="107" spans="1:7" x14ac:dyDescent="0.15">
      <c r="A107" s="76"/>
      <c r="G107" s="76"/>
    </row>
    <row r="108" spans="1:7" x14ac:dyDescent="0.15">
      <c r="A108" s="76"/>
      <c r="G108" s="76"/>
    </row>
    <row r="109" spans="1:7" x14ac:dyDescent="0.15">
      <c r="A109" s="76"/>
      <c r="G109" s="76"/>
    </row>
    <row r="110" spans="1:7" x14ac:dyDescent="0.15">
      <c r="A110" s="76"/>
      <c r="G110" s="76"/>
    </row>
    <row r="111" spans="1:7" x14ac:dyDescent="0.15">
      <c r="A111" s="76"/>
      <c r="G111" s="76"/>
    </row>
    <row r="112" spans="1:7" x14ac:dyDescent="0.15">
      <c r="A112" s="76"/>
      <c r="G112" s="76"/>
    </row>
    <row r="113" spans="1:7" x14ac:dyDescent="0.15">
      <c r="A113" s="76"/>
      <c r="G113" s="76"/>
    </row>
    <row r="114" spans="1:7" x14ac:dyDescent="0.15">
      <c r="A114" s="76"/>
      <c r="G114" s="76"/>
    </row>
    <row r="115" spans="1:7" x14ac:dyDescent="0.15">
      <c r="A115" s="76"/>
      <c r="G115" s="76"/>
    </row>
    <row r="116" spans="1:7" x14ac:dyDescent="0.15">
      <c r="A116" s="76"/>
      <c r="G116" s="76"/>
    </row>
    <row r="117" spans="1:7" x14ac:dyDescent="0.15">
      <c r="A117" s="76"/>
      <c r="G117" s="76"/>
    </row>
    <row r="118" spans="1:7" x14ac:dyDescent="0.15">
      <c r="A118" s="76"/>
      <c r="G118" s="76"/>
    </row>
    <row r="119" spans="1:7" x14ac:dyDescent="0.15">
      <c r="A119" s="76"/>
      <c r="G119" s="76"/>
    </row>
    <row r="120" spans="1:7" x14ac:dyDescent="0.15">
      <c r="A120" s="76"/>
      <c r="G120" s="76"/>
    </row>
    <row r="121" spans="1:7" x14ac:dyDescent="0.15">
      <c r="A121" s="76"/>
    </row>
    <row r="122" spans="1:7" x14ac:dyDescent="0.15">
      <c r="A122" s="76"/>
    </row>
    <row r="123" spans="1:7" x14ac:dyDescent="0.15">
      <c r="A123" s="76"/>
    </row>
  </sheetData>
  <mergeCells count="15">
    <mergeCell ref="U2:W2"/>
    <mergeCell ref="U43:W43"/>
    <mergeCell ref="S3:W3"/>
    <mergeCell ref="A3:C4"/>
    <mergeCell ref="P3:R3"/>
    <mergeCell ref="A43:C43"/>
    <mergeCell ref="A42:C42"/>
    <mergeCell ref="A5:C5"/>
    <mergeCell ref="B7:C7"/>
    <mergeCell ref="B13:C13"/>
    <mergeCell ref="B19:C19"/>
    <mergeCell ref="D3:F3"/>
    <mergeCell ref="G3:I3"/>
    <mergeCell ref="J3:L3"/>
    <mergeCell ref="M3:O3"/>
  </mergeCells>
  <phoneticPr fontId="2"/>
  <pageMargins left="0.74803149606299213" right="0.74803149606299213" top="0.94488188976377963" bottom="0.27559055118110237" header="0.51181102362204722" footer="0.23622047244094491"/>
  <pageSetup paperSize="9" scale="87" orientation="portrait" horizontalDpi="300" verticalDpi="300" r:id="rId1"/>
  <headerFooter alignWithMargins="0"/>
  <colBreaks count="1" manualBreakCount="1">
    <brk id="11"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7C46-A6BE-423D-BA4E-076CE12036F7}">
  <sheetPr>
    <tabColor indexed="12"/>
  </sheetPr>
  <dimension ref="A1:J84"/>
  <sheetViews>
    <sheetView view="pageBreakPreview" zoomScaleNormal="100" zoomScaleSheetLayoutView="100" workbookViewId="0">
      <pane xSplit="1" ySplit="5" topLeftCell="B58" activePane="bottomRight" state="frozen"/>
      <selection activeCell="K44" sqref="K44"/>
      <selection pane="topRight" activeCell="K44" sqref="K44"/>
      <selection pane="bottomLeft" activeCell="K44" sqref="K44"/>
      <selection pane="bottomRight" activeCell="K44" sqref="K44"/>
    </sheetView>
  </sheetViews>
  <sheetFormatPr defaultRowHeight="13.5" x14ac:dyDescent="0.15"/>
  <cols>
    <col min="1" max="1" width="12.125" style="79" customWidth="1"/>
    <col min="2" max="6" width="12.125" style="53" customWidth="1"/>
    <col min="7" max="7" width="14.5" style="53" customWidth="1"/>
    <col min="8" max="16384" width="9" style="53"/>
  </cols>
  <sheetData>
    <row r="1" spans="1:10" ht="17.25" x14ac:dyDescent="0.15">
      <c r="A1" s="676" t="s">
        <v>419</v>
      </c>
      <c r="B1" s="676"/>
      <c r="C1" s="676"/>
      <c r="D1" s="676"/>
      <c r="E1" s="676"/>
      <c r="F1" s="676"/>
      <c r="G1" s="676"/>
      <c r="H1" s="104"/>
      <c r="I1" s="104"/>
      <c r="J1" s="104"/>
    </row>
    <row r="2" spans="1:10" ht="5.25" customHeight="1" x14ac:dyDescent="0.15">
      <c r="A2" s="655"/>
      <c r="B2" s="655"/>
      <c r="C2" s="655"/>
      <c r="D2" s="655"/>
      <c r="E2" s="655"/>
      <c r="F2" s="655"/>
      <c r="G2" s="655"/>
      <c r="H2" s="104"/>
      <c r="I2" s="104"/>
      <c r="J2" s="104"/>
    </row>
    <row r="3" spans="1:10" ht="18" thickBot="1" x14ac:dyDescent="0.2">
      <c r="A3" s="658" t="s">
        <v>393</v>
      </c>
      <c r="B3" s="655"/>
      <c r="C3" s="655"/>
      <c r="D3" s="677" t="s">
        <v>389</v>
      </c>
      <c r="E3" s="677"/>
      <c r="F3" s="677"/>
      <c r="G3" s="677"/>
      <c r="H3" s="104"/>
      <c r="I3" s="104"/>
      <c r="J3" s="104"/>
    </row>
    <row r="4" spans="1:10" s="396" customFormat="1" ht="14.1" customHeight="1" x14ac:dyDescent="0.15">
      <c r="A4" s="678" t="s">
        <v>570</v>
      </c>
      <c r="B4" s="680" t="s">
        <v>77</v>
      </c>
      <c r="C4" s="682" t="s">
        <v>78</v>
      </c>
      <c r="D4" s="682"/>
      <c r="E4" s="682"/>
      <c r="F4" s="656" t="s">
        <v>79</v>
      </c>
      <c r="G4" s="683" t="s">
        <v>388</v>
      </c>
      <c r="H4" s="105"/>
      <c r="I4" s="105"/>
      <c r="J4" s="105"/>
    </row>
    <row r="5" spans="1:10" s="396" customFormat="1" ht="14.1" customHeight="1" x14ac:dyDescent="0.15">
      <c r="A5" s="679"/>
      <c r="B5" s="681"/>
      <c r="C5" s="657" t="s">
        <v>80</v>
      </c>
      <c r="D5" s="657" t="s">
        <v>81</v>
      </c>
      <c r="E5" s="657" t="s">
        <v>82</v>
      </c>
      <c r="F5" s="657" t="s">
        <v>83</v>
      </c>
      <c r="G5" s="684"/>
      <c r="H5" s="105"/>
      <c r="I5" s="105"/>
      <c r="J5" s="105"/>
    </row>
    <row r="6" spans="1:10" s="396" customFormat="1" ht="14.1" customHeight="1" x14ac:dyDescent="0.15">
      <c r="A6" s="660" t="s">
        <v>387</v>
      </c>
      <c r="B6" s="106">
        <v>143</v>
      </c>
      <c r="C6" s="106">
        <v>572</v>
      </c>
      <c r="D6" s="107">
        <v>294</v>
      </c>
      <c r="E6" s="108">
        <v>278</v>
      </c>
      <c r="F6" s="109">
        <v>1.9</v>
      </c>
      <c r="G6" s="88" t="s">
        <v>84</v>
      </c>
      <c r="H6" s="105"/>
      <c r="I6" s="105"/>
      <c r="J6" s="105"/>
    </row>
    <row r="7" spans="1:10" s="396" customFormat="1" ht="14.1" customHeight="1" x14ac:dyDescent="0.15">
      <c r="A7" s="661">
        <v>44</v>
      </c>
      <c r="B7" s="110">
        <v>940</v>
      </c>
      <c r="C7" s="110">
        <v>5584</v>
      </c>
      <c r="D7" s="111">
        <v>2812</v>
      </c>
      <c r="E7" s="112">
        <v>2772</v>
      </c>
      <c r="F7" s="113">
        <v>18.899999999999999</v>
      </c>
      <c r="G7" s="88"/>
      <c r="H7" s="105"/>
      <c r="I7" s="105"/>
      <c r="J7" s="105"/>
    </row>
    <row r="8" spans="1:10" s="396" customFormat="1" ht="14.1" customHeight="1" x14ac:dyDescent="0.15">
      <c r="A8" s="661" t="s">
        <v>386</v>
      </c>
      <c r="B8" s="110">
        <v>1925</v>
      </c>
      <c r="C8" s="110">
        <v>11235</v>
      </c>
      <c r="D8" s="111">
        <v>5443</v>
      </c>
      <c r="E8" s="112">
        <v>5792</v>
      </c>
      <c r="F8" s="113">
        <v>38.200000000000003</v>
      </c>
      <c r="G8" s="88"/>
      <c r="H8" s="105"/>
      <c r="I8" s="105"/>
      <c r="J8" s="105"/>
    </row>
    <row r="9" spans="1:10" s="396" customFormat="1" ht="14.1" customHeight="1" x14ac:dyDescent="0.15">
      <c r="A9" s="661">
        <v>26</v>
      </c>
      <c r="B9" s="110">
        <v>2378</v>
      </c>
      <c r="C9" s="110">
        <v>13496</v>
      </c>
      <c r="D9" s="111">
        <v>6811</v>
      </c>
      <c r="E9" s="112">
        <v>6685</v>
      </c>
      <c r="F9" s="113">
        <v>45.9</v>
      </c>
      <c r="G9" s="88" t="s">
        <v>85</v>
      </c>
      <c r="H9" s="105"/>
      <c r="I9" s="105"/>
      <c r="J9" s="105"/>
    </row>
    <row r="10" spans="1:10" s="396" customFormat="1" ht="12.75" hidden="1" customHeight="1" x14ac:dyDescent="0.15">
      <c r="A10" s="661">
        <v>27</v>
      </c>
      <c r="B10" s="110">
        <v>2767</v>
      </c>
      <c r="C10" s="110">
        <f>SUM(D10:E10)</f>
        <v>14233</v>
      </c>
      <c r="D10" s="111">
        <v>7057</v>
      </c>
      <c r="E10" s="112">
        <v>7176</v>
      </c>
      <c r="F10" s="113">
        <f>C10/294.87</f>
        <v>48.268728592260999</v>
      </c>
      <c r="G10" s="88"/>
      <c r="H10" s="105"/>
      <c r="I10" s="105"/>
      <c r="J10" s="105"/>
    </row>
    <row r="11" spans="1:10" s="396" customFormat="1" ht="12.75" hidden="1" customHeight="1" x14ac:dyDescent="0.15">
      <c r="A11" s="661">
        <v>28</v>
      </c>
      <c r="B11" s="110">
        <v>3221</v>
      </c>
      <c r="C11" s="110">
        <f t="shared" ref="C11:C22" si="0">SUM(D11:E11)</f>
        <v>16109</v>
      </c>
      <c r="D11" s="111">
        <v>7959</v>
      </c>
      <c r="E11" s="112">
        <v>8150</v>
      </c>
      <c r="F11" s="113">
        <f t="shared" ref="F11:F22" si="1">C11/294.87</f>
        <v>54.630854274765149</v>
      </c>
      <c r="G11" s="88"/>
      <c r="H11" s="105"/>
      <c r="I11" s="105"/>
      <c r="J11" s="105"/>
    </row>
    <row r="12" spans="1:10" s="396" customFormat="1" ht="12.75" hidden="1" customHeight="1" x14ac:dyDescent="0.15">
      <c r="A12" s="661">
        <v>29</v>
      </c>
      <c r="B12" s="110">
        <v>3619</v>
      </c>
      <c r="C12" s="110">
        <f t="shared" si="0"/>
        <v>18175</v>
      </c>
      <c r="D12" s="111">
        <v>9010</v>
      </c>
      <c r="E12" s="112">
        <v>9165</v>
      </c>
      <c r="F12" s="113">
        <f t="shared" si="1"/>
        <v>61.637331705497338</v>
      </c>
      <c r="G12" s="88"/>
      <c r="H12" s="105"/>
      <c r="I12" s="105"/>
      <c r="J12" s="105"/>
    </row>
    <row r="13" spans="1:10" s="396" customFormat="1" ht="12.75" hidden="1" customHeight="1" x14ac:dyDescent="0.15">
      <c r="A13" s="661">
        <v>30</v>
      </c>
      <c r="B13" s="110">
        <v>4098</v>
      </c>
      <c r="C13" s="110">
        <f t="shared" si="0"/>
        <v>19576</v>
      </c>
      <c r="D13" s="111">
        <v>9691</v>
      </c>
      <c r="E13" s="112">
        <v>9885</v>
      </c>
      <c r="F13" s="113">
        <f t="shared" si="1"/>
        <v>66.388578017431414</v>
      </c>
      <c r="G13" s="88"/>
      <c r="H13" s="105"/>
      <c r="I13" s="105"/>
      <c r="J13" s="105"/>
    </row>
    <row r="14" spans="1:10" s="396" customFormat="1" ht="12.75" hidden="1" customHeight="1" x14ac:dyDescent="0.15">
      <c r="A14" s="661">
        <v>31</v>
      </c>
      <c r="B14" s="110">
        <v>4535</v>
      </c>
      <c r="C14" s="110">
        <f t="shared" si="0"/>
        <v>20972</v>
      </c>
      <c r="D14" s="111">
        <v>10424</v>
      </c>
      <c r="E14" s="112">
        <v>10548</v>
      </c>
      <c r="F14" s="113">
        <f t="shared" si="1"/>
        <v>71.122867704412116</v>
      </c>
      <c r="G14" s="88"/>
      <c r="H14" s="105"/>
      <c r="I14" s="105"/>
      <c r="J14" s="105"/>
    </row>
    <row r="15" spans="1:10" s="396" customFormat="1" ht="12.75" hidden="1" customHeight="1" x14ac:dyDescent="0.15">
      <c r="A15" s="661">
        <v>32</v>
      </c>
      <c r="B15" s="110">
        <v>4928</v>
      </c>
      <c r="C15" s="110">
        <f t="shared" si="0"/>
        <v>22107</v>
      </c>
      <c r="D15" s="111">
        <v>11024</v>
      </c>
      <c r="E15" s="112">
        <v>11083</v>
      </c>
      <c r="F15" s="113">
        <f t="shared" si="1"/>
        <v>74.972021568826946</v>
      </c>
      <c r="G15" s="88"/>
      <c r="H15" s="105"/>
      <c r="I15" s="105"/>
      <c r="J15" s="105"/>
    </row>
    <row r="16" spans="1:10" s="396" customFormat="1" ht="12.75" hidden="1" customHeight="1" x14ac:dyDescent="0.15">
      <c r="A16" s="661">
        <v>33</v>
      </c>
      <c r="B16" s="110">
        <v>10016</v>
      </c>
      <c r="C16" s="110">
        <f t="shared" si="0"/>
        <v>27966</v>
      </c>
      <c r="D16" s="111">
        <v>16431</v>
      </c>
      <c r="E16" s="112">
        <v>11535</v>
      </c>
      <c r="F16" s="113">
        <f t="shared" si="1"/>
        <v>94.841794689185065</v>
      </c>
      <c r="G16" s="88"/>
      <c r="H16" s="105"/>
      <c r="I16" s="105"/>
      <c r="J16" s="105"/>
    </row>
    <row r="17" spans="1:10" s="396" customFormat="1" ht="12.75" hidden="1" customHeight="1" x14ac:dyDescent="0.15">
      <c r="A17" s="661">
        <v>34</v>
      </c>
      <c r="B17" s="110">
        <v>10689</v>
      </c>
      <c r="C17" s="110">
        <f t="shared" si="0"/>
        <v>28323</v>
      </c>
      <c r="D17" s="111">
        <v>16840</v>
      </c>
      <c r="E17" s="112">
        <v>11483</v>
      </c>
      <c r="F17" s="113">
        <f t="shared" si="1"/>
        <v>96.052497710855633</v>
      </c>
      <c r="G17" s="88"/>
      <c r="H17" s="105"/>
      <c r="I17" s="105"/>
      <c r="J17" s="105"/>
    </row>
    <row r="18" spans="1:10" s="396" customFormat="1" ht="12.75" hidden="1" customHeight="1" x14ac:dyDescent="0.15">
      <c r="A18" s="661">
        <v>35</v>
      </c>
      <c r="B18" s="110">
        <v>11175</v>
      </c>
      <c r="C18" s="110">
        <f t="shared" si="0"/>
        <v>29614</v>
      </c>
      <c r="D18" s="111">
        <v>17564</v>
      </c>
      <c r="E18" s="112">
        <v>12050</v>
      </c>
      <c r="F18" s="113">
        <f t="shared" si="1"/>
        <v>100.43069827381558</v>
      </c>
      <c r="G18" s="88"/>
      <c r="H18" s="105"/>
      <c r="I18" s="105"/>
      <c r="J18" s="105"/>
    </row>
    <row r="19" spans="1:10" s="396" customFormat="1" ht="12.75" hidden="1" customHeight="1" x14ac:dyDescent="0.15">
      <c r="A19" s="661">
        <v>36</v>
      </c>
      <c r="B19" s="110">
        <v>10614</v>
      </c>
      <c r="C19" s="110">
        <f t="shared" si="0"/>
        <v>28798</v>
      </c>
      <c r="D19" s="111">
        <v>16930</v>
      </c>
      <c r="E19" s="112">
        <v>11868</v>
      </c>
      <c r="F19" s="113">
        <f t="shared" si="1"/>
        <v>97.663377081425708</v>
      </c>
      <c r="G19" s="88"/>
      <c r="H19" s="105"/>
      <c r="I19" s="105"/>
      <c r="J19" s="105"/>
    </row>
    <row r="20" spans="1:10" s="396" customFormat="1" ht="12.75" hidden="1" customHeight="1" x14ac:dyDescent="0.15">
      <c r="A20" s="661">
        <v>37</v>
      </c>
      <c r="B20" s="110">
        <v>10082</v>
      </c>
      <c r="C20" s="110">
        <f t="shared" si="0"/>
        <v>28346</v>
      </c>
      <c r="D20" s="111">
        <v>16439</v>
      </c>
      <c r="E20" s="112">
        <v>11907</v>
      </c>
      <c r="F20" s="113">
        <f t="shared" si="1"/>
        <v>96.13049818564113</v>
      </c>
      <c r="G20" s="88"/>
      <c r="H20" s="105"/>
      <c r="I20" s="105"/>
      <c r="J20" s="105"/>
    </row>
    <row r="21" spans="1:10" s="396" customFormat="1" ht="12.75" hidden="1" customHeight="1" x14ac:dyDescent="0.15">
      <c r="A21" s="661">
        <v>38</v>
      </c>
      <c r="B21" s="110">
        <v>9837</v>
      </c>
      <c r="C21" s="110">
        <f t="shared" si="0"/>
        <v>29190</v>
      </c>
      <c r="D21" s="111">
        <v>16560</v>
      </c>
      <c r="E21" s="112">
        <v>12630</v>
      </c>
      <c r="F21" s="113">
        <f t="shared" si="1"/>
        <v>98.992776477769866</v>
      </c>
      <c r="G21" s="88"/>
      <c r="H21" s="105"/>
      <c r="I21" s="105"/>
      <c r="J21" s="105"/>
    </row>
    <row r="22" spans="1:10" s="396" customFormat="1" ht="12.75" hidden="1" customHeight="1" x14ac:dyDescent="0.15">
      <c r="A22" s="661">
        <v>39</v>
      </c>
      <c r="B22" s="110">
        <v>10265</v>
      </c>
      <c r="C22" s="110">
        <f t="shared" si="0"/>
        <v>30327</v>
      </c>
      <c r="D22" s="111">
        <v>17058</v>
      </c>
      <c r="E22" s="112">
        <v>13269</v>
      </c>
      <c r="F22" s="113">
        <f t="shared" si="1"/>
        <v>102.84871299216604</v>
      </c>
      <c r="G22" s="88"/>
      <c r="H22" s="105"/>
      <c r="I22" s="105"/>
      <c r="J22" s="105"/>
    </row>
    <row r="23" spans="1:10" s="396" customFormat="1" ht="12.75" hidden="1" customHeight="1" x14ac:dyDescent="0.15">
      <c r="A23" s="661">
        <v>40</v>
      </c>
      <c r="B23" s="110">
        <v>10051</v>
      </c>
      <c r="C23" s="110">
        <v>31085</v>
      </c>
      <c r="D23" s="111">
        <v>17111</v>
      </c>
      <c r="E23" s="112">
        <v>13974</v>
      </c>
      <c r="F23" s="113">
        <v>105.5</v>
      </c>
      <c r="G23" s="88"/>
      <c r="H23" s="105"/>
      <c r="I23" s="105"/>
      <c r="J23" s="105"/>
    </row>
    <row r="24" spans="1:10" s="396" customFormat="1" ht="12.75" hidden="1" customHeight="1" x14ac:dyDescent="0.15">
      <c r="A24" s="661">
        <v>41</v>
      </c>
      <c r="B24" s="110">
        <v>10065</v>
      </c>
      <c r="C24" s="110">
        <f>SUM(D24:E24)</f>
        <v>31621</v>
      </c>
      <c r="D24" s="111">
        <v>17190</v>
      </c>
      <c r="E24" s="112">
        <v>14431</v>
      </c>
      <c r="F24" s="113">
        <f>C24/294.87</f>
        <v>107.23708753009801</v>
      </c>
      <c r="G24" s="88"/>
      <c r="H24" s="105"/>
      <c r="I24" s="105"/>
      <c r="J24" s="105"/>
    </row>
    <row r="25" spans="1:10" s="396" customFormat="1" ht="12.75" hidden="1" customHeight="1" x14ac:dyDescent="0.15">
      <c r="A25" s="661">
        <v>42</v>
      </c>
      <c r="B25" s="110">
        <v>10100</v>
      </c>
      <c r="C25" s="110">
        <f>SUM(D25:E25)</f>
        <v>32369</v>
      </c>
      <c r="D25" s="111">
        <v>17383</v>
      </c>
      <c r="E25" s="112">
        <v>14986</v>
      </c>
      <c r="F25" s="113">
        <f>C25/294.87</f>
        <v>109.77379862312205</v>
      </c>
      <c r="G25" s="88"/>
      <c r="H25" s="105"/>
      <c r="I25" s="105"/>
      <c r="J25" s="105"/>
    </row>
    <row r="26" spans="1:10" s="396" customFormat="1" ht="12.75" hidden="1" customHeight="1" x14ac:dyDescent="0.15">
      <c r="A26" s="661">
        <v>43</v>
      </c>
      <c r="B26" s="110">
        <v>17563</v>
      </c>
      <c r="C26" s="110">
        <f>SUM(D26:E26)</f>
        <v>32965</v>
      </c>
      <c r="D26" s="111">
        <v>17563</v>
      </c>
      <c r="E26" s="112">
        <v>15402</v>
      </c>
      <c r="F26" s="113">
        <f>C26/294.87</f>
        <v>111.79502831756368</v>
      </c>
      <c r="G26" s="88"/>
      <c r="H26" s="105"/>
      <c r="I26" s="105"/>
      <c r="J26" s="105"/>
    </row>
    <row r="27" spans="1:10" s="396" customFormat="1" ht="12.75" hidden="1" customHeight="1" x14ac:dyDescent="0.15">
      <c r="A27" s="661">
        <v>44</v>
      </c>
      <c r="B27" s="110">
        <v>10428</v>
      </c>
      <c r="C27" s="110">
        <f>SUM(D27:E27)</f>
        <v>33566</v>
      </c>
      <c r="D27" s="111">
        <v>17793</v>
      </c>
      <c r="E27" s="112">
        <v>15773</v>
      </c>
      <c r="F27" s="113">
        <f>C27/294.87</f>
        <v>113.83321463695866</v>
      </c>
      <c r="G27" s="88"/>
      <c r="H27" s="105"/>
      <c r="I27" s="105"/>
      <c r="J27" s="105"/>
    </row>
    <row r="28" spans="1:10" s="396" customFormat="1" ht="12.75" customHeight="1" x14ac:dyDescent="0.15">
      <c r="A28" s="661">
        <v>45</v>
      </c>
      <c r="B28" s="110">
        <v>10756</v>
      </c>
      <c r="C28" s="110">
        <v>34619</v>
      </c>
      <c r="D28" s="111">
        <v>18200</v>
      </c>
      <c r="E28" s="112">
        <v>16419</v>
      </c>
      <c r="F28" s="113">
        <v>117.5</v>
      </c>
      <c r="G28" s="88" t="s">
        <v>86</v>
      </c>
      <c r="H28" s="105"/>
      <c r="I28" s="105"/>
      <c r="J28" s="105"/>
    </row>
    <row r="29" spans="1:10" s="396" customFormat="1" ht="12.75" hidden="1" customHeight="1" x14ac:dyDescent="0.15">
      <c r="A29" s="661">
        <v>46</v>
      </c>
      <c r="B29" s="110">
        <v>11237</v>
      </c>
      <c r="C29" s="110">
        <v>35668</v>
      </c>
      <c r="D29" s="111">
        <v>18775</v>
      </c>
      <c r="E29" s="112">
        <v>16893</v>
      </c>
      <c r="F29" s="113">
        <v>121</v>
      </c>
      <c r="G29" s="88" t="s">
        <v>86</v>
      </c>
      <c r="H29" s="105"/>
      <c r="I29" s="105"/>
      <c r="J29" s="105"/>
    </row>
    <row r="30" spans="1:10" s="396" customFormat="1" ht="12.75" hidden="1" customHeight="1" x14ac:dyDescent="0.15">
      <c r="A30" s="661">
        <v>47</v>
      </c>
      <c r="B30" s="110">
        <v>11592</v>
      </c>
      <c r="C30" s="110">
        <f>SUM(D30:E30)</f>
        <v>36645</v>
      </c>
      <c r="D30" s="111">
        <v>19191</v>
      </c>
      <c r="E30" s="112">
        <v>17454</v>
      </c>
      <c r="F30" s="113">
        <f>C30/294.87</f>
        <v>124.27510428324346</v>
      </c>
      <c r="G30" s="88"/>
      <c r="H30" s="105"/>
      <c r="I30" s="105"/>
      <c r="J30" s="105"/>
    </row>
    <row r="31" spans="1:10" s="396" customFormat="1" ht="14.1" hidden="1" customHeight="1" x14ac:dyDescent="0.15">
      <c r="A31" s="661">
        <v>48</v>
      </c>
      <c r="B31" s="110">
        <v>11941</v>
      </c>
      <c r="C31" s="110">
        <f>SUM(D31:E31)</f>
        <v>37798</v>
      </c>
      <c r="D31" s="111">
        <v>19753</v>
      </c>
      <c r="E31" s="112">
        <v>18045</v>
      </c>
      <c r="F31" s="113">
        <f>C31/294.87</f>
        <v>128.18530199749043</v>
      </c>
      <c r="G31" s="88"/>
      <c r="H31" s="105"/>
      <c r="I31" s="105"/>
      <c r="J31" s="105"/>
    </row>
    <row r="32" spans="1:10" s="396" customFormat="1" ht="14.1" hidden="1" customHeight="1" x14ac:dyDescent="0.15">
      <c r="A32" s="661">
        <v>49</v>
      </c>
      <c r="B32" s="110">
        <v>12366</v>
      </c>
      <c r="C32" s="110">
        <f>SUM(D32:E32)</f>
        <v>38876</v>
      </c>
      <c r="D32" s="111">
        <v>20310</v>
      </c>
      <c r="E32" s="112">
        <v>18566</v>
      </c>
      <c r="F32" s="113">
        <f>C32/294.87</f>
        <v>131.84115033743683</v>
      </c>
      <c r="G32" s="88"/>
      <c r="H32" s="105"/>
      <c r="I32" s="105"/>
      <c r="J32" s="105"/>
    </row>
    <row r="33" spans="1:10" s="396" customFormat="1" ht="14.1" hidden="1" customHeight="1" x14ac:dyDescent="0.15">
      <c r="A33" s="661">
        <v>50</v>
      </c>
      <c r="B33" s="110">
        <v>12829</v>
      </c>
      <c r="C33" s="110">
        <v>39805</v>
      </c>
      <c r="D33" s="111">
        <v>20822</v>
      </c>
      <c r="E33" s="112">
        <v>18983</v>
      </c>
      <c r="F33" s="113">
        <v>135.1</v>
      </c>
      <c r="G33" s="88"/>
      <c r="H33" s="105"/>
      <c r="I33" s="105"/>
      <c r="J33" s="105"/>
    </row>
    <row r="34" spans="1:10" s="396" customFormat="1" ht="14.1" customHeight="1" x14ac:dyDescent="0.15">
      <c r="A34" s="661">
        <v>52</v>
      </c>
      <c r="B34" s="110">
        <v>13447</v>
      </c>
      <c r="C34" s="110">
        <v>41694</v>
      </c>
      <c r="D34" s="111">
        <v>21649</v>
      </c>
      <c r="E34" s="112">
        <v>20045</v>
      </c>
      <c r="F34" s="113">
        <v>141.39790416115576</v>
      </c>
      <c r="G34" s="88"/>
      <c r="H34" s="105"/>
      <c r="I34" s="105"/>
      <c r="J34" s="105"/>
    </row>
    <row r="35" spans="1:10" s="396" customFormat="1" ht="14.1" customHeight="1" x14ac:dyDescent="0.15">
      <c r="A35" s="661">
        <v>53</v>
      </c>
      <c r="B35" s="110">
        <v>13679</v>
      </c>
      <c r="C35" s="110">
        <v>42169</v>
      </c>
      <c r="D35" s="111">
        <v>21834</v>
      </c>
      <c r="E35" s="112">
        <v>20335</v>
      </c>
      <c r="F35" s="113">
        <v>143.00878353172584</v>
      </c>
      <c r="G35" s="88"/>
      <c r="H35" s="105"/>
      <c r="I35" s="105"/>
      <c r="J35" s="105"/>
    </row>
    <row r="36" spans="1:10" s="396" customFormat="1" ht="14.1" customHeight="1" x14ac:dyDescent="0.15">
      <c r="A36" s="661">
        <v>54</v>
      </c>
      <c r="B36" s="110">
        <v>14048</v>
      </c>
      <c r="C36" s="110">
        <v>42922</v>
      </c>
      <c r="D36" s="111">
        <v>22215</v>
      </c>
      <c r="E36" s="112">
        <v>20707</v>
      </c>
      <c r="F36" s="113">
        <v>145.56245124970326</v>
      </c>
      <c r="G36" s="88"/>
      <c r="H36" s="105"/>
      <c r="I36" s="105"/>
      <c r="J36" s="105"/>
    </row>
    <row r="37" spans="1:10" s="396" customFormat="1" ht="14.1" customHeight="1" x14ac:dyDescent="0.15">
      <c r="A37" s="661">
        <v>55</v>
      </c>
      <c r="B37" s="110">
        <v>14343</v>
      </c>
      <c r="C37" s="110">
        <v>43465</v>
      </c>
      <c r="D37" s="111">
        <v>22481</v>
      </c>
      <c r="E37" s="112">
        <v>20984</v>
      </c>
      <c r="F37" s="113">
        <v>157.5</v>
      </c>
      <c r="G37" s="88"/>
      <c r="H37" s="105"/>
      <c r="I37" s="105"/>
      <c r="J37" s="105"/>
    </row>
    <row r="38" spans="1:10" s="396" customFormat="1" ht="14.1" customHeight="1" x14ac:dyDescent="0.15">
      <c r="A38" s="661">
        <v>56</v>
      </c>
      <c r="B38" s="110">
        <v>14722</v>
      </c>
      <c r="C38" s="110">
        <v>44256</v>
      </c>
      <c r="D38" s="111">
        <v>22860</v>
      </c>
      <c r="E38" s="112">
        <v>21396</v>
      </c>
      <c r="F38" s="113">
        <v>150.08647878726219</v>
      </c>
      <c r="G38" s="88"/>
      <c r="H38" s="105"/>
      <c r="I38" s="105"/>
      <c r="J38" s="105"/>
    </row>
    <row r="39" spans="1:10" s="396" customFormat="1" ht="14.1" customHeight="1" x14ac:dyDescent="0.15">
      <c r="A39" s="661">
        <v>57</v>
      </c>
      <c r="B39" s="110">
        <v>15150</v>
      </c>
      <c r="C39" s="110">
        <v>45510</v>
      </c>
      <c r="D39" s="111">
        <v>23433</v>
      </c>
      <c r="E39" s="112">
        <v>22077</v>
      </c>
      <c r="F39" s="113">
        <v>154.33920032556719</v>
      </c>
      <c r="G39" s="88"/>
      <c r="H39" s="105"/>
      <c r="I39" s="105"/>
      <c r="J39" s="105"/>
    </row>
    <row r="40" spans="1:10" s="396" customFormat="1" ht="14.1" customHeight="1" x14ac:dyDescent="0.15">
      <c r="A40" s="661">
        <v>58</v>
      </c>
      <c r="B40" s="110">
        <v>15677</v>
      </c>
      <c r="C40" s="110">
        <v>46748</v>
      </c>
      <c r="D40" s="111">
        <v>23955</v>
      </c>
      <c r="E40" s="112">
        <v>22793</v>
      </c>
      <c r="F40" s="113">
        <v>158.53766066402144</v>
      </c>
      <c r="G40" s="88"/>
      <c r="H40" s="105"/>
      <c r="I40" s="105"/>
      <c r="J40" s="105"/>
    </row>
    <row r="41" spans="1:10" s="396" customFormat="1" ht="14.1" customHeight="1" x14ac:dyDescent="0.15">
      <c r="A41" s="661">
        <v>59</v>
      </c>
      <c r="B41" s="110">
        <v>16714</v>
      </c>
      <c r="C41" s="110">
        <v>47817</v>
      </c>
      <c r="D41" s="111">
        <v>24439</v>
      </c>
      <c r="E41" s="112">
        <v>23378</v>
      </c>
      <c r="F41" s="113">
        <v>162.16298707905179</v>
      </c>
      <c r="G41" s="88"/>
      <c r="H41" s="105"/>
      <c r="I41" s="105"/>
      <c r="J41" s="105"/>
    </row>
    <row r="42" spans="1:10" s="396" customFormat="1" ht="14.1" customHeight="1" x14ac:dyDescent="0.15">
      <c r="A42" s="661">
        <v>60</v>
      </c>
      <c r="B42" s="110">
        <v>16578</v>
      </c>
      <c r="C42" s="110">
        <v>48724</v>
      </c>
      <c r="D42" s="111">
        <v>24786</v>
      </c>
      <c r="E42" s="112">
        <v>23938</v>
      </c>
      <c r="F42" s="113">
        <v>165.3</v>
      </c>
      <c r="G42" s="88"/>
      <c r="H42" s="105"/>
      <c r="I42" s="105"/>
      <c r="J42" s="105"/>
    </row>
    <row r="43" spans="1:10" s="396" customFormat="1" ht="14.1" customHeight="1" x14ac:dyDescent="0.15">
      <c r="A43" s="661">
        <v>61</v>
      </c>
      <c r="B43" s="110">
        <v>17144</v>
      </c>
      <c r="C43" s="110">
        <v>49574</v>
      </c>
      <c r="D43" s="111">
        <v>25199</v>
      </c>
      <c r="E43" s="112">
        <v>24375</v>
      </c>
      <c r="F43" s="113">
        <v>168.12154508766574</v>
      </c>
      <c r="G43" s="88"/>
      <c r="H43" s="105"/>
      <c r="I43" s="105"/>
      <c r="J43" s="105"/>
    </row>
    <row r="44" spans="1:10" s="396" customFormat="1" ht="14.1" customHeight="1" x14ac:dyDescent="0.15">
      <c r="A44" s="661">
        <v>62</v>
      </c>
      <c r="B44" s="110">
        <v>17757</v>
      </c>
      <c r="C44" s="110">
        <v>50785</v>
      </c>
      <c r="D44" s="111">
        <v>25750</v>
      </c>
      <c r="E44" s="112">
        <v>25035</v>
      </c>
      <c r="F44" s="113">
        <v>172.22843965137179</v>
      </c>
      <c r="G44" s="88"/>
      <c r="H44" s="105"/>
      <c r="I44" s="105"/>
      <c r="J44" s="105"/>
    </row>
    <row r="45" spans="1:10" s="396" customFormat="1" ht="14.1" customHeight="1" x14ac:dyDescent="0.15">
      <c r="A45" s="661">
        <v>63</v>
      </c>
      <c r="B45" s="110">
        <v>18423</v>
      </c>
      <c r="C45" s="110">
        <v>52213</v>
      </c>
      <c r="D45" s="111">
        <v>26413</v>
      </c>
      <c r="E45" s="112">
        <v>25800</v>
      </c>
      <c r="F45" s="113">
        <v>177.07125173805406</v>
      </c>
      <c r="G45" s="88"/>
      <c r="H45" s="105"/>
      <c r="I45" s="105"/>
      <c r="J45" s="105"/>
    </row>
    <row r="46" spans="1:10" s="396" customFormat="1" ht="14.1" customHeight="1" x14ac:dyDescent="0.15">
      <c r="A46" s="661" t="s">
        <v>87</v>
      </c>
      <c r="B46" s="110">
        <v>19248</v>
      </c>
      <c r="C46" s="110">
        <v>53962</v>
      </c>
      <c r="D46" s="111">
        <v>27335</v>
      </c>
      <c r="E46" s="112">
        <v>26627</v>
      </c>
      <c r="F46" s="113">
        <v>183</v>
      </c>
      <c r="G46" s="88"/>
      <c r="H46" s="105"/>
      <c r="I46" s="105"/>
      <c r="J46" s="105"/>
    </row>
    <row r="47" spans="1:10" s="396" customFormat="1" ht="14.1" customHeight="1" x14ac:dyDescent="0.15">
      <c r="A47" s="661">
        <v>2</v>
      </c>
      <c r="B47" s="110">
        <v>20145</v>
      </c>
      <c r="C47" s="110">
        <v>55813</v>
      </c>
      <c r="D47" s="111">
        <v>28262</v>
      </c>
      <c r="E47" s="112">
        <v>27551</v>
      </c>
      <c r="F47" s="113">
        <v>189.3</v>
      </c>
      <c r="G47" s="88"/>
      <c r="H47" s="105"/>
      <c r="I47" s="105"/>
      <c r="J47" s="105"/>
    </row>
    <row r="48" spans="1:10" s="396" customFormat="1" ht="14.1" customHeight="1" x14ac:dyDescent="0.15">
      <c r="A48" s="661">
        <v>3</v>
      </c>
      <c r="B48" s="110">
        <v>21016</v>
      </c>
      <c r="C48" s="110">
        <v>57443</v>
      </c>
      <c r="D48" s="111">
        <v>29016</v>
      </c>
      <c r="E48" s="112">
        <v>28427</v>
      </c>
      <c r="F48" s="113">
        <v>194.80788143927833</v>
      </c>
      <c r="G48" s="88"/>
      <c r="H48" s="105"/>
      <c r="I48" s="105"/>
      <c r="J48" s="105"/>
    </row>
    <row r="49" spans="1:10" s="396" customFormat="1" ht="14.1" customHeight="1" x14ac:dyDescent="0.15">
      <c r="A49" s="661">
        <v>4</v>
      </c>
      <c r="B49" s="110">
        <v>21799</v>
      </c>
      <c r="C49" s="110">
        <v>58978</v>
      </c>
      <c r="D49" s="111">
        <v>29775</v>
      </c>
      <c r="E49" s="112">
        <v>29203</v>
      </c>
      <c r="F49" s="113">
        <v>200.01356529996269</v>
      </c>
      <c r="G49" s="88"/>
      <c r="H49" s="105"/>
      <c r="I49" s="105"/>
      <c r="J49" s="105"/>
    </row>
    <row r="50" spans="1:10" s="396" customFormat="1" ht="14.1" customHeight="1" x14ac:dyDescent="0.15">
      <c r="A50" s="661">
        <v>5</v>
      </c>
      <c r="B50" s="110">
        <v>22777</v>
      </c>
      <c r="C50" s="110">
        <v>60484</v>
      </c>
      <c r="D50" s="111">
        <v>30750</v>
      </c>
      <c r="E50" s="112">
        <v>29734</v>
      </c>
      <c r="F50" s="113">
        <v>205.12090073591753</v>
      </c>
      <c r="G50" s="88"/>
      <c r="H50" s="105"/>
      <c r="I50" s="105"/>
      <c r="J50" s="105"/>
    </row>
    <row r="51" spans="1:10" s="396" customFormat="1" ht="14.1" customHeight="1" x14ac:dyDescent="0.15">
      <c r="A51" s="661">
        <v>6</v>
      </c>
      <c r="B51" s="110">
        <v>23094</v>
      </c>
      <c r="C51" s="110">
        <v>61356</v>
      </c>
      <c r="D51" s="111">
        <v>30988</v>
      </c>
      <c r="E51" s="112">
        <v>30368</v>
      </c>
      <c r="F51" s="113">
        <v>208.07813612778511</v>
      </c>
      <c r="G51" s="88"/>
      <c r="H51" s="105"/>
      <c r="I51" s="105"/>
      <c r="J51" s="105"/>
    </row>
    <row r="52" spans="1:10" s="396" customFormat="1" ht="14.1" customHeight="1" x14ac:dyDescent="0.15">
      <c r="A52" s="661">
        <v>7</v>
      </c>
      <c r="B52" s="110">
        <v>23723</v>
      </c>
      <c r="C52" s="110">
        <v>62372</v>
      </c>
      <c r="D52" s="111">
        <v>31531</v>
      </c>
      <c r="E52" s="112">
        <v>30841</v>
      </c>
      <c r="F52" s="113">
        <v>211.5</v>
      </c>
      <c r="G52" s="88"/>
      <c r="H52" s="105"/>
      <c r="I52" s="105"/>
      <c r="J52" s="105"/>
    </row>
    <row r="53" spans="1:10" s="396" customFormat="1" ht="14.1" customHeight="1" x14ac:dyDescent="0.15">
      <c r="A53" s="661">
        <v>8</v>
      </c>
      <c r="B53" s="110">
        <v>24356</v>
      </c>
      <c r="C53" s="110">
        <v>63275</v>
      </c>
      <c r="D53" s="111">
        <v>31952</v>
      </c>
      <c r="E53" s="112">
        <v>31323</v>
      </c>
      <c r="F53" s="113">
        <v>214.6</v>
      </c>
      <c r="G53" s="88"/>
      <c r="H53" s="105"/>
      <c r="I53" s="105"/>
      <c r="J53" s="105"/>
    </row>
    <row r="54" spans="1:10" s="396" customFormat="1" ht="14.1" customHeight="1" x14ac:dyDescent="0.15">
      <c r="A54" s="661">
        <v>9</v>
      </c>
      <c r="B54" s="110">
        <v>24899</v>
      </c>
      <c r="C54" s="110">
        <v>64011</v>
      </c>
      <c r="D54" s="111">
        <v>32284</v>
      </c>
      <c r="E54" s="112">
        <v>31727</v>
      </c>
      <c r="F54" s="113">
        <v>217.1</v>
      </c>
      <c r="G54" s="88"/>
      <c r="H54" s="105"/>
      <c r="I54" s="105"/>
      <c r="J54" s="105"/>
    </row>
    <row r="55" spans="1:10" s="396" customFormat="1" ht="14.1" customHeight="1" x14ac:dyDescent="0.15">
      <c r="A55" s="661">
        <v>10</v>
      </c>
      <c r="B55" s="110">
        <v>25356</v>
      </c>
      <c r="C55" s="110">
        <v>64485</v>
      </c>
      <c r="D55" s="111">
        <v>32462</v>
      </c>
      <c r="E55" s="112">
        <v>32023</v>
      </c>
      <c r="F55" s="113">
        <v>218.7</v>
      </c>
      <c r="G55" s="88"/>
      <c r="H55" s="105"/>
      <c r="I55" s="105"/>
      <c r="J55" s="105"/>
    </row>
    <row r="56" spans="1:10" s="396" customFormat="1" ht="14.1" customHeight="1" x14ac:dyDescent="0.15">
      <c r="A56" s="661">
        <v>11</v>
      </c>
      <c r="B56" s="110">
        <v>25719</v>
      </c>
      <c r="C56" s="110">
        <v>64897</v>
      </c>
      <c r="D56" s="111">
        <v>32590</v>
      </c>
      <c r="E56" s="112">
        <v>32307</v>
      </c>
      <c r="F56" s="113">
        <v>220.1</v>
      </c>
      <c r="G56" s="88"/>
      <c r="H56" s="105"/>
      <c r="I56" s="105"/>
      <c r="J56" s="105"/>
    </row>
    <row r="57" spans="1:10" s="396" customFormat="1" ht="14.1" customHeight="1" x14ac:dyDescent="0.15">
      <c r="A57" s="661">
        <v>12</v>
      </c>
      <c r="B57" s="110">
        <v>26092</v>
      </c>
      <c r="C57" s="110">
        <v>65310</v>
      </c>
      <c r="D57" s="111">
        <v>32697</v>
      </c>
      <c r="E57" s="112">
        <v>32613</v>
      </c>
      <c r="F57" s="113">
        <v>221.5</v>
      </c>
      <c r="G57" s="88"/>
      <c r="H57" s="105"/>
      <c r="I57" s="105"/>
      <c r="J57" s="105"/>
    </row>
    <row r="58" spans="1:10" s="396" customFormat="1" ht="14.1" customHeight="1" x14ac:dyDescent="0.15">
      <c r="A58" s="661">
        <v>13</v>
      </c>
      <c r="B58" s="110">
        <v>26388</v>
      </c>
      <c r="C58" s="110">
        <v>65590</v>
      </c>
      <c r="D58" s="111">
        <v>32785</v>
      </c>
      <c r="E58" s="112">
        <v>32805</v>
      </c>
      <c r="F58" s="113">
        <v>222.4</v>
      </c>
      <c r="G58" s="88"/>
      <c r="H58" s="105"/>
      <c r="I58" s="105"/>
      <c r="J58" s="105"/>
    </row>
    <row r="59" spans="1:10" s="396" customFormat="1" ht="14.1" customHeight="1" x14ac:dyDescent="0.15">
      <c r="A59" s="661">
        <v>14</v>
      </c>
      <c r="B59" s="110">
        <v>26893</v>
      </c>
      <c r="C59" s="110">
        <v>66172</v>
      </c>
      <c r="D59" s="111">
        <v>33055</v>
      </c>
      <c r="E59" s="112">
        <v>33117</v>
      </c>
      <c r="F59" s="113">
        <v>224.4</v>
      </c>
      <c r="G59" s="114"/>
      <c r="H59" s="105"/>
      <c r="I59" s="105"/>
      <c r="J59" s="105"/>
    </row>
    <row r="60" spans="1:10" s="396" customFormat="1" ht="14.1" customHeight="1" x14ac:dyDescent="0.15">
      <c r="A60" s="661">
        <v>15</v>
      </c>
      <c r="B60" s="110">
        <v>27378</v>
      </c>
      <c r="C60" s="110">
        <v>66718</v>
      </c>
      <c r="D60" s="111">
        <v>33278</v>
      </c>
      <c r="E60" s="112">
        <v>33440</v>
      </c>
      <c r="F60" s="113">
        <v>226.3</v>
      </c>
      <c r="G60" s="114"/>
      <c r="H60" s="105"/>
      <c r="I60" s="105"/>
      <c r="J60" s="105"/>
    </row>
    <row r="61" spans="1:10" s="396" customFormat="1" ht="14.1" customHeight="1" x14ac:dyDescent="0.15">
      <c r="A61" s="661">
        <v>16</v>
      </c>
      <c r="B61" s="110">
        <v>27461</v>
      </c>
      <c r="C61" s="110">
        <v>67191</v>
      </c>
      <c r="D61" s="111">
        <v>33391</v>
      </c>
      <c r="E61" s="112">
        <v>33800</v>
      </c>
      <c r="F61" s="113">
        <v>227.9</v>
      </c>
      <c r="G61" s="114"/>
      <c r="H61" s="105"/>
      <c r="I61" s="105"/>
      <c r="J61" s="105"/>
    </row>
    <row r="62" spans="1:10" s="396" customFormat="1" ht="14.1" customHeight="1" x14ac:dyDescent="0.15">
      <c r="A62" s="661">
        <v>17</v>
      </c>
      <c r="B62" s="110">
        <v>28205</v>
      </c>
      <c r="C62" s="110">
        <v>67598</v>
      </c>
      <c r="D62" s="111">
        <v>33584</v>
      </c>
      <c r="E62" s="112">
        <v>34014</v>
      </c>
      <c r="F62" s="113">
        <v>229.24678671957133</v>
      </c>
      <c r="G62" s="114"/>
      <c r="H62" s="105"/>
      <c r="I62" s="105"/>
      <c r="J62" s="105"/>
    </row>
    <row r="63" spans="1:10" s="396" customFormat="1" ht="14.1" customHeight="1" x14ac:dyDescent="0.15">
      <c r="A63" s="661">
        <v>18</v>
      </c>
      <c r="B63" s="110">
        <v>28725</v>
      </c>
      <c r="C63" s="110">
        <v>67942</v>
      </c>
      <c r="D63" s="111">
        <v>33688</v>
      </c>
      <c r="E63" s="112">
        <v>34254</v>
      </c>
      <c r="F63" s="113">
        <v>230.41340251636313</v>
      </c>
      <c r="G63" s="114"/>
      <c r="H63" s="105"/>
      <c r="I63" s="105"/>
      <c r="J63" s="105"/>
    </row>
    <row r="64" spans="1:10" s="396" customFormat="1" ht="14.1" customHeight="1" x14ac:dyDescent="0.15">
      <c r="A64" s="661">
        <v>19</v>
      </c>
      <c r="B64" s="110">
        <v>29188</v>
      </c>
      <c r="C64" s="110">
        <v>68417</v>
      </c>
      <c r="D64" s="111">
        <v>33763</v>
      </c>
      <c r="E64" s="112">
        <v>34654</v>
      </c>
      <c r="F64" s="113">
        <v>232.02428188693321</v>
      </c>
      <c r="G64" s="114"/>
      <c r="H64" s="105"/>
      <c r="I64" s="105"/>
      <c r="J64" s="105"/>
    </row>
    <row r="65" spans="1:10" s="396" customFormat="1" ht="14.1" customHeight="1" x14ac:dyDescent="0.15">
      <c r="A65" s="661">
        <v>20</v>
      </c>
      <c r="B65" s="110">
        <v>29731</v>
      </c>
      <c r="C65" s="110">
        <v>68685</v>
      </c>
      <c r="D65" s="111">
        <v>33867</v>
      </c>
      <c r="E65" s="112">
        <v>34818</v>
      </c>
      <c r="F65" s="113">
        <v>232.93315698443382</v>
      </c>
      <c r="G65" s="114"/>
      <c r="H65" s="105"/>
      <c r="I65" s="105"/>
      <c r="J65" s="105"/>
    </row>
    <row r="66" spans="1:10" s="396" customFormat="1" ht="14.1" customHeight="1" x14ac:dyDescent="0.15">
      <c r="A66" s="661">
        <v>21</v>
      </c>
      <c r="B66" s="110">
        <v>29958</v>
      </c>
      <c r="C66" s="110">
        <v>68608</v>
      </c>
      <c r="D66" s="111">
        <v>33773</v>
      </c>
      <c r="E66" s="112">
        <v>35835</v>
      </c>
      <c r="F66" s="113">
        <v>232.7</v>
      </c>
      <c r="G66" s="114"/>
      <c r="H66" s="105"/>
      <c r="I66" s="105"/>
      <c r="J66" s="105"/>
    </row>
    <row r="67" spans="1:10" s="396" customFormat="1" ht="14.1" customHeight="1" x14ac:dyDescent="0.15">
      <c r="A67" s="661">
        <v>22</v>
      </c>
      <c r="B67" s="110">
        <v>30316</v>
      </c>
      <c r="C67" s="110">
        <v>68809</v>
      </c>
      <c r="D67" s="111">
        <v>33870</v>
      </c>
      <c r="E67" s="112">
        <v>34939</v>
      </c>
      <c r="F67" s="113">
        <v>233.4</v>
      </c>
      <c r="G67" s="114"/>
      <c r="H67" s="105"/>
      <c r="I67" s="105"/>
      <c r="J67" s="105"/>
    </row>
    <row r="68" spans="1:10" s="396" customFormat="1" ht="14.1" customHeight="1" x14ac:dyDescent="0.15">
      <c r="A68" s="663">
        <v>23</v>
      </c>
      <c r="B68" s="110">
        <v>30575</v>
      </c>
      <c r="C68" s="110">
        <v>68938</v>
      </c>
      <c r="D68" s="111">
        <v>33833</v>
      </c>
      <c r="E68" s="112">
        <v>35105</v>
      </c>
      <c r="F68" s="113">
        <v>233.8</v>
      </c>
      <c r="G68" s="114"/>
      <c r="H68" s="105"/>
      <c r="I68" s="105"/>
      <c r="J68" s="105"/>
    </row>
    <row r="69" spans="1:10" s="396" customFormat="1" ht="14.1" customHeight="1" x14ac:dyDescent="0.15">
      <c r="A69" s="663">
        <v>24</v>
      </c>
      <c r="B69" s="110">
        <v>30909</v>
      </c>
      <c r="C69" s="111">
        <v>69126</v>
      </c>
      <c r="D69" s="115">
        <v>33806</v>
      </c>
      <c r="E69" s="112">
        <v>35320</v>
      </c>
      <c r="F69" s="113">
        <v>234.42873130532098</v>
      </c>
      <c r="G69" s="659"/>
      <c r="H69" s="105"/>
      <c r="I69" s="105"/>
      <c r="J69" s="105"/>
    </row>
    <row r="70" spans="1:10" s="396" customFormat="1" ht="14.1" customHeight="1" x14ac:dyDescent="0.15">
      <c r="A70" s="661">
        <v>25</v>
      </c>
      <c r="B70" s="112">
        <v>31053</v>
      </c>
      <c r="C70" s="110">
        <v>68876</v>
      </c>
      <c r="D70" s="111">
        <v>33648</v>
      </c>
      <c r="E70" s="111">
        <v>35228</v>
      </c>
      <c r="F70" s="113">
        <v>233.58090005765251</v>
      </c>
      <c r="G70" s="114"/>
      <c r="H70" s="105"/>
      <c r="I70" s="105"/>
      <c r="J70" s="105"/>
    </row>
    <row r="71" spans="1:10" s="396" customFormat="1" ht="14.1" customHeight="1" x14ac:dyDescent="0.15">
      <c r="A71" s="661">
        <v>26</v>
      </c>
      <c r="B71" s="112">
        <v>31338</v>
      </c>
      <c r="C71" s="112">
        <v>68950</v>
      </c>
      <c r="D71" s="111">
        <v>33610</v>
      </c>
      <c r="E71" s="112">
        <v>35340</v>
      </c>
      <c r="F71" s="116">
        <v>233.83185810696239</v>
      </c>
      <c r="G71" s="659"/>
      <c r="H71" s="105"/>
      <c r="I71" s="105"/>
      <c r="J71" s="105"/>
    </row>
    <row r="72" spans="1:10" s="396" customFormat="1" ht="14.1" customHeight="1" x14ac:dyDescent="0.15">
      <c r="A72" s="661">
        <v>27</v>
      </c>
      <c r="B72" s="112">
        <v>31688</v>
      </c>
      <c r="C72" s="112">
        <v>68974</v>
      </c>
      <c r="D72" s="111">
        <v>33589</v>
      </c>
      <c r="E72" s="112">
        <v>35385</v>
      </c>
      <c r="F72" s="116">
        <v>233.9</v>
      </c>
      <c r="G72" s="659"/>
      <c r="H72" s="117"/>
      <c r="I72" s="105"/>
      <c r="J72" s="105"/>
    </row>
    <row r="73" spans="1:10" s="396" customFormat="1" ht="14.1" customHeight="1" x14ac:dyDescent="0.15">
      <c r="A73" s="661">
        <v>28</v>
      </c>
      <c r="B73" s="112">
        <v>32266</v>
      </c>
      <c r="C73" s="112">
        <v>69212</v>
      </c>
      <c r="D73" s="111">
        <v>33646</v>
      </c>
      <c r="E73" s="112">
        <v>35566</v>
      </c>
      <c r="F73" s="116">
        <v>234.7</v>
      </c>
      <c r="G73" s="659"/>
      <c r="H73" s="117"/>
      <c r="I73" s="105"/>
      <c r="J73" s="105"/>
    </row>
    <row r="74" spans="1:10" s="396" customFormat="1" ht="14.1" customHeight="1" x14ac:dyDescent="0.15">
      <c r="A74" s="661">
        <v>29</v>
      </c>
      <c r="B74" s="112">
        <v>32791</v>
      </c>
      <c r="C74" s="112">
        <v>69529</v>
      </c>
      <c r="D74" s="111">
        <v>33822</v>
      </c>
      <c r="E74" s="112">
        <v>35707</v>
      </c>
      <c r="F74" s="116">
        <v>235.8</v>
      </c>
      <c r="G74" s="659"/>
      <c r="H74" s="117"/>
      <c r="I74" s="105"/>
      <c r="J74" s="105"/>
    </row>
    <row r="75" spans="1:10" s="396" customFormat="1" ht="14.1" customHeight="1" x14ac:dyDescent="0.15">
      <c r="A75" s="661">
        <v>30</v>
      </c>
      <c r="B75" s="112">
        <v>33250</v>
      </c>
      <c r="C75" s="110">
        <v>69794</v>
      </c>
      <c r="D75" s="111">
        <v>33932</v>
      </c>
      <c r="E75" s="111">
        <v>35862</v>
      </c>
      <c r="F75" s="113">
        <v>236.69413639909112</v>
      </c>
      <c r="G75" s="114"/>
      <c r="H75" s="117"/>
      <c r="I75" s="105"/>
      <c r="J75" s="105"/>
    </row>
    <row r="76" spans="1:10" s="396" customFormat="1" ht="14.1" customHeight="1" x14ac:dyDescent="0.15">
      <c r="A76" s="661" t="s">
        <v>903</v>
      </c>
      <c r="B76" s="112">
        <v>33728</v>
      </c>
      <c r="C76" s="110">
        <v>70009</v>
      </c>
      <c r="D76" s="111">
        <v>34088</v>
      </c>
      <c r="E76" s="111">
        <v>35921</v>
      </c>
      <c r="F76" s="113">
        <v>237.423271272086</v>
      </c>
      <c r="G76" s="114"/>
      <c r="H76" s="117"/>
      <c r="I76" s="105"/>
      <c r="J76" s="105"/>
    </row>
    <row r="77" spans="1:10" s="396" customFormat="1" ht="14.1" customHeight="1" x14ac:dyDescent="0.15">
      <c r="A77" s="661">
        <v>2</v>
      </c>
      <c r="B77" s="112">
        <v>34093</v>
      </c>
      <c r="C77" s="110">
        <v>70092</v>
      </c>
      <c r="D77" s="111">
        <v>34114</v>
      </c>
      <c r="E77" s="111">
        <v>35978</v>
      </c>
      <c r="F77" s="113">
        <v>237.7</v>
      </c>
      <c r="G77" s="114"/>
      <c r="H77" s="117"/>
      <c r="I77" s="105"/>
      <c r="J77" s="105"/>
    </row>
    <row r="78" spans="1:10" s="396" customFormat="1" ht="14.1" customHeight="1" x14ac:dyDescent="0.15">
      <c r="A78" s="661">
        <v>3</v>
      </c>
      <c r="B78" s="112">
        <v>34465</v>
      </c>
      <c r="C78" s="110">
        <v>70153</v>
      </c>
      <c r="D78" s="111">
        <v>34158</v>
      </c>
      <c r="E78" s="111">
        <v>35995</v>
      </c>
      <c r="F78" s="113">
        <v>237.9</v>
      </c>
      <c r="G78" s="114"/>
      <c r="H78" s="117"/>
      <c r="I78" s="105"/>
      <c r="J78" s="105"/>
    </row>
    <row r="79" spans="1:10" s="396" customFormat="1" ht="14.1" customHeight="1" x14ac:dyDescent="0.15">
      <c r="A79" s="661">
        <v>4</v>
      </c>
      <c r="B79" s="112">
        <v>34919</v>
      </c>
      <c r="C79" s="110">
        <v>70332</v>
      </c>
      <c r="D79" s="111">
        <v>34226</v>
      </c>
      <c r="E79" s="111">
        <v>36106</v>
      </c>
      <c r="F79" s="113">
        <v>238.51866924407366</v>
      </c>
      <c r="G79" s="114"/>
      <c r="H79" s="117"/>
      <c r="I79" s="105"/>
      <c r="J79" s="105"/>
    </row>
    <row r="80" spans="1:10" s="396" customFormat="1" ht="14.1" customHeight="1" x14ac:dyDescent="0.15">
      <c r="A80" s="661">
        <v>5</v>
      </c>
      <c r="B80" s="112">
        <v>35453</v>
      </c>
      <c r="C80" s="110">
        <v>70387</v>
      </c>
      <c r="D80" s="111">
        <v>34276</v>
      </c>
      <c r="E80" s="111">
        <v>36111</v>
      </c>
      <c r="F80" s="113">
        <v>238.88342100797558</v>
      </c>
      <c r="G80" s="114"/>
      <c r="H80" s="117"/>
      <c r="I80" s="105"/>
      <c r="J80" s="105"/>
    </row>
    <row r="81" spans="1:10" s="396" customFormat="1" ht="13.5" customHeight="1" thickBot="1" x14ac:dyDescent="0.2">
      <c r="A81" s="666">
        <v>6</v>
      </c>
      <c r="B81" s="667">
        <v>36060</v>
      </c>
      <c r="C81" s="668">
        <f>SUM(D81:E81)</f>
        <v>70448</v>
      </c>
      <c r="D81" s="669">
        <v>34204</v>
      </c>
      <c r="E81" s="669">
        <v>36244</v>
      </c>
      <c r="F81" s="670">
        <v>239.1</v>
      </c>
      <c r="G81" s="606"/>
      <c r="H81" s="117"/>
      <c r="I81" s="105"/>
      <c r="J81" s="105"/>
    </row>
    <row r="82" spans="1:10" s="396" customFormat="1" ht="14.1" customHeight="1" x14ac:dyDescent="0.15">
      <c r="A82" s="659" t="s">
        <v>390</v>
      </c>
      <c r="B82" s="659"/>
      <c r="C82" s="659"/>
      <c r="D82" s="659"/>
      <c r="E82" s="659"/>
      <c r="F82" s="659"/>
      <c r="G82" s="662" t="s">
        <v>555</v>
      </c>
      <c r="H82" s="118"/>
      <c r="I82" s="105"/>
      <c r="J82" s="105"/>
    </row>
    <row r="83" spans="1:10" s="396" customFormat="1" ht="14.1" customHeight="1" x14ac:dyDescent="0.15">
      <c r="A83" s="88" t="s">
        <v>391</v>
      </c>
      <c r="B83" s="88"/>
      <c r="C83" s="88"/>
      <c r="D83" s="88"/>
      <c r="E83" s="88"/>
      <c r="F83" s="88"/>
      <c r="G83" s="88"/>
      <c r="H83" s="105"/>
      <c r="I83" s="105"/>
      <c r="J83" s="105"/>
    </row>
    <row r="84" spans="1:10" s="396" customFormat="1" ht="14.1" customHeight="1" x14ac:dyDescent="0.15">
      <c r="A84" s="88" t="s">
        <v>582</v>
      </c>
      <c r="B84" s="88"/>
      <c r="C84" s="88"/>
      <c r="D84" s="88"/>
      <c r="E84" s="88"/>
      <c r="F84" s="88"/>
      <c r="G84" s="88"/>
      <c r="H84" s="105"/>
      <c r="I84" s="105"/>
      <c r="J84" s="105"/>
    </row>
  </sheetData>
  <mergeCells count="6">
    <mergeCell ref="A1:G1"/>
    <mergeCell ref="D3:G3"/>
    <mergeCell ref="A4:A5"/>
    <mergeCell ref="B4:B5"/>
    <mergeCell ref="C4:E4"/>
    <mergeCell ref="G4:G5"/>
  </mergeCells>
  <phoneticPr fontId="2"/>
  <pageMargins left="0.75" right="0.56999999999999995" top="1" bottom="0.25" header="0.51200000000000001" footer="0.22"/>
  <pageSetup paperSize="9" scale="93"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C10"/>
  <sheetViews>
    <sheetView workbookViewId="0">
      <selection activeCell="C3" sqref="C3"/>
    </sheetView>
  </sheetViews>
  <sheetFormatPr defaultRowHeight="13.5" x14ac:dyDescent="0.15"/>
  <cols>
    <col min="1" max="1" width="15.125" customWidth="1"/>
    <col min="2" max="3" width="10.625" customWidth="1"/>
  </cols>
  <sheetData>
    <row r="1" spans="1:3" ht="16.5" customHeight="1" x14ac:dyDescent="0.15">
      <c r="A1" s="80"/>
      <c r="B1" s="304" t="s">
        <v>326</v>
      </c>
      <c r="C1" s="304" t="s">
        <v>363</v>
      </c>
    </row>
    <row r="2" spans="1:3" ht="16.5" customHeight="1" x14ac:dyDescent="0.15">
      <c r="A2" s="80" t="s">
        <v>75</v>
      </c>
      <c r="B2" s="305">
        <f>国調年齢別!G28</f>
        <v>8701</v>
      </c>
      <c r="C2" s="444">
        <f>国調年齢別!G33</f>
        <v>12.46794</v>
      </c>
    </row>
    <row r="3" spans="1:3" ht="16.5" customHeight="1" x14ac:dyDescent="0.15">
      <c r="A3" s="80" t="s">
        <v>74</v>
      </c>
      <c r="B3" s="305">
        <f>国調年齢別!G29</f>
        <v>41413</v>
      </c>
      <c r="C3" s="444">
        <f>国調年齢別!G34</f>
        <v>59.341999999999999</v>
      </c>
    </row>
    <row r="4" spans="1:3" ht="16.5" customHeight="1" x14ac:dyDescent="0.15">
      <c r="A4" s="80" t="s">
        <v>73</v>
      </c>
      <c r="B4" s="305">
        <f>国調年齢別!G30</f>
        <v>19673</v>
      </c>
      <c r="C4" s="444">
        <f>国調年齢別!G35</f>
        <v>28.190059999999999</v>
      </c>
    </row>
    <row r="5" spans="1:3" ht="16.5" customHeight="1" x14ac:dyDescent="0.15"/>
    <row r="6" spans="1:3" ht="16.5" customHeight="1" x14ac:dyDescent="0.15"/>
    <row r="7" spans="1:3" ht="16.5" customHeight="1" x14ac:dyDescent="0.15">
      <c r="A7" s="80"/>
      <c r="B7" s="304" t="s">
        <v>363</v>
      </c>
    </row>
    <row r="8" spans="1:3" ht="16.5" customHeight="1" x14ac:dyDescent="0.15">
      <c r="A8" s="80" t="s">
        <v>75</v>
      </c>
      <c r="B8" s="80">
        <v>12.5</v>
      </c>
    </row>
    <row r="9" spans="1:3" ht="16.5" customHeight="1" x14ac:dyDescent="0.15">
      <c r="A9" s="80" t="s">
        <v>74</v>
      </c>
      <c r="B9" s="80">
        <v>59.3</v>
      </c>
    </row>
    <row r="10" spans="1:3" ht="16.5" customHeight="1" x14ac:dyDescent="0.15">
      <c r="A10" s="80" t="s">
        <v>73</v>
      </c>
      <c r="B10" s="80">
        <v>28.2</v>
      </c>
    </row>
  </sheetData>
  <phoneticPr fontId="2"/>
  <pageMargins left="0.7" right="0.7" top="0.75" bottom="0.75" header="0.3" footer="0.3"/>
  <pageSetup paperSize="9" orientation="portrait" copies="0"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indexed="8"/>
  </sheetPr>
  <dimension ref="A2:E22"/>
  <sheetViews>
    <sheetView topLeftCell="H1" zoomScaleNormal="100" zoomScaleSheetLayoutView="115" workbookViewId="0">
      <selection activeCell="V3" sqref="V3"/>
    </sheetView>
  </sheetViews>
  <sheetFormatPr defaultRowHeight="13.5" x14ac:dyDescent="0.15"/>
  <sheetData>
    <row r="2" spans="1:5" x14ac:dyDescent="0.15">
      <c r="A2" s="80" t="s">
        <v>497</v>
      </c>
      <c r="B2" s="80"/>
      <c r="C2" s="80" t="s">
        <v>866</v>
      </c>
      <c r="D2" s="80" t="s">
        <v>420</v>
      </c>
    </row>
    <row r="3" spans="1:5" x14ac:dyDescent="0.15">
      <c r="A3" s="80">
        <v>2</v>
      </c>
      <c r="B3" s="80" t="s">
        <v>498</v>
      </c>
      <c r="C3" s="282">
        <v>697</v>
      </c>
      <c r="D3" s="281">
        <v>2010</v>
      </c>
      <c r="E3" s="280"/>
    </row>
    <row r="4" spans="1:5" x14ac:dyDescent="0.15">
      <c r="A4" s="80"/>
      <c r="B4" s="80" t="s">
        <v>499</v>
      </c>
      <c r="C4" s="282">
        <v>706</v>
      </c>
      <c r="D4" s="281">
        <v>2311</v>
      </c>
      <c r="E4" s="280"/>
    </row>
    <row r="5" spans="1:5" x14ac:dyDescent="0.15">
      <c r="A5" s="80">
        <v>3</v>
      </c>
      <c r="B5" s="80" t="s">
        <v>498</v>
      </c>
      <c r="C5" s="282">
        <v>730</v>
      </c>
      <c r="D5" s="283">
        <v>2326</v>
      </c>
      <c r="E5" s="280">
        <f t="shared" ref="E5:E12" si="0">C3+D3</f>
        <v>2707</v>
      </c>
    </row>
    <row r="6" spans="1:5" x14ac:dyDescent="0.15">
      <c r="A6" s="80"/>
      <c r="B6" s="87" t="s">
        <v>499</v>
      </c>
      <c r="C6" s="282">
        <v>854</v>
      </c>
      <c r="D6" s="283">
        <v>1955</v>
      </c>
      <c r="E6" s="280">
        <f t="shared" si="0"/>
        <v>3017</v>
      </c>
    </row>
    <row r="7" spans="1:5" x14ac:dyDescent="0.15">
      <c r="A7" s="80">
        <v>4</v>
      </c>
      <c r="B7" s="87" t="s">
        <v>498</v>
      </c>
      <c r="C7" s="282">
        <v>840</v>
      </c>
      <c r="D7" s="283">
        <v>2495</v>
      </c>
      <c r="E7" s="280">
        <f t="shared" si="0"/>
        <v>3056</v>
      </c>
    </row>
    <row r="8" spans="1:5" x14ac:dyDescent="0.15">
      <c r="A8" s="80"/>
      <c r="B8" s="87" t="s">
        <v>499</v>
      </c>
      <c r="C8" s="282">
        <v>887</v>
      </c>
      <c r="D8" s="283">
        <v>1958</v>
      </c>
      <c r="E8" s="280">
        <f t="shared" si="0"/>
        <v>2809</v>
      </c>
    </row>
    <row r="9" spans="1:5" x14ac:dyDescent="0.15">
      <c r="A9" s="80">
        <v>5</v>
      </c>
      <c r="B9" s="87" t="s">
        <v>498</v>
      </c>
      <c r="C9" s="282">
        <v>778</v>
      </c>
      <c r="D9" s="283">
        <v>2465</v>
      </c>
      <c r="E9" s="280">
        <f t="shared" si="0"/>
        <v>3335</v>
      </c>
    </row>
    <row r="10" spans="1:5" x14ac:dyDescent="0.15">
      <c r="A10" s="80"/>
      <c r="B10" s="87" t="s">
        <v>499</v>
      </c>
      <c r="C10" s="282">
        <v>783</v>
      </c>
      <c r="D10" s="283">
        <v>1879</v>
      </c>
      <c r="E10" s="280">
        <f t="shared" si="0"/>
        <v>2845</v>
      </c>
    </row>
    <row r="11" spans="1:5" x14ac:dyDescent="0.15">
      <c r="A11" s="80">
        <v>6</v>
      </c>
      <c r="B11" s="87" t="s">
        <v>498</v>
      </c>
      <c r="C11" s="282">
        <v>767</v>
      </c>
      <c r="D11" s="283">
        <v>2305</v>
      </c>
      <c r="E11" s="280">
        <f t="shared" si="0"/>
        <v>3243</v>
      </c>
    </row>
    <row r="12" spans="1:5" x14ac:dyDescent="0.15">
      <c r="A12" s="80"/>
      <c r="B12" s="87" t="s">
        <v>499</v>
      </c>
      <c r="C12" s="282">
        <v>855</v>
      </c>
      <c r="D12" s="283">
        <v>1954</v>
      </c>
      <c r="E12" s="280">
        <f t="shared" si="0"/>
        <v>2662</v>
      </c>
    </row>
    <row r="17" spans="1:2" x14ac:dyDescent="0.15">
      <c r="A17" s="85"/>
      <c r="B17" s="85"/>
    </row>
    <row r="18" spans="1:2" x14ac:dyDescent="0.15">
      <c r="A18" s="86"/>
      <c r="B18" s="86"/>
    </row>
    <row r="22" spans="1:2" x14ac:dyDescent="0.15">
      <c r="A22" s="71"/>
    </row>
  </sheetData>
  <phoneticPr fontId="2"/>
  <pageMargins left="0.75" right="0.75" top="1" bottom="1" header="0.51200000000000001" footer="0.5120000000000000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4417" r:id="rId4" name="Button 1">
              <controlPr defaultSize="0" print="0" autoFill="0" autoPict="0" macro="[0]!人口の推移_ボタン1_Click">
                <anchor moveWithCells="1" sizeWithCells="1">
                  <from>
                    <xdr:col>0</xdr:col>
                    <xdr:colOff>66675</xdr:colOff>
                    <xdr:row>13</xdr:row>
                    <xdr:rowOff>19050</xdr:rowOff>
                  </from>
                  <to>
                    <xdr:col>2</xdr:col>
                    <xdr:colOff>590550</xdr:colOff>
                    <xdr:row>14</xdr:row>
                    <xdr:rowOff>171450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indexed="8"/>
  </sheetPr>
  <dimension ref="B2:AE64"/>
  <sheetViews>
    <sheetView view="pageBreakPreview" topLeftCell="A22" zoomScaleNormal="100" zoomScaleSheetLayoutView="100" workbookViewId="0">
      <selection activeCell="M36" sqref="M36"/>
    </sheetView>
  </sheetViews>
  <sheetFormatPr defaultRowHeight="13.5" x14ac:dyDescent="0.15"/>
  <cols>
    <col min="12" max="17" width="8.625" customWidth="1"/>
  </cols>
  <sheetData>
    <row r="2" spans="2:24" x14ac:dyDescent="0.15">
      <c r="B2" s="31"/>
      <c r="I2" s="32"/>
      <c r="L2" s="1" t="s">
        <v>944</v>
      </c>
      <c r="M2" s="1"/>
      <c r="N2" s="1"/>
    </row>
    <row r="3" spans="2:24" ht="14.25" thickBot="1" x14ac:dyDescent="0.2">
      <c r="I3" s="32"/>
      <c r="L3" s="3" t="s">
        <v>362</v>
      </c>
      <c r="M3" s="8"/>
      <c r="N3" s="1"/>
      <c r="P3" s="74"/>
    </row>
    <row r="4" spans="2:24" ht="13.5" customHeight="1" x14ac:dyDescent="0.15">
      <c r="L4" s="29"/>
      <c r="M4" s="33" t="s">
        <v>550</v>
      </c>
      <c r="N4" s="33" t="s">
        <v>551</v>
      </c>
      <c r="O4" s="34" t="s">
        <v>552</v>
      </c>
      <c r="P4" s="72" t="s">
        <v>223</v>
      </c>
    </row>
    <row r="5" spans="2:24" ht="13.5" customHeight="1" x14ac:dyDescent="0.15">
      <c r="L5" s="30" t="s">
        <v>363</v>
      </c>
      <c r="M5" s="35">
        <v>4</v>
      </c>
      <c r="N5" s="35">
        <v>20.8</v>
      </c>
      <c r="O5" s="36">
        <v>73.8</v>
      </c>
      <c r="P5" s="73">
        <v>1.4</v>
      </c>
      <c r="Q5" s="37">
        <f>SUM(M5:P5)</f>
        <v>100</v>
      </c>
    </row>
    <row r="6" spans="2:24" ht="13.5" customHeight="1" thickBot="1" x14ac:dyDescent="0.2">
      <c r="L6" s="38" t="s">
        <v>364</v>
      </c>
      <c r="M6" s="39">
        <v>1277</v>
      </c>
      <c r="N6" s="39">
        <v>6715</v>
      </c>
      <c r="O6" s="40">
        <v>23833</v>
      </c>
      <c r="P6" s="293">
        <v>448</v>
      </c>
      <c r="Q6" s="41">
        <f>SUM(M6:P6)</f>
        <v>32273</v>
      </c>
    </row>
    <row r="7" spans="2:24" ht="13.5" customHeight="1" x14ac:dyDescent="0.15"/>
    <row r="8" spans="2:24" ht="14.25" customHeight="1" x14ac:dyDescent="0.15">
      <c r="L8" s="6"/>
      <c r="M8" s="6"/>
      <c r="N8" s="6"/>
    </row>
    <row r="9" spans="2:24" ht="14.25" customHeight="1" x14ac:dyDescent="0.15">
      <c r="L9" s="42"/>
      <c r="M9" s="43"/>
      <c r="N9" s="44"/>
      <c r="O9" s="45"/>
      <c r="P9" s="42"/>
      <c r="Q9" s="46"/>
      <c r="R9" s="19"/>
      <c r="S9" s="41"/>
    </row>
    <row r="10" spans="2:24" ht="14.25" customHeight="1" x14ac:dyDescent="0.15">
      <c r="L10" s="42"/>
      <c r="M10" s="43"/>
      <c r="N10" s="44"/>
      <c r="O10" s="45"/>
      <c r="P10" s="42"/>
      <c r="Q10" s="46"/>
      <c r="R10" s="19"/>
      <c r="S10" s="1"/>
      <c r="T10" s="1"/>
      <c r="U10" s="1"/>
      <c r="V10" s="1"/>
      <c r="W10" s="1"/>
      <c r="X10" s="1"/>
    </row>
    <row r="11" spans="2:24" ht="14.25" customHeight="1" x14ac:dyDescent="0.15">
      <c r="L11" s="42"/>
      <c r="M11" s="447">
        <f>M6/$Q6</f>
        <v>3.95686797012983E-2</v>
      </c>
      <c r="N11" s="447">
        <f t="shared" ref="N11:P11" si="0">N6/$Q6</f>
        <v>0.20806866420847148</v>
      </c>
      <c r="O11" s="447">
        <f t="shared" si="0"/>
        <v>0.7384810832584513</v>
      </c>
      <c r="P11" s="447">
        <f t="shared" si="0"/>
        <v>1.3881572831778887E-2</v>
      </c>
      <c r="Q11" s="46"/>
      <c r="R11" s="19"/>
      <c r="S11" s="1"/>
      <c r="T11" s="1"/>
      <c r="U11" s="1"/>
      <c r="V11" s="1"/>
      <c r="W11" s="1"/>
      <c r="X11" s="1"/>
    </row>
    <row r="12" spans="2:24" ht="14.25" customHeight="1" x14ac:dyDescent="0.15">
      <c r="L12" s="42"/>
      <c r="M12" s="43"/>
      <c r="N12" s="47"/>
      <c r="P12" s="42"/>
      <c r="Q12" s="46"/>
      <c r="R12" s="48"/>
    </row>
    <row r="13" spans="2:24" ht="14.25" customHeight="1" x14ac:dyDescent="0.15">
      <c r="L13" s="49"/>
      <c r="M13" s="43"/>
      <c r="N13" s="47"/>
      <c r="P13" s="49"/>
      <c r="Q13" s="46"/>
      <c r="R13" s="48"/>
    </row>
    <row r="14" spans="2:24" ht="14.25" customHeight="1" x14ac:dyDescent="0.15">
      <c r="L14" s="49"/>
      <c r="M14" s="43"/>
      <c r="N14" s="47"/>
      <c r="P14" s="49"/>
      <c r="Q14" s="46"/>
      <c r="R14" s="48"/>
      <c r="S14" s="41"/>
    </row>
    <row r="15" spans="2:24" ht="14.25" customHeight="1" x14ac:dyDescent="0.15">
      <c r="L15" s="49"/>
      <c r="M15" s="43"/>
      <c r="N15" s="47"/>
      <c r="O15" s="45"/>
      <c r="P15" s="49"/>
      <c r="Q15" s="46"/>
      <c r="R15" s="48"/>
    </row>
    <row r="16" spans="2:24" ht="14.25" customHeight="1" x14ac:dyDescent="0.15">
      <c r="L16" s="42"/>
      <c r="M16" s="43"/>
      <c r="N16" s="5"/>
      <c r="O16" s="45"/>
      <c r="P16" s="42"/>
      <c r="Q16" s="46"/>
      <c r="R16" s="9"/>
    </row>
    <row r="17" spans="12:20" ht="14.25" customHeight="1" x14ac:dyDescent="0.15">
      <c r="L17" s="42"/>
      <c r="M17" s="43"/>
      <c r="N17" s="5"/>
      <c r="O17" s="45"/>
      <c r="P17" s="42"/>
      <c r="Q17" s="46"/>
      <c r="R17" s="9"/>
    </row>
    <row r="18" spans="12:20" ht="14.25" customHeight="1" x14ac:dyDescent="0.15">
      <c r="L18" s="42"/>
      <c r="M18" s="43"/>
      <c r="N18" s="5"/>
      <c r="O18" s="45"/>
      <c r="P18" s="42"/>
      <c r="Q18" s="46"/>
      <c r="R18" s="9"/>
    </row>
    <row r="19" spans="12:20" ht="14.25" customHeight="1" x14ac:dyDescent="0.15">
      <c r="L19" s="49"/>
      <c r="M19" s="43"/>
      <c r="N19" s="5"/>
      <c r="O19" s="45"/>
      <c r="P19" s="49"/>
      <c r="Q19" s="46"/>
      <c r="R19" s="9"/>
    </row>
    <row r="20" spans="12:20" ht="14.25" customHeight="1" x14ac:dyDescent="0.15">
      <c r="L20" s="49"/>
      <c r="M20" s="43"/>
      <c r="N20" s="5"/>
      <c r="O20" s="45"/>
      <c r="P20" s="42"/>
      <c r="Q20" s="46"/>
      <c r="R20" s="9"/>
      <c r="S20" s="41"/>
    </row>
    <row r="21" spans="12:20" ht="14.25" customHeight="1" x14ac:dyDescent="0.15">
      <c r="L21" s="2"/>
      <c r="M21" s="5"/>
      <c r="N21" s="5"/>
      <c r="O21" s="45"/>
      <c r="Q21" s="37"/>
      <c r="R21" s="41"/>
      <c r="S21" s="9"/>
    </row>
    <row r="22" spans="12:20" ht="14.25" customHeight="1" x14ac:dyDescent="0.15">
      <c r="O22" s="45"/>
    </row>
    <row r="23" spans="12:20" ht="14.25" customHeight="1" x14ac:dyDescent="0.15">
      <c r="L23" s="7"/>
      <c r="M23" s="7" t="s">
        <v>943</v>
      </c>
      <c r="N23" s="7">
        <v>27</v>
      </c>
      <c r="O23" s="7">
        <v>22</v>
      </c>
      <c r="P23" s="7">
        <v>17</v>
      </c>
      <c r="Q23" s="7" t="s">
        <v>960</v>
      </c>
    </row>
    <row r="24" spans="12:20" ht="14.25" customHeight="1" x14ac:dyDescent="0.15">
      <c r="L24" s="61" t="s">
        <v>198</v>
      </c>
      <c r="M24" s="35">
        <v>4</v>
      </c>
      <c r="N24" s="35">
        <v>3.8</v>
      </c>
      <c r="O24" s="35">
        <v>3.7</v>
      </c>
      <c r="P24" s="35">
        <v>4.662717370533155</v>
      </c>
      <c r="Q24" s="35">
        <v>4.5</v>
      </c>
      <c r="T24" s="9"/>
    </row>
    <row r="25" spans="12:20" ht="14.25" customHeight="1" x14ac:dyDescent="0.15">
      <c r="L25" s="61" t="s">
        <v>202</v>
      </c>
      <c r="M25" s="35">
        <v>20.8</v>
      </c>
      <c r="N25" s="35">
        <v>20.7</v>
      </c>
      <c r="O25" s="35">
        <v>21.8</v>
      </c>
      <c r="P25" s="35">
        <v>23.192560035671061</v>
      </c>
      <c r="Q25" s="35">
        <v>25.7</v>
      </c>
      <c r="T25" s="9"/>
    </row>
    <row r="26" spans="12:20" ht="14.25" customHeight="1" x14ac:dyDescent="0.15">
      <c r="L26" s="61" t="s">
        <v>206</v>
      </c>
      <c r="M26" s="35">
        <v>73.8</v>
      </c>
      <c r="N26" s="35">
        <v>71.400000000000006</v>
      </c>
      <c r="O26" s="35">
        <v>70.2</v>
      </c>
      <c r="P26" s="35">
        <v>70.357984585005411</v>
      </c>
      <c r="Q26" s="35">
        <v>69.099999999999994</v>
      </c>
    </row>
    <row r="27" spans="12:20" x14ac:dyDescent="0.15">
      <c r="L27" s="61" t="s">
        <v>366</v>
      </c>
      <c r="M27" s="35">
        <v>1.4</v>
      </c>
      <c r="N27" s="35">
        <v>4.0999999999999996</v>
      </c>
      <c r="O27" s="35">
        <v>4.3</v>
      </c>
      <c r="P27" s="35">
        <v>1.8</v>
      </c>
      <c r="Q27" s="35">
        <v>0.7</v>
      </c>
      <c r="R27" s="50"/>
      <c r="T27" s="1"/>
    </row>
    <row r="28" spans="12:20" x14ac:dyDescent="0.15">
      <c r="L28" s="6"/>
      <c r="M28" s="6"/>
      <c r="N28" s="6"/>
      <c r="O28" s="6"/>
      <c r="P28" s="6"/>
      <c r="Q28" s="6"/>
      <c r="R28" s="1"/>
      <c r="T28" s="1"/>
    </row>
    <row r="29" spans="12:20" x14ac:dyDescent="0.15">
      <c r="L29" s="42"/>
      <c r="M29" s="43"/>
      <c r="N29" s="43"/>
      <c r="O29" s="43"/>
      <c r="P29" s="43"/>
      <c r="Q29" s="43"/>
      <c r="R29" s="1"/>
    </row>
    <row r="30" spans="12:20" x14ac:dyDescent="0.15">
      <c r="L30" s="42"/>
      <c r="M30" s="43"/>
      <c r="N30" s="43"/>
      <c r="O30" s="43"/>
      <c r="P30" s="43"/>
      <c r="Q30" s="43"/>
      <c r="R30" s="1"/>
    </row>
    <row r="31" spans="12:20" x14ac:dyDescent="0.15">
      <c r="L31" s="42"/>
      <c r="M31" s="43"/>
      <c r="N31" s="43"/>
      <c r="O31" s="43"/>
      <c r="P31" s="43"/>
      <c r="Q31" s="43"/>
      <c r="R31" s="1"/>
    </row>
    <row r="32" spans="12:20" x14ac:dyDescent="0.15">
      <c r="L32" s="42"/>
      <c r="M32" s="43"/>
      <c r="N32" s="43"/>
      <c r="O32" s="43"/>
      <c r="P32" s="43"/>
      <c r="Q32" s="43"/>
      <c r="R32" s="1"/>
    </row>
    <row r="33" spans="18:31" x14ac:dyDescent="0.15">
      <c r="R33" s="1"/>
    </row>
    <row r="34" spans="18:31" x14ac:dyDescent="0.15">
      <c r="R34" s="1"/>
    </row>
    <row r="35" spans="18:31" x14ac:dyDescent="0.15">
      <c r="R35" s="1"/>
      <c r="U35" s="9"/>
      <c r="V35" s="9"/>
      <c r="W35" s="9"/>
      <c r="X35" s="9"/>
      <c r="Y35" s="9"/>
      <c r="Z35" s="9"/>
      <c r="AA35" s="9"/>
      <c r="AB35" s="1"/>
      <c r="AC35" s="1"/>
      <c r="AD35" s="1"/>
      <c r="AE35" s="1"/>
    </row>
    <row r="36" spans="18:31" x14ac:dyDescent="0.15">
      <c r="R36" s="1"/>
      <c r="U36" s="9"/>
      <c r="V36" s="9"/>
      <c r="W36" s="9"/>
      <c r="X36" s="9"/>
      <c r="Y36" s="9"/>
      <c r="Z36" s="9"/>
      <c r="AA36" s="9"/>
      <c r="AB36" s="1"/>
      <c r="AC36" s="1"/>
      <c r="AD36" s="1"/>
      <c r="AE36" s="1"/>
    </row>
    <row r="37" spans="18:31" x14ac:dyDescent="0.15">
      <c r="R37" s="1"/>
    </row>
    <row r="38" spans="18:31" x14ac:dyDescent="0.15">
      <c r="R38" s="1"/>
      <c r="U38" s="1"/>
      <c r="V38" s="1"/>
      <c r="W38" s="1"/>
      <c r="X38" s="1"/>
      <c r="Y38" s="1"/>
      <c r="Z38" s="1"/>
      <c r="AA38" s="1"/>
      <c r="AB38" s="1"/>
      <c r="AC38" s="1"/>
      <c r="AD38" s="1"/>
      <c r="AE38" s="1"/>
    </row>
    <row r="39" spans="18:31" x14ac:dyDescent="0.15">
      <c r="R39" s="1"/>
      <c r="U39" s="1"/>
      <c r="V39" s="1"/>
      <c r="W39" s="1"/>
      <c r="X39" s="1"/>
      <c r="Y39" s="1"/>
      <c r="Z39" s="1"/>
      <c r="AA39" s="1"/>
      <c r="AB39" s="1"/>
      <c r="AC39" s="1"/>
      <c r="AD39" s="1"/>
      <c r="AE39" s="1"/>
    </row>
    <row r="40" spans="18:31" x14ac:dyDescent="0.15">
      <c r="R40" s="1"/>
    </row>
    <row r="41" spans="18:31" x14ac:dyDescent="0.15">
      <c r="R41" s="1"/>
    </row>
    <row r="42" spans="18:31" x14ac:dyDescent="0.15">
      <c r="R42" s="1"/>
    </row>
    <row r="43" spans="18:31" x14ac:dyDescent="0.15">
      <c r="R43" s="1"/>
    </row>
    <row r="44" spans="18:31" x14ac:dyDescent="0.15">
      <c r="R44" s="1"/>
    </row>
    <row r="45" spans="18:31" x14ac:dyDescent="0.15">
      <c r="R45" s="9"/>
      <c r="S45" s="9"/>
    </row>
    <row r="46" spans="18:31" x14ac:dyDescent="0.15">
      <c r="R46" s="9"/>
      <c r="S46" s="9"/>
    </row>
    <row r="52" spans="20:31" x14ac:dyDescent="0.15">
      <c r="T52" s="9"/>
    </row>
    <row r="53" spans="20:31" x14ac:dyDescent="0.15">
      <c r="T53" s="9"/>
    </row>
    <row r="63" spans="20:31" x14ac:dyDescent="0.15">
      <c r="U63" s="9"/>
      <c r="V63" s="9"/>
      <c r="W63" s="9"/>
      <c r="X63" s="9"/>
      <c r="Y63" s="9"/>
      <c r="Z63" s="9"/>
      <c r="AA63" s="9"/>
      <c r="AB63" s="1"/>
      <c r="AC63" s="1"/>
      <c r="AD63" s="1"/>
      <c r="AE63" s="1"/>
    </row>
    <row r="64" spans="20:31" x14ac:dyDescent="0.15">
      <c r="U64" s="9"/>
      <c r="V64" s="9"/>
      <c r="W64" s="9"/>
      <c r="X64" s="9"/>
      <c r="Y64" s="9"/>
      <c r="Z64" s="9"/>
      <c r="AA64" s="9"/>
      <c r="AB64" s="1"/>
      <c r="AC64" s="1"/>
      <c r="AD64" s="1"/>
      <c r="AE64" s="1"/>
    </row>
  </sheetData>
  <phoneticPr fontId="2"/>
  <pageMargins left="0.75" right="0.75" top="1" bottom="1" header="0.51200000000000001" footer="0.51200000000000001"/>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5441" r:id="rId4" name="Button 1">
              <controlPr defaultSize="0" print="0" autoFill="0" autoPict="0" macro="[0]!人口の推移_ボタン1_Click">
                <anchor moveWithCells="1" sizeWithCells="1">
                  <from>
                    <xdr:col>9</xdr:col>
                    <xdr:colOff>266700</xdr:colOff>
                    <xdr:row>7</xdr:row>
                    <xdr:rowOff>104775</xdr:rowOff>
                  </from>
                  <to>
                    <xdr:col>12</xdr:col>
                    <xdr:colOff>142875</xdr:colOff>
                    <xdr:row>9</xdr:row>
                    <xdr:rowOff>57150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indexed="8"/>
  </sheetPr>
  <dimension ref="A1:G39"/>
  <sheetViews>
    <sheetView view="pageBreakPreview" topLeftCell="A19" zoomScale="85" zoomScaleNormal="100" zoomScaleSheetLayoutView="85" workbookViewId="0">
      <selection activeCell="C3" sqref="C3:E3"/>
    </sheetView>
  </sheetViews>
  <sheetFormatPr defaultRowHeight="13.5" x14ac:dyDescent="0.15"/>
  <cols>
    <col min="1" max="1" width="4.375" style="18" customWidth="1"/>
    <col min="2" max="2" width="12.625" style="18" customWidth="1"/>
    <col min="3" max="5" width="10.625" style="18" customWidth="1"/>
    <col min="6" max="16384" width="9" style="18"/>
  </cols>
  <sheetData>
    <row r="1" spans="1:7" ht="18.75" customHeight="1" x14ac:dyDescent="0.15">
      <c r="A1" s="58" t="s">
        <v>415</v>
      </c>
      <c r="B1" s="59"/>
      <c r="C1" s="59"/>
      <c r="D1" s="60"/>
      <c r="E1" s="59"/>
    </row>
    <row r="2" spans="1:7" ht="18.75" customHeight="1" thickBot="1" x14ac:dyDescent="0.2">
      <c r="A2" s="23"/>
      <c r="B2" s="24"/>
      <c r="C2" s="24"/>
      <c r="D2" s="25"/>
      <c r="E2" s="62"/>
    </row>
    <row r="3" spans="1:7" ht="20.100000000000001" customHeight="1" x14ac:dyDescent="0.15">
      <c r="A3" s="853"/>
      <c r="B3" s="854"/>
      <c r="C3" s="66" t="s">
        <v>365</v>
      </c>
      <c r="D3" s="67" t="s">
        <v>870</v>
      </c>
      <c r="E3" s="65" t="s">
        <v>941</v>
      </c>
    </row>
    <row r="4" spans="1:7" ht="20.100000000000001" customHeight="1" x14ac:dyDescent="0.15">
      <c r="A4" s="11"/>
      <c r="B4" s="10" t="s">
        <v>90</v>
      </c>
      <c r="C4" s="13">
        <v>491</v>
      </c>
      <c r="D4" s="52">
        <v>819</v>
      </c>
      <c r="E4" s="52">
        <v>1141</v>
      </c>
    </row>
    <row r="5" spans="1:7" ht="20.100000000000001" customHeight="1" x14ac:dyDescent="0.15">
      <c r="A5" s="11"/>
      <c r="B5" s="10" t="s">
        <v>346</v>
      </c>
      <c r="C5" s="12">
        <v>948</v>
      </c>
      <c r="D5" s="20">
        <v>1151</v>
      </c>
      <c r="E5" s="20">
        <v>1203</v>
      </c>
      <c r="F5" s="26"/>
    </row>
    <row r="6" spans="1:7" ht="20.100000000000001" customHeight="1" x14ac:dyDescent="0.15">
      <c r="A6" s="11"/>
      <c r="B6" s="10" t="s">
        <v>348</v>
      </c>
      <c r="C6" s="12">
        <v>1427</v>
      </c>
      <c r="D6" s="20">
        <v>1488</v>
      </c>
      <c r="E6" s="20">
        <v>1538</v>
      </c>
    </row>
    <row r="7" spans="1:7" ht="20.100000000000001" customHeight="1" x14ac:dyDescent="0.15">
      <c r="A7" s="11"/>
      <c r="B7" s="10" t="s">
        <v>350</v>
      </c>
      <c r="C7" s="12">
        <v>1654</v>
      </c>
      <c r="D7" s="20">
        <v>1751</v>
      </c>
      <c r="E7" s="20">
        <v>2320</v>
      </c>
    </row>
    <row r="8" spans="1:7" ht="20.100000000000001" customHeight="1" x14ac:dyDescent="0.15">
      <c r="A8" s="11"/>
      <c r="B8" s="10" t="s">
        <v>352</v>
      </c>
      <c r="C8" s="12">
        <v>1872</v>
      </c>
      <c r="D8" s="20">
        <v>2507</v>
      </c>
      <c r="E8" s="20">
        <v>2358</v>
      </c>
    </row>
    <row r="9" spans="1:7" ht="20.100000000000001" customHeight="1" x14ac:dyDescent="0.15">
      <c r="A9" s="11"/>
      <c r="B9" s="10" t="s">
        <v>354</v>
      </c>
      <c r="C9" s="12">
        <v>2581</v>
      </c>
      <c r="D9" s="20">
        <v>2396</v>
      </c>
      <c r="E9" s="20">
        <v>2101</v>
      </c>
    </row>
    <row r="10" spans="1:7" ht="20.100000000000001" customHeight="1" x14ac:dyDescent="0.15">
      <c r="A10" s="11"/>
      <c r="B10" s="10" t="s">
        <v>356</v>
      </c>
      <c r="C10" s="12">
        <v>2391</v>
      </c>
      <c r="D10" s="20">
        <v>2047</v>
      </c>
      <c r="E10" s="20">
        <v>2086</v>
      </c>
      <c r="G10" s="27"/>
    </row>
    <row r="11" spans="1:7" ht="20.100000000000001" customHeight="1" x14ac:dyDescent="0.15">
      <c r="A11" s="11"/>
      <c r="B11" s="10" t="s">
        <v>358</v>
      </c>
      <c r="C11" s="12">
        <v>2051</v>
      </c>
      <c r="D11" s="20">
        <v>2115</v>
      </c>
      <c r="E11" s="20">
        <v>2316</v>
      </c>
    </row>
    <row r="12" spans="1:7" ht="20.100000000000001" customHeight="1" x14ac:dyDescent="0.15">
      <c r="A12" s="11"/>
      <c r="B12" s="10" t="s">
        <v>357</v>
      </c>
      <c r="C12" s="12">
        <v>2131</v>
      </c>
      <c r="D12" s="20">
        <v>2312</v>
      </c>
      <c r="E12" s="20">
        <v>2623</v>
      </c>
    </row>
    <row r="13" spans="1:7" ht="20.100000000000001" customHeight="1" x14ac:dyDescent="0.15">
      <c r="A13" s="11"/>
      <c r="B13" s="10" t="s">
        <v>355</v>
      </c>
      <c r="C13" s="12">
        <v>2314</v>
      </c>
      <c r="D13" s="20">
        <v>2545</v>
      </c>
      <c r="E13" s="20">
        <v>2361</v>
      </c>
    </row>
    <row r="14" spans="1:7" ht="20.100000000000001" customHeight="1" x14ac:dyDescent="0.15">
      <c r="A14" s="11"/>
      <c r="B14" s="10" t="s">
        <v>353</v>
      </c>
      <c r="C14" s="12">
        <v>2540</v>
      </c>
      <c r="D14" s="20">
        <v>2299</v>
      </c>
      <c r="E14" s="20">
        <v>1969</v>
      </c>
    </row>
    <row r="15" spans="1:7" ht="20.100000000000001" customHeight="1" x14ac:dyDescent="0.15">
      <c r="A15" s="11"/>
      <c r="B15" s="10" t="s">
        <v>351</v>
      </c>
      <c r="C15" s="12">
        <v>2299</v>
      </c>
      <c r="D15" s="20">
        <v>1833</v>
      </c>
      <c r="E15" s="20">
        <v>1790</v>
      </c>
    </row>
    <row r="16" spans="1:7" ht="20.100000000000001" customHeight="1" x14ac:dyDescent="0.15">
      <c r="A16" s="11"/>
      <c r="B16" s="10" t="s">
        <v>349</v>
      </c>
      <c r="C16" s="12">
        <v>1866</v>
      </c>
      <c r="D16" s="20">
        <v>1671</v>
      </c>
      <c r="E16" s="20">
        <v>1611</v>
      </c>
    </row>
    <row r="17" spans="1:5" ht="20.100000000000001" customHeight="1" x14ac:dyDescent="0.15">
      <c r="A17" s="11"/>
      <c r="B17" s="10" t="s">
        <v>347</v>
      </c>
      <c r="C17" s="12">
        <v>2157</v>
      </c>
      <c r="D17" s="20">
        <v>2058</v>
      </c>
      <c r="E17" s="20">
        <v>1887</v>
      </c>
    </row>
    <row r="18" spans="1:5" ht="20.100000000000001" customHeight="1" x14ac:dyDescent="0.15">
      <c r="A18" s="11"/>
      <c r="B18" s="10" t="s">
        <v>345</v>
      </c>
      <c r="C18" s="12">
        <v>2216</v>
      </c>
      <c r="D18" s="20">
        <v>2090</v>
      </c>
      <c r="E18" s="20">
        <v>1943</v>
      </c>
    </row>
    <row r="19" spans="1:5" ht="20.100000000000001" customHeight="1" x14ac:dyDescent="0.15">
      <c r="A19" s="11"/>
      <c r="B19" s="10" t="s">
        <v>359</v>
      </c>
      <c r="C19" s="12">
        <v>1780</v>
      </c>
      <c r="D19" s="20">
        <v>1684</v>
      </c>
      <c r="E19" s="20">
        <v>1698</v>
      </c>
    </row>
    <row r="20" spans="1:5" ht="20.100000000000001" customHeight="1" x14ac:dyDescent="0.15">
      <c r="A20" s="11"/>
      <c r="B20" s="10" t="s">
        <v>360</v>
      </c>
      <c r="C20" s="12">
        <v>1662</v>
      </c>
      <c r="D20" s="20">
        <v>1591</v>
      </c>
      <c r="E20" s="20">
        <v>1503</v>
      </c>
    </row>
    <row r="21" spans="1:5" ht="20.100000000000001" customHeight="1" thickBot="1" x14ac:dyDescent="0.2">
      <c r="A21" s="14"/>
      <c r="B21" s="10" t="s">
        <v>361</v>
      </c>
      <c r="C21" s="12">
        <v>1467</v>
      </c>
      <c r="D21" s="20">
        <v>1296</v>
      </c>
      <c r="E21" s="20">
        <v>1275</v>
      </c>
    </row>
    <row r="22" spans="1:5" ht="20.100000000000001" customHeight="1" x14ac:dyDescent="0.15">
      <c r="A22" s="852" t="s">
        <v>321</v>
      </c>
      <c r="B22" s="852"/>
      <c r="C22" s="852"/>
      <c r="D22" s="852"/>
      <c r="E22" s="63" t="s">
        <v>555</v>
      </c>
    </row>
    <row r="23" spans="1:5" x14ac:dyDescent="0.15">
      <c r="A23" s="21"/>
      <c r="B23" s="21"/>
      <c r="C23" s="21"/>
      <c r="D23" s="22"/>
      <c r="E23" s="15"/>
    </row>
    <row r="24" spans="1:5" x14ac:dyDescent="0.15">
      <c r="A24" s="21"/>
      <c r="B24" s="21"/>
      <c r="C24" s="21"/>
      <c r="D24" s="22"/>
      <c r="E24" s="15"/>
    </row>
    <row r="25" spans="1:5" x14ac:dyDescent="0.15">
      <c r="A25" s="21"/>
      <c r="B25" s="21"/>
      <c r="C25" s="21"/>
      <c r="D25" s="22"/>
      <c r="E25" s="53"/>
    </row>
    <row r="26" spans="1:5" x14ac:dyDescent="0.15">
      <c r="A26" s="21"/>
      <c r="B26" s="21"/>
      <c r="C26" s="21"/>
      <c r="D26" s="22"/>
      <c r="E26" s="53"/>
    </row>
    <row r="27" spans="1:5" x14ac:dyDescent="0.15">
      <c r="A27" s="21"/>
      <c r="B27" s="21"/>
      <c r="C27" s="21"/>
      <c r="D27" s="22"/>
      <c r="E27" s="53"/>
    </row>
    <row r="28" spans="1:5" x14ac:dyDescent="0.15">
      <c r="A28" s="21"/>
      <c r="B28" s="21"/>
      <c r="C28" s="21"/>
      <c r="D28" s="22"/>
      <c r="E28" s="53"/>
    </row>
    <row r="29" spans="1:5" x14ac:dyDescent="0.15">
      <c r="A29" s="21"/>
      <c r="B29" s="21"/>
      <c r="C29" s="21"/>
      <c r="D29" s="22"/>
      <c r="E29" s="53"/>
    </row>
    <row r="30" spans="1:5" x14ac:dyDescent="0.15">
      <c r="E30" s="17"/>
    </row>
    <row r="31" spans="1:5" x14ac:dyDescent="0.15">
      <c r="E31" s="17"/>
    </row>
    <row r="32" spans="1:5" x14ac:dyDescent="0.15">
      <c r="E32" s="17"/>
    </row>
    <row r="33" spans="5:5" x14ac:dyDescent="0.15">
      <c r="E33" s="17"/>
    </row>
    <row r="34" spans="5:5" x14ac:dyDescent="0.15">
      <c r="E34" s="17"/>
    </row>
    <row r="35" spans="5:5" x14ac:dyDescent="0.15">
      <c r="E35" s="17"/>
    </row>
    <row r="36" spans="5:5" x14ac:dyDescent="0.15">
      <c r="E36" s="17"/>
    </row>
    <row r="37" spans="5:5" x14ac:dyDescent="0.15">
      <c r="E37" s="17"/>
    </row>
    <row r="38" spans="5:5" x14ac:dyDescent="0.15">
      <c r="E38" s="17"/>
    </row>
    <row r="39" spans="5:5" x14ac:dyDescent="0.15">
      <c r="E39" s="17"/>
    </row>
  </sheetData>
  <mergeCells count="2">
    <mergeCell ref="A22:D22"/>
    <mergeCell ref="A3:B3"/>
  </mergeCells>
  <phoneticPr fontId="2"/>
  <pageMargins left="0.75" right="0.75" top="1" bottom="0.72" header="0.51200000000000001" footer="0.51200000000000001"/>
  <pageSetup paperSize="9" scale="62" orientation="portrait" horizontalDpi="300" verticalDpi="300" r:id="rId1"/>
  <headerFooter alignWithMargins="0"/>
  <colBreaks count="1" manualBreakCount="1">
    <brk id="15" max="38" man="1"/>
  </colBreaks>
  <drawing r:id="rId2"/>
  <legacyDrawing r:id="rId3"/>
  <mc:AlternateContent xmlns:mc="http://schemas.openxmlformats.org/markup-compatibility/2006">
    <mc:Choice Requires="x14">
      <controls>
        <mc:AlternateContent xmlns:mc="http://schemas.openxmlformats.org/markup-compatibility/2006">
          <mc:Choice Requires="x14">
            <control shapeId="1087489" r:id="rId4" name="Button 1">
              <controlPr defaultSize="0" print="0" autoFill="0" autoPict="0" macro="[0]!人口の推移_ボタン1_Click">
                <anchor moveWithCells="1" sizeWithCells="1">
                  <from>
                    <xdr:col>0</xdr:col>
                    <xdr:colOff>171450</xdr:colOff>
                    <xdr:row>22</xdr:row>
                    <xdr:rowOff>38100</xdr:rowOff>
                  </from>
                  <to>
                    <xdr:col>2</xdr:col>
                    <xdr:colOff>495300</xdr:colOff>
                    <xdr:row>24</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indexed="8"/>
  </sheetPr>
  <dimension ref="A1:G39"/>
  <sheetViews>
    <sheetView view="pageBreakPreview" topLeftCell="A22" zoomScale="85" zoomScaleNormal="100" zoomScaleSheetLayoutView="85" workbookViewId="0">
      <selection activeCell="F54" sqref="F54"/>
    </sheetView>
  </sheetViews>
  <sheetFormatPr defaultRowHeight="13.5" x14ac:dyDescent="0.15"/>
  <cols>
    <col min="1" max="1" width="4.375" style="18" customWidth="1"/>
    <col min="2" max="2" width="12.625" style="18" customWidth="1"/>
    <col min="3" max="5" width="10.625" style="18" customWidth="1"/>
    <col min="6" max="16384" width="9" style="18"/>
  </cols>
  <sheetData>
    <row r="1" spans="1:7" ht="18.75" customHeight="1" x14ac:dyDescent="0.15">
      <c r="A1" s="58" t="s">
        <v>415</v>
      </c>
      <c r="B1" s="59"/>
      <c r="C1" s="59"/>
      <c r="D1" s="60"/>
      <c r="E1" s="59"/>
    </row>
    <row r="2" spans="1:7" ht="18.75" customHeight="1" thickBot="1" x14ac:dyDescent="0.2">
      <c r="A2" s="23"/>
      <c r="B2" s="24"/>
      <c r="C2" s="24"/>
      <c r="D2" s="25"/>
      <c r="E2" s="62"/>
    </row>
    <row r="3" spans="1:7" ht="20.100000000000001" customHeight="1" x14ac:dyDescent="0.15">
      <c r="A3" s="853"/>
      <c r="B3" s="854"/>
      <c r="C3" s="69" t="s">
        <v>365</v>
      </c>
      <c r="D3" s="68" t="s">
        <v>870</v>
      </c>
      <c r="E3" s="66" t="s">
        <v>941</v>
      </c>
    </row>
    <row r="4" spans="1:7" ht="20.100000000000001" customHeight="1" x14ac:dyDescent="0.15">
      <c r="A4" s="11"/>
      <c r="B4" s="10" t="s">
        <v>90</v>
      </c>
      <c r="C4" s="13">
        <v>1122</v>
      </c>
      <c r="D4" s="52">
        <v>1558</v>
      </c>
      <c r="E4" s="52">
        <v>2144</v>
      </c>
    </row>
    <row r="5" spans="1:7" ht="20.100000000000001" customHeight="1" x14ac:dyDescent="0.15">
      <c r="A5" s="11"/>
      <c r="B5" s="10" t="s">
        <v>346</v>
      </c>
      <c r="C5" s="12">
        <v>1160</v>
      </c>
      <c r="D5" s="20">
        <v>1462</v>
      </c>
      <c r="E5" s="20">
        <v>1741</v>
      </c>
      <c r="F5" s="26"/>
    </row>
    <row r="6" spans="1:7" ht="20.100000000000001" customHeight="1" x14ac:dyDescent="0.15">
      <c r="A6" s="11"/>
      <c r="B6" s="10" t="s">
        <v>348</v>
      </c>
      <c r="C6" s="12">
        <v>1588</v>
      </c>
      <c r="D6" s="20">
        <v>1884</v>
      </c>
      <c r="E6" s="20">
        <v>2028</v>
      </c>
    </row>
    <row r="7" spans="1:7" ht="20.100000000000001" customHeight="1" x14ac:dyDescent="0.15">
      <c r="A7" s="11"/>
      <c r="B7" s="10" t="s">
        <v>350</v>
      </c>
      <c r="C7" s="12">
        <v>1958</v>
      </c>
      <c r="D7" s="20">
        <v>2118</v>
      </c>
      <c r="E7" s="20">
        <v>2643</v>
      </c>
    </row>
    <row r="8" spans="1:7" ht="20.100000000000001" customHeight="1" x14ac:dyDescent="0.15">
      <c r="A8" s="11"/>
      <c r="B8" s="10" t="s">
        <v>841</v>
      </c>
      <c r="C8" s="12">
        <v>2207</v>
      </c>
      <c r="D8" s="20">
        <v>2727</v>
      </c>
      <c r="E8" s="20">
        <v>2557</v>
      </c>
    </row>
    <row r="9" spans="1:7" ht="20.100000000000001" customHeight="1" x14ac:dyDescent="0.15">
      <c r="A9" s="11"/>
      <c r="B9" s="10" t="s">
        <v>354</v>
      </c>
      <c r="C9" s="12">
        <v>2750</v>
      </c>
      <c r="D9" s="20">
        <v>2570</v>
      </c>
      <c r="E9" s="20">
        <v>2122</v>
      </c>
    </row>
    <row r="10" spans="1:7" ht="20.100000000000001" customHeight="1" x14ac:dyDescent="0.15">
      <c r="A10" s="11"/>
      <c r="B10" s="10" t="s">
        <v>356</v>
      </c>
      <c r="C10" s="12">
        <v>2566</v>
      </c>
      <c r="D10" s="20">
        <v>2119</v>
      </c>
      <c r="E10" s="20">
        <v>2237</v>
      </c>
      <c r="G10" s="27"/>
    </row>
    <row r="11" spans="1:7" ht="20.100000000000001" customHeight="1" x14ac:dyDescent="0.15">
      <c r="A11" s="11"/>
      <c r="B11" s="10" t="s">
        <v>358</v>
      </c>
      <c r="C11" s="12">
        <v>2113</v>
      </c>
      <c r="D11" s="20">
        <v>2227</v>
      </c>
      <c r="E11" s="20">
        <v>2381</v>
      </c>
    </row>
    <row r="12" spans="1:7" ht="20.100000000000001" customHeight="1" x14ac:dyDescent="0.15">
      <c r="A12" s="11"/>
      <c r="B12" s="10" t="s">
        <v>357</v>
      </c>
      <c r="C12" s="12">
        <v>2207</v>
      </c>
      <c r="D12" s="20">
        <v>2349</v>
      </c>
      <c r="E12" s="20">
        <v>2683</v>
      </c>
    </row>
    <row r="13" spans="1:7" ht="20.100000000000001" customHeight="1" x14ac:dyDescent="0.15">
      <c r="A13" s="11"/>
      <c r="B13" s="10" t="s">
        <v>840</v>
      </c>
      <c r="C13" s="12">
        <v>2312</v>
      </c>
      <c r="D13" s="20">
        <v>2594</v>
      </c>
      <c r="E13" s="20">
        <v>2395</v>
      </c>
    </row>
    <row r="14" spans="1:7" ht="20.100000000000001" customHeight="1" x14ac:dyDescent="0.15">
      <c r="A14" s="11"/>
      <c r="B14" s="10" t="s">
        <v>353</v>
      </c>
      <c r="C14" s="12">
        <v>2526</v>
      </c>
      <c r="D14" s="20">
        <v>2277</v>
      </c>
      <c r="E14" s="20">
        <v>2058</v>
      </c>
    </row>
    <row r="15" spans="1:7" ht="20.100000000000001" customHeight="1" x14ac:dyDescent="0.15">
      <c r="A15" s="11"/>
      <c r="B15" s="10" t="s">
        <v>351</v>
      </c>
      <c r="C15" s="12">
        <v>2221</v>
      </c>
      <c r="D15" s="20">
        <v>1918</v>
      </c>
      <c r="E15" s="20">
        <v>1715</v>
      </c>
    </row>
    <row r="16" spans="1:7" ht="20.100000000000001" customHeight="1" x14ac:dyDescent="0.15">
      <c r="A16" s="11"/>
      <c r="B16" s="10" t="s">
        <v>349</v>
      </c>
      <c r="C16" s="12">
        <v>1833</v>
      </c>
      <c r="D16" s="20">
        <v>1569</v>
      </c>
      <c r="E16" s="20">
        <v>1451</v>
      </c>
    </row>
    <row r="17" spans="1:5" ht="20.100000000000001" customHeight="1" x14ac:dyDescent="0.15">
      <c r="A17" s="11"/>
      <c r="B17" s="10" t="s">
        <v>347</v>
      </c>
      <c r="C17" s="12">
        <v>2028</v>
      </c>
      <c r="D17" s="20">
        <v>1912</v>
      </c>
      <c r="E17" s="20">
        <v>1779</v>
      </c>
    </row>
    <row r="18" spans="1:5" ht="20.100000000000001" customHeight="1" x14ac:dyDescent="0.15">
      <c r="A18" s="11"/>
      <c r="B18" s="10" t="s">
        <v>839</v>
      </c>
      <c r="C18" s="12">
        <v>2008</v>
      </c>
      <c r="D18" s="20">
        <v>1996</v>
      </c>
      <c r="E18" s="20">
        <v>1905</v>
      </c>
    </row>
    <row r="19" spans="1:5" ht="20.100000000000001" customHeight="1" x14ac:dyDescent="0.15">
      <c r="A19" s="11"/>
      <c r="B19" s="10" t="s">
        <v>838</v>
      </c>
      <c r="C19" s="12">
        <v>1718</v>
      </c>
      <c r="D19" s="20">
        <v>1681</v>
      </c>
      <c r="E19" s="20">
        <v>1586</v>
      </c>
    </row>
    <row r="20" spans="1:5" ht="20.100000000000001" customHeight="1" x14ac:dyDescent="0.15">
      <c r="A20" s="11"/>
      <c r="B20" s="10" t="s">
        <v>837</v>
      </c>
      <c r="C20" s="12">
        <v>1602</v>
      </c>
      <c r="D20" s="20">
        <v>1529</v>
      </c>
      <c r="E20" s="20">
        <v>1485</v>
      </c>
    </row>
    <row r="21" spans="1:5" ht="20.100000000000001" customHeight="1" thickBot="1" x14ac:dyDescent="0.2">
      <c r="A21" s="14"/>
      <c r="B21" s="10" t="s">
        <v>304</v>
      </c>
      <c r="C21" s="70">
        <v>1461</v>
      </c>
      <c r="D21" s="306">
        <v>1351</v>
      </c>
      <c r="E21" s="20">
        <v>1154</v>
      </c>
    </row>
    <row r="22" spans="1:5" ht="20.100000000000001" customHeight="1" x14ac:dyDescent="0.15">
      <c r="A22" s="852" t="s">
        <v>321</v>
      </c>
      <c r="B22" s="852"/>
      <c r="C22" s="852"/>
      <c r="D22" s="22"/>
      <c r="E22" s="64"/>
    </row>
    <row r="23" spans="1:5" x14ac:dyDescent="0.15">
      <c r="A23" s="21"/>
      <c r="B23" s="21"/>
      <c r="C23" s="21"/>
      <c r="D23" s="22"/>
      <c r="E23" s="15"/>
    </row>
    <row r="24" spans="1:5" x14ac:dyDescent="0.15">
      <c r="A24" s="21"/>
      <c r="B24" s="21"/>
      <c r="C24" s="21"/>
      <c r="D24" s="22"/>
      <c r="E24" s="15"/>
    </row>
    <row r="25" spans="1:5" x14ac:dyDescent="0.15">
      <c r="A25" s="21"/>
      <c r="B25" s="21"/>
      <c r="C25" s="21"/>
      <c r="D25" s="22"/>
      <c r="E25" s="53"/>
    </row>
    <row r="26" spans="1:5" x14ac:dyDescent="0.15">
      <c r="A26" s="21"/>
      <c r="B26" s="21"/>
      <c r="C26" s="21"/>
      <c r="D26" s="22"/>
      <c r="E26" s="53"/>
    </row>
    <row r="27" spans="1:5" x14ac:dyDescent="0.15">
      <c r="A27" s="21"/>
      <c r="B27" s="21"/>
      <c r="C27" s="21"/>
      <c r="D27" s="22"/>
      <c r="E27" s="53"/>
    </row>
    <row r="28" spans="1:5" x14ac:dyDescent="0.15">
      <c r="A28" s="21"/>
      <c r="B28" s="21"/>
      <c r="C28" s="21"/>
      <c r="D28" s="22"/>
      <c r="E28" s="53"/>
    </row>
    <row r="29" spans="1:5" x14ac:dyDescent="0.15">
      <c r="A29" s="21"/>
      <c r="B29" s="21"/>
      <c r="C29" s="21"/>
      <c r="D29" s="22"/>
      <c r="E29" s="53"/>
    </row>
    <row r="30" spans="1:5" x14ac:dyDescent="0.15">
      <c r="E30" s="17"/>
    </row>
    <row r="31" spans="1:5" x14ac:dyDescent="0.15">
      <c r="E31" s="17"/>
    </row>
    <row r="32" spans="1:5" x14ac:dyDescent="0.15">
      <c r="E32" s="17"/>
    </row>
    <row r="33" spans="5:5" x14ac:dyDescent="0.15">
      <c r="E33" s="17"/>
    </row>
    <row r="34" spans="5:5" x14ac:dyDescent="0.15">
      <c r="E34" s="17"/>
    </row>
    <row r="35" spans="5:5" x14ac:dyDescent="0.15">
      <c r="E35" s="17"/>
    </row>
    <row r="36" spans="5:5" x14ac:dyDescent="0.15">
      <c r="E36" s="17"/>
    </row>
    <row r="37" spans="5:5" x14ac:dyDescent="0.15">
      <c r="E37" s="17"/>
    </row>
    <row r="38" spans="5:5" x14ac:dyDescent="0.15">
      <c r="E38" s="17"/>
    </row>
    <row r="39" spans="5:5" x14ac:dyDescent="0.15">
      <c r="E39" s="17"/>
    </row>
  </sheetData>
  <mergeCells count="2">
    <mergeCell ref="A3:B3"/>
    <mergeCell ref="A22:C22"/>
  </mergeCells>
  <phoneticPr fontId="2"/>
  <pageMargins left="0.75" right="0.75" top="1" bottom="0.72" header="0.51200000000000001" footer="0.51200000000000001"/>
  <pageSetup paperSize="9" scale="6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8513" r:id="rId4" name="Button 1">
              <controlPr defaultSize="0" print="0" autoFill="0" autoPict="0" macro="[0]!人口の推移_ボタン1_Click">
                <anchor moveWithCells="1" sizeWithCells="1">
                  <from>
                    <xdr:col>0</xdr:col>
                    <xdr:colOff>152400</xdr:colOff>
                    <xdr:row>22</xdr:row>
                    <xdr:rowOff>85725</xdr:rowOff>
                  </from>
                  <to>
                    <xdr:col>2</xdr:col>
                    <xdr:colOff>476250</xdr:colOff>
                    <xdr:row>24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indexed="8"/>
  </sheetPr>
  <dimension ref="A1:G7"/>
  <sheetViews>
    <sheetView view="pageBreakPreview" topLeftCell="A16" zoomScale="130" zoomScaleNormal="100" zoomScaleSheetLayoutView="130" workbookViewId="0">
      <selection activeCell="H18" sqref="H18"/>
    </sheetView>
  </sheetViews>
  <sheetFormatPr defaultRowHeight="13.5" x14ac:dyDescent="0.15"/>
  <cols>
    <col min="5" max="7" width="9.875" bestFit="1" customWidth="1"/>
  </cols>
  <sheetData>
    <row r="1" spans="1:7" x14ac:dyDescent="0.15">
      <c r="A1" t="s">
        <v>584</v>
      </c>
      <c r="E1" s="445">
        <v>47.101529999999997</v>
      </c>
      <c r="F1" s="445">
        <v>45.463079999999998</v>
      </c>
      <c r="G1" s="445">
        <v>48.633620000000001</v>
      </c>
    </row>
    <row r="3" spans="1:7" x14ac:dyDescent="0.15">
      <c r="B3" s="75" t="s">
        <v>80</v>
      </c>
      <c r="C3" s="75" t="s">
        <v>81</v>
      </c>
      <c r="D3" s="75" t="s">
        <v>82</v>
      </c>
    </row>
    <row r="4" spans="1:7" x14ac:dyDescent="0.15">
      <c r="A4" t="s">
        <v>942</v>
      </c>
      <c r="B4" s="362">
        <v>41</v>
      </c>
      <c r="C4" s="362">
        <v>39.4</v>
      </c>
      <c r="D4" s="362">
        <v>42.5</v>
      </c>
    </row>
    <row r="5" spans="1:7" x14ac:dyDescent="0.15">
      <c r="A5">
        <v>22</v>
      </c>
      <c r="B5" s="362">
        <v>43.3</v>
      </c>
      <c r="C5" s="362">
        <v>41.9</v>
      </c>
      <c r="D5" s="362">
        <v>45</v>
      </c>
    </row>
    <row r="6" spans="1:7" x14ac:dyDescent="0.15">
      <c r="A6">
        <v>27</v>
      </c>
      <c r="B6" s="362">
        <v>45.9</v>
      </c>
      <c r="C6" s="362">
        <v>44.5</v>
      </c>
      <c r="D6" s="362">
        <v>47.3</v>
      </c>
    </row>
    <row r="7" spans="1:7" x14ac:dyDescent="0.15">
      <c r="A7" t="s">
        <v>943</v>
      </c>
      <c r="B7" s="362">
        <v>47.1</v>
      </c>
      <c r="C7" s="362">
        <v>45.5</v>
      </c>
      <c r="D7" s="362">
        <v>48.6</v>
      </c>
    </row>
  </sheetData>
  <phoneticPr fontId="2"/>
  <pageMargins left="0.75" right="0.75" top="1" bottom="1" header="0.51200000000000001" footer="0.51200000000000001"/>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9538" r:id="rId4" name="Button 2">
              <controlPr defaultSize="0" print="0" autoFill="0" autoPict="0" macro="[0]!人口の推移_ボタン1_Click">
                <anchor moveWithCells="1" sizeWithCells="1">
                  <from>
                    <xdr:col>4</xdr:col>
                    <xdr:colOff>619125</xdr:colOff>
                    <xdr:row>4</xdr:row>
                    <xdr:rowOff>85725</xdr:rowOff>
                  </from>
                  <to>
                    <xdr:col>7</xdr:col>
                    <xdr:colOff>466725</xdr:colOff>
                    <xdr:row>6</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4D7F-5CBC-446A-ADCE-C5BACE7A40ED}">
  <sheetPr>
    <pageSetUpPr fitToPage="1"/>
  </sheetPr>
  <dimension ref="A1:AI90"/>
  <sheetViews>
    <sheetView view="pageBreakPreview" zoomScale="93" zoomScaleNormal="85" zoomScaleSheetLayoutView="93" workbookViewId="0">
      <selection sqref="A1:B1"/>
    </sheetView>
  </sheetViews>
  <sheetFormatPr defaultRowHeight="13.5" x14ac:dyDescent="0.15"/>
  <cols>
    <col min="1" max="1" width="12.625" style="17" customWidth="1"/>
    <col min="2" max="4" width="5.625" style="17" customWidth="1"/>
    <col min="5" max="5" width="5.375" style="17" bestFit="1" customWidth="1"/>
    <col min="6" max="8" width="5.625" style="17" customWidth="1"/>
    <col min="9" max="9" width="5.375" style="17" bestFit="1" customWidth="1"/>
    <col min="10" max="10" width="12.625" style="17" customWidth="1"/>
    <col min="11" max="13" width="5.625" style="17" customWidth="1"/>
    <col min="14" max="14" width="5.875" style="17" customWidth="1"/>
    <col min="15" max="17" width="5.625" style="17" customWidth="1"/>
    <col min="18" max="18" width="5.875" style="17" customWidth="1"/>
    <col min="19" max="19" width="12.625" style="17" customWidth="1"/>
    <col min="20" max="22" width="5.625" style="17" customWidth="1"/>
    <col min="23" max="23" width="6.125" style="17" customWidth="1"/>
    <col min="24" max="24" width="6.125" style="17" bestFit="1" customWidth="1"/>
    <col min="25" max="25" width="6.375" style="17" customWidth="1"/>
    <col min="26" max="26" width="6.125" style="17" bestFit="1" customWidth="1"/>
    <col min="27" max="27" width="7.625" style="17" customWidth="1"/>
    <col min="28" max="28" width="4" style="17" customWidth="1"/>
    <col min="29" max="16384" width="9" style="17"/>
  </cols>
  <sheetData>
    <row r="1" spans="1:35" ht="17.25" customHeight="1" thickBot="1" x14ac:dyDescent="0.2">
      <c r="A1" s="697" t="s">
        <v>871</v>
      </c>
      <c r="B1" s="697"/>
      <c r="C1" s="367"/>
      <c r="D1" s="367"/>
      <c r="E1" s="367"/>
      <c r="F1" s="367"/>
      <c r="G1" s="367"/>
      <c r="H1" s="367"/>
      <c r="I1" s="367"/>
      <c r="J1" s="318"/>
      <c r="K1" s="367"/>
      <c r="L1" s="367"/>
      <c r="M1" s="367"/>
      <c r="N1" s="308"/>
      <c r="O1" s="367"/>
      <c r="P1" s="367"/>
      <c r="Q1" s="367"/>
      <c r="R1" s="308"/>
      <c r="S1" s="367"/>
      <c r="T1" s="367"/>
      <c r="U1" s="367"/>
      <c r="V1" s="319"/>
      <c r="W1" s="319"/>
      <c r="X1" s="367"/>
      <c r="Y1" s="367"/>
      <c r="Z1" s="319"/>
      <c r="AA1" s="319" t="s">
        <v>31</v>
      </c>
      <c r="AB1" s="119"/>
      <c r="AC1" s="119"/>
      <c r="AD1" s="28"/>
      <c r="AE1" s="28"/>
      <c r="AF1" s="28"/>
      <c r="AG1" s="28"/>
      <c r="AH1" s="28"/>
      <c r="AI1" s="28"/>
    </row>
    <row r="2" spans="1:35" x14ac:dyDescent="0.15">
      <c r="A2" s="698" t="s">
        <v>585</v>
      </c>
      <c r="B2" s="687" t="s">
        <v>966</v>
      </c>
      <c r="C2" s="688"/>
      <c r="D2" s="688"/>
      <c r="E2" s="689"/>
      <c r="F2" s="687" t="s">
        <v>973</v>
      </c>
      <c r="G2" s="688"/>
      <c r="H2" s="688"/>
      <c r="I2" s="689"/>
      <c r="J2" s="698" t="s">
        <v>585</v>
      </c>
      <c r="K2" s="687" t="s">
        <v>966</v>
      </c>
      <c r="L2" s="688"/>
      <c r="M2" s="688"/>
      <c r="N2" s="688"/>
      <c r="O2" s="687" t="s">
        <v>973</v>
      </c>
      <c r="P2" s="688"/>
      <c r="Q2" s="688"/>
      <c r="R2" s="689"/>
      <c r="S2" s="690" t="s">
        <v>585</v>
      </c>
      <c r="T2" s="687" t="s">
        <v>966</v>
      </c>
      <c r="U2" s="688"/>
      <c r="V2" s="688"/>
      <c r="W2" s="689"/>
      <c r="X2" s="687" t="s">
        <v>973</v>
      </c>
      <c r="Y2" s="688"/>
      <c r="Z2" s="688"/>
      <c r="AA2" s="688"/>
      <c r="AB2" s="120"/>
      <c r="AC2" s="119"/>
      <c r="AD2" s="28"/>
      <c r="AE2" s="28"/>
      <c r="AF2" s="28"/>
      <c r="AG2" s="28"/>
      <c r="AH2" s="28"/>
      <c r="AI2" s="28"/>
    </row>
    <row r="3" spans="1:35" x14ac:dyDescent="0.15">
      <c r="A3" s="699"/>
      <c r="B3" s="693" t="s">
        <v>888</v>
      </c>
      <c r="C3" s="694"/>
      <c r="D3" s="695"/>
      <c r="E3" s="696" t="s">
        <v>889</v>
      </c>
      <c r="F3" s="693" t="s">
        <v>888</v>
      </c>
      <c r="G3" s="694"/>
      <c r="H3" s="695"/>
      <c r="I3" s="696" t="s">
        <v>889</v>
      </c>
      <c r="J3" s="699"/>
      <c r="K3" s="693" t="s">
        <v>888</v>
      </c>
      <c r="L3" s="694"/>
      <c r="M3" s="695"/>
      <c r="N3" s="685" t="s">
        <v>889</v>
      </c>
      <c r="O3" s="693" t="s">
        <v>888</v>
      </c>
      <c r="P3" s="694"/>
      <c r="Q3" s="695"/>
      <c r="R3" s="696" t="s">
        <v>889</v>
      </c>
      <c r="S3" s="691"/>
      <c r="T3" s="693" t="s">
        <v>888</v>
      </c>
      <c r="U3" s="694"/>
      <c r="V3" s="695"/>
      <c r="W3" s="685" t="s">
        <v>889</v>
      </c>
      <c r="X3" s="693" t="s">
        <v>888</v>
      </c>
      <c r="Y3" s="694"/>
      <c r="Z3" s="695"/>
      <c r="AA3" s="685" t="s">
        <v>889</v>
      </c>
      <c r="AB3" s="119"/>
      <c r="AC3" s="119"/>
      <c r="AD3" s="28"/>
      <c r="AE3" s="28"/>
      <c r="AF3" s="28"/>
      <c r="AG3" s="28"/>
      <c r="AH3" s="28"/>
      <c r="AI3" s="28"/>
    </row>
    <row r="4" spans="1:35" x14ac:dyDescent="0.15">
      <c r="A4" s="700"/>
      <c r="B4" s="449" t="s">
        <v>32</v>
      </c>
      <c r="C4" s="449" t="s">
        <v>28</v>
      </c>
      <c r="D4" s="449" t="s">
        <v>29</v>
      </c>
      <c r="E4" s="692"/>
      <c r="F4" s="449" t="s">
        <v>32</v>
      </c>
      <c r="G4" s="449" t="s">
        <v>28</v>
      </c>
      <c r="H4" s="449" t="s">
        <v>29</v>
      </c>
      <c r="I4" s="692"/>
      <c r="J4" s="700"/>
      <c r="K4" s="449" t="s">
        <v>32</v>
      </c>
      <c r="L4" s="449" t="s">
        <v>28</v>
      </c>
      <c r="M4" s="449" t="s">
        <v>29</v>
      </c>
      <c r="N4" s="686"/>
      <c r="O4" s="449" t="s">
        <v>32</v>
      </c>
      <c r="P4" s="449" t="s">
        <v>28</v>
      </c>
      <c r="Q4" s="449" t="s">
        <v>29</v>
      </c>
      <c r="R4" s="692"/>
      <c r="S4" s="692"/>
      <c r="T4" s="449" t="s">
        <v>32</v>
      </c>
      <c r="U4" s="449" t="s">
        <v>28</v>
      </c>
      <c r="V4" s="449" t="s">
        <v>29</v>
      </c>
      <c r="W4" s="686"/>
      <c r="X4" s="449" t="s">
        <v>32</v>
      </c>
      <c r="Y4" s="449" t="s">
        <v>28</v>
      </c>
      <c r="Z4" s="449" t="s">
        <v>29</v>
      </c>
      <c r="AA4" s="686"/>
      <c r="AB4" s="119"/>
      <c r="AC4" s="119"/>
      <c r="AD4" s="28"/>
      <c r="AE4" s="28"/>
      <c r="AF4" s="28"/>
      <c r="AG4" s="28"/>
      <c r="AH4" s="28"/>
      <c r="AI4" s="28"/>
    </row>
    <row r="5" spans="1:35" ht="13.5" customHeight="1" x14ac:dyDescent="0.15">
      <c r="A5" s="589" t="s">
        <v>1</v>
      </c>
      <c r="B5" s="307">
        <f t="shared" ref="B5:B34" si="0">C5+D5</f>
        <v>130</v>
      </c>
      <c r="C5" s="308">
        <v>62</v>
      </c>
      <c r="D5" s="308">
        <v>68</v>
      </c>
      <c r="E5" s="307">
        <v>68</v>
      </c>
      <c r="F5" s="307">
        <f t="shared" ref="F5:F59" si="1">G5+H5</f>
        <v>130</v>
      </c>
      <c r="G5" s="308">
        <v>63</v>
      </c>
      <c r="H5" s="308">
        <v>67</v>
      </c>
      <c r="I5" s="307">
        <v>69</v>
      </c>
      <c r="J5" s="309" t="s">
        <v>13</v>
      </c>
      <c r="K5" s="407">
        <f t="shared" ref="K5:K59" si="2">L5+M5</f>
        <v>1076</v>
      </c>
      <c r="L5" s="308">
        <v>533</v>
      </c>
      <c r="M5" s="308">
        <v>543</v>
      </c>
      <c r="N5" s="451">
        <v>612</v>
      </c>
      <c r="O5" s="407">
        <f t="shared" ref="O5:O60" si="3">P5+Q5</f>
        <v>1075</v>
      </c>
      <c r="P5" s="308">
        <v>538</v>
      </c>
      <c r="Q5" s="308">
        <v>537</v>
      </c>
      <c r="R5" s="307">
        <v>617</v>
      </c>
      <c r="S5" s="309" t="s">
        <v>592</v>
      </c>
      <c r="T5" s="407">
        <f>U5+V5</f>
        <v>525</v>
      </c>
      <c r="U5" s="308">
        <v>254</v>
      </c>
      <c r="V5" s="308">
        <v>271</v>
      </c>
      <c r="W5" s="307">
        <v>236</v>
      </c>
      <c r="X5" s="307">
        <f>Y5+Z5</f>
        <v>534</v>
      </c>
      <c r="Y5" s="308">
        <v>259</v>
      </c>
      <c r="Z5" s="308">
        <v>275</v>
      </c>
      <c r="AA5" s="451">
        <v>246</v>
      </c>
      <c r="AB5" s="119"/>
      <c r="AC5" s="119"/>
      <c r="AD5" s="28"/>
      <c r="AE5" s="28"/>
      <c r="AF5" s="28"/>
      <c r="AG5" s="28"/>
      <c r="AH5" s="28"/>
      <c r="AI5" s="28"/>
    </row>
    <row r="6" spans="1:35" ht="13.5" customHeight="1" x14ac:dyDescent="0.15">
      <c r="A6" s="309" t="s">
        <v>2</v>
      </c>
      <c r="B6" s="310">
        <f t="shared" si="0"/>
        <v>35</v>
      </c>
      <c r="C6" s="308">
        <v>18</v>
      </c>
      <c r="D6" s="308">
        <v>17</v>
      </c>
      <c r="E6" s="310">
        <v>20</v>
      </c>
      <c r="F6" s="310">
        <f t="shared" si="1"/>
        <v>29</v>
      </c>
      <c r="G6" s="308">
        <v>15</v>
      </c>
      <c r="H6" s="308">
        <v>14</v>
      </c>
      <c r="I6" s="310">
        <v>17</v>
      </c>
      <c r="J6" s="309" t="s">
        <v>591</v>
      </c>
      <c r="K6" s="311">
        <f t="shared" si="2"/>
        <v>594</v>
      </c>
      <c r="L6" s="308">
        <v>300</v>
      </c>
      <c r="M6" s="308">
        <v>294</v>
      </c>
      <c r="N6" s="308">
        <v>341</v>
      </c>
      <c r="O6" s="311">
        <f t="shared" si="3"/>
        <v>618</v>
      </c>
      <c r="P6" s="308">
        <v>310</v>
      </c>
      <c r="Q6" s="308">
        <v>308</v>
      </c>
      <c r="R6" s="310">
        <v>343</v>
      </c>
      <c r="S6" s="309" t="s">
        <v>594</v>
      </c>
      <c r="T6" s="311">
        <f>U6+V6</f>
        <v>389</v>
      </c>
      <c r="U6" s="308">
        <v>189</v>
      </c>
      <c r="V6" s="308">
        <v>200</v>
      </c>
      <c r="W6" s="308">
        <v>183</v>
      </c>
      <c r="X6" s="311">
        <f t="shared" ref="X6:X53" si="4">Y6+Z6</f>
        <v>383</v>
      </c>
      <c r="Y6" s="308">
        <v>189</v>
      </c>
      <c r="Z6" s="308">
        <v>194</v>
      </c>
      <c r="AA6" s="308">
        <v>188</v>
      </c>
      <c r="AB6" s="119"/>
      <c r="AC6" s="119"/>
      <c r="AD6" s="28"/>
      <c r="AE6" s="28"/>
      <c r="AF6" s="28"/>
      <c r="AG6" s="28"/>
      <c r="AH6" s="28"/>
      <c r="AI6" s="28"/>
    </row>
    <row r="7" spans="1:35" ht="13.5" customHeight="1" x14ac:dyDescent="0.15">
      <c r="A7" s="309" t="s">
        <v>3</v>
      </c>
      <c r="B7" s="310">
        <f t="shared" si="0"/>
        <v>117</v>
      </c>
      <c r="C7" s="308">
        <v>64</v>
      </c>
      <c r="D7" s="308">
        <v>53</v>
      </c>
      <c r="E7" s="310">
        <v>58</v>
      </c>
      <c r="F7" s="310">
        <f t="shared" si="1"/>
        <v>116</v>
      </c>
      <c r="G7" s="308">
        <v>66</v>
      </c>
      <c r="H7" s="308">
        <v>50</v>
      </c>
      <c r="I7" s="310">
        <v>57</v>
      </c>
      <c r="J7" s="309" t="s">
        <v>593</v>
      </c>
      <c r="K7" s="311">
        <f t="shared" si="2"/>
        <v>420</v>
      </c>
      <c r="L7" s="308">
        <v>198</v>
      </c>
      <c r="M7" s="308">
        <v>222</v>
      </c>
      <c r="N7" s="308">
        <v>213</v>
      </c>
      <c r="O7" s="311">
        <f t="shared" si="3"/>
        <v>421</v>
      </c>
      <c r="P7" s="308">
        <v>199</v>
      </c>
      <c r="Q7" s="308">
        <v>222</v>
      </c>
      <c r="R7" s="310">
        <v>213</v>
      </c>
      <c r="S7" s="309" t="s">
        <v>596</v>
      </c>
      <c r="T7" s="311">
        <f t="shared" ref="T7:T53" si="5">U7+V7</f>
        <v>922</v>
      </c>
      <c r="U7" s="308">
        <v>441</v>
      </c>
      <c r="V7" s="308">
        <v>481</v>
      </c>
      <c r="W7" s="308">
        <v>311</v>
      </c>
      <c r="X7" s="311">
        <f t="shared" si="4"/>
        <v>913</v>
      </c>
      <c r="Y7" s="308">
        <v>441</v>
      </c>
      <c r="Z7" s="308">
        <v>472</v>
      </c>
      <c r="AA7" s="308">
        <v>312</v>
      </c>
      <c r="AB7" s="120"/>
      <c r="AC7" s="119"/>
      <c r="AD7" s="28"/>
      <c r="AE7" s="28"/>
      <c r="AF7" s="28"/>
      <c r="AG7" s="28"/>
      <c r="AH7" s="28"/>
      <c r="AI7" s="28"/>
    </row>
    <row r="8" spans="1:35" ht="13.5" customHeight="1" x14ac:dyDescent="0.15">
      <c r="A8" s="309" t="s">
        <v>4</v>
      </c>
      <c r="B8" s="310">
        <f t="shared" si="0"/>
        <v>249</v>
      </c>
      <c r="C8" s="308">
        <v>125</v>
      </c>
      <c r="D8" s="308">
        <v>124</v>
      </c>
      <c r="E8" s="310">
        <v>98</v>
      </c>
      <c r="F8" s="310">
        <f t="shared" si="1"/>
        <v>238</v>
      </c>
      <c r="G8" s="308">
        <v>118</v>
      </c>
      <c r="H8" s="308">
        <v>120</v>
      </c>
      <c r="I8" s="310">
        <v>97</v>
      </c>
      <c r="J8" s="309" t="s">
        <v>595</v>
      </c>
      <c r="K8" s="311">
        <f t="shared" si="2"/>
        <v>618</v>
      </c>
      <c r="L8" s="308">
        <v>295</v>
      </c>
      <c r="M8" s="308">
        <v>323</v>
      </c>
      <c r="N8" s="308">
        <v>283</v>
      </c>
      <c r="O8" s="311">
        <f t="shared" si="3"/>
        <v>587</v>
      </c>
      <c r="P8" s="308">
        <v>282</v>
      </c>
      <c r="Q8" s="308">
        <v>305</v>
      </c>
      <c r="R8" s="310">
        <v>270</v>
      </c>
      <c r="S8" s="309" t="s">
        <v>598</v>
      </c>
      <c r="T8" s="311">
        <f t="shared" si="5"/>
        <v>582</v>
      </c>
      <c r="U8" s="308">
        <v>289</v>
      </c>
      <c r="V8" s="308">
        <v>293</v>
      </c>
      <c r="W8" s="308">
        <v>270</v>
      </c>
      <c r="X8" s="311">
        <f t="shared" si="4"/>
        <v>578</v>
      </c>
      <c r="Y8" s="308">
        <v>282</v>
      </c>
      <c r="Z8" s="308">
        <v>296</v>
      </c>
      <c r="AA8" s="308">
        <v>273</v>
      </c>
      <c r="AB8" s="119"/>
      <c r="AC8" s="119"/>
      <c r="AD8" s="28"/>
      <c r="AE8" s="28"/>
      <c r="AF8" s="28"/>
      <c r="AG8" s="28"/>
      <c r="AH8" s="28"/>
      <c r="AI8" s="28"/>
    </row>
    <row r="9" spans="1:35" ht="13.5" customHeight="1" x14ac:dyDescent="0.15">
      <c r="A9" s="309" t="s">
        <v>5</v>
      </c>
      <c r="B9" s="310">
        <f t="shared" si="0"/>
        <v>173</v>
      </c>
      <c r="C9" s="308">
        <v>83</v>
      </c>
      <c r="D9" s="308">
        <v>90</v>
      </c>
      <c r="E9" s="310">
        <v>80</v>
      </c>
      <c r="F9" s="310">
        <f t="shared" si="1"/>
        <v>166</v>
      </c>
      <c r="G9" s="308">
        <v>80</v>
      </c>
      <c r="H9" s="308">
        <v>86</v>
      </c>
      <c r="I9" s="310">
        <v>78</v>
      </c>
      <c r="J9" s="309" t="s">
        <v>14</v>
      </c>
      <c r="K9" s="311">
        <f t="shared" si="2"/>
        <v>83</v>
      </c>
      <c r="L9" s="308">
        <v>37</v>
      </c>
      <c r="M9" s="308">
        <v>46</v>
      </c>
      <c r="N9" s="308">
        <v>39</v>
      </c>
      <c r="O9" s="311">
        <f t="shared" si="3"/>
        <v>79</v>
      </c>
      <c r="P9" s="308">
        <v>38</v>
      </c>
      <c r="Q9" s="308">
        <v>41</v>
      </c>
      <c r="R9" s="310">
        <v>38</v>
      </c>
      <c r="S9" s="309" t="s">
        <v>600</v>
      </c>
      <c r="T9" s="311">
        <f t="shared" si="5"/>
        <v>473</v>
      </c>
      <c r="U9" s="308">
        <v>229</v>
      </c>
      <c r="V9" s="308">
        <v>244</v>
      </c>
      <c r="W9" s="308">
        <v>209</v>
      </c>
      <c r="X9" s="311">
        <f t="shared" si="4"/>
        <v>478</v>
      </c>
      <c r="Y9" s="308">
        <v>232</v>
      </c>
      <c r="Z9" s="308">
        <v>246</v>
      </c>
      <c r="AA9" s="308">
        <v>218</v>
      </c>
      <c r="AB9" s="119"/>
      <c r="AC9" s="119"/>
      <c r="AD9" s="28"/>
      <c r="AE9" s="28"/>
      <c r="AF9" s="28"/>
      <c r="AG9" s="28"/>
      <c r="AH9" s="28"/>
      <c r="AI9" s="28"/>
    </row>
    <row r="10" spans="1:35" ht="13.5" customHeight="1" x14ac:dyDescent="0.15">
      <c r="A10" s="309" t="s">
        <v>6</v>
      </c>
      <c r="B10" s="310">
        <f t="shared" si="0"/>
        <v>138</v>
      </c>
      <c r="C10" s="308">
        <v>65</v>
      </c>
      <c r="D10" s="308">
        <v>73</v>
      </c>
      <c r="E10" s="310">
        <v>69</v>
      </c>
      <c r="F10" s="310">
        <f t="shared" si="1"/>
        <v>132</v>
      </c>
      <c r="G10" s="308">
        <v>63</v>
      </c>
      <c r="H10" s="308">
        <v>69</v>
      </c>
      <c r="I10" s="310">
        <v>66</v>
      </c>
      <c r="J10" s="309" t="s">
        <v>15</v>
      </c>
      <c r="K10" s="311">
        <f t="shared" si="2"/>
        <v>490</v>
      </c>
      <c r="L10" s="308">
        <v>246</v>
      </c>
      <c r="M10" s="308">
        <v>244</v>
      </c>
      <c r="N10" s="308">
        <v>272</v>
      </c>
      <c r="O10" s="311">
        <f t="shared" si="3"/>
        <v>475</v>
      </c>
      <c r="P10" s="308">
        <v>238</v>
      </c>
      <c r="Q10" s="308">
        <v>237</v>
      </c>
      <c r="R10" s="310">
        <v>267</v>
      </c>
      <c r="S10" s="309" t="s">
        <v>603</v>
      </c>
      <c r="T10" s="311">
        <f t="shared" si="5"/>
        <v>535</v>
      </c>
      <c r="U10" s="308">
        <v>263</v>
      </c>
      <c r="V10" s="308">
        <v>272</v>
      </c>
      <c r="W10" s="308">
        <v>229</v>
      </c>
      <c r="X10" s="311">
        <f t="shared" si="4"/>
        <v>524</v>
      </c>
      <c r="Y10" s="308">
        <v>259</v>
      </c>
      <c r="Z10" s="308">
        <v>265</v>
      </c>
      <c r="AA10" s="308">
        <v>235</v>
      </c>
      <c r="AB10" s="119"/>
      <c r="AC10" s="119"/>
      <c r="AD10" s="28"/>
      <c r="AE10" s="28"/>
      <c r="AF10" s="28"/>
      <c r="AG10" s="28"/>
      <c r="AH10" s="28"/>
      <c r="AI10" s="28"/>
    </row>
    <row r="11" spans="1:35" ht="13.5" customHeight="1" x14ac:dyDescent="0.15">
      <c r="A11" s="309" t="s">
        <v>7</v>
      </c>
      <c r="B11" s="310">
        <f t="shared" si="0"/>
        <v>760</v>
      </c>
      <c r="C11" s="308">
        <v>485</v>
      </c>
      <c r="D11" s="308">
        <v>275</v>
      </c>
      <c r="E11" s="310">
        <v>494</v>
      </c>
      <c r="F11" s="310">
        <f t="shared" si="1"/>
        <v>722</v>
      </c>
      <c r="G11" s="308">
        <v>459</v>
      </c>
      <c r="H11" s="308">
        <v>263</v>
      </c>
      <c r="I11" s="310">
        <v>463</v>
      </c>
      <c r="J11" s="309" t="s">
        <v>602</v>
      </c>
      <c r="K11" s="310">
        <f t="shared" si="2"/>
        <v>417</v>
      </c>
      <c r="L11" s="308">
        <v>198</v>
      </c>
      <c r="M11" s="308">
        <v>219</v>
      </c>
      <c r="N11" s="308">
        <v>246</v>
      </c>
      <c r="O11" s="311">
        <f t="shared" si="3"/>
        <v>418</v>
      </c>
      <c r="P11" s="308">
        <v>201</v>
      </c>
      <c r="Q11" s="308">
        <v>217</v>
      </c>
      <c r="R11" s="310">
        <v>259</v>
      </c>
      <c r="S11" s="309" t="s">
        <v>606</v>
      </c>
      <c r="T11" s="311">
        <f t="shared" si="5"/>
        <v>692</v>
      </c>
      <c r="U11" s="308">
        <v>315</v>
      </c>
      <c r="V11" s="308">
        <v>377</v>
      </c>
      <c r="W11" s="308">
        <v>347</v>
      </c>
      <c r="X11" s="311">
        <f t="shared" si="4"/>
        <v>710</v>
      </c>
      <c r="Y11" s="308">
        <v>327</v>
      </c>
      <c r="Z11" s="308">
        <v>383</v>
      </c>
      <c r="AA11" s="308">
        <v>358</v>
      </c>
      <c r="AB11" s="119"/>
      <c r="AC11" s="119"/>
      <c r="AD11" s="28"/>
      <c r="AE11" s="28"/>
      <c r="AF11" s="28"/>
      <c r="AG11" s="28"/>
      <c r="AH11" s="28"/>
      <c r="AI11" s="28"/>
    </row>
    <row r="12" spans="1:35" ht="13.5" customHeight="1" x14ac:dyDescent="0.15">
      <c r="A12" s="309" t="s">
        <v>597</v>
      </c>
      <c r="B12" s="310">
        <f t="shared" si="0"/>
        <v>437</v>
      </c>
      <c r="C12" s="308">
        <v>223</v>
      </c>
      <c r="D12" s="308">
        <v>214</v>
      </c>
      <c r="E12" s="310">
        <v>240</v>
      </c>
      <c r="F12" s="310">
        <f t="shared" si="1"/>
        <v>432</v>
      </c>
      <c r="G12" s="308">
        <v>212</v>
      </c>
      <c r="H12" s="308">
        <v>220</v>
      </c>
      <c r="I12" s="310">
        <v>239</v>
      </c>
      <c r="J12" s="309" t="s">
        <v>605</v>
      </c>
      <c r="K12" s="310">
        <f t="shared" si="2"/>
        <v>492</v>
      </c>
      <c r="L12" s="308">
        <v>253</v>
      </c>
      <c r="M12" s="308">
        <v>239</v>
      </c>
      <c r="N12" s="308">
        <v>246</v>
      </c>
      <c r="O12" s="311">
        <f t="shared" si="3"/>
        <v>484</v>
      </c>
      <c r="P12" s="308">
        <v>249</v>
      </c>
      <c r="Q12" s="308">
        <v>235</v>
      </c>
      <c r="R12" s="310">
        <v>246</v>
      </c>
      <c r="S12" s="309" t="s">
        <v>609</v>
      </c>
      <c r="T12" s="311">
        <f t="shared" si="5"/>
        <v>264</v>
      </c>
      <c r="U12" s="308">
        <v>111</v>
      </c>
      <c r="V12" s="308">
        <v>153</v>
      </c>
      <c r="W12" s="308">
        <v>154</v>
      </c>
      <c r="X12" s="311">
        <f t="shared" si="4"/>
        <v>264</v>
      </c>
      <c r="Y12" s="308">
        <v>112</v>
      </c>
      <c r="Z12" s="308">
        <v>152</v>
      </c>
      <c r="AA12" s="308">
        <v>151</v>
      </c>
      <c r="AB12" s="119"/>
      <c r="AC12" s="119"/>
      <c r="AD12" s="28"/>
      <c r="AE12" s="28"/>
      <c r="AF12" s="28"/>
      <c r="AG12" s="28"/>
      <c r="AH12" s="28"/>
      <c r="AI12" s="28"/>
    </row>
    <row r="13" spans="1:35" ht="13.5" customHeight="1" x14ac:dyDescent="0.15">
      <c r="A13" s="309" t="s">
        <v>599</v>
      </c>
      <c r="B13" s="310">
        <f t="shared" si="0"/>
        <v>677</v>
      </c>
      <c r="C13" s="308">
        <v>332</v>
      </c>
      <c r="D13" s="308">
        <v>345</v>
      </c>
      <c r="E13" s="310">
        <v>298</v>
      </c>
      <c r="F13" s="310">
        <f t="shared" si="1"/>
        <v>653</v>
      </c>
      <c r="G13" s="308">
        <v>315</v>
      </c>
      <c r="H13" s="308">
        <v>338</v>
      </c>
      <c r="I13" s="310">
        <v>293</v>
      </c>
      <c r="J13" s="309" t="s">
        <v>608</v>
      </c>
      <c r="K13" s="310">
        <f t="shared" si="2"/>
        <v>234</v>
      </c>
      <c r="L13" s="308">
        <v>105</v>
      </c>
      <c r="M13" s="308">
        <v>129</v>
      </c>
      <c r="N13" s="308">
        <v>130</v>
      </c>
      <c r="O13" s="311">
        <f t="shared" si="3"/>
        <v>227</v>
      </c>
      <c r="P13" s="308">
        <v>100</v>
      </c>
      <c r="Q13" s="308">
        <v>127</v>
      </c>
      <c r="R13" s="310">
        <v>129</v>
      </c>
      <c r="S13" s="309" t="s">
        <v>612</v>
      </c>
      <c r="T13" s="311">
        <f t="shared" si="5"/>
        <v>320</v>
      </c>
      <c r="U13" s="308">
        <v>157</v>
      </c>
      <c r="V13" s="308">
        <v>163</v>
      </c>
      <c r="W13" s="308">
        <v>163</v>
      </c>
      <c r="X13" s="311">
        <f t="shared" si="4"/>
        <v>313</v>
      </c>
      <c r="Y13" s="308">
        <v>151</v>
      </c>
      <c r="Z13" s="308">
        <v>162</v>
      </c>
      <c r="AA13" s="308">
        <v>162</v>
      </c>
      <c r="AB13" s="119"/>
      <c r="AC13" s="119"/>
      <c r="AD13" s="28"/>
      <c r="AE13" s="28"/>
      <c r="AF13" s="28"/>
      <c r="AG13" s="28"/>
      <c r="AH13" s="28"/>
      <c r="AI13" s="28"/>
    </row>
    <row r="14" spans="1:35" ht="13.5" customHeight="1" x14ac:dyDescent="0.15">
      <c r="A14" s="309" t="s">
        <v>601</v>
      </c>
      <c r="B14" s="310">
        <f t="shared" si="0"/>
        <v>600</v>
      </c>
      <c r="C14" s="308">
        <v>322</v>
      </c>
      <c r="D14" s="308">
        <v>278</v>
      </c>
      <c r="E14" s="310">
        <v>345</v>
      </c>
      <c r="F14" s="310">
        <f t="shared" si="1"/>
        <v>624</v>
      </c>
      <c r="G14" s="308">
        <v>335</v>
      </c>
      <c r="H14" s="308">
        <v>289</v>
      </c>
      <c r="I14" s="310">
        <v>371</v>
      </c>
      <c r="J14" s="309" t="s">
        <v>611</v>
      </c>
      <c r="K14" s="310">
        <f t="shared" si="2"/>
        <v>267</v>
      </c>
      <c r="L14" s="308">
        <v>131</v>
      </c>
      <c r="M14" s="308">
        <v>136</v>
      </c>
      <c r="N14" s="308">
        <v>144</v>
      </c>
      <c r="O14" s="311">
        <f t="shared" si="3"/>
        <v>264</v>
      </c>
      <c r="P14" s="308">
        <v>129</v>
      </c>
      <c r="Q14" s="308">
        <v>135</v>
      </c>
      <c r="R14" s="310">
        <v>144</v>
      </c>
      <c r="S14" s="309" t="s">
        <v>615</v>
      </c>
      <c r="T14" s="311">
        <f t="shared" si="5"/>
        <v>437</v>
      </c>
      <c r="U14" s="308">
        <v>203</v>
      </c>
      <c r="V14" s="308">
        <v>234</v>
      </c>
      <c r="W14" s="308">
        <v>205</v>
      </c>
      <c r="X14" s="311">
        <f t="shared" si="4"/>
        <v>433</v>
      </c>
      <c r="Y14" s="308">
        <v>200</v>
      </c>
      <c r="Z14" s="308">
        <v>233</v>
      </c>
      <c r="AA14" s="308">
        <v>205</v>
      </c>
      <c r="AB14" s="119"/>
      <c r="AC14" s="119"/>
      <c r="AD14" s="28"/>
      <c r="AE14" s="28"/>
      <c r="AF14" s="28"/>
      <c r="AG14" s="28"/>
      <c r="AH14" s="28"/>
      <c r="AI14" s="28"/>
    </row>
    <row r="15" spans="1:35" ht="13.5" customHeight="1" x14ac:dyDescent="0.15">
      <c r="A15" s="309" t="s">
        <v>604</v>
      </c>
      <c r="B15" s="310">
        <f t="shared" si="0"/>
        <v>443</v>
      </c>
      <c r="C15" s="308">
        <v>221</v>
      </c>
      <c r="D15" s="308">
        <v>222</v>
      </c>
      <c r="E15" s="310">
        <v>233</v>
      </c>
      <c r="F15" s="310">
        <f t="shared" si="1"/>
        <v>429</v>
      </c>
      <c r="G15" s="308">
        <v>212</v>
      </c>
      <c r="H15" s="308">
        <v>217</v>
      </c>
      <c r="I15" s="310">
        <v>231</v>
      </c>
      <c r="J15" s="309" t="s">
        <v>614</v>
      </c>
      <c r="K15" s="310">
        <f t="shared" si="2"/>
        <v>321</v>
      </c>
      <c r="L15" s="308">
        <v>150</v>
      </c>
      <c r="M15" s="308">
        <v>171</v>
      </c>
      <c r="N15" s="308">
        <v>153</v>
      </c>
      <c r="O15" s="311">
        <f t="shared" si="3"/>
        <v>331</v>
      </c>
      <c r="P15" s="308">
        <v>155</v>
      </c>
      <c r="Q15" s="308">
        <v>176</v>
      </c>
      <c r="R15" s="310">
        <v>155</v>
      </c>
      <c r="S15" s="309" t="s">
        <v>618</v>
      </c>
      <c r="T15" s="311">
        <f t="shared" si="5"/>
        <v>261</v>
      </c>
      <c r="U15" s="308">
        <v>105</v>
      </c>
      <c r="V15" s="308">
        <v>156</v>
      </c>
      <c r="W15" s="308">
        <v>152</v>
      </c>
      <c r="X15" s="311">
        <f t="shared" si="4"/>
        <v>252</v>
      </c>
      <c r="Y15" s="308">
        <v>101</v>
      </c>
      <c r="Z15" s="308">
        <v>151</v>
      </c>
      <c r="AA15" s="308">
        <v>148</v>
      </c>
      <c r="AB15" s="119"/>
      <c r="AC15" s="119"/>
      <c r="AD15" s="28"/>
      <c r="AE15" s="28"/>
      <c r="AF15" s="28"/>
      <c r="AG15" s="28"/>
      <c r="AH15" s="28"/>
      <c r="AI15" s="28"/>
    </row>
    <row r="16" spans="1:35" ht="13.5" customHeight="1" x14ac:dyDescent="0.15">
      <c r="A16" s="309" t="s">
        <v>607</v>
      </c>
      <c r="B16" s="310">
        <f t="shared" si="0"/>
        <v>863</v>
      </c>
      <c r="C16" s="308">
        <v>457</v>
      </c>
      <c r="D16" s="308">
        <v>406</v>
      </c>
      <c r="E16" s="310">
        <v>476</v>
      </c>
      <c r="F16" s="310">
        <f t="shared" si="1"/>
        <v>865</v>
      </c>
      <c r="G16" s="308">
        <v>455</v>
      </c>
      <c r="H16" s="308">
        <v>410</v>
      </c>
      <c r="I16" s="310">
        <v>478</v>
      </c>
      <c r="J16" s="309" t="s">
        <v>617</v>
      </c>
      <c r="K16" s="310">
        <f t="shared" si="2"/>
        <v>405</v>
      </c>
      <c r="L16" s="308">
        <v>210</v>
      </c>
      <c r="M16" s="308">
        <v>195</v>
      </c>
      <c r="N16" s="308">
        <v>227</v>
      </c>
      <c r="O16" s="311">
        <f t="shared" si="3"/>
        <v>389</v>
      </c>
      <c r="P16" s="308">
        <v>201</v>
      </c>
      <c r="Q16" s="308">
        <v>188</v>
      </c>
      <c r="R16" s="310">
        <v>226</v>
      </c>
      <c r="S16" s="309" t="s">
        <v>621</v>
      </c>
      <c r="T16" s="311">
        <f t="shared" si="5"/>
        <v>780</v>
      </c>
      <c r="U16" s="308">
        <v>351</v>
      </c>
      <c r="V16" s="308">
        <v>429</v>
      </c>
      <c r="W16" s="308">
        <v>393</v>
      </c>
      <c r="X16" s="311">
        <f t="shared" si="4"/>
        <v>874</v>
      </c>
      <c r="Y16" s="308">
        <v>342</v>
      </c>
      <c r="Z16" s="308">
        <v>532</v>
      </c>
      <c r="AA16" s="308">
        <v>485</v>
      </c>
      <c r="AB16" s="119"/>
      <c r="AC16" s="119"/>
      <c r="AD16" s="28"/>
      <c r="AE16" s="28"/>
      <c r="AF16" s="28"/>
      <c r="AG16" s="28"/>
      <c r="AH16" s="28"/>
      <c r="AI16" s="28"/>
    </row>
    <row r="17" spans="1:35" ht="13.5" customHeight="1" x14ac:dyDescent="0.15">
      <c r="A17" s="309" t="s">
        <v>610</v>
      </c>
      <c r="B17" s="310">
        <f t="shared" si="0"/>
        <v>743</v>
      </c>
      <c r="C17" s="308">
        <v>380</v>
      </c>
      <c r="D17" s="308">
        <v>363</v>
      </c>
      <c r="E17" s="310">
        <v>395</v>
      </c>
      <c r="F17" s="310">
        <f t="shared" si="1"/>
        <v>722</v>
      </c>
      <c r="G17" s="308">
        <v>358</v>
      </c>
      <c r="H17" s="308">
        <v>364</v>
      </c>
      <c r="I17" s="310">
        <v>392</v>
      </c>
      <c r="J17" s="309" t="s">
        <v>620</v>
      </c>
      <c r="K17" s="310">
        <f t="shared" si="2"/>
        <v>200</v>
      </c>
      <c r="L17" s="308">
        <v>99</v>
      </c>
      <c r="M17" s="308">
        <v>101</v>
      </c>
      <c r="N17" s="308">
        <v>113</v>
      </c>
      <c r="O17" s="311">
        <f t="shared" si="3"/>
        <v>219</v>
      </c>
      <c r="P17" s="308">
        <v>113</v>
      </c>
      <c r="Q17" s="308">
        <v>106</v>
      </c>
      <c r="R17" s="310">
        <v>124</v>
      </c>
      <c r="S17" s="309" t="s">
        <v>624</v>
      </c>
      <c r="T17" s="311">
        <f t="shared" si="5"/>
        <v>369</v>
      </c>
      <c r="U17" s="308">
        <v>170</v>
      </c>
      <c r="V17" s="308">
        <v>199</v>
      </c>
      <c r="W17" s="308">
        <v>226</v>
      </c>
      <c r="X17" s="311">
        <f t="shared" si="4"/>
        <v>362</v>
      </c>
      <c r="Y17" s="308">
        <v>166</v>
      </c>
      <c r="Z17" s="308">
        <v>196</v>
      </c>
      <c r="AA17" s="308">
        <v>225</v>
      </c>
      <c r="AB17" s="119"/>
      <c r="AC17" s="119"/>
      <c r="AD17" s="28"/>
      <c r="AE17" s="28"/>
      <c r="AF17" s="28"/>
      <c r="AG17" s="28"/>
      <c r="AH17" s="28"/>
      <c r="AI17" s="28"/>
    </row>
    <row r="18" spans="1:35" ht="13.5" customHeight="1" x14ac:dyDescent="0.15">
      <c r="A18" s="309" t="s">
        <v>613</v>
      </c>
      <c r="B18" s="310">
        <f t="shared" si="0"/>
        <v>506</v>
      </c>
      <c r="C18" s="308">
        <v>234</v>
      </c>
      <c r="D18" s="308">
        <v>272</v>
      </c>
      <c r="E18" s="310">
        <v>212</v>
      </c>
      <c r="F18" s="310">
        <f t="shared" si="1"/>
        <v>498</v>
      </c>
      <c r="G18" s="308">
        <v>227</v>
      </c>
      <c r="H18" s="308">
        <v>271</v>
      </c>
      <c r="I18" s="310">
        <v>209</v>
      </c>
      <c r="J18" s="309" t="s">
        <v>623</v>
      </c>
      <c r="K18" s="310">
        <f t="shared" si="2"/>
        <v>162</v>
      </c>
      <c r="L18" s="308">
        <v>81</v>
      </c>
      <c r="M18" s="308">
        <v>81</v>
      </c>
      <c r="N18" s="308">
        <v>101</v>
      </c>
      <c r="O18" s="311">
        <f t="shared" si="3"/>
        <v>167</v>
      </c>
      <c r="P18" s="308">
        <v>81</v>
      </c>
      <c r="Q18" s="308">
        <v>86</v>
      </c>
      <c r="R18" s="310">
        <v>104</v>
      </c>
      <c r="S18" s="309" t="s">
        <v>627</v>
      </c>
      <c r="T18" s="311">
        <f t="shared" si="5"/>
        <v>485</v>
      </c>
      <c r="U18" s="308">
        <v>228</v>
      </c>
      <c r="V18" s="308">
        <v>257</v>
      </c>
      <c r="W18" s="308">
        <v>243</v>
      </c>
      <c r="X18" s="311">
        <f t="shared" si="4"/>
        <v>484</v>
      </c>
      <c r="Y18" s="308">
        <v>230</v>
      </c>
      <c r="Z18" s="308">
        <v>254</v>
      </c>
      <c r="AA18" s="308">
        <v>243</v>
      </c>
      <c r="AB18" s="119"/>
      <c r="AC18" s="119"/>
      <c r="AD18" s="28"/>
      <c r="AE18" s="28"/>
      <c r="AF18" s="28"/>
      <c r="AG18" s="28"/>
      <c r="AH18" s="28"/>
      <c r="AI18" s="28"/>
    </row>
    <row r="19" spans="1:35" ht="13.5" customHeight="1" x14ac:dyDescent="0.15">
      <c r="A19" s="309" t="s">
        <v>616</v>
      </c>
      <c r="B19" s="310">
        <f t="shared" si="0"/>
        <v>274</v>
      </c>
      <c r="C19" s="308">
        <v>132</v>
      </c>
      <c r="D19" s="308">
        <v>142</v>
      </c>
      <c r="E19" s="310">
        <v>140</v>
      </c>
      <c r="F19" s="310">
        <f t="shared" si="1"/>
        <v>327</v>
      </c>
      <c r="G19" s="308">
        <v>161</v>
      </c>
      <c r="H19" s="308">
        <v>166</v>
      </c>
      <c r="I19" s="310">
        <v>160</v>
      </c>
      <c r="J19" s="309" t="s">
        <v>626</v>
      </c>
      <c r="K19" s="310">
        <f t="shared" si="2"/>
        <v>268</v>
      </c>
      <c r="L19" s="308">
        <v>127</v>
      </c>
      <c r="M19" s="308">
        <v>141</v>
      </c>
      <c r="N19" s="308">
        <v>134</v>
      </c>
      <c r="O19" s="311">
        <f t="shared" si="3"/>
        <v>273</v>
      </c>
      <c r="P19" s="308">
        <v>130</v>
      </c>
      <c r="Q19" s="308">
        <v>143</v>
      </c>
      <c r="R19" s="310">
        <v>137</v>
      </c>
      <c r="S19" s="309" t="s">
        <v>630</v>
      </c>
      <c r="T19" s="311">
        <f t="shared" si="5"/>
        <v>584</v>
      </c>
      <c r="U19" s="308">
        <v>266</v>
      </c>
      <c r="V19" s="308">
        <v>318</v>
      </c>
      <c r="W19" s="308">
        <v>287</v>
      </c>
      <c r="X19" s="311">
        <f t="shared" si="4"/>
        <v>584</v>
      </c>
      <c r="Y19" s="308">
        <v>265</v>
      </c>
      <c r="Z19" s="308">
        <v>319</v>
      </c>
      <c r="AA19" s="308">
        <v>293</v>
      </c>
      <c r="AB19" s="119"/>
      <c r="AC19" s="119"/>
      <c r="AD19" s="28"/>
      <c r="AE19" s="28"/>
      <c r="AF19" s="28"/>
      <c r="AG19" s="28"/>
      <c r="AH19" s="28"/>
      <c r="AI19" s="28"/>
    </row>
    <row r="20" spans="1:35" ht="13.5" customHeight="1" x14ac:dyDescent="0.15">
      <c r="A20" s="309" t="s">
        <v>619</v>
      </c>
      <c r="B20" s="310">
        <f t="shared" si="0"/>
        <v>369</v>
      </c>
      <c r="C20" s="308">
        <v>186</v>
      </c>
      <c r="D20" s="308">
        <v>183</v>
      </c>
      <c r="E20" s="310">
        <v>185</v>
      </c>
      <c r="F20" s="310">
        <f t="shared" si="1"/>
        <v>369</v>
      </c>
      <c r="G20" s="308">
        <v>184</v>
      </c>
      <c r="H20" s="308">
        <v>185</v>
      </c>
      <c r="I20" s="310">
        <v>182</v>
      </c>
      <c r="J20" s="309" t="s">
        <v>629</v>
      </c>
      <c r="K20" s="310">
        <f t="shared" si="2"/>
        <v>169</v>
      </c>
      <c r="L20" s="308">
        <v>80</v>
      </c>
      <c r="M20" s="308">
        <v>89</v>
      </c>
      <c r="N20" s="308">
        <v>82</v>
      </c>
      <c r="O20" s="311">
        <f t="shared" si="3"/>
        <v>169</v>
      </c>
      <c r="P20" s="308">
        <v>78</v>
      </c>
      <c r="Q20" s="308">
        <v>91</v>
      </c>
      <c r="R20" s="310">
        <v>79</v>
      </c>
      <c r="S20" s="309" t="s">
        <v>633</v>
      </c>
      <c r="T20" s="311">
        <f t="shared" si="5"/>
        <v>692</v>
      </c>
      <c r="U20" s="308">
        <v>323</v>
      </c>
      <c r="V20" s="308">
        <v>369</v>
      </c>
      <c r="W20" s="308">
        <v>327</v>
      </c>
      <c r="X20" s="311">
        <f t="shared" si="4"/>
        <v>703</v>
      </c>
      <c r="Y20" s="308">
        <v>330</v>
      </c>
      <c r="Z20" s="308">
        <v>373</v>
      </c>
      <c r="AA20" s="308">
        <v>338</v>
      </c>
      <c r="AB20" s="119"/>
      <c r="AC20" s="119"/>
      <c r="AD20" s="28"/>
      <c r="AE20" s="28"/>
      <c r="AF20" s="28"/>
      <c r="AG20" s="28"/>
      <c r="AH20" s="28"/>
      <c r="AI20" s="28"/>
    </row>
    <row r="21" spans="1:35" ht="13.5" customHeight="1" x14ac:dyDescent="0.15">
      <c r="A21" s="309" t="s">
        <v>622</v>
      </c>
      <c r="B21" s="310">
        <f t="shared" si="0"/>
        <v>210</v>
      </c>
      <c r="C21" s="308">
        <v>108</v>
      </c>
      <c r="D21" s="308">
        <v>102</v>
      </c>
      <c r="E21" s="310">
        <v>107</v>
      </c>
      <c r="F21" s="310">
        <f t="shared" si="1"/>
        <v>211</v>
      </c>
      <c r="G21" s="308">
        <v>106</v>
      </c>
      <c r="H21" s="308">
        <v>105</v>
      </c>
      <c r="I21" s="310">
        <v>110</v>
      </c>
      <c r="J21" s="309" t="s">
        <v>632</v>
      </c>
      <c r="K21" s="310">
        <f t="shared" si="2"/>
        <v>588</v>
      </c>
      <c r="L21" s="308">
        <v>268</v>
      </c>
      <c r="M21" s="308">
        <v>320</v>
      </c>
      <c r="N21" s="308">
        <v>263</v>
      </c>
      <c r="O21" s="311">
        <f t="shared" si="3"/>
        <v>589</v>
      </c>
      <c r="P21" s="308">
        <v>269</v>
      </c>
      <c r="Q21" s="308">
        <v>320</v>
      </c>
      <c r="R21" s="310">
        <v>267</v>
      </c>
      <c r="S21" s="309" t="s">
        <v>904</v>
      </c>
      <c r="T21" s="311">
        <f t="shared" si="5"/>
        <v>232</v>
      </c>
      <c r="U21" s="308">
        <v>114</v>
      </c>
      <c r="V21" s="308">
        <v>118</v>
      </c>
      <c r="W21" s="308">
        <v>71</v>
      </c>
      <c r="X21" s="311">
        <f t="shared" si="4"/>
        <v>231</v>
      </c>
      <c r="Y21" s="308">
        <v>114</v>
      </c>
      <c r="Z21" s="308">
        <v>117</v>
      </c>
      <c r="AA21" s="308">
        <v>71</v>
      </c>
      <c r="AB21" s="119"/>
      <c r="AC21" s="119"/>
      <c r="AD21" s="28"/>
      <c r="AE21" s="28"/>
      <c r="AF21" s="28"/>
      <c r="AG21" s="28"/>
      <c r="AH21" s="28"/>
      <c r="AI21" s="28"/>
    </row>
    <row r="22" spans="1:35" ht="13.5" customHeight="1" x14ac:dyDescent="0.15">
      <c r="A22" s="309" t="s">
        <v>625</v>
      </c>
      <c r="B22" s="310">
        <f t="shared" si="0"/>
        <v>306</v>
      </c>
      <c r="C22" s="308">
        <v>143</v>
      </c>
      <c r="D22" s="308">
        <v>163</v>
      </c>
      <c r="E22" s="310">
        <v>169</v>
      </c>
      <c r="F22" s="310">
        <f t="shared" si="1"/>
        <v>320</v>
      </c>
      <c r="G22" s="308">
        <v>155</v>
      </c>
      <c r="H22" s="308">
        <v>165</v>
      </c>
      <c r="I22" s="310">
        <v>178</v>
      </c>
      <c r="J22" s="309" t="s">
        <v>635</v>
      </c>
      <c r="K22" s="310">
        <f t="shared" si="2"/>
        <v>482</v>
      </c>
      <c r="L22" s="308">
        <v>228</v>
      </c>
      <c r="M22" s="308">
        <v>254</v>
      </c>
      <c r="N22" s="308">
        <v>221</v>
      </c>
      <c r="O22" s="311">
        <f t="shared" si="3"/>
        <v>476</v>
      </c>
      <c r="P22" s="308">
        <v>221</v>
      </c>
      <c r="Q22" s="308">
        <v>255</v>
      </c>
      <c r="R22" s="310">
        <v>223</v>
      </c>
      <c r="S22" s="309" t="s">
        <v>636</v>
      </c>
      <c r="T22" s="311">
        <f t="shared" si="5"/>
        <v>463</v>
      </c>
      <c r="U22" s="308">
        <v>222</v>
      </c>
      <c r="V22" s="308">
        <v>241</v>
      </c>
      <c r="W22" s="308">
        <v>216</v>
      </c>
      <c r="X22" s="311">
        <f t="shared" si="4"/>
        <v>462</v>
      </c>
      <c r="Y22" s="308">
        <v>219</v>
      </c>
      <c r="Z22" s="308">
        <v>243</v>
      </c>
      <c r="AA22" s="308">
        <v>217</v>
      </c>
      <c r="AB22" s="119"/>
      <c r="AC22" s="119"/>
      <c r="AD22" s="28"/>
      <c r="AE22" s="28"/>
      <c r="AF22" s="28"/>
      <c r="AG22" s="28"/>
      <c r="AH22" s="28"/>
      <c r="AI22" s="28"/>
    </row>
    <row r="23" spans="1:35" ht="13.5" customHeight="1" x14ac:dyDescent="0.15">
      <c r="A23" s="309" t="s">
        <v>628</v>
      </c>
      <c r="B23" s="310">
        <f t="shared" si="0"/>
        <v>371</v>
      </c>
      <c r="C23" s="308">
        <v>176</v>
      </c>
      <c r="D23" s="308">
        <v>195</v>
      </c>
      <c r="E23" s="310">
        <v>175</v>
      </c>
      <c r="F23" s="310">
        <f t="shared" si="1"/>
        <v>369</v>
      </c>
      <c r="G23" s="308">
        <v>176</v>
      </c>
      <c r="H23" s="308">
        <v>193</v>
      </c>
      <c r="I23" s="310">
        <v>178</v>
      </c>
      <c r="J23" s="309" t="s">
        <v>638</v>
      </c>
      <c r="K23" s="310">
        <f t="shared" si="2"/>
        <v>147</v>
      </c>
      <c r="L23" s="308">
        <v>80</v>
      </c>
      <c r="M23" s="308">
        <v>67</v>
      </c>
      <c r="N23" s="308">
        <v>81</v>
      </c>
      <c r="O23" s="311">
        <f t="shared" si="3"/>
        <v>154</v>
      </c>
      <c r="P23" s="308">
        <v>87</v>
      </c>
      <c r="Q23" s="308">
        <v>67</v>
      </c>
      <c r="R23" s="310">
        <v>88</v>
      </c>
      <c r="S23" s="309" t="s">
        <v>639</v>
      </c>
      <c r="T23" s="311">
        <f t="shared" si="5"/>
        <v>479</v>
      </c>
      <c r="U23" s="308">
        <v>227</v>
      </c>
      <c r="V23" s="308">
        <v>252</v>
      </c>
      <c r="W23" s="308">
        <v>221</v>
      </c>
      <c r="X23" s="311">
        <f t="shared" si="4"/>
        <v>482</v>
      </c>
      <c r="Y23" s="308">
        <v>230</v>
      </c>
      <c r="Z23" s="308">
        <v>252</v>
      </c>
      <c r="AA23" s="308">
        <v>226</v>
      </c>
      <c r="AB23" s="119"/>
      <c r="AC23" s="119"/>
      <c r="AD23" s="28"/>
      <c r="AE23" s="28"/>
      <c r="AF23" s="28"/>
      <c r="AG23" s="28"/>
      <c r="AH23" s="28"/>
      <c r="AI23" s="28"/>
    </row>
    <row r="24" spans="1:35" ht="13.5" customHeight="1" x14ac:dyDescent="0.15">
      <c r="A24" s="309" t="s">
        <v>631</v>
      </c>
      <c r="B24" s="310">
        <f t="shared" si="0"/>
        <v>324</v>
      </c>
      <c r="C24" s="308">
        <v>160</v>
      </c>
      <c r="D24" s="308">
        <v>164</v>
      </c>
      <c r="E24" s="310">
        <v>174</v>
      </c>
      <c r="F24" s="310">
        <f t="shared" si="1"/>
        <v>316</v>
      </c>
      <c r="G24" s="308">
        <v>160</v>
      </c>
      <c r="H24" s="308">
        <v>156</v>
      </c>
      <c r="I24" s="310">
        <v>172</v>
      </c>
      <c r="J24" s="309" t="s">
        <v>641</v>
      </c>
      <c r="K24" s="310">
        <f t="shared" si="2"/>
        <v>673</v>
      </c>
      <c r="L24" s="308">
        <v>342</v>
      </c>
      <c r="M24" s="308">
        <v>331</v>
      </c>
      <c r="N24" s="308">
        <v>317</v>
      </c>
      <c r="O24" s="311">
        <f t="shared" si="3"/>
        <v>675</v>
      </c>
      <c r="P24" s="308">
        <v>348</v>
      </c>
      <c r="Q24" s="308">
        <v>327</v>
      </c>
      <c r="R24" s="310">
        <v>323</v>
      </c>
      <c r="S24" s="309" t="s">
        <v>642</v>
      </c>
      <c r="T24" s="311">
        <f t="shared" si="5"/>
        <v>298</v>
      </c>
      <c r="U24" s="308">
        <v>142</v>
      </c>
      <c r="V24" s="308">
        <v>156</v>
      </c>
      <c r="W24" s="308">
        <v>174</v>
      </c>
      <c r="X24" s="311">
        <f t="shared" si="4"/>
        <v>304</v>
      </c>
      <c r="Y24" s="308">
        <v>149</v>
      </c>
      <c r="Z24" s="308">
        <v>155</v>
      </c>
      <c r="AA24" s="308">
        <v>184</v>
      </c>
      <c r="AB24" s="119"/>
      <c r="AC24" s="119"/>
      <c r="AD24" s="28"/>
      <c r="AE24" s="28"/>
      <c r="AF24" s="28"/>
      <c r="AG24" s="28"/>
      <c r="AH24" s="28"/>
      <c r="AI24" s="28"/>
    </row>
    <row r="25" spans="1:35" ht="13.5" customHeight="1" x14ac:dyDescent="0.15">
      <c r="A25" s="309" t="s">
        <v>634</v>
      </c>
      <c r="B25" s="310">
        <f t="shared" si="0"/>
        <v>615</v>
      </c>
      <c r="C25" s="308">
        <v>310</v>
      </c>
      <c r="D25" s="308">
        <v>305</v>
      </c>
      <c r="E25" s="310">
        <v>285</v>
      </c>
      <c r="F25" s="310">
        <f t="shared" si="1"/>
        <v>601</v>
      </c>
      <c r="G25" s="308">
        <v>305</v>
      </c>
      <c r="H25" s="308">
        <v>296</v>
      </c>
      <c r="I25" s="310">
        <v>289</v>
      </c>
      <c r="J25" s="309" t="s">
        <v>16</v>
      </c>
      <c r="K25" s="310">
        <f t="shared" si="2"/>
        <v>265</v>
      </c>
      <c r="L25" s="308">
        <v>137</v>
      </c>
      <c r="M25" s="308">
        <v>128</v>
      </c>
      <c r="N25" s="308">
        <v>161</v>
      </c>
      <c r="O25" s="311">
        <f t="shared" si="3"/>
        <v>267</v>
      </c>
      <c r="P25" s="308">
        <v>140</v>
      </c>
      <c r="Q25" s="308">
        <v>127</v>
      </c>
      <c r="R25" s="310">
        <v>162</v>
      </c>
      <c r="S25" s="309" t="s">
        <v>644</v>
      </c>
      <c r="T25" s="311">
        <f t="shared" si="5"/>
        <v>319</v>
      </c>
      <c r="U25" s="308">
        <v>159</v>
      </c>
      <c r="V25" s="308">
        <v>160</v>
      </c>
      <c r="W25" s="308">
        <v>151</v>
      </c>
      <c r="X25" s="311">
        <f t="shared" si="4"/>
        <v>326</v>
      </c>
      <c r="Y25" s="308">
        <v>161</v>
      </c>
      <c r="Z25" s="308">
        <v>165</v>
      </c>
      <c r="AA25" s="308">
        <v>155</v>
      </c>
      <c r="AB25" s="119"/>
      <c r="AC25" s="119"/>
      <c r="AD25" s="28"/>
      <c r="AE25" s="28"/>
      <c r="AF25" s="28"/>
      <c r="AG25" s="28"/>
      <c r="AH25" s="28"/>
      <c r="AI25" s="28"/>
    </row>
    <row r="26" spans="1:35" ht="13.5" customHeight="1" x14ac:dyDescent="0.15">
      <c r="A26" s="309" t="s">
        <v>637</v>
      </c>
      <c r="B26" s="310">
        <f t="shared" si="0"/>
        <v>20</v>
      </c>
      <c r="C26" s="308">
        <v>13</v>
      </c>
      <c r="D26" s="308">
        <v>7</v>
      </c>
      <c r="E26" s="310">
        <v>12</v>
      </c>
      <c r="F26" s="310">
        <f t="shared" si="1"/>
        <v>21</v>
      </c>
      <c r="G26" s="308">
        <v>14</v>
      </c>
      <c r="H26" s="308">
        <v>7</v>
      </c>
      <c r="I26" s="310">
        <v>13</v>
      </c>
      <c r="J26" s="309" t="s">
        <v>17</v>
      </c>
      <c r="K26" s="310">
        <f t="shared" si="2"/>
        <v>14</v>
      </c>
      <c r="L26" s="308">
        <v>7</v>
      </c>
      <c r="M26" s="308">
        <v>7</v>
      </c>
      <c r="N26" s="308">
        <v>10</v>
      </c>
      <c r="O26" s="311">
        <f t="shared" si="3"/>
        <v>14</v>
      </c>
      <c r="P26" s="308">
        <v>7</v>
      </c>
      <c r="Q26" s="308">
        <v>7</v>
      </c>
      <c r="R26" s="310">
        <v>10</v>
      </c>
      <c r="S26" s="309" t="s">
        <v>646</v>
      </c>
      <c r="T26" s="311">
        <f t="shared" si="5"/>
        <v>662</v>
      </c>
      <c r="U26" s="308">
        <v>325</v>
      </c>
      <c r="V26" s="308">
        <v>337</v>
      </c>
      <c r="W26" s="308">
        <v>254</v>
      </c>
      <c r="X26" s="311">
        <f t="shared" si="4"/>
        <v>711</v>
      </c>
      <c r="Y26" s="308">
        <v>348</v>
      </c>
      <c r="Z26" s="308">
        <v>363</v>
      </c>
      <c r="AA26" s="308">
        <v>294</v>
      </c>
      <c r="AB26" s="119"/>
      <c r="AC26" s="119"/>
      <c r="AD26" s="28"/>
      <c r="AE26" s="28"/>
      <c r="AF26" s="28"/>
      <c r="AG26" s="28"/>
      <c r="AH26" s="28"/>
      <c r="AI26" s="28"/>
    </row>
    <row r="27" spans="1:35" ht="13.5" customHeight="1" x14ac:dyDescent="0.15">
      <c r="A27" s="309" t="s">
        <v>640</v>
      </c>
      <c r="B27" s="310">
        <f t="shared" si="0"/>
        <v>617</v>
      </c>
      <c r="C27" s="308">
        <v>305</v>
      </c>
      <c r="D27" s="308">
        <v>312</v>
      </c>
      <c r="E27" s="310">
        <v>321</v>
      </c>
      <c r="F27" s="310">
        <f t="shared" si="1"/>
        <v>629</v>
      </c>
      <c r="G27" s="308">
        <v>310</v>
      </c>
      <c r="H27" s="308">
        <v>319</v>
      </c>
      <c r="I27" s="310">
        <v>332</v>
      </c>
      <c r="J27" s="309" t="s">
        <v>18</v>
      </c>
      <c r="K27" s="313" t="s">
        <v>30</v>
      </c>
      <c r="L27" s="312" t="s">
        <v>30</v>
      </c>
      <c r="M27" s="312" t="s">
        <v>30</v>
      </c>
      <c r="N27" s="312" t="s">
        <v>30</v>
      </c>
      <c r="O27" s="590" t="s">
        <v>30</v>
      </c>
      <c r="P27" s="312" t="s">
        <v>30</v>
      </c>
      <c r="Q27" s="312" t="s">
        <v>30</v>
      </c>
      <c r="R27" s="313" t="s">
        <v>30</v>
      </c>
      <c r="S27" s="309" t="s">
        <v>648</v>
      </c>
      <c r="T27" s="311">
        <f t="shared" si="5"/>
        <v>634</v>
      </c>
      <c r="U27" s="308">
        <v>309</v>
      </c>
      <c r="V27" s="308">
        <v>325</v>
      </c>
      <c r="W27" s="308">
        <v>300</v>
      </c>
      <c r="X27" s="311">
        <f t="shared" si="4"/>
        <v>612</v>
      </c>
      <c r="Y27" s="308">
        <v>293</v>
      </c>
      <c r="Z27" s="308">
        <v>319</v>
      </c>
      <c r="AA27" s="308">
        <v>301</v>
      </c>
      <c r="AB27" s="119"/>
      <c r="AC27" s="119"/>
      <c r="AD27" s="28"/>
      <c r="AE27" s="28"/>
      <c r="AF27" s="28"/>
      <c r="AG27" s="28"/>
      <c r="AH27" s="28"/>
      <c r="AI27" s="28"/>
    </row>
    <row r="28" spans="1:35" ht="13.5" customHeight="1" x14ac:dyDescent="0.15">
      <c r="A28" s="309" t="s">
        <v>643</v>
      </c>
      <c r="B28" s="310">
        <f t="shared" si="0"/>
        <v>568</v>
      </c>
      <c r="C28" s="308">
        <v>250</v>
      </c>
      <c r="D28" s="308">
        <v>318</v>
      </c>
      <c r="E28" s="310">
        <v>283</v>
      </c>
      <c r="F28" s="310">
        <f t="shared" si="1"/>
        <v>557</v>
      </c>
      <c r="G28" s="308">
        <v>249</v>
      </c>
      <c r="H28" s="308">
        <v>308</v>
      </c>
      <c r="I28" s="310">
        <v>280</v>
      </c>
      <c r="J28" s="309" t="s">
        <v>650</v>
      </c>
      <c r="K28" s="310">
        <f t="shared" si="2"/>
        <v>609</v>
      </c>
      <c r="L28" s="312">
        <v>299</v>
      </c>
      <c r="M28" s="312">
        <v>310</v>
      </c>
      <c r="N28" s="312">
        <v>287</v>
      </c>
      <c r="O28" s="311">
        <f t="shared" si="3"/>
        <v>622</v>
      </c>
      <c r="P28" s="312">
        <v>306</v>
      </c>
      <c r="Q28" s="312">
        <v>316</v>
      </c>
      <c r="R28" s="313">
        <v>299</v>
      </c>
      <c r="S28" s="309" t="s">
        <v>651</v>
      </c>
      <c r="T28" s="311">
        <f t="shared" si="5"/>
        <v>713</v>
      </c>
      <c r="U28" s="308">
        <v>336</v>
      </c>
      <c r="V28" s="308">
        <v>377</v>
      </c>
      <c r="W28" s="308">
        <v>302</v>
      </c>
      <c r="X28" s="311">
        <f t="shared" si="4"/>
        <v>715</v>
      </c>
      <c r="Y28" s="308">
        <v>336</v>
      </c>
      <c r="Z28" s="308">
        <v>379</v>
      </c>
      <c r="AA28" s="308">
        <v>306</v>
      </c>
      <c r="AB28" s="119"/>
      <c r="AC28" s="119"/>
      <c r="AD28" s="28"/>
      <c r="AE28" s="28"/>
      <c r="AF28" s="28"/>
      <c r="AG28" s="28"/>
      <c r="AH28" s="28"/>
      <c r="AI28" s="28"/>
    </row>
    <row r="29" spans="1:35" ht="13.5" customHeight="1" x14ac:dyDescent="0.15">
      <c r="A29" s="309" t="s">
        <v>645</v>
      </c>
      <c r="B29" s="310">
        <f t="shared" si="0"/>
        <v>731</v>
      </c>
      <c r="C29" s="308">
        <v>371</v>
      </c>
      <c r="D29" s="308">
        <v>360</v>
      </c>
      <c r="E29" s="310">
        <v>366</v>
      </c>
      <c r="F29" s="310">
        <f t="shared" si="1"/>
        <v>746</v>
      </c>
      <c r="G29" s="308">
        <v>382</v>
      </c>
      <c r="H29" s="308">
        <v>364</v>
      </c>
      <c r="I29" s="310">
        <v>381</v>
      </c>
      <c r="J29" s="309" t="s">
        <v>652</v>
      </c>
      <c r="K29" s="310">
        <f t="shared" si="2"/>
        <v>504</v>
      </c>
      <c r="L29" s="308">
        <v>241</v>
      </c>
      <c r="M29" s="308">
        <v>263</v>
      </c>
      <c r="N29" s="308">
        <v>263</v>
      </c>
      <c r="O29" s="311">
        <f t="shared" si="3"/>
        <v>520</v>
      </c>
      <c r="P29" s="308">
        <v>245</v>
      </c>
      <c r="Q29" s="308">
        <v>275</v>
      </c>
      <c r="R29" s="310">
        <v>267</v>
      </c>
      <c r="S29" s="314" t="s">
        <v>696</v>
      </c>
      <c r="T29" s="311">
        <f t="shared" si="5"/>
        <v>213</v>
      </c>
      <c r="U29" s="308">
        <v>106</v>
      </c>
      <c r="V29" s="308">
        <v>107</v>
      </c>
      <c r="W29" s="308">
        <v>163</v>
      </c>
      <c r="X29" s="311">
        <f t="shared" si="4"/>
        <v>219</v>
      </c>
      <c r="Y29" s="308">
        <v>98</v>
      </c>
      <c r="Z29" s="308">
        <v>121</v>
      </c>
      <c r="AA29" s="308">
        <v>171</v>
      </c>
      <c r="AB29" s="119"/>
      <c r="AC29" s="119"/>
      <c r="AD29" s="28"/>
      <c r="AE29" s="28"/>
      <c r="AF29" s="28"/>
      <c r="AG29" s="28"/>
      <c r="AH29" s="28"/>
      <c r="AI29" s="28"/>
    </row>
    <row r="30" spans="1:35" ht="13.5" customHeight="1" x14ac:dyDescent="0.15">
      <c r="A30" s="309" t="s">
        <v>647</v>
      </c>
      <c r="B30" s="310">
        <f t="shared" si="0"/>
        <v>650</v>
      </c>
      <c r="C30" s="308">
        <v>309</v>
      </c>
      <c r="D30" s="308">
        <v>341</v>
      </c>
      <c r="E30" s="310">
        <v>338</v>
      </c>
      <c r="F30" s="310">
        <f t="shared" si="1"/>
        <v>645</v>
      </c>
      <c r="G30" s="308">
        <v>310</v>
      </c>
      <c r="H30" s="308">
        <v>335</v>
      </c>
      <c r="I30" s="310">
        <v>342</v>
      </c>
      <c r="J30" s="309" t="s">
        <v>654</v>
      </c>
      <c r="K30" s="310">
        <f t="shared" si="2"/>
        <v>204</v>
      </c>
      <c r="L30" s="312">
        <v>101</v>
      </c>
      <c r="M30" s="312">
        <v>103</v>
      </c>
      <c r="N30" s="312">
        <v>91</v>
      </c>
      <c r="O30" s="311">
        <f t="shared" si="3"/>
        <v>211</v>
      </c>
      <c r="P30" s="312">
        <v>105</v>
      </c>
      <c r="Q30" s="312">
        <v>106</v>
      </c>
      <c r="R30" s="313">
        <v>93</v>
      </c>
      <c r="S30" s="314" t="s">
        <v>824</v>
      </c>
      <c r="T30" s="311">
        <f t="shared" si="5"/>
        <v>515</v>
      </c>
      <c r="U30" s="308">
        <v>255</v>
      </c>
      <c r="V30" s="308">
        <v>260</v>
      </c>
      <c r="W30" s="308">
        <v>153</v>
      </c>
      <c r="X30" s="311">
        <f t="shared" si="4"/>
        <v>518</v>
      </c>
      <c r="Y30" s="308">
        <v>253</v>
      </c>
      <c r="Z30" s="308">
        <v>265</v>
      </c>
      <c r="AA30" s="308">
        <v>155</v>
      </c>
      <c r="AB30" s="119"/>
      <c r="AC30" s="119"/>
      <c r="AD30" s="28"/>
      <c r="AE30" s="28"/>
      <c r="AF30" s="28"/>
      <c r="AG30" s="28"/>
      <c r="AH30" s="28"/>
      <c r="AI30" s="28"/>
    </row>
    <row r="31" spans="1:35" ht="13.5" customHeight="1" x14ac:dyDescent="0.15">
      <c r="A31" s="309" t="s">
        <v>649</v>
      </c>
      <c r="B31" s="310">
        <f t="shared" si="0"/>
        <v>578</v>
      </c>
      <c r="C31" s="308">
        <v>258</v>
      </c>
      <c r="D31" s="308">
        <v>320</v>
      </c>
      <c r="E31" s="310">
        <v>327</v>
      </c>
      <c r="F31" s="310">
        <f t="shared" si="1"/>
        <v>582</v>
      </c>
      <c r="G31" s="308">
        <v>261</v>
      </c>
      <c r="H31" s="308">
        <v>321</v>
      </c>
      <c r="I31" s="310">
        <v>336</v>
      </c>
      <c r="J31" s="309" t="s">
        <v>656</v>
      </c>
      <c r="K31" s="310">
        <f t="shared" si="2"/>
        <v>981</v>
      </c>
      <c r="L31" s="308">
        <v>490</v>
      </c>
      <c r="M31" s="308">
        <v>491</v>
      </c>
      <c r="N31" s="308">
        <v>527</v>
      </c>
      <c r="O31" s="311">
        <f t="shared" si="3"/>
        <v>1012</v>
      </c>
      <c r="P31" s="308">
        <v>507</v>
      </c>
      <c r="Q31" s="308">
        <v>505</v>
      </c>
      <c r="R31" s="310">
        <v>557</v>
      </c>
      <c r="S31" s="314" t="s">
        <v>653</v>
      </c>
      <c r="T31" s="311">
        <f t="shared" si="5"/>
        <v>1043</v>
      </c>
      <c r="U31" s="315">
        <v>505</v>
      </c>
      <c r="V31" s="308">
        <v>538</v>
      </c>
      <c r="W31" s="308">
        <v>508</v>
      </c>
      <c r="X31" s="311">
        <f t="shared" si="4"/>
        <v>1073</v>
      </c>
      <c r="Y31" s="315">
        <v>517</v>
      </c>
      <c r="Z31" s="308">
        <v>556</v>
      </c>
      <c r="AA31" s="308">
        <v>514</v>
      </c>
      <c r="AB31" s="119"/>
      <c r="AC31" s="119"/>
      <c r="AD31" s="28"/>
      <c r="AE31" s="28"/>
      <c r="AF31" s="28"/>
      <c r="AG31" s="28"/>
      <c r="AH31" s="28"/>
      <c r="AI31" s="28"/>
    </row>
    <row r="32" spans="1:35" ht="13.5" customHeight="1" x14ac:dyDescent="0.15">
      <c r="A32" s="309" t="s">
        <v>61</v>
      </c>
      <c r="B32" s="310">
        <f t="shared" si="0"/>
        <v>354</v>
      </c>
      <c r="C32" s="308">
        <v>158</v>
      </c>
      <c r="D32" s="308">
        <v>196</v>
      </c>
      <c r="E32" s="310">
        <v>219</v>
      </c>
      <c r="F32" s="310">
        <f t="shared" si="1"/>
        <v>361</v>
      </c>
      <c r="G32" s="308">
        <v>166</v>
      </c>
      <c r="H32" s="308">
        <v>195</v>
      </c>
      <c r="I32" s="310">
        <v>231</v>
      </c>
      <c r="J32" s="309" t="s">
        <v>658</v>
      </c>
      <c r="K32" s="310">
        <f t="shared" si="2"/>
        <v>510</v>
      </c>
      <c r="L32" s="308">
        <v>273</v>
      </c>
      <c r="M32" s="308">
        <v>237</v>
      </c>
      <c r="N32" s="308">
        <v>299</v>
      </c>
      <c r="O32" s="311">
        <f t="shared" si="3"/>
        <v>511</v>
      </c>
      <c r="P32" s="308">
        <v>274</v>
      </c>
      <c r="Q32" s="308">
        <v>237</v>
      </c>
      <c r="R32" s="310">
        <v>303</v>
      </c>
      <c r="S32" s="314" t="s">
        <v>655</v>
      </c>
      <c r="T32" s="311">
        <f t="shared" si="5"/>
        <v>1043</v>
      </c>
      <c r="U32" s="308">
        <v>486</v>
      </c>
      <c r="V32" s="308">
        <v>557</v>
      </c>
      <c r="W32" s="308">
        <v>537</v>
      </c>
      <c r="X32" s="311">
        <f t="shared" si="4"/>
        <v>1029</v>
      </c>
      <c r="Y32" s="308">
        <v>478</v>
      </c>
      <c r="Z32" s="308">
        <v>551</v>
      </c>
      <c r="AA32" s="308">
        <v>526</v>
      </c>
      <c r="AB32" s="119"/>
      <c r="AC32" s="119"/>
      <c r="AD32" s="28"/>
      <c r="AE32" s="28"/>
      <c r="AF32" s="28"/>
      <c r="AG32" s="28"/>
      <c r="AH32" s="28"/>
      <c r="AI32" s="28"/>
    </row>
    <row r="33" spans="1:35" ht="13.5" customHeight="1" x14ac:dyDescent="0.15">
      <c r="A33" s="309" t="s">
        <v>62</v>
      </c>
      <c r="B33" s="310">
        <f t="shared" si="0"/>
        <v>710</v>
      </c>
      <c r="C33" s="308">
        <v>361</v>
      </c>
      <c r="D33" s="308">
        <v>349</v>
      </c>
      <c r="E33" s="310">
        <v>410</v>
      </c>
      <c r="F33" s="310">
        <f t="shared" si="1"/>
        <v>741</v>
      </c>
      <c r="G33" s="308">
        <v>378</v>
      </c>
      <c r="H33" s="308">
        <v>363</v>
      </c>
      <c r="I33" s="310">
        <v>438</v>
      </c>
      <c r="J33" s="309" t="s">
        <v>660</v>
      </c>
      <c r="K33" s="310">
        <f t="shared" si="2"/>
        <v>726</v>
      </c>
      <c r="L33" s="308">
        <v>364</v>
      </c>
      <c r="M33" s="308">
        <v>362</v>
      </c>
      <c r="N33" s="308">
        <v>438</v>
      </c>
      <c r="O33" s="311">
        <f t="shared" si="3"/>
        <v>743</v>
      </c>
      <c r="P33" s="308">
        <v>369</v>
      </c>
      <c r="Q33" s="308">
        <v>374</v>
      </c>
      <c r="R33" s="310">
        <v>464</v>
      </c>
      <c r="S33" s="309" t="s">
        <v>657</v>
      </c>
      <c r="T33" s="311">
        <f t="shared" si="5"/>
        <v>244</v>
      </c>
      <c r="U33" s="308">
        <v>128</v>
      </c>
      <c r="V33" s="308">
        <v>116</v>
      </c>
      <c r="W33" s="308">
        <v>130</v>
      </c>
      <c r="X33" s="311">
        <f t="shared" si="4"/>
        <v>253</v>
      </c>
      <c r="Y33" s="308">
        <v>137</v>
      </c>
      <c r="Z33" s="308">
        <v>116</v>
      </c>
      <c r="AA33" s="308">
        <v>137</v>
      </c>
      <c r="AB33" s="119"/>
      <c r="AC33" s="119"/>
      <c r="AD33" s="28"/>
      <c r="AE33" s="28"/>
      <c r="AF33" s="28"/>
      <c r="AG33" s="28"/>
      <c r="AH33" s="28"/>
      <c r="AI33" s="28"/>
    </row>
    <row r="34" spans="1:35" ht="13.5" customHeight="1" x14ac:dyDescent="0.15">
      <c r="A34" s="309" t="s">
        <v>63</v>
      </c>
      <c r="B34" s="310">
        <f t="shared" si="0"/>
        <v>453</v>
      </c>
      <c r="C34" s="308">
        <v>200</v>
      </c>
      <c r="D34" s="308">
        <v>253</v>
      </c>
      <c r="E34" s="310">
        <v>266</v>
      </c>
      <c r="F34" s="310">
        <f t="shared" si="1"/>
        <v>466</v>
      </c>
      <c r="G34" s="308">
        <v>206</v>
      </c>
      <c r="H34" s="308">
        <v>260</v>
      </c>
      <c r="I34" s="310">
        <v>281</v>
      </c>
      <c r="J34" s="309" t="s">
        <v>19</v>
      </c>
      <c r="K34" s="310">
        <f t="shared" si="2"/>
        <v>828</v>
      </c>
      <c r="L34" s="308">
        <v>357</v>
      </c>
      <c r="M34" s="308">
        <v>471</v>
      </c>
      <c r="N34" s="308">
        <v>462</v>
      </c>
      <c r="O34" s="311">
        <f t="shared" si="3"/>
        <v>813</v>
      </c>
      <c r="P34" s="308">
        <v>349</v>
      </c>
      <c r="Q34" s="308">
        <v>464</v>
      </c>
      <c r="R34" s="310">
        <v>465</v>
      </c>
      <c r="S34" s="309" t="s">
        <v>659</v>
      </c>
      <c r="T34" s="311">
        <f t="shared" si="5"/>
        <v>228</v>
      </c>
      <c r="U34" s="308">
        <v>118</v>
      </c>
      <c r="V34" s="308">
        <v>110</v>
      </c>
      <c r="W34" s="308">
        <v>119</v>
      </c>
      <c r="X34" s="311">
        <f t="shared" si="4"/>
        <v>237</v>
      </c>
      <c r="Y34" s="308">
        <v>120</v>
      </c>
      <c r="Z34" s="308">
        <v>117</v>
      </c>
      <c r="AA34" s="308">
        <v>123</v>
      </c>
      <c r="AB34" s="119"/>
      <c r="AC34" s="119"/>
      <c r="AD34" s="28"/>
      <c r="AE34" s="28"/>
      <c r="AF34" s="28"/>
      <c r="AG34" s="28"/>
      <c r="AH34" s="28"/>
      <c r="AI34" s="28"/>
    </row>
    <row r="35" spans="1:35" ht="13.5" customHeight="1" x14ac:dyDescent="0.15">
      <c r="A35" s="309" t="s">
        <v>64</v>
      </c>
      <c r="B35" s="313" t="s">
        <v>30</v>
      </c>
      <c r="C35" s="312" t="s">
        <v>30</v>
      </c>
      <c r="D35" s="312" t="s">
        <v>30</v>
      </c>
      <c r="E35" s="313" t="s">
        <v>30</v>
      </c>
      <c r="F35" s="313" t="s">
        <v>30</v>
      </c>
      <c r="G35" s="312" t="s">
        <v>30</v>
      </c>
      <c r="H35" s="312" t="s">
        <v>30</v>
      </c>
      <c r="I35" s="313" t="s">
        <v>30</v>
      </c>
      <c r="J35" s="309" t="s">
        <v>663</v>
      </c>
      <c r="K35" s="310">
        <f t="shared" si="2"/>
        <v>238</v>
      </c>
      <c r="L35" s="308">
        <v>119</v>
      </c>
      <c r="M35" s="308">
        <v>119</v>
      </c>
      <c r="N35" s="312">
        <v>111</v>
      </c>
      <c r="O35" s="311">
        <f t="shared" si="3"/>
        <v>228</v>
      </c>
      <c r="P35" s="308">
        <v>112</v>
      </c>
      <c r="Q35" s="308">
        <v>116</v>
      </c>
      <c r="R35" s="313">
        <v>106</v>
      </c>
      <c r="S35" s="309" t="s">
        <v>661</v>
      </c>
      <c r="T35" s="311">
        <f t="shared" si="5"/>
        <v>163</v>
      </c>
      <c r="U35" s="308">
        <v>77</v>
      </c>
      <c r="V35" s="308">
        <v>86</v>
      </c>
      <c r="W35" s="308">
        <v>85</v>
      </c>
      <c r="X35" s="311">
        <f t="shared" si="4"/>
        <v>160</v>
      </c>
      <c r="Y35" s="308">
        <v>76</v>
      </c>
      <c r="Z35" s="308">
        <v>84</v>
      </c>
      <c r="AA35" s="308">
        <v>81</v>
      </c>
      <c r="AB35" s="119"/>
      <c r="AC35" s="119"/>
      <c r="AD35" s="28"/>
      <c r="AE35" s="28"/>
      <c r="AF35" s="28"/>
      <c r="AG35" s="28"/>
      <c r="AH35" s="28"/>
      <c r="AI35" s="28"/>
    </row>
    <row r="36" spans="1:35" ht="13.5" customHeight="1" x14ac:dyDescent="0.15">
      <c r="A36" s="309" t="s">
        <v>65</v>
      </c>
      <c r="B36" s="310">
        <f t="shared" ref="B36:B59" si="6">C36+D36</f>
        <v>1050</v>
      </c>
      <c r="C36" s="308">
        <v>521</v>
      </c>
      <c r="D36" s="308">
        <v>529</v>
      </c>
      <c r="E36" s="310">
        <v>445</v>
      </c>
      <c r="F36" s="310">
        <f t="shared" si="1"/>
        <v>1046</v>
      </c>
      <c r="G36" s="308">
        <v>506</v>
      </c>
      <c r="H36" s="308">
        <v>540</v>
      </c>
      <c r="I36" s="310">
        <v>443</v>
      </c>
      <c r="J36" s="309" t="s">
        <v>665</v>
      </c>
      <c r="K36" s="310">
        <f t="shared" si="2"/>
        <v>326</v>
      </c>
      <c r="L36" s="308">
        <v>152</v>
      </c>
      <c r="M36" s="308">
        <v>174</v>
      </c>
      <c r="N36" s="308">
        <v>174</v>
      </c>
      <c r="O36" s="311">
        <f t="shared" si="3"/>
        <v>332</v>
      </c>
      <c r="P36" s="308">
        <v>152</v>
      </c>
      <c r="Q36" s="308">
        <v>180</v>
      </c>
      <c r="R36" s="310">
        <v>182</v>
      </c>
      <c r="S36" s="309" t="s">
        <v>662</v>
      </c>
      <c r="T36" s="311">
        <f t="shared" si="5"/>
        <v>310</v>
      </c>
      <c r="U36" s="308">
        <v>147</v>
      </c>
      <c r="V36" s="308">
        <v>163</v>
      </c>
      <c r="W36" s="308">
        <v>131</v>
      </c>
      <c r="X36" s="311">
        <f t="shared" si="4"/>
        <v>316</v>
      </c>
      <c r="Y36" s="308">
        <v>148</v>
      </c>
      <c r="Z36" s="308">
        <v>168</v>
      </c>
      <c r="AA36" s="308">
        <v>138</v>
      </c>
      <c r="AB36" s="119"/>
      <c r="AC36" s="119"/>
      <c r="AD36" s="28"/>
      <c r="AE36" s="28"/>
      <c r="AF36" s="28"/>
      <c r="AG36" s="28"/>
      <c r="AH36" s="28"/>
      <c r="AI36" s="28"/>
    </row>
    <row r="37" spans="1:35" ht="13.5" customHeight="1" x14ac:dyDescent="0.15">
      <c r="A37" s="309" t="s">
        <v>66</v>
      </c>
      <c r="B37" s="310">
        <f t="shared" si="6"/>
        <v>783</v>
      </c>
      <c r="C37" s="308">
        <v>401</v>
      </c>
      <c r="D37" s="308">
        <v>382</v>
      </c>
      <c r="E37" s="310">
        <v>346</v>
      </c>
      <c r="F37" s="310">
        <f t="shared" si="1"/>
        <v>754</v>
      </c>
      <c r="G37" s="308">
        <v>378</v>
      </c>
      <c r="H37" s="308">
        <v>376</v>
      </c>
      <c r="I37" s="310">
        <v>340</v>
      </c>
      <c r="J37" s="309" t="s">
        <v>667</v>
      </c>
      <c r="K37" s="310">
        <f t="shared" si="2"/>
        <v>391</v>
      </c>
      <c r="L37" s="308">
        <v>185</v>
      </c>
      <c r="M37" s="308">
        <v>206</v>
      </c>
      <c r="N37" s="308">
        <v>194</v>
      </c>
      <c r="O37" s="311">
        <f t="shared" si="3"/>
        <v>398</v>
      </c>
      <c r="P37" s="308">
        <v>188</v>
      </c>
      <c r="Q37" s="308">
        <v>210</v>
      </c>
      <c r="R37" s="310">
        <v>203</v>
      </c>
      <c r="S37" s="309" t="s">
        <v>664</v>
      </c>
      <c r="T37" s="311">
        <f t="shared" si="5"/>
        <v>331</v>
      </c>
      <c r="U37" s="308">
        <v>160</v>
      </c>
      <c r="V37" s="308">
        <v>171</v>
      </c>
      <c r="W37" s="308">
        <v>166</v>
      </c>
      <c r="X37" s="311">
        <f t="shared" si="4"/>
        <v>339</v>
      </c>
      <c r="Y37" s="308">
        <v>163</v>
      </c>
      <c r="Z37" s="308">
        <v>176</v>
      </c>
      <c r="AA37" s="308">
        <v>169</v>
      </c>
      <c r="AB37" s="119"/>
      <c r="AC37" s="119"/>
      <c r="AD37" s="28"/>
      <c r="AE37" s="28"/>
      <c r="AF37" s="28"/>
      <c r="AG37" s="28"/>
      <c r="AH37" s="28"/>
      <c r="AI37" s="28"/>
    </row>
    <row r="38" spans="1:35" ht="13.5" customHeight="1" x14ac:dyDescent="0.15">
      <c r="A38" s="309" t="s">
        <v>67</v>
      </c>
      <c r="B38" s="310">
        <f t="shared" si="6"/>
        <v>974</v>
      </c>
      <c r="C38" s="308">
        <v>467</v>
      </c>
      <c r="D38" s="308">
        <v>507</v>
      </c>
      <c r="E38" s="310">
        <v>384</v>
      </c>
      <c r="F38" s="310">
        <f t="shared" si="1"/>
        <v>978</v>
      </c>
      <c r="G38" s="308">
        <v>477</v>
      </c>
      <c r="H38" s="308">
        <v>501</v>
      </c>
      <c r="I38" s="310">
        <v>395</v>
      </c>
      <c r="J38" s="309" t="s">
        <v>669</v>
      </c>
      <c r="K38" s="310">
        <f t="shared" si="2"/>
        <v>5</v>
      </c>
      <c r="L38" s="308">
        <v>2</v>
      </c>
      <c r="M38" s="308">
        <v>3</v>
      </c>
      <c r="N38" s="308">
        <v>3</v>
      </c>
      <c r="O38" s="311">
        <f t="shared" si="3"/>
        <v>5</v>
      </c>
      <c r="P38" s="308">
        <v>2</v>
      </c>
      <c r="Q38" s="308">
        <v>3</v>
      </c>
      <c r="R38" s="310">
        <v>3</v>
      </c>
      <c r="S38" s="309" t="s">
        <v>666</v>
      </c>
      <c r="T38" s="311">
        <f t="shared" si="5"/>
        <v>465</v>
      </c>
      <c r="U38" s="308">
        <v>234</v>
      </c>
      <c r="V38" s="308">
        <v>231</v>
      </c>
      <c r="W38" s="308">
        <v>226</v>
      </c>
      <c r="X38" s="311">
        <f t="shared" si="4"/>
        <v>460</v>
      </c>
      <c r="Y38" s="308">
        <v>231</v>
      </c>
      <c r="Z38" s="308">
        <v>229</v>
      </c>
      <c r="AA38" s="308">
        <v>227</v>
      </c>
      <c r="AB38" s="119"/>
      <c r="AC38" s="119"/>
      <c r="AD38" s="28"/>
      <c r="AE38" s="28"/>
      <c r="AF38" s="28"/>
      <c r="AG38" s="28"/>
      <c r="AH38" s="28"/>
      <c r="AI38" s="28"/>
    </row>
    <row r="39" spans="1:35" ht="13.5" customHeight="1" x14ac:dyDescent="0.15">
      <c r="A39" s="309" t="s">
        <v>68</v>
      </c>
      <c r="B39" s="310">
        <f t="shared" si="6"/>
        <v>962</v>
      </c>
      <c r="C39" s="308">
        <v>487</v>
      </c>
      <c r="D39" s="308">
        <v>475</v>
      </c>
      <c r="E39" s="310">
        <v>358</v>
      </c>
      <c r="F39" s="310">
        <f t="shared" si="1"/>
        <v>952</v>
      </c>
      <c r="G39" s="308">
        <v>479</v>
      </c>
      <c r="H39" s="308">
        <v>473</v>
      </c>
      <c r="I39" s="310">
        <v>367</v>
      </c>
      <c r="J39" s="309" t="s">
        <v>671</v>
      </c>
      <c r="K39" s="310">
        <f t="shared" si="2"/>
        <v>602</v>
      </c>
      <c r="L39" s="308">
        <v>277</v>
      </c>
      <c r="M39" s="308">
        <v>325</v>
      </c>
      <c r="N39" s="308">
        <v>309</v>
      </c>
      <c r="O39" s="311">
        <f t="shared" si="3"/>
        <v>589</v>
      </c>
      <c r="P39" s="308">
        <v>264</v>
      </c>
      <c r="Q39" s="308">
        <v>325</v>
      </c>
      <c r="R39" s="310">
        <v>307</v>
      </c>
      <c r="S39" s="309" t="s">
        <v>668</v>
      </c>
      <c r="T39" s="311">
        <f t="shared" si="5"/>
        <v>235</v>
      </c>
      <c r="U39" s="308">
        <v>116</v>
      </c>
      <c r="V39" s="308">
        <v>119</v>
      </c>
      <c r="W39" s="308">
        <v>107</v>
      </c>
      <c r="X39" s="311">
        <f t="shared" si="4"/>
        <v>230</v>
      </c>
      <c r="Y39" s="308">
        <v>114</v>
      </c>
      <c r="Z39" s="308">
        <v>116</v>
      </c>
      <c r="AA39" s="308">
        <v>107</v>
      </c>
      <c r="AB39" s="119"/>
      <c r="AC39" s="119"/>
      <c r="AD39" s="28"/>
      <c r="AE39" s="28"/>
      <c r="AF39" s="28"/>
      <c r="AG39" s="28"/>
      <c r="AH39" s="28"/>
      <c r="AI39" s="28"/>
    </row>
    <row r="40" spans="1:35" ht="13.5" customHeight="1" x14ac:dyDescent="0.15">
      <c r="A40" s="309" t="s">
        <v>69</v>
      </c>
      <c r="B40" s="310">
        <f t="shared" si="6"/>
        <v>366</v>
      </c>
      <c r="C40" s="308">
        <v>186</v>
      </c>
      <c r="D40" s="308">
        <v>180</v>
      </c>
      <c r="E40" s="310">
        <v>143</v>
      </c>
      <c r="F40" s="310">
        <f t="shared" si="1"/>
        <v>366</v>
      </c>
      <c r="G40" s="308">
        <v>179</v>
      </c>
      <c r="H40" s="308">
        <v>187</v>
      </c>
      <c r="I40" s="310">
        <v>150</v>
      </c>
      <c r="J40" s="309" t="s">
        <v>673</v>
      </c>
      <c r="K40" s="310">
        <f t="shared" si="2"/>
        <v>1752</v>
      </c>
      <c r="L40" s="308">
        <v>852</v>
      </c>
      <c r="M40" s="308">
        <v>900</v>
      </c>
      <c r="N40" s="308">
        <v>755</v>
      </c>
      <c r="O40" s="311">
        <f t="shared" si="3"/>
        <v>1788</v>
      </c>
      <c r="P40" s="308">
        <v>867</v>
      </c>
      <c r="Q40" s="308">
        <v>921</v>
      </c>
      <c r="R40" s="310">
        <v>775</v>
      </c>
      <c r="S40" s="309" t="s">
        <v>670</v>
      </c>
      <c r="T40" s="311">
        <f t="shared" si="5"/>
        <v>469</v>
      </c>
      <c r="U40" s="308">
        <v>221</v>
      </c>
      <c r="V40" s="308">
        <v>248</v>
      </c>
      <c r="W40" s="308">
        <v>233</v>
      </c>
      <c r="X40" s="311">
        <f t="shared" si="4"/>
        <v>441</v>
      </c>
      <c r="Y40" s="308">
        <v>207</v>
      </c>
      <c r="Z40" s="308">
        <v>234</v>
      </c>
      <c r="AA40" s="308">
        <v>229</v>
      </c>
      <c r="AB40" s="119"/>
      <c r="AC40" s="119"/>
      <c r="AD40" s="28"/>
      <c r="AE40" s="28"/>
      <c r="AF40" s="28"/>
      <c r="AG40" s="28"/>
      <c r="AH40" s="28"/>
      <c r="AI40" s="28"/>
    </row>
    <row r="41" spans="1:35" ht="13.5" customHeight="1" x14ac:dyDescent="0.15">
      <c r="A41" s="309" t="s">
        <v>70</v>
      </c>
      <c r="B41" s="310">
        <f t="shared" si="6"/>
        <v>319</v>
      </c>
      <c r="C41" s="308">
        <v>160</v>
      </c>
      <c r="D41" s="308">
        <v>159</v>
      </c>
      <c r="E41" s="310">
        <v>117</v>
      </c>
      <c r="F41" s="310">
        <f t="shared" si="1"/>
        <v>309</v>
      </c>
      <c r="G41" s="308">
        <v>152</v>
      </c>
      <c r="H41" s="308">
        <v>157</v>
      </c>
      <c r="I41" s="310">
        <v>114</v>
      </c>
      <c r="J41" s="309" t="s">
        <v>676</v>
      </c>
      <c r="K41" s="310">
        <f t="shared" si="2"/>
        <v>295</v>
      </c>
      <c r="L41" s="308">
        <v>134</v>
      </c>
      <c r="M41" s="308">
        <v>161</v>
      </c>
      <c r="N41" s="308">
        <v>172</v>
      </c>
      <c r="O41" s="311">
        <f t="shared" si="3"/>
        <v>267</v>
      </c>
      <c r="P41" s="308">
        <v>123</v>
      </c>
      <c r="Q41" s="308">
        <v>144</v>
      </c>
      <c r="R41" s="310">
        <v>159</v>
      </c>
      <c r="S41" s="309" t="s">
        <v>672</v>
      </c>
      <c r="T41" s="311">
        <f t="shared" si="5"/>
        <v>547</v>
      </c>
      <c r="U41" s="308">
        <v>260</v>
      </c>
      <c r="V41" s="308">
        <v>287</v>
      </c>
      <c r="W41" s="308">
        <v>280</v>
      </c>
      <c r="X41" s="311">
        <f t="shared" si="4"/>
        <v>566</v>
      </c>
      <c r="Y41" s="308">
        <v>263</v>
      </c>
      <c r="Z41" s="308">
        <v>303</v>
      </c>
      <c r="AA41" s="308">
        <v>302</v>
      </c>
      <c r="AB41" s="119"/>
      <c r="AC41" s="119"/>
      <c r="AD41" s="28"/>
      <c r="AE41" s="28"/>
      <c r="AF41" s="28"/>
      <c r="AG41" s="28"/>
      <c r="AH41" s="28"/>
      <c r="AI41" s="28"/>
    </row>
    <row r="42" spans="1:35" ht="13.5" customHeight="1" x14ac:dyDescent="0.15">
      <c r="A42" s="309" t="s">
        <v>71</v>
      </c>
      <c r="B42" s="310">
        <f t="shared" si="6"/>
        <v>809</v>
      </c>
      <c r="C42" s="308">
        <v>395</v>
      </c>
      <c r="D42" s="308">
        <v>414</v>
      </c>
      <c r="E42" s="310">
        <v>320</v>
      </c>
      <c r="F42" s="310">
        <f t="shared" si="1"/>
        <v>802</v>
      </c>
      <c r="G42" s="308">
        <v>395</v>
      </c>
      <c r="H42" s="308">
        <v>407</v>
      </c>
      <c r="I42" s="310">
        <v>328</v>
      </c>
      <c r="J42" s="309" t="s">
        <v>20</v>
      </c>
      <c r="K42" s="310">
        <f t="shared" si="2"/>
        <v>284</v>
      </c>
      <c r="L42" s="308">
        <v>199</v>
      </c>
      <c r="M42" s="308">
        <v>85</v>
      </c>
      <c r="N42" s="308">
        <v>243</v>
      </c>
      <c r="O42" s="311">
        <f t="shared" si="3"/>
        <v>261</v>
      </c>
      <c r="P42" s="308">
        <v>178</v>
      </c>
      <c r="Q42" s="308">
        <v>83</v>
      </c>
      <c r="R42" s="310">
        <v>224</v>
      </c>
      <c r="S42" s="309" t="s">
        <v>674</v>
      </c>
      <c r="T42" s="311">
        <f t="shared" si="5"/>
        <v>699</v>
      </c>
      <c r="U42" s="308">
        <v>317</v>
      </c>
      <c r="V42" s="308">
        <v>382</v>
      </c>
      <c r="W42" s="308">
        <v>353</v>
      </c>
      <c r="X42" s="311">
        <f t="shared" si="4"/>
        <v>684</v>
      </c>
      <c r="Y42" s="308">
        <v>313</v>
      </c>
      <c r="Z42" s="308">
        <v>371</v>
      </c>
      <c r="AA42" s="308">
        <v>348</v>
      </c>
      <c r="AB42" s="119"/>
      <c r="AC42" s="119"/>
      <c r="AD42" s="28"/>
      <c r="AE42" s="28"/>
      <c r="AF42" s="28"/>
      <c r="AG42" s="28"/>
      <c r="AH42" s="28"/>
      <c r="AI42" s="28"/>
    </row>
    <row r="43" spans="1:35" ht="13.5" customHeight="1" x14ac:dyDescent="0.15">
      <c r="A43" s="309" t="s">
        <v>920</v>
      </c>
      <c r="B43" s="310">
        <f t="shared" si="6"/>
        <v>728</v>
      </c>
      <c r="C43" s="312">
        <v>337</v>
      </c>
      <c r="D43" s="312">
        <v>391</v>
      </c>
      <c r="E43" s="313">
        <v>439</v>
      </c>
      <c r="F43" s="310">
        <f t="shared" si="1"/>
        <v>737</v>
      </c>
      <c r="G43" s="312">
        <v>346</v>
      </c>
      <c r="H43" s="312">
        <v>391</v>
      </c>
      <c r="I43" s="313">
        <v>459</v>
      </c>
      <c r="J43" s="309" t="s">
        <v>855</v>
      </c>
      <c r="K43" s="310">
        <f t="shared" si="2"/>
        <v>424</v>
      </c>
      <c r="L43" s="312">
        <v>230</v>
      </c>
      <c r="M43" s="308">
        <v>194</v>
      </c>
      <c r="N43" s="308">
        <v>232</v>
      </c>
      <c r="O43" s="311">
        <f t="shared" si="3"/>
        <v>427</v>
      </c>
      <c r="P43" s="312">
        <v>228</v>
      </c>
      <c r="Q43" s="308">
        <v>199</v>
      </c>
      <c r="R43" s="310">
        <v>233</v>
      </c>
      <c r="S43" s="309" t="s">
        <v>677</v>
      </c>
      <c r="T43" s="311">
        <f t="shared" si="5"/>
        <v>496</v>
      </c>
      <c r="U43" s="308">
        <v>231</v>
      </c>
      <c r="V43" s="308">
        <v>265</v>
      </c>
      <c r="W43" s="308">
        <v>230</v>
      </c>
      <c r="X43" s="311">
        <f t="shared" si="4"/>
        <v>477</v>
      </c>
      <c r="Y43" s="308">
        <v>224</v>
      </c>
      <c r="Z43" s="308">
        <v>253</v>
      </c>
      <c r="AA43" s="308">
        <v>231</v>
      </c>
      <c r="AB43" s="119"/>
      <c r="AC43" s="119"/>
      <c r="AD43" s="28"/>
      <c r="AE43" s="28"/>
      <c r="AF43" s="28"/>
      <c r="AG43" s="28"/>
      <c r="AH43" s="28"/>
      <c r="AI43" s="28"/>
    </row>
    <row r="44" spans="1:35" ht="13.5" customHeight="1" x14ac:dyDescent="0.15">
      <c r="A44" s="448" t="s">
        <v>919</v>
      </c>
      <c r="B44" s="310">
        <f t="shared" si="6"/>
        <v>454</v>
      </c>
      <c r="C44" s="312">
        <v>209</v>
      </c>
      <c r="D44" s="312">
        <v>245</v>
      </c>
      <c r="E44" s="313">
        <v>264</v>
      </c>
      <c r="F44" s="310">
        <f t="shared" si="1"/>
        <v>442</v>
      </c>
      <c r="G44" s="312">
        <v>207</v>
      </c>
      <c r="H44" s="312">
        <v>235</v>
      </c>
      <c r="I44" s="313">
        <v>265</v>
      </c>
      <c r="J44" s="309" t="s">
        <v>846</v>
      </c>
      <c r="K44" s="310">
        <f t="shared" si="2"/>
        <v>249</v>
      </c>
      <c r="L44" s="312">
        <v>124</v>
      </c>
      <c r="M44" s="308">
        <v>125</v>
      </c>
      <c r="N44" s="308">
        <v>130</v>
      </c>
      <c r="O44" s="311">
        <f t="shared" si="3"/>
        <v>247</v>
      </c>
      <c r="P44" s="312">
        <v>124</v>
      </c>
      <c r="Q44" s="308">
        <v>123</v>
      </c>
      <c r="R44" s="310">
        <v>132</v>
      </c>
      <c r="S44" s="309" t="s">
        <v>679</v>
      </c>
      <c r="T44" s="311">
        <f t="shared" si="5"/>
        <v>444</v>
      </c>
      <c r="U44" s="308">
        <v>195</v>
      </c>
      <c r="V44" s="308">
        <v>249</v>
      </c>
      <c r="W44" s="308">
        <v>175</v>
      </c>
      <c r="X44" s="311">
        <f t="shared" si="4"/>
        <v>442</v>
      </c>
      <c r="Y44" s="308">
        <v>195</v>
      </c>
      <c r="Z44" s="308">
        <v>247</v>
      </c>
      <c r="AA44" s="308">
        <v>176</v>
      </c>
      <c r="AB44" s="119"/>
      <c r="AC44" s="119"/>
      <c r="AD44" s="28"/>
      <c r="AE44" s="28"/>
      <c r="AF44" s="28"/>
      <c r="AG44" s="28"/>
      <c r="AH44" s="28"/>
      <c r="AI44" s="28"/>
    </row>
    <row r="45" spans="1:35" ht="13.5" customHeight="1" x14ac:dyDescent="0.15">
      <c r="A45" s="448" t="s">
        <v>918</v>
      </c>
      <c r="B45" s="310">
        <f t="shared" si="6"/>
        <v>310</v>
      </c>
      <c r="C45" s="312">
        <v>160</v>
      </c>
      <c r="D45" s="312">
        <v>150</v>
      </c>
      <c r="E45" s="313">
        <v>200</v>
      </c>
      <c r="F45" s="310">
        <f t="shared" si="1"/>
        <v>334</v>
      </c>
      <c r="G45" s="312">
        <v>170</v>
      </c>
      <c r="H45" s="312">
        <v>164</v>
      </c>
      <c r="I45" s="313">
        <v>213</v>
      </c>
      <c r="J45" s="309" t="s">
        <v>847</v>
      </c>
      <c r="K45" s="310">
        <f t="shared" si="2"/>
        <v>605</v>
      </c>
      <c r="L45" s="312">
        <v>298</v>
      </c>
      <c r="M45" s="308">
        <v>307</v>
      </c>
      <c r="N45" s="308">
        <v>309</v>
      </c>
      <c r="O45" s="311">
        <f t="shared" si="3"/>
        <v>587</v>
      </c>
      <c r="P45" s="312">
        <v>284</v>
      </c>
      <c r="Q45" s="308">
        <v>303</v>
      </c>
      <c r="R45" s="310">
        <v>303</v>
      </c>
      <c r="S45" s="309" t="s">
        <v>682</v>
      </c>
      <c r="T45" s="311">
        <f t="shared" si="5"/>
        <v>373</v>
      </c>
      <c r="U45" s="308">
        <v>179</v>
      </c>
      <c r="V45" s="308">
        <v>194</v>
      </c>
      <c r="W45" s="308">
        <v>166</v>
      </c>
      <c r="X45" s="311">
        <f t="shared" si="4"/>
        <v>384</v>
      </c>
      <c r="Y45" s="308">
        <v>186</v>
      </c>
      <c r="Z45" s="308">
        <v>198</v>
      </c>
      <c r="AA45" s="308">
        <v>168</v>
      </c>
      <c r="AB45" s="119"/>
      <c r="AC45" s="119"/>
      <c r="AD45" s="28"/>
      <c r="AE45" s="28"/>
      <c r="AF45" s="28"/>
      <c r="AG45" s="28"/>
      <c r="AH45" s="28"/>
      <c r="AI45" s="28"/>
    </row>
    <row r="46" spans="1:35" ht="13.5" customHeight="1" x14ac:dyDescent="0.15">
      <c r="A46" s="448" t="s">
        <v>917</v>
      </c>
      <c r="B46" s="310">
        <f t="shared" si="6"/>
        <v>519</v>
      </c>
      <c r="C46" s="312">
        <v>262</v>
      </c>
      <c r="D46" s="312">
        <v>257</v>
      </c>
      <c r="E46" s="313">
        <v>289</v>
      </c>
      <c r="F46" s="310">
        <f t="shared" si="1"/>
        <v>516</v>
      </c>
      <c r="G46" s="312">
        <v>257</v>
      </c>
      <c r="H46" s="312">
        <v>259</v>
      </c>
      <c r="I46" s="313">
        <v>293</v>
      </c>
      <c r="J46" s="309" t="s">
        <v>872</v>
      </c>
      <c r="K46" s="310">
        <f t="shared" si="2"/>
        <v>385</v>
      </c>
      <c r="L46" s="312">
        <v>190</v>
      </c>
      <c r="M46" s="308">
        <v>195</v>
      </c>
      <c r="N46" s="308">
        <v>224</v>
      </c>
      <c r="O46" s="311">
        <f t="shared" si="3"/>
        <v>402</v>
      </c>
      <c r="P46" s="312">
        <v>202</v>
      </c>
      <c r="Q46" s="308">
        <v>200</v>
      </c>
      <c r="R46" s="310">
        <v>226</v>
      </c>
      <c r="S46" s="309" t="s">
        <v>684</v>
      </c>
      <c r="T46" s="311">
        <f t="shared" si="5"/>
        <v>305</v>
      </c>
      <c r="U46" s="308">
        <v>145</v>
      </c>
      <c r="V46" s="308">
        <v>160</v>
      </c>
      <c r="W46" s="308">
        <v>117</v>
      </c>
      <c r="X46" s="311">
        <f t="shared" si="4"/>
        <v>299</v>
      </c>
      <c r="Y46" s="308">
        <v>145</v>
      </c>
      <c r="Z46" s="308">
        <v>154</v>
      </c>
      <c r="AA46" s="308">
        <v>120</v>
      </c>
      <c r="AB46" s="119"/>
      <c r="AC46" s="119"/>
      <c r="AD46" s="28"/>
      <c r="AE46" s="28"/>
      <c r="AF46" s="28"/>
      <c r="AG46" s="28"/>
      <c r="AH46" s="28"/>
      <c r="AI46" s="28"/>
    </row>
    <row r="47" spans="1:35" ht="13.5" customHeight="1" x14ac:dyDescent="0.15">
      <c r="A47" s="448" t="s">
        <v>675</v>
      </c>
      <c r="B47" s="310">
        <f t="shared" si="6"/>
        <v>140</v>
      </c>
      <c r="C47" s="312">
        <v>69</v>
      </c>
      <c r="D47" s="312">
        <v>71</v>
      </c>
      <c r="E47" s="313">
        <v>94</v>
      </c>
      <c r="F47" s="310">
        <f t="shared" si="1"/>
        <v>140</v>
      </c>
      <c r="G47" s="312">
        <v>71</v>
      </c>
      <c r="H47" s="312">
        <v>69</v>
      </c>
      <c r="I47" s="313">
        <v>97</v>
      </c>
      <c r="J47" s="309" t="s">
        <v>873</v>
      </c>
      <c r="K47" s="310">
        <f t="shared" si="2"/>
        <v>579</v>
      </c>
      <c r="L47" s="312">
        <v>290</v>
      </c>
      <c r="M47" s="308">
        <v>289</v>
      </c>
      <c r="N47" s="308">
        <v>281</v>
      </c>
      <c r="O47" s="311">
        <f t="shared" si="3"/>
        <v>575</v>
      </c>
      <c r="P47" s="312">
        <v>292</v>
      </c>
      <c r="Q47" s="308">
        <v>283</v>
      </c>
      <c r="R47" s="310">
        <v>288</v>
      </c>
      <c r="S47" s="309" t="s">
        <v>687</v>
      </c>
      <c r="T47" s="311">
        <f t="shared" si="5"/>
        <v>362</v>
      </c>
      <c r="U47" s="308">
        <v>158</v>
      </c>
      <c r="V47" s="308">
        <v>204</v>
      </c>
      <c r="W47" s="308">
        <v>169</v>
      </c>
      <c r="X47" s="311">
        <f t="shared" si="4"/>
        <v>345</v>
      </c>
      <c r="Y47" s="308">
        <v>155</v>
      </c>
      <c r="Z47" s="308">
        <v>190</v>
      </c>
      <c r="AA47" s="308">
        <v>164</v>
      </c>
      <c r="AB47" s="119"/>
      <c r="AC47" s="119"/>
      <c r="AD47" s="28"/>
      <c r="AE47" s="28"/>
      <c r="AF47" s="28"/>
      <c r="AG47" s="28"/>
      <c r="AH47" s="28"/>
      <c r="AI47" s="28"/>
    </row>
    <row r="48" spans="1:35" ht="13.5" customHeight="1" x14ac:dyDescent="0.15">
      <c r="A48" s="309" t="s">
        <v>678</v>
      </c>
      <c r="B48" s="310">
        <f t="shared" si="6"/>
        <v>622</v>
      </c>
      <c r="C48" s="308">
        <v>275</v>
      </c>
      <c r="D48" s="308">
        <v>347</v>
      </c>
      <c r="E48" s="310">
        <v>359</v>
      </c>
      <c r="F48" s="310">
        <f t="shared" si="1"/>
        <v>600</v>
      </c>
      <c r="G48" s="308">
        <v>260</v>
      </c>
      <c r="H48" s="308">
        <v>340</v>
      </c>
      <c r="I48" s="310">
        <v>358</v>
      </c>
      <c r="J48" s="309" t="s">
        <v>681</v>
      </c>
      <c r="K48" s="310">
        <f t="shared" si="2"/>
        <v>692</v>
      </c>
      <c r="L48" s="308">
        <v>342</v>
      </c>
      <c r="M48" s="308">
        <v>350</v>
      </c>
      <c r="N48" s="308">
        <v>345</v>
      </c>
      <c r="O48" s="311">
        <f t="shared" si="3"/>
        <v>706</v>
      </c>
      <c r="P48" s="308">
        <v>349</v>
      </c>
      <c r="Q48" s="308">
        <v>357</v>
      </c>
      <c r="R48" s="310">
        <v>363</v>
      </c>
      <c r="S48" s="309" t="s">
        <v>22</v>
      </c>
      <c r="T48" s="311">
        <f t="shared" si="5"/>
        <v>592</v>
      </c>
      <c r="U48" s="308">
        <v>345</v>
      </c>
      <c r="V48" s="308">
        <v>247</v>
      </c>
      <c r="W48" s="308">
        <v>435</v>
      </c>
      <c r="X48" s="311">
        <f t="shared" si="4"/>
        <v>553</v>
      </c>
      <c r="Y48" s="308">
        <v>327</v>
      </c>
      <c r="Z48" s="308">
        <v>226</v>
      </c>
      <c r="AA48" s="308">
        <v>409</v>
      </c>
      <c r="AB48" s="119"/>
      <c r="AC48" s="119"/>
      <c r="AD48" s="28"/>
      <c r="AE48" s="28"/>
      <c r="AF48" s="28"/>
      <c r="AG48" s="28"/>
      <c r="AH48" s="28"/>
      <c r="AI48" s="28"/>
    </row>
    <row r="49" spans="1:35" ht="13.5" customHeight="1" x14ac:dyDescent="0.15">
      <c r="A49" s="309" t="s">
        <v>680</v>
      </c>
      <c r="B49" s="310">
        <f t="shared" si="6"/>
        <v>252</v>
      </c>
      <c r="C49" s="308">
        <v>118</v>
      </c>
      <c r="D49" s="308">
        <v>134</v>
      </c>
      <c r="E49" s="310">
        <v>131</v>
      </c>
      <c r="F49" s="310">
        <f t="shared" si="1"/>
        <v>256</v>
      </c>
      <c r="G49" s="308">
        <v>119</v>
      </c>
      <c r="H49" s="308">
        <v>137</v>
      </c>
      <c r="I49" s="310">
        <v>133</v>
      </c>
      <c r="J49" s="309" t="s">
        <v>856</v>
      </c>
      <c r="K49" s="310">
        <f t="shared" si="2"/>
        <v>628</v>
      </c>
      <c r="L49" s="308">
        <v>284</v>
      </c>
      <c r="M49" s="308">
        <v>344</v>
      </c>
      <c r="N49" s="308">
        <v>305</v>
      </c>
      <c r="O49" s="311">
        <f t="shared" si="3"/>
        <v>657</v>
      </c>
      <c r="P49" s="308">
        <v>299</v>
      </c>
      <c r="Q49" s="308">
        <v>358</v>
      </c>
      <c r="R49" s="310">
        <v>326</v>
      </c>
      <c r="S49" s="316" t="s">
        <v>23</v>
      </c>
      <c r="T49" s="311">
        <f t="shared" si="5"/>
        <v>195</v>
      </c>
      <c r="U49" s="308">
        <v>81</v>
      </c>
      <c r="V49" s="308">
        <v>114</v>
      </c>
      <c r="W49" s="308">
        <v>124</v>
      </c>
      <c r="X49" s="311">
        <f t="shared" si="4"/>
        <v>198</v>
      </c>
      <c r="Y49" s="308">
        <v>82</v>
      </c>
      <c r="Z49" s="308">
        <v>116</v>
      </c>
      <c r="AA49" s="308">
        <v>126</v>
      </c>
      <c r="AB49" s="119"/>
      <c r="AC49" s="119"/>
      <c r="AD49" s="28"/>
      <c r="AE49" s="28"/>
      <c r="AF49" s="28"/>
      <c r="AG49" s="28"/>
      <c r="AH49" s="28"/>
      <c r="AI49" s="28"/>
    </row>
    <row r="50" spans="1:35" ht="13.5" customHeight="1" x14ac:dyDescent="0.15">
      <c r="A50" s="309" t="s">
        <v>683</v>
      </c>
      <c r="B50" s="310">
        <f t="shared" si="6"/>
        <v>484</v>
      </c>
      <c r="C50" s="308">
        <v>212</v>
      </c>
      <c r="D50" s="308">
        <v>272</v>
      </c>
      <c r="E50" s="310">
        <v>291</v>
      </c>
      <c r="F50" s="310">
        <f t="shared" si="1"/>
        <v>494</v>
      </c>
      <c r="G50" s="308">
        <v>214</v>
      </c>
      <c r="H50" s="308">
        <v>280</v>
      </c>
      <c r="I50" s="310">
        <v>298</v>
      </c>
      <c r="J50" s="309" t="s">
        <v>686</v>
      </c>
      <c r="K50" s="310">
        <f t="shared" si="2"/>
        <v>27</v>
      </c>
      <c r="L50" s="308">
        <v>13</v>
      </c>
      <c r="M50" s="308">
        <v>14</v>
      </c>
      <c r="N50" s="308">
        <v>15</v>
      </c>
      <c r="O50" s="311">
        <f t="shared" si="3"/>
        <v>27</v>
      </c>
      <c r="P50" s="308">
        <v>13</v>
      </c>
      <c r="Q50" s="308">
        <v>14</v>
      </c>
      <c r="R50" s="310">
        <v>15</v>
      </c>
      <c r="S50" s="316" t="s">
        <v>24</v>
      </c>
      <c r="T50" s="311">
        <f t="shared" si="5"/>
        <v>137</v>
      </c>
      <c r="U50" s="308">
        <v>64</v>
      </c>
      <c r="V50" s="308">
        <v>73</v>
      </c>
      <c r="W50" s="308">
        <v>57</v>
      </c>
      <c r="X50" s="311">
        <f t="shared" si="4"/>
        <v>137</v>
      </c>
      <c r="Y50" s="308">
        <v>61</v>
      </c>
      <c r="Z50" s="308">
        <v>76</v>
      </c>
      <c r="AA50" s="308">
        <v>56</v>
      </c>
      <c r="AB50" s="119"/>
      <c r="AC50" s="119"/>
      <c r="AD50" s="28"/>
      <c r="AE50" s="28"/>
      <c r="AF50" s="28"/>
      <c r="AG50" s="28"/>
      <c r="AH50" s="28"/>
      <c r="AI50" s="28"/>
    </row>
    <row r="51" spans="1:35" ht="13.5" customHeight="1" x14ac:dyDescent="0.15">
      <c r="A51" s="309" t="s">
        <v>685</v>
      </c>
      <c r="B51" s="310">
        <f t="shared" si="6"/>
        <v>592</v>
      </c>
      <c r="C51" s="308">
        <v>271</v>
      </c>
      <c r="D51" s="308">
        <v>321</v>
      </c>
      <c r="E51" s="310">
        <v>293</v>
      </c>
      <c r="F51" s="310">
        <f t="shared" si="1"/>
        <v>593</v>
      </c>
      <c r="G51" s="308">
        <v>277</v>
      </c>
      <c r="H51" s="308">
        <v>316</v>
      </c>
      <c r="I51" s="310">
        <v>294</v>
      </c>
      <c r="J51" s="309" t="s">
        <v>689</v>
      </c>
      <c r="K51" s="310">
        <f t="shared" si="2"/>
        <v>8</v>
      </c>
      <c r="L51" s="308">
        <v>4</v>
      </c>
      <c r="M51" s="308">
        <v>4</v>
      </c>
      <c r="N51" s="120">
        <v>3</v>
      </c>
      <c r="O51" s="311">
        <f t="shared" si="3"/>
        <v>8</v>
      </c>
      <c r="P51" s="308">
        <v>4</v>
      </c>
      <c r="Q51" s="308">
        <v>4</v>
      </c>
      <c r="R51" s="591">
        <v>3</v>
      </c>
      <c r="S51" s="316" t="s">
        <v>25</v>
      </c>
      <c r="T51" s="311">
        <f t="shared" si="5"/>
        <v>267</v>
      </c>
      <c r="U51" s="308">
        <v>136</v>
      </c>
      <c r="V51" s="308">
        <v>131</v>
      </c>
      <c r="W51" s="308">
        <v>159</v>
      </c>
      <c r="X51" s="311">
        <f t="shared" si="4"/>
        <v>243</v>
      </c>
      <c r="Y51" s="308">
        <v>125</v>
      </c>
      <c r="Z51" s="308">
        <v>118</v>
      </c>
      <c r="AA51" s="308">
        <v>145</v>
      </c>
      <c r="AB51" s="119"/>
      <c r="AC51" s="119"/>
      <c r="AD51" s="28"/>
      <c r="AE51" s="28"/>
      <c r="AF51" s="28"/>
      <c r="AG51" s="28"/>
      <c r="AH51" s="28"/>
      <c r="AI51" s="28"/>
    </row>
    <row r="52" spans="1:35" ht="13.5" customHeight="1" x14ac:dyDescent="0.15">
      <c r="A52" s="309" t="s">
        <v>688</v>
      </c>
      <c r="B52" s="310">
        <f t="shared" si="6"/>
        <v>420</v>
      </c>
      <c r="C52" s="308">
        <v>191</v>
      </c>
      <c r="D52" s="308">
        <v>229</v>
      </c>
      <c r="E52" s="310">
        <v>223</v>
      </c>
      <c r="F52" s="310">
        <f t="shared" si="1"/>
        <v>412</v>
      </c>
      <c r="G52" s="308">
        <v>192</v>
      </c>
      <c r="H52" s="308">
        <v>220</v>
      </c>
      <c r="I52" s="310">
        <v>225</v>
      </c>
      <c r="J52" s="309" t="s">
        <v>690</v>
      </c>
      <c r="K52" s="310">
        <f t="shared" si="2"/>
        <v>3</v>
      </c>
      <c r="L52" s="308">
        <v>2</v>
      </c>
      <c r="M52" s="308">
        <v>1</v>
      </c>
      <c r="N52" s="308">
        <v>1</v>
      </c>
      <c r="O52" s="590" t="s">
        <v>30</v>
      </c>
      <c r="P52" s="312" t="s">
        <v>30</v>
      </c>
      <c r="Q52" s="312" t="s">
        <v>30</v>
      </c>
      <c r="R52" s="313" t="s">
        <v>30</v>
      </c>
      <c r="S52" s="309" t="s">
        <v>26</v>
      </c>
      <c r="T52" s="311">
        <f t="shared" si="5"/>
        <v>98</v>
      </c>
      <c r="U52" s="308">
        <v>51</v>
      </c>
      <c r="V52" s="308">
        <v>47</v>
      </c>
      <c r="W52" s="308">
        <v>60</v>
      </c>
      <c r="X52" s="311">
        <f t="shared" si="4"/>
        <v>102</v>
      </c>
      <c r="Y52" s="308">
        <v>52</v>
      </c>
      <c r="Z52" s="308">
        <v>50</v>
      </c>
      <c r="AA52" s="308">
        <v>60</v>
      </c>
      <c r="AB52" s="119"/>
      <c r="AC52" s="119"/>
      <c r="AD52" s="28"/>
      <c r="AE52" s="28"/>
      <c r="AF52" s="28"/>
      <c r="AG52" s="28"/>
      <c r="AH52" s="28"/>
      <c r="AI52" s="28"/>
    </row>
    <row r="53" spans="1:35" ht="13.5" customHeight="1" x14ac:dyDescent="0.15">
      <c r="A53" s="309" t="s">
        <v>9</v>
      </c>
      <c r="B53" s="310">
        <f t="shared" si="6"/>
        <v>626</v>
      </c>
      <c r="C53" s="308">
        <v>309</v>
      </c>
      <c r="D53" s="308">
        <v>317</v>
      </c>
      <c r="E53" s="310">
        <v>371</v>
      </c>
      <c r="F53" s="310">
        <f t="shared" si="1"/>
        <v>653</v>
      </c>
      <c r="G53" s="308">
        <v>327</v>
      </c>
      <c r="H53" s="308">
        <v>326</v>
      </c>
      <c r="I53" s="310">
        <v>383</v>
      </c>
      <c r="J53" s="309" t="s">
        <v>21</v>
      </c>
      <c r="K53" s="310">
        <f t="shared" si="2"/>
        <v>14</v>
      </c>
      <c r="L53" s="308">
        <v>8</v>
      </c>
      <c r="M53" s="308">
        <v>6</v>
      </c>
      <c r="N53" s="308">
        <v>7</v>
      </c>
      <c r="O53" s="311">
        <f t="shared" si="3"/>
        <v>13</v>
      </c>
      <c r="P53" s="308">
        <v>7</v>
      </c>
      <c r="Q53" s="308">
        <v>6</v>
      </c>
      <c r="R53" s="310">
        <v>7</v>
      </c>
      <c r="S53" s="309" t="s">
        <v>27</v>
      </c>
      <c r="T53" s="311">
        <f t="shared" si="5"/>
        <v>73</v>
      </c>
      <c r="U53" s="308">
        <v>35</v>
      </c>
      <c r="V53" s="308">
        <v>38</v>
      </c>
      <c r="W53" s="308">
        <v>37</v>
      </c>
      <c r="X53" s="311">
        <f t="shared" si="4"/>
        <v>73</v>
      </c>
      <c r="Y53" s="308">
        <v>34</v>
      </c>
      <c r="Z53" s="308">
        <v>39</v>
      </c>
      <c r="AA53" s="308">
        <v>38</v>
      </c>
      <c r="AB53" s="119"/>
      <c r="AC53" s="119"/>
      <c r="AD53" s="28"/>
      <c r="AE53" s="28"/>
      <c r="AF53" s="28"/>
      <c r="AG53" s="28"/>
      <c r="AH53" s="28"/>
      <c r="AI53" s="28"/>
    </row>
    <row r="54" spans="1:35" ht="13.5" customHeight="1" x14ac:dyDescent="0.15">
      <c r="A54" s="309" t="s">
        <v>10</v>
      </c>
      <c r="B54" s="310">
        <f t="shared" si="6"/>
        <v>261</v>
      </c>
      <c r="C54" s="308">
        <v>133</v>
      </c>
      <c r="D54" s="308">
        <v>128</v>
      </c>
      <c r="E54" s="310">
        <v>183</v>
      </c>
      <c r="F54" s="310">
        <f t="shared" si="1"/>
        <v>261</v>
      </c>
      <c r="G54" s="308">
        <v>130</v>
      </c>
      <c r="H54" s="308">
        <v>131</v>
      </c>
      <c r="I54" s="310">
        <v>186</v>
      </c>
      <c r="J54" s="309" t="s">
        <v>691</v>
      </c>
      <c r="K54" s="310">
        <f t="shared" si="2"/>
        <v>530</v>
      </c>
      <c r="L54" s="308">
        <v>251</v>
      </c>
      <c r="M54" s="308">
        <v>279</v>
      </c>
      <c r="N54" s="308">
        <v>215</v>
      </c>
      <c r="O54" s="311">
        <f t="shared" si="3"/>
        <v>520</v>
      </c>
      <c r="P54" s="308">
        <v>247</v>
      </c>
      <c r="Q54" s="308">
        <v>273</v>
      </c>
      <c r="R54" s="310">
        <v>222</v>
      </c>
      <c r="S54" s="316"/>
      <c r="T54" s="311"/>
      <c r="U54" s="308"/>
      <c r="V54" s="308"/>
      <c r="W54" s="308"/>
      <c r="X54" s="311"/>
      <c r="Y54" s="308"/>
      <c r="Z54" s="308"/>
      <c r="AA54" s="308"/>
      <c r="AB54" s="119"/>
      <c r="AC54" s="119"/>
      <c r="AD54" s="28"/>
      <c r="AE54" s="28"/>
      <c r="AF54" s="28"/>
      <c r="AG54" s="28"/>
      <c r="AH54" s="28"/>
      <c r="AI54" s="28"/>
    </row>
    <row r="55" spans="1:35" ht="13.5" customHeight="1" x14ac:dyDescent="0.15">
      <c r="A55" s="309" t="s">
        <v>950</v>
      </c>
      <c r="B55" s="310">
        <f t="shared" si="6"/>
        <v>715</v>
      </c>
      <c r="C55" s="308">
        <v>373</v>
      </c>
      <c r="D55" s="308">
        <v>342</v>
      </c>
      <c r="E55" s="310">
        <v>481</v>
      </c>
      <c r="F55" s="310">
        <f t="shared" si="1"/>
        <v>731</v>
      </c>
      <c r="G55" s="308">
        <v>382</v>
      </c>
      <c r="H55" s="308">
        <v>349</v>
      </c>
      <c r="I55" s="310">
        <v>498</v>
      </c>
      <c r="J55" s="309" t="s">
        <v>693</v>
      </c>
      <c r="K55" s="310">
        <f t="shared" si="2"/>
        <v>308</v>
      </c>
      <c r="L55" s="308">
        <v>154</v>
      </c>
      <c r="M55" s="308">
        <v>154</v>
      </c>
      <c r="N55" s="308">
        <v>129</v>
      </c>
      <c r="O55" s="311">
        <f t="shared" si="3"/>
        <v>299</v>
      </c>
      <c r="P55" s="308">
        <v>150</v>
      </c>
      <c r="Q55" s="308">
        <v>149</v>
      </c>
      <c r="R55" s="310">
        <v>125</v>
      </c>
      <c r="S55" s="316"/>
      <c r="T55" s="311"/>
      <c r="U55" s="308"/>
      <c r="V55" s="308"/>
      <c r="W55" s="308"/>
      <c r="X55" s="311"/>
      <c r="Y55" s="308"/>
      <c r="Z55" s="308"/>
      <c r="AA55" s="308"/>
      <c r="AB55" s="119"/>
      <c r="AC55" s="119"/>
      <c r="AD55" s="28"/>
      <c r="AE55" s="28"/>
      <c r="AF55" s="28"/>
      <c r="AG55" s="28"/>
      <c r="AH55" s="28"/>
      <c r="AI55" s="28"/>
    </row>
    <row r="56" spans="1:35" ht="13.5" customHeight="1" x14ac:dyDescent="0.15">
      <c r="A56" s="309" t="s">
        <v>692</v>
      </c>
      <c r="B56" s="310">
        <f t="shared" si="6"/>
        <v>344</v>
      </c>
      <c r="C56" s="308">
        <v>180</v>
      </c>
      <c r="D56" s="308">
        <v>164</v>
      </c>
      <c r="E56" s="310">
        <v>161</v>
      </c>
      <c r="F56" s="310">
        <f t="shared" si="1"/>
        <v>353</v>
      </c>
      <c r="G56" s="308">
        <v>186</v>
      </c>
      <c r="H56" s="308">
        <v>167</v>
      </c>
      <c r="I56" s="310">
        <v>167</v>
      </c>
      <c r="J56" s="309" t="s">
        <v>695</v>
      </c>
      <c r="K56" s="310">
        <f t="shared" si="2"/>
        <v>339</v>
      </c>
      <c r="L56" s="312">
        <v>177</v>
      </c>
      <c r="M56" s="308">
        <v>162</v>
      </c>
      <c r="N56" s="308">
        <v>144</v>
      </c>
      <c r="O56" s="311">
        <f t="shared" si="3"/>
        <v>334</v>
      </c>
      <c r="P56" s="312">
        <v>173</v>
      </c>
      <c r="Q56" s="308">
        <v>161</v>
      </c>
      <c r="R56" s="310">
        <v>147</v>
      </c>
      <c r="S56" s="309"/>
      <c r="T56" s="311"/>
      <c r="U56" s="308"/>
      <c r="V56" s="308"/>
      <c r="W56" s="308"/>
      <c r="X56" s="311"/>
      <c r="Y56" s="308"/>
      <c r="Z56" s="308"/>
      <c r="AA56" s="308"/>
      <c r="AB56" s="119"/>
      <c r="AC56" s="120"/>
      <c r="AD56" s="28"/>
      <c r="AE56" s="28"/>
      <c r="AF56" s="28"/>
      <c r="AG56" s="28"/>
      <c r="AH56" s="28"/>
      <c r="AI56" s="28"/>
    </row>
    <row r="57" spans="1:35" ht="13.5" customHeight="1" x14ac:dyDescent="0.15">
      <c r="A57" s="309" t="s">
        <v>694</v>
      </c>
      <c r="B57" s="310">
        <f t="shared" si="6"/>
        <v>566</v>
      </c>
      <c r="C57" s="308">
        <v>241</v>
      </c>
      <c r="D57" s="308">
        <v>325</v>
      </c>
      <c r="E57" s="310">
        <v>338</v>
      </c>
      <c r="F57" s="310">
        <f t="shared" si="1"/>
        <v>576</v>
      </c>
      <c r="G57" s="308">
        <v>246</v>
      </c>
      <c r="H57" s="308">
        <v>330</v>
      </c>
      <c r="I57" s="310">
        <v>355</v>
      </c>
      <c r="J57" s="317" t="s">
        <v>586</v>
      </c>
      <c r="K57" s="310">
        <f t="shared" si="2"/>
        <v>259</v>
      </c>
      <c r="L57" s="308">
        <v>126</v>
      </c>
      <c r="M57" s="308">
        <v>133</v>
      </c>
      <c r="N57" s="308">
        <v>106</v>
      </c>
      <c r="O57" s="311">
        <f t="shared" si="3"/>
        <v>258</v>
      </c>
      <c r="P57" s="308">
        <v>126</v>
      </c>
      <c r="Q57" s="308">
        <v>132</v>
      </c>
      <c r="R57" s="310">
        <v>105</v>
      </c>
      <c r="S57" s="309"/>
      <c r="T57" s="311"/>
      <c r="U57" s="308"/>
      <c r="V57" s="308"/>
      <c r="W57" s="308"/>
      <c r="X57" s="311"/>
      <c r="Y57" s="308"/>
      <c r="Z57" s="308"/>
      <c r="AA57" s="308"/>
      <c r="AB57" s="120"/>
      <c r="AC57" s="119"/>
      <c r="AD57" s="28"/>
      <c r="AE57" s="28"/>
      <c r="AF57" s="28"/>
      <c r="AG57" s="28"/>
      <c r="AH57" s="28"/>
      <c r="AI57" s="28"/>
    </row>
    <row r="58" spans="1:35" ht="13.5" customHeight="1" x14ac:dyDescent="0.15">
      <c r="A58" s="309" t="s">
        <v>949</v>
      </c>
      <c r="B58" s="310">
        <f t="shared" si="6"/>
        <v>364</v>
      </c>
      <c r="C58" s="308">
        <v>184</v>
      </c>
      <c r="D58" s="308">
        <v>180</v>
      </c>
      <c r="E58" s="310">
        <v>173</v>
      </c>
      <c r="F58" s="310">
        <f t="shared" si="1"/>
        <v>364</v>
      </c>
      <c r="G58" s="308">
        <v>171</v>
      </c>
      <c r="H58" s="308">
        <v>193</v>
      </c>
      <c r="I58" s="310">
        <v>181</v>
      </c>
      <c r="J58" s="309" t="s">
        <v>588</v>
      </c>
      <c r="K58" s="310">
        <f t="shared" si="2"/>
        <v>228</v>
      </c>
      <c r="L58" s="308">
        <v>105</v>
      </c>
      <c r="M58" s="308">
        <v>123</v>
      </c>
      <c r="N58" s="308">
        <v>93</v>
      </c>
      <c r="O58" s="311">
        <f t="shared" si="3"/>
        <v>222</v>
      </c>
      <c r="P58" s="308">
        <v>103</v>
      </c>
      <c r="Q58" s="308">
        <v>119</v>
      </c>
      <c r="R58" s="310">
        <v>93</v>
      </c>
      <c r="S58" s="309"/>
      <c r="T58" s="311"/>
      <c r="U58" s="308"/>
      <c r="V58" s="308"/>
      <c r="W58" s="308"/>
      <c r="X58" s="311"/>
      <c r="Y58" s="308"/>
      <c r="Z58" s="308"/>
      <c r="AA58" s="308"/>
      <c r="AB58" s="120"/>
      <c r="AC58" s="119"/>
      <c r="AD58" s="28"/>
      <c r="AE58" s="28"/>
      <c r="AF58" s="28"/>
      <c r="AG58" s="28"/>
      <c r="AH58" s="28"/>
      <c r="AI58" s="28"/>
    </row>
    <row r="59" spans="1:35" ht="13.5" customHeight="1" x14ac:dyDescent="0.15">
      <c r="A59" s="309" t="s">
        <v>587</v>
      </c>
      <c r="B59" s="310">
        <f t="shared" si="6"/>
        <v>4</v>
      </c>
      <c r="C59" s="308">
        <v>3</v>
      </c>
      <c r="D59" s="308">
        <v>1</v>
      </c>
      <c r="E59" s="310">
        <v>1</v>
      </c>
      <c r="F59" s="310">
        <f t="shared" si="1"/>
        <v>4</v>
      </c>
      <c r="G59" s="308">
        <v>3</v>
      </c>
      <c r="H59" s="308">
        <v>1</v>
      </c>
      <c r="I59" s="310">
        <v>1</v>
      </c>
      <c r="J59" s="317" t="s">
        <v>589</v>
      </c>
      <c r="K59" s="310">
        <f t="shared" si="2"/>
        <v>359</v>
      </c>
      <c r="L59" s="308">
        <v>179</v>
      </c>
      <c r="M59" s="308">
        <v>180</v>
      </c>
      <c r="N59" s="308">
        <v>146</v>
      </c>
      <c r="O59" s="311">
        <f t="shared" si="3"/>
        <v>348</v>
      </c>
      <c r="P59" s="315">
        <v>175</v>
      </c>
      <c r="Q59" s="308">
        <v>173</v>
      </c>
      <c r="R59" s="310">
        <v>144</v>
      </c>
      <c r="S59" s="309"/>
      <c r="T59" s="311"/>
      <c r="U59" s="308"/>
      <c r="V59" s="308"/>
      <c r="W59" s="308"/>
      <c r="X59" s="311"/>
      <c r="Y59" s="308"/>
      <c r="Z59" s="308"/>
      <c r="AA59" s="308"/>
      <c r="AB59" s="120"/>
      <c r="AC59" s="119"/>
      <c r="AD59" s="28"/>
      <c r="AE59" s="28"/>
      <c r="AF59" s="28"/>
      <c r="AG59" s="28"/>
      <c r="AH59" s="28"/>
      <c r="AI59" s="28"/>
    </row>
    <row r="60" spans="1:35" ht="13.5" customHeight="1" thickBot="1" x14ac:dyDescent="0.2">
      <c r="A60" s="592" t="s">
        <v>12</v>
      </c>
      <c r="B60" s="320">
        <f>C60+D60</f>
        <v>185</v>
      </c>
      <c r="C60" s="318">
        <v>87</v>
      </c>
      <c r="D60" s="319">
        <v>98</v>
      </c>
      <c r="E60" s="320">
        <v>113</v>
      </c>
      <c r="F60" s="320">
        <f>G60+H60</f>
        <v>175</v>
      </c>
      <c r="G60" s="318">
        <v>84</v>
      </c>
      <c r="H60" s="319">
        <v>91</v>
      </c>
      <c r="I60" s="320">
        <v>111</v>
      </c>
      <c r="J60" s="321" t="s">
        <v>590</v>
      </c>
      <c r="K60" s="320">
        <f>L60+M60</f>
        <v>283</v>
      </c>
      <c r="L60" s="318">
        <v>129</v>
      </c>
      <c r="M60" s="318">
        <v>154</v>
      </c>
      <c r="N60" s="318">
        <v>127</v>
      </c>
      <c r="O60" s="593">
        <f t="shared" si="3"/>
        <v>272</v>
      </c>
      <c r="P60" s="594">
        <v>124</v>
      </c>
      <c r="Q60" s="318">
        <v>148</v>
      </c>
      <c r="R60" s="320">
        <v>126</v>
      </c>
      <c r="S60" s="322" t="s">
        <v>33</v>
      </c>
      <c r="T60" s="324">
        <f>U60+V60</f>
        <v>70332</v>
      </c>
      <c r="U60" s="323">
        <v>34226</v>
      </c>
      <c r="V60" s="323">
        <v>36106</v>
      </c>
      <c r="W60" s="323">
        <v>34919</v>
      </c>
      <c r="X60" s="324">
        <f>Y60+Z60</f>
        <v>70448</v>
      </c>
      <c r="Y60" s="323">
        <f>SUM(Y5:Y53)+SUM(P5:P60)+SUM(G5:G60)</f>
        <v>34204</v>
      </c>
      <c r="Z60" s="323">
        <f>SUM(Z5:Z53)+SUM(Q5:Q60)+SUM(H5:H60)</f>
        <v>36244</v>
      </c>
      <c r="AA60" s="323">
        <f>SUM(AA5:AA53)+SUM(R5:R60)+SUM(I5:I60)</f>
        <v>36060</v>
      </c>
      <c r="AB60" s="120"/>
      <c r="AC60" s="119"/>
      <c r="AD60" s="28"/>
      <c r="AE60" s="28"/>
      <c r="AF60" s="28"/>
      <c r="AG60" s="28"/>
      <c r="AH60" s="28"/>
      <c r="AI60" s="28"/>
    </row>
    <row r="61" spans="1:35" x14ac:dyDescent="0.15">
      <c r="A61" s="582" t="s">
        <v>390</v>
      </c>
      <c r="B61" s="120"/>
      <c r="C61" s="119"/>
      <c r="D61" s="119"/>
      <c r="E61" s="119"/>
      <c r="F61" s="120"/>
      <c r="G61" s="119"/>
      <c r="H61" s="119"/>
      <c r="I61" s="119"/>
      <c r="J61" s="368"/>
      <c r="K61" s="308"/>
      <c r="L61" s="308"/>
      <c r="M61" s="308"/>
      <c r="N61" s="308"/>
      <c r="O61" s="418"/>
      <c r="P61" s="308"/>
      <c r="Q61" s="308"/>
      <c r="R61" s="308"/>
      <c r="S61" s="121"/>
      <c r="T61" s="117"/>
      <c r="U61" s="121"/>
      <c r="V61" s="121"/>
      <c r="W61" s="117"/>
      <c r="X61" s="117"/>
      <c r="Y61" s="121"/>
      <c r="Z61" s="121"/>
      <c r="AA61" s="117"/>
      <c r="AB61" s="121"/>
      <c r="AC61" s="121"/>
    </row>
    <row r="62" spans="1:35" x14ac:dyDescent="0.15">
      <c r="A62" s="88" t="s">
        <v>857</v>
      </c>
      <c r="B62" s="119"/>
      <c r="C62" s="119"/>
      <c r="D62" s="119"/>
      <c r="E62" s="119"/>
      <c r="F62" s="119"/>
      <c r="G62" s="119"/>
      <c r="H62" s="119"/>
      <c r="I62" s="119"/>
      <c r="J62" s="119"/>
      <c r="K62" s="117"/>
      <c r="L62" s="121"/>
      <c r="M62" s="117"/>
      <c r="N62" s="117"/>
      <c r="O62" s="117"/>
      <c r="P62" s="121"/>
      <c r="Q62" s="117"/>
      <c r="R62" s="117"/>
      <c r="S62" s="367"/>
      <c r="T62" s="121"/>
      <c r="U62" s="121"/>
      <c r="V62" s="121"/>
      <c r="W62" s="117"/>
      <c r="X62" s="121"/>
      <c r="Y62" s="121"/>
      <c r="Z62" s="121"/>
      <c r="AA62" s="117"/>
      <c r="AB62" s="117"/>
      <c r="AC62" s="121"/>
    </row>
    <row r="63" spans="1:35" x14ac:dyDescent="0.15">
      <c r="A63" s="119"/>
      <c r="B63" s="119"/>
      <c r="C63" s="121"/>
      <c r="D63" s="121"/>
      <c r="E63" s="121"/>
      <c r="F63" s="119"/>
      <c r="G63" s="121"/>
      <c r="H63" s="121"/>
      <c r="I63" s="121"/>
      <c r="J63" s="121"/>
      <c r="K63" s="121"/>
      <c r="L63" s="121"/>
      <c r="M63" s="121"/>
      <c r="N63" s="121"/>
      <c r="O63" s="121"/>
      <c r="P63" s="121"/>
      <c r="Q63" s="121"/>
      <c r="R63" s="121"/>
      <c r="S63" s="88"/>
      <c r="T63" s="121"/>
      <c r="U63" s="121"/>
      <c r="V63" s="121"/>
      <c r="W63" s="117"/>
      <c r="X63" s="121"/>
      <c r="Y63" s="121"/>
      <c r="Z63" s="121"/>
      <c r="AA63" s="117"/>
      <c r="AB63" s="117"/>
      <c r="AC63" s="121"/>
    </row>
    <row r="64" spans="1:35" x14ac:dyDescent="0.15">
      <c r="A64" s="119"/>
      <c r="B64" s="119"/>
      <c r="C64" s="119"/>
      <c r="D64" s="119"/>
      <c r="E64" s="119"/>
      <c r="F64" s="119"/>
      <c r="G64" s="119"/>
      <c r="H64" s="119"/>
      <c r="I64" s="119"/>
      <c r="J64" s="119"/>
      <c r="K64" s="121"/>
      <c r="L64" s="121"/>
      <c r="M64" s="121"/>
      <c r="N64" s="121"/>
      <c r="O64" s="121"/>
      <c r="P64" s="121"/>
      <c r="Q64" s="121"/>
      <c r="R64" s="121"/>
      <c r="S64" s="121"/>
      <c r="T64" s="121"/>
      <c r="U64" s="121"/>
      <c r="V64" s="121"/>
      <c r="W64" s="117"/>
      <c r="X64" s="121"/>
      <c r="Y64" s="121"/>
      <c r="Z64" s="121"/>
      <c r="AA64" s="117"/>
      <c r="AB64" s="117"/>
      <c r="AC64" s="121"/>
    </row>
    <row r="65" spans="1:29" x14ac:dyDescent="0.15">
      <c r="A65" s="121"/>
      <c r="B65" s="121"/>
      <c r="C65" s="121"/>
      <c r="D65" s="121"/>
      <c r="E65" s="121"/>
      <c r="F65" s="121"/>
      <c r="G65" s="121"/>
      <c r="H65" s="121"/>
      <c r="I65" s="121"/>
      <c r="J65" s="121"/>
      <c r="K65" s="121"/>
      <c r="L65" s="121"/>
      <c r="M65" s="121"/>
      <c r="N65" s="121"/>
      <c r="O65" s="121"/>
      <c r="P65" s="121"/>
      <c r="Q65" s="121"/>
      <c r="R65" s="121"/>
      <c r="S65" s="121"/>
      <c r="T65" s="121"/>
      <c r="U65" s="121"/>
      <c r="V65" s="121"/>
      <c r="W65" s="117"/>
      <c r="X65" s="121"/>
      <c r="Y65" s="121"/>
      <c r="Z65" s="121"/>
      <c r="AA65" s="117"/>
      <c r="AB65" s="121"/>
      <c r="AC65" s="121"/>
    </row>
    <row r="66" spans="1:29" x14ac:dyDescent="0.15">
      <c r="A66" s="121"/>
      <c r="B66" s="121"/>
      <c r="C66" s="121"/>
      <c r="D66" s="121"/>
      <c r="E66" s="121"/>
      <c r="F66" s="121"/>
      <c r="G66" s="121"/>
      <c r="H66" s="121"/>
      <c r="I66" s="121"/>
      <c r="J66" s="121"/>
      <c r="K66" s="121"/>
      <c r="L66" s="121"/>
      <c r="M66" s="121"/>
      <c r="N66" s="121"/>
      <c r="O66" s="121"/>
      <c r="P66" s="121"/>
      <c r="Q66" s="121"/>
      <c r="R66" s="121"/>
      <c r="S66" s="121"/>
      <c r="T66" s="121"/>
      <c r="U66" s="121"/>
      <c r="V66" s="121"/>
      <c r="W66" s="117"/>
      <c r="X66" s="121"/>
      <c r="Y66" s="121"/>
      <c r="Z66" s="121"/>
      <c r="AA66" s="117"/>
      <c r="AB66" s="121"/>
      <c r="AC66" s="121"/>
    </row>
    <row r="67" spans="1:29" x14ac:dyDescent="0.15">
      <c r="A67" s="121"/>
      <c r="B67" s="121"/>
      <c r="C67" s="121"/>
      <c r="D67" s="121"/>
      <c r="E67" s="121"/>
      <c r="F67" s="121"/>
      <c r="G67" s="121"/>
      <c r="H67" s="121"/>
      <c r="I67" s="121"/>
      <c r="J67" s="121"/>
      <c r="K67" s="121"/>
      <c r="L67" s="121"/>
      <c r="M67" s="121"/>
      <c r="N67" s="121"/>
      <c r="O67" s="121"/>
      <c r="P67" s="121"/>
      <c r="Q67" s="121"/>
      <c r="R67" s="121"/>
      <c r="S67" s="121"/>
      <c r="T67" s="121"/>
      <c r="U67" s="121"/>
      <c r="V67" s="121"/>
      <c r="W67" s="117"/>
      <c r="X67" s="121"/>
      <c r="Y67" s="121"/>
      <c r="Z67" s="121"/>
      <c r="AA67" s="117"/>
      <c r="AB67" s="121"/>
      <c r="AC67" s="121"/>
    </row>
    <row r="68" spans="1:29" x14ac:dyDescent="0.15">
      <c r="A68" s="121"/>
      <c r="B68" s="121"/>
      <c r="C68" s="121"/>
      <c r="D68" s="121"/>
      <c r="E68" s="121"/>
      <c r="F68" s="121"/>
      <c r="G68" s="121"/>
      <c r="H68" s="121"/>
      <c r="I68" s="121"/>
      <c r="J68" s="121"/>
      <c r="K68" s="121"/>
      <c r="L68" s="121"/>
      <c r="M68" s="121"/>
      <c r="N68" s="121"/>
      <c r="O68" s="121"/>
      <c r="P68" s="121"/>
      <c r="Q68" s="121"/>
      <c r="R68" s="121"/>
      <c r="S68" s="121"/>
      <c r="T68" s="121"/>
      <c r="U68" s="121"/>
      <c r="V68" s="121"/>
      <c r="W68" s="117"/>
      <c r="X68" s="121"/>
      <c r="Y68" s="121"/>
      <c r="Z68" s="121"/>
      <c r="AA68" s="117"/>
      <c r="AB68" s="121"/>
      <c r="AC68" s="121"/>
    </row>
    <row r="69" spans="1:29" x14ac:dyDescent="0.15">
      <c r="A69" s="121"/>
      <c r="B69" s="121"/>
      <c r="C69" s="121"/>
      <c r="D69" s="121"/>
      <c r="E69" s="121"/>
      <c r="F69" s="121"/>
      <c r="G69" s="121"/>
      <c r="H69" s="121"/>
      <c r="I69" s="121"/>
      <c r="J69" s="121"/>
      <c r="K69" s="121"/>
      <c r="L69" s="121"/>
      <c r="M69" s="121"/>
      <c r="N69" s="121"/>
      <c r="O69" s="121"/>
      <c r="P69" s="121"/>
      <c r="Q69" s="121"/>
      <c r="R69" s="121"/>
      <c r="S69" s="121"/>
      <c r="T69" s="121"/>
      <c r="U69" s="121"/>
      <c r="V69" s="121"/>
      <c r="W69" s="117"/>
      <c r="X69" s="121"/>
      <c r="Y69" s="121"/>
      <c r="Z69" s="121"/>
      <c r="AA69" s="117"/>
      <c r="AB69" s="121"/>
      <c r="AC69" s="121"/>
    </row>
    <row r="70" spans="1:29" x14ac:dyDescent="0.15">
      <c r="A70" s="121"/>
      <c r="B70" s="121"/>
      <c r="C70" s="121"/>
      <c r="D70" s="121"/>
      <c r="E70" s="121"/>
      <c r="F70" s="121"/>
      <c r="G70" s="121"/>
      <c r="H70" s="121"/>
      <c r="I70" s="121"/>
      <c r="J70" s="121"/>
      <c r="K70" s="121"/>
      <c r="L70" s="121"/>
      <c r="M70" s="121"/>
      <c r="N70" s="121"/>
      <c r="O70" s="121"/>
      <c r="P70" s="121"/>
      <c r="Q70" s="121"/>
      <c r="R70" s="121"/>
      <c r="S70" s="121"/>
      <c r="T70" s="121"/>
      <c r="U70" s="121"/>
      <c r="V70" s="121"/>
      <c r="W70" s="117"/>
      <c r="X70" s="121"/>
      <c r="Y70" s="121"/>
      <c r="Z70" s="121"/>
      <c r="AA70" s="117"/>
      <c r="AB70" s="121"/>
      <c r="AC70" s="121"/>
    </row>
    <row r="71" spans="1:29" x14ac:dyDescent="0.15">
      <c r="A71" s="121"/>
      <c r="B71" s="121"/>
      <c r="C71" s="121"/>
      <c r="D71" s="121"/>
      <c r="E71" s="121"/>
      <c r="F71" s="121"/>
      <c r="G71" s="121"/>
      <c r="H71" s="121"/>
      <c r="I71" s="121"/>
      <c r="J71" s="121"/>
      <c r="K71" s="121"/>
      <c r="L71" s="121"/>
      <c r="M71" s="121"/>
      <c r="N71" s="121"/>
      <c r="O71" s="121"/>
      <c r="P71" s="121"/>
      <c r="Q71" s="121"/>
      <c r="R71" s="121"/>
      <c r="S71" s="121"/>
      <c r="T71" s="121"/>
      <c r="U71" s="121"/>
      <c r="V71" s="121"/>
      <c r="W71" s="117"/>
      <c r="X71" s="121"/>
      <c r="Y71" s="121"/>
      <c r="Z71" s="121"/>
      <c r="AA71" s="117"/>
      <c r="AB71" s="121"/>
      <c r="AC71" s="121"/>
    </row>
    <row r="72" spans="1:29" x14ac:dyDescent="0.15">
      <c r="A72" s="121"/>
      <c r="B72" s="121"/>
      <c r="C72" s="121"/>
      <c r="D72" s="121"/>
      <c r="E72" s="121"/>
      <c r="F72" s="121"/>
      <c r="G72" s="121"/>
      <c r="H72" s="121"/>
      <c r="I72" s="121"/>
      <c r="J72" s="121"/>
      <c r="K72" s="121"/>
      <c r="L72" s="121"/>
      <c r="M72" s="121"/>
      <c r="N72" s="121"/>
      <c r="O72" s="121"/>
      <c r="P72" s="121"/>
      <c r="Q72" s="121"/>
      <c r="R72" s="121"/>
      <c r="S72" s="121"/>
      <c r="T72" s="121"/>
      <c r="U72" s="121"/>
      <c r="V72" s="121"/>
      <c r="W72" s="117"/>
      <c r="X72" s="121"/>
      <c r="Y72" s="121"/>
      <c r="Z72" s="121"/>
      <c r="AA72" s="117"/>
      <c r="AB72" s="121"/>
      <c r="AC72" s="121"/>
    </row>
    <row r="73" spans="1:29" x14ac:dyDescent="0.15">
      <c r="A73" s="121"/>
      <c r="B73" s="121"/>
      <c r="C73" s="121"/>
      <c r="D73" s="121"/>
      <c r="E73" s="121"/>
      <c r="F73" s="121"/>
      <c r="G73" s="121"/>
      <c r="H73" s="121"/>
      <c r="I73" s="121"/>
      <c r="J73" s="121"/>
      <c r="K73" s="121"/>
      <c r="L73" s="121"/>
      <c r="M73" s="121"/>
      <c r="N73" s="121"/>
      <c r="O73" s="121"/>
      <c r="P73" s="121"/>
      <c r="Q73" s="121"/>
      <c r="R73" s="121"/>
      <c r="W73" s="76"/>
      <c r="AA73" s="76"/>
      <c r="AB73" s="121"/>
      <c r="AC73" s="121"/>
    </row>
    <row r="74" spans="1:29" x14ac:dyDescent="0.15">
      <c r="W74" s="76"/>
      <c r="AA74" s="76"/>
    </row>
    <row r="75" spans="1:29" x14ac:dyDescent="0.15">
      <c r="W75" s="76"/>
      <c r="AA75" s="76"/>
    </row>
    <row r="76" spans="1:29" x14ac:dyDescent="0.15">
      <c r="W76" s="76"/>
      <c r="AA76" s="76"/>
    </row>
    <row r="77" spans="1:29" x14ac:dyDescent="0.15">
      <c r="W77" s="76"/>
      <c r="AA77" s="76"/>
    </row>
    <row r="78" spans="1:29" x14ac:dyDescent="0.15">
      <c r="W78" s="76"/>
      <c r="AA78" s="76"/>
    </row>
    <row r="79" spans="1:29" x14ac:dyDescent="0.15">
      <c r="W79" s="76"/>
      <c r="AA79" s="76"/>
    </row>
    <row r="80" spans="1:29" x14ac:dyDescent="0.15">
      <c r="W80" s="76"/>
      <c r="AA80" s="76"/>
    </row>
    <row r="81" spans="23:27" x14ac:dyDescent="0.15">
      <c r="W81" s="76"/>
      <c r="AA81" s="76"/>
    </row>
    <row r="82" spans="23:27" x14ac:dyDescent="0.15">
      <c r="W82" s="76"/>
      <c r="AA82" s="76"/>
    </row>
    <row r="83" spans="23:27" x14ac:dyDescent="0.15">
      <c r="W83" s="76"/>
      <c r="AA83" s="76"/>
    </row>
    <row r="84" spans="23:27" x14ac:dyDescent="0.15">
      <c r="W84" s="76"/>
      <c r="AA84" s="76"/>
    </row>
    <row r="85" spans="23:27" x14ac:dyDescent="0.15">
      <c r="W85" s="76"/>
      <c r="AA85" s="76"/>
    </row>
    <row r="86" spans="23:27" x14ac:dyDescent="0.15">
      <c r="W86" s="76"/>
      <c r="AA86" s="76"/>
    </row>
    <row r="87" spans="23:27" x14ac:dyDescent="0.15">
      <c r="W87" s="76"/>
      <c r="AA87" s="76"/>
    </row>
    <row r="88" spans="23:27" x14ac:dyDescent="0.15">
      <c r="W88" s="76"/>
      <c r="AA88" s="76"/>
    </row>
    <row r="89" spans="23:27" x14ac:dyDescent="0.15">
      <c r="W89" s="76"/>
      <c r="AA89" s="76"/>
    </row>
    <row r="90" spans="23:27" x14ac:dyDescent="0.15">
      <c r="W90" s="76"/>
      <c r="AA90" s="76"/>
    </row>
  </sheetData>
  <mergeCells count="22">
    <mergeCell ref="N3:N4"/>
    <mergeCell ref="A1:B1"/>
    <mergeCell ref="A2:A4"/>
    <mergeCell ref="B2:E2"/>
    <mergeCell ref="F2:I2"/>
    <mergeCell ref="J2:J4"/>
    <mergeCell ref="K2:N2"/>
    <mergeCell ref="B3:D3"/>
    <mergeCell ref="E3:E4"/>
    <mergeCell ref="F3:H3"/>
    <mergeCell ref="I3:I4"/>
    <mergeCell ref="K3:M3"/>
    <mergeCell ref="AA3:AA4"/>
    <mergeCell ref="O2:R2"/>
    <mergeCell ref="S2:S4"/>
    <mergeCell ref="T2:W2"/>
    <mergeCell ref="X2:AA2"/>
    <mergeCell ref="O3:Q3"/>
    <mergeCell ref="R3:R4"/>
    <mergeCell ref="T3:V3"/>
    <mergeCell ref="W3:W4"/>
    <mergeCell ref="X3:Z3"/>
  </mergeCells>
  <phoneticPr fontId="2"/>
  <pageMargins left="0.7" right="0.7" top="0.75" bottom="0.75" header="0.3" footer="0.3"/>
  <pageSetup paperSize="9" scale="96" fitToWidth="0" orientation="portrait" r:id="rId1"/>
  <colBreaks count="1" manualBreakCount="1">
    <brk id="14" max="6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AF198-4919-44E2-92F2-1C3DA3F7E94E}">
  <dimension ref="A1:S99"/>
  <sheetViews>
    <sheetView view="pageBreakPreview" zoomScale="90" zoomScaleNormal="100" zoomScaleSheetLayoutView="90" workbookViewId="0">
      <selection activeCell="M1" sqref="M1"/>
    </sheetView>
  </sheetViews>
  <sheetFormatPr defaultRowHeight="13.5" x14ac:dyDescent="0.15"/>
  <cols>
    <col min="1" max="1" width="15.25" style="32" customWidth="1"/>
    <col min="2" max="16" width="8.625" style="32" customWidth="1"/>
    <col min="17" max="17" width="17.75" style="32" customWidth="1"/>
    <col min="18" max="16384" width="9" style="32"/>
  </cols>
  <sheetData>
    <row r="1" spans="1:19" ht="14.25" customHeight="1" x14ac:dyDescent="0.15">
      <c r="A1" s="704" t="s">
        <v>890</v>
      </c>
      <c r="B1" s="704"/>
      <c r="C1" s="704"/>
      <c r="D1" s="122"/>
      <c r="E1" s="122"/>
      <c r="F1" s="122"/>
      <c r="G1" s="595"/>
      <c r="H1" s="122"/>
      <c r="I1" s="122"/>
      <c r="J1" s="595"/>
      <c r="K1" s="122"/>
      <c r="L1" s="122"/>
      <c r="M1" s="122"/>
      <c r="N1" s="122"/>
      <c r="O1" s="122"/>
      <c r="P1" s="122"/>
      <c r="Q1" s="122"/>
      <c r="R1" s="123"/>
      <c r="S1" s="123"/>
    </row>
    <row r="2" spans="1:19" ht="14.25" customHeight="1" thickBot="1" x14ac:dyDescent="0.2">
      <c r="A2" s="124"/>
      <c r="B2" s="122"/>
      <c r="C2" s="122"/>
      <c r="D2" s="122"/>
      <c r="E2" s="122"/>
      <c r="F2" s="122"/>
      <c r="G2" s="595"/>
      <c r="H2" s="122"/>
      <c r="I2" s="122"/>
      <c r="J2" s="596"/>
      <c r="K2" s="122"/>
      <c r="L2" s="122"/>
      <c r="M2" s="122"/>
      <c r="N2" s="122"/>
      <c r="O2" s="122"/>
      <c r="P2" s="122"/>
      <c r="Q2" s="397" t="s">
        <v>848</v>
      </c>
      <c r="R2" s="123"/>
      <c r="S2" s="123"/>
    </row>
    <row r="3" spans="1:19" ht="14.25" customHeight="1" x14ac:dyDescent="0.15">
      <c r="A3" s="705" t="s">
        <v>698</v>
      </c>
      <c r="B3" s="701" t="s">
        <v>974</v>
      </c>
      <c r="C3" s="702"/>
      <c r="D3" s="703"/>
      <c r="E3" s="701" t="s">
        <v>913</v>
      </c>
      <c r="F3" s="702"/>
      <c r="G3" s="703"/>
      <c r="H3" s="701" t="s">
        <v>946</v>
      </c>
      <c r="I3" s="702"/>
      <c r="J3" s="702"/>
      <c r="K3" s="701" t="s">
        <v>398</v>
      </c>
      <c r="L3" s="702"/>
      <c r="M3" s="703"/>
      <c r="N3" s="701" t="s">
        <v>975</v>
      </c>
      <c r="O3" s="702"/>
      <c r="P3" s="703"/>
      <c r="Q3" s="581" t="s">
        <v>698</v>
      </c>
      <c r="R3" s="123"/>
      <c r="S3" s="123"/>
    </row>
    <row r="4" spans="1:19" ht="14.25" customHeight="1" x14ac:dyDescent="0.15">
      <c r="A4" s="706"/>
      <c r="B4" s="125" t="s">
        <v>28</v>
      </c>
      <c r="C4" s="125" t="s">
        <v>29</v>
      </c>
      <c r="D4" s="125" t="s">
        <v>32</v>
      </c>
      <c r="E4" s="125" t="s">
        <v>28</v>
      </c>
      <c r="F4" s="125" t="s">
        <v>29</v>
      </c>
      <c r="G4" s="398" t="s">
        <v>32</v>
      </c>
      <c r="H4" s="125" t="s">
        <v>28</v>
      </c>
      <c r="I4" s="125" t="s">
        <v>29</v>
      </c>
      <c r="J4" s="398" t="s">
        <v>32</v>
      </c>
      <c r="K4" s="125" t="s">
        <v>28</v>
      </c>
      <c r="L4" s="125" t="s">
        <v>29</v>
      </c>
      <c r="M4" s="125" t="s">
        <v>32</v>
      </c>
      <c r="N4" s="125" t="s">
        <v>28</v>
      </c>
      <c r="O4" s="125" t="s">
        <v>29</v>
      </c>
      <c r="P4" s="125" t="s">
        <v>32</v>
      </c>
      <c r="Q4" s="398"/>
      <c r="R4" s="123"/>
      <c r="S4" s="123"/>
    </row>
    <row r="5" spans="1:19" ht="20.25" customHeight="1" x14ac:dyDescent="0.15">
      <c r="A5" s="126" t="s">
        <v>34</v>
      </c>
      <c r="B5" s="369">
        <f t="shared" ref="B5:C5" si="0">SUM(B8+B15+B29)</f>
        <v>34114</v>
      </c>
      <c r="C5" s="370">
        <f t="shared" si="0"/>
        <v>35978</v>
      </c>
      <c r="D5" s="371">
        <f>B5+C5</f>
        <v>70092</v>
      </c>
      <c r="E5" s="369">
        <f>E8+E15+E29</f>
        <v>34158</v>
      </c>
      <c r="F5" s="370">
        <f>F8+F15+F29</f>
        <v>35995</v>
      </c>
      <c r="G5" s="371">
        <f>E5+F5</f>
        <v>70153</v>
      </c>
      <c r="H5" s="369">
        <f>H8+H15+H29</f>
        <v>34226</v>
      </c>
      <c r="I5" s="370">
        <f>I8+I15+I29</f>
        <v>36106</v>
      </c>
      <c r="J5" s="370">
        <f>H5+I5</f>
        <v>70332</v>
      </c>
      <c r="K5" s="369">
        <f>K8+K15+K29</f>
        <v>34276</v>
      </c>
      <c r="L5" s="370">
        <f>L8+L15+L29</f>
        <v>36111</v>
      </c>
      <c r="M5" s="371">
        <f>K5+L5</f>
        <v>70387</v>
      </c>
      <c r="N5" s="369">
        <f>N8+N15+N29</f>
        <v>34204</v>
      </c>
      <c r="O5" s="370">
        <f>O8+O15+O29</f>
        <v>36244</v>
      </c>
      <c r="P5" s="371">
        <f>N5+O5</f>
        <v>70448</v>
      </c>
      <c r="Q5" s="399" t="s">
        <v>34</v>
      </c>
      <c r="R5" s="123"/>
      <c r="S5" s="123"/>
    </row>
    <row r="6" spans="1:19" ht="20.25" customHeight="1" x14ac:dyDescent="0.15">
      <c r="A6" s="127"/>
      <c r="B6" s="325"/>
      <c r="C6" s="326"/>
      <c r="D6" s="428" t="s">
        <v>843</v>
      </c>
      <c r="E6" s="325"/>
      <c r="F6" s="326"/>
      <c r="G6" s="428" t="s">
        <v>843</v>
      </c>
      <c r="H6" s="325"/>
      <c r="I6" s="326"/>
      <c r="J6" s="327" t="s">
        <v>921</v>
      </c>
      <c r="K6" s="325"/>
      <c r="L6" s="326"/>
      <c r="M6" s="327" t="s">
        <v>921</v>
      </c>
      <c r="N6" s="325"/>
      <c r="O6" s="326"/>
      <c r="P6" s="327" t="s">
        <v>843</v>
      </c>
      <c r="Q6" s="401"/>
      <c r="R6" s="123"/>
      <c r="S6" s="123"/>
    </row>
    <row r="7" spans="1:19" ht="20.25" customHeight="1" x14ac:dyDescent="0.15">
      <c r="A7" s="128" t="s">
        <v>35</v>
      </c>
      <c r="B7" s="325"/>
      <c r="C7" s="326"/>
      <c r="D7" s="400"/>
      <c r="E7" s="325"/>
      <c r="F7" s="326"/>
      <c r="G7" s="400"/>
      <c r="H7" s="325"/>
      <c r="I7" s="326"/>
      <c r="J7" s="326"/>
      <c r="K7" s="325"/>
      <c r="L7" s="326"/>
      <c r="M7" s="326"/>
      <c r="N7" s="325"/>
      <c r="O7" s="326"/>
      <c r="P7" s="326"/>
      <c r="Q7" s="402" t="s">
        <v>35</v>
      </c>
      <c r="R7" s="123"/>
      <c r="S7" s="123"/>
    </row>
    <row r="8" spans="1:19" ht="20.25" customHeight="1" x14ac:dyDescent="0.15">
      <c r="A8" s="129" t="s">
        <v>36</v>
      </c>
      <c r="B8" s="325">
        <f>SUM(B10:B12)</f>
        <v>4522</v>
      </c>
      <c r="C8" s="326">
        <f>SUM(C10:C12)</f>
        <v>4287</v>
      </c>
      <c r="D8" s="325">
        <f>B8+C8</f>
        <v>8809</v>
      </c>
      <c r="E8" s="325">
        <f>SUM(E10:E12)</f>
        <v>4482</v>
      </c>
      <c r="F8" s="326">
        <f>SUM(F10:F12)</f>
        <v>4259</v>
      </c>
      <c r="G8" s="325">
        <f>E8+F8</f>
        <v>8741</v>
      </c>
      <c r="H8" s="325">
        <f>SUM(H10:H12)</f>
        <v>4388</v>
      </c>
      <c r="I8" s="326">
        <f>SUM(I10:I12)</f>
        <v>4189</v>
      </c>
      <c r="J8" s="452">
        <f>H8+I8</f>
        <v>8577</v>
      </c>
      <c r="K8" s="325">
        <f>SUM(K10:K12)</f>
        <v>4277</v>
      </c>
      <c r="L8" s="326">
        <f>SUM(L10:L12)</f>
        <v>4098</v>
      </c>
      <c r="M8" s="326">
        <f>K8+L8</f>
        <v>8375</v>
      </c>
      <c r="N8" s="325">
        <f>SUM(N10:N12)</f>
        <v>4169</v>
      </c>
      <c r="O8" s="326">
        <f>SUM(O10:O12)</f>
        <v>4012</v>
      </c>
      <c r="P8" s="326">
        <f>N8+O8</f>
        <v>8181</v>
      </c>
      <c r="Q8" s="403" t="s">
        <v>36</v>
      </c>
      <c r="R8" s="123"/>
      <c r="S8" s="123"/>
    </row>
    <row r="9" spans="1:19" ht="20.25" customHeight="1" x14ac:dyDescent="0.15">
      <c r="A9" s="130"/>
      <c r="B9" s="325"/>
      <c r="C9" s="328"/>
      <c r="D9" s="394" t="s">
        <v>910</v>
      </c>
      <c r="E9" s="325"/>
      <c r="F9" s="328"/>
      <c r="G9" s="404" t="s">
        <v>922</v>
      </c>
      <c r="H9" s="325"/>
      <c r="I9" s="328"/>
      <c r="J9" s="484">
        <v>0.122</v>
      </c>
      <c r="K9" s="325"/>
      <c r="L9" s="328"/>
      <c r="M9" s="484">
        <v>0.11899999999999999</v>
      </c>
      <c r="N9" s="325"/>
      <c r="O9" s="328"/>
      <c r="P9" s="484">
        <f>P8/P5</f>
        <v>0.11612820803997274</v>
      </c>
      <c r="Q9" s="401"/>
      <c r="R9" s="123"/>
      <c r="S9" s="123"/>
    </row>
    <row r="10" spans="1:19" ht="20.25" customHeight="1" x14ac:dyDescent="0.15">
      <c r="A10" s="131" t="s">
        <v>37</v>
      </c>
      <c r="B10" s="325">
        <v>1291</v>
      </c>
      <c r="C10" s="326">
        <v>1171</v>
      </c>
      <c r="D10" s="400">
        <f>B10+C10</f>
        <v>2462</v>
      </c>
      <c r="E10" s="325">
        <v>1280</v>
      </c>
      <c r="F10" s="326">
        <v>1162</v>
      </c>
      <c r="G10" s="326">
        <f>E10+F10</f>
        <v>2442</v>
      </c>
      <c r="H10" s="325">
        <v>1212</v>
      </c>
      <c r="I10" s="326">
        <v>1155</v>
      </c>
      <c r="J10" s="326">
        <f>H10+I10</f>
        <v>2367</v>
      </c>
      <c r="K10" s="325">
        <v>1151</v>
      </c>
      <c r="L10" s="326">
        <v>1121</v>
      </c>
      <c r="M10" s="326">
        <f>K10+L10</f>
        <v>2272</v>
      </c>
      <c r="N10" s="325">
        <v>1119</v>
      </c>
      <c r="O10" s="326">
        <v>1086</v>
      </c>
      <c r="P10" s="326">
        <f>N10+O10</f>
        <v>2205</v>
      </c>
      <c r="Q10" s="405" t="s">
        <v>37</v>
      </c>
      <c r="R10" s="123"/>
      <c r="S10" s="123"/>
    </row>
    <row r="11" spans="1:19" ht="20.25" customHeight="1" x14ac:dyDescent="0.15">
      <c r="A11" s="131" t="s">
        <v>38</v>
      </c>
      <c r="B11" s="325">
        <v>1518</v>
      </c>
      <c r="C11" s="326">
        <v>1509</v>
      </c>
      <c r="D11" s="400">
        <f>B11+C11</f>
        <v>3027</v>
      </c>
      <c r="E11" s="325">
        <v>1508</v>
      </c>
      <c r="F11" s="326">
        <v>1487</v>
      </c>
      <c r="G11" s="326">
        <f>E11+F11</f>
        <v>2995</v>
      </c>
      <c r="H11" s="325">
        <v>1506</v>
      </c>
      <c r="I11" s="326">
        <v>1472</v>
      </c>
      <c r="J11" s="326">
        <f>H11+I11</f>
        <v>2978</v>
      </c>
      <c r="K11" s="325">
        <v>1527</v>
      </c>
      <c r="L11" s="326">
        <v>1408</v>
      </c>
      <c r="M11" s="326">
        <f>K11+L11</f>
        <v>2935</v>
      </c>
      <c r="N11" s="325">
        <v>1470</v>
      </c>
      <c r="O11" s="326">
        <v>1350</v>
      </c>
      <c r="P11" s="326">
        <f t="shared" ref="P11:P12" si="1">N11+O11</f>
        <v>2820</v>
      </c>
      <c r="Q11" s="405" t="s">
        <v>38</v>
      </c>
      <c r="R11" s="123"/>
      <c r="S11" s="123"/>
    </row>
    <row r="12" spans="1:19" ht="20.25" customHeight="1" x14ac:dyDescent="0.15">
      <c r="A12" s="131" t="s">
        <v>39</v>
      </c>
      <c r="B12" s="325">
        <v>1713</v>
      </c>
      <c r="C12" s="326">
        <v>1607</v>
      </c>
      <c r="D12" s="400">
        <f>B12+C12</f>
        <v>3320</v>
      </c>
      <c r="E12" s="325">
        <v>1694</v>
      </c>
      <c r="F12" s="326">
        <v>1610</v>
      </c>
      <c r="G12" s="326">
        <f>E12+F12</f>
        <v>3304</v>
      </c>
      <c r="H12" s="325">
        <v>1670</v>
      </c>
      <c r="I12" s="326">
        <v>1562</v>
      </c>
      <c r="J12" s="326">
        <f>H12+I12</f>
        <v>3232</v>
      </c>
      <c r="K12" s="325">
        <v>1599</v>
      </c>
      <c r="L12" s="326">
        <v>1569</v>
      </c>
      <c r="M12" s="326">
        <f>K12+L12</f>
        <v>3168</v>
      </c>
      <c r="N12" s="325">
        <v>1580</v>
      </c>
      <c r="O12" s="326">
        <v>1576</v>
      </c>
      <c r="P12" s="326">
        <f t="shared" si="1"/>
        <v>3156</v>
      </c>
      <c r="Q12" s="405" t="s">
        <v>39</v>
      </c>
      <c r="R12" s="123"/>
      <c r="S12" s="123"/>
    </row>
    <row r="13" spans="1:19" ht="20.25" customHeight="1" x14ac:dyDescent="0.15">
      <c r="A13" s="130"/>
      <c r="B13" s="325"/>
      <c r="C13" s="326"/>
      <c r="D13" s="400"/>
      <c r="E13" s="325"/>
      <c r="F13" s="326"/>
      <c r="G13" s="400"/>
      <c r="H13" s="325"/>
      <c r="I13" s="326"/>
      <c r="J13" s="326"/>
      <c r="K13" s="325"/>
      <c r="L13" s="326"/>
      <c r="M13" s="326"/>
      <c r="N13" s="325"/>
      <c r="O13" s="326"/>
      <c r="P13" s="326"/>
      <c r="Q13" s="401"/>
      <c r="R13" s="123"/>
      <c r="S13" s="123"/>
    </row>
    <row r="14" spans="1:19" ht="20.25" customHeight="1" x14ac:dyDescent="0.15">
      <c r="A14" s="128" t="s">
        <v>40</v>
      </c>
      <c r="B14" s="325"/>
      <c r="C14" s="326"/>
      <c r="D14" s="400"/>
      <c r="E14" s="325"/>
      <c r="F14" s="326"/>
      <c r="G14" s="400"/>
      <c r="H14" s="325"/>
      <c r="I14" s="326"/>
      <c r="J14" s="326"/>
      <c r="K14" s="325"/>
      <c r="L14" s="326"/>
      <c r="M14" s="326"/>
      <c r="N14" s="325"/>
      <c r="O14" s="326"/>
      <c r="P14" s="326"/>
      <c r="Q14" s="402" t="s">
        <v>40</v>
      </c>
      <c r="R14" s="123"/>
      <c r="S14" s="123"/>
    </row>
    <row r="15" spans="1:19" ht="20.25" customHeight="1" x14ac:dyDescent="0.15">
      <c r="A15" s="129" t="s">
        <v>41</v>
      </c>
      <c r="B15" s="325">
        <f>SUM(B17:B26)</f>
        <v>21059</v>
      </c>
      <c r="C15" s="326">
        <f>SUM(C17:C26)</f>
        <v>20688</v>
      </c>
      <c r="D15" s="400">
        <f>B15+C15</f>
        <v>41747</v>
      </c>
      <c r="E15" s="325">
        <f>SUM(E17:E26)</f>
        <v>21034</v>
      </c>
      <c r="F15" s="326">
        <f>SUM(F17:F26)</f>
        <v>20543</v>
      </c>
      <c r="G15" s="326">
        <f>E15+F15</f>
        <v>41577</v>
      </c>
      <c r="H15" s="325">
        <f>SUM(H17:H26)</f>
        <v>21114</v>
      </c>
      <c r="I15" s="326">
        <f>SUM(I17:I26)</f>
        <v>20629</v>
      </c>
      <c r="J15" s="326">
        <f>H15+I15</f>
        <v>41743</v>
      </c>
      <c r="K15" s="325">
        <f>SUM(K17:K26)</f>
        <v>21216</v>
      </c>
      <c r="L15" s="326">
        <f>SUM(L17:L26)</f>
        <v>20697</v>
      </c>
      <c r="M15" s="326">
        <f>K15+L15</f>
        <v>41913</v>
      </c>
      <c r="N15" s="325">
        <f>SUM(N17:N26)</f>
        <v>21197</v>
      </c>
      <c r="O15" s="326">
        <f>SUM(O17:O26)</f>
        <v>20875</v>
      </c>
      <c r="P15" s="326">
        <f>N15+O15</f>
        <v>42072</v>
      </c>
      <c r="Q15" s="403" t="s">
        <v>41</v>
      </c>
      <c r="R15" s="123"/>
      <c r="S15" s="123"/>
    </row>
    <row r="16" spans="1:19" ht="20.25" customHeight="1" x14ac:dyDescent="0.15">
      <c r="A16" s="130"/>
      <c r="B16" s="325"/>
      <c r="C16" s="328"/>
      <c r="D16" s="394" t="s">
        <v>911</v>
      </c>
      <c r="E16" s="325"/>
      <c r="F16" s="328"/>
      <c r="G16" s="404" t="s">
        <v>923</v>
      </c>
      <c r="H16" s="325"/>
      <c r="I16" s="328"/>
      <c r="J16" s="484">
        <v>0.59399999999999997</v>
      </c>
      <c r="K16" s="325"/>
      <c r="L16" s="328"/>
      <c r="M16" s="484">
        <v>0.59499999999999997</v>
      </c>
      <c r="N16" s="325"/>
      <c r="O16" s="328"/>
      <c r="P16" s="484">
        <f>P15/$P$5</f>
        <v>0.59720645014762663</v>
      </c>
      <c r="Q16" s="401"/>
      <c r="R16" s="123"/>
      <c r="S16" s="123"/>
    </row>
    <row r="17" spans="1:19" ht="20.25" customHeight="1" x14ac:dyDescent="0.15">
      <c r="A17" s="131" t="s">
        <v>42</v>
      </c>
      <c r="B17" s="325">
        <v>1805</v>
      </c>
      <c r="C17" s="326">
        <v>1785</v>
      </c>
      <c r="D17" s="400">
        <f>B17+C17</f>
        <v>3590</v>
      </c>
      <c r="E17" s="325">
        <v>1801</v>
      </c>
      <c r="F17" s="326">
        <v>1731</v>
      </c>
      <c r="G17" s="326">
        <f>E17+F17</f>
        <v>3532</v>
      </c>
      <c r="H17" s="325">
        <v>1801</v>
      </c>
      <c r="I17" s="326">
        <v>1734</v>
      </c>
      <c r="J17" s="326">
        <f t="shared" ref="J17:J26" si="2">H17+I17</f>
        <v>3535</v>
      </c>
      <c r="K17" s="325">
        <v>1810</v>
      </c>
      <c r="L17" s="326">
        <v>1761</v>
      </c>
      <c r="M17" s="326">
        <f t="shared" ref="M17:M26" si="3">K17+L17</f>
        <v>3571</v>
      </c>
      <c r="N17" s="325">
        <v>1802</v>
      </c>
      <c r="O17" s="326">
        <v>1712</v>
      </c>
      <c r="P17" s="326">
        <f t="shared" ref="P17:P26" si="4">N17+O17</f>
        <v>3514</v>
      </c>
      <c r="Q17" s="405" t="s">
        <v>42</v>
      </c>
      <c r="R17" s="123"/>
      <c r="S17" s="123"/>
    </row>
    <row r="18" spans="1:19" ht="20.25" customHeight="1" x14ac:dyDescent="0.15">
      <c r="A18" s="131" t="s">
        <v>43</v>
      </c>
      <c r="B18" s="325">
        <v>1856</v>
      </c>
      <c r="C18" s="326">
        <v>1674</v>
      </c>
      <c r="D18" s="400">
        <f>B18+C18</f>
        <v>3530</v>
      </c>
      <c r="E18" s="325">
        <v>1859</v>
      </c>
      <c r="F18" s="326">
        <v>1694</v>
      </c>
      <c r="G18" s="326">
        <f>E18+F18</f>
        <v>3553</v>
      </c>
      <c r="H18" s="325">
        <v>1839</v>
      </c>
      <c r="I18" s="326">
        <v>1736</v>
      </c>
      <c r="J18" s="326">
        <f t="shared" si="2"/>
        <v>3575</v>
      </c>
      <c r="K18" s="325">
        <v>1891</v>
      </c>
      <c r="L18" s="326">
        <v>1740</v>
      </c>
      <c r="M18" s="326">
        <f t="shared" si="3"/>
        <v>3631</v>
      </c>
      <c r="N18" s="325">
        <v>1857</v>
      </c>
      <c r="O18" s="326">
        <v>1826</v>
      </c>
      <c r="P18" s="326">
        <f t="shared" si="4"/>
        <v>3683</v>
      </c>
      <c r="Q18" s="405" t="s">
        <v>43</v>
      </c>
      <c r="R18" s="123"/>
      <c r="S18" s="123"/>
    </row>
    <row r="19" spans="1:19" ht="20.25" customHeight="1" x14ac:dyDescent="0.15">
      <c r="A19" s="131" t="s">
        <v>44</v>
      </c>
      <c r="B19" s="325">
        <v>1702</v>
      </c>
      <c r="C19" s="326">
        <v>1506</v>
      </c>
      <c r="D19" s="400">
        <f>B19+C19</f>
        <v>3208</v>
      </c>
      <c r="E19" s="325">
        <v>1685</v>
      </c>
      <c r="F19" s="326">
        <v>1465</v>
      </c>
      <c r="G19" s="326">
        <f>E19+F19</f>
        <v>3150</v>
      </c>
      <c r="H19" s="325">
        <v>1700</v>
      </c>
      <c r="I19" s="326">
        <v>1494</v>
      </c>
      <c r="J19" s="326">
        <f t="shared" si="2"/>
        <v>3194</v>
      </c>
      <c r="K19" s="325">
        <v>1736</v>
      </c>
      <c r="L19" s="326">
        <v>1544</v>
      </c>
      <c r="M19" s="326">
        <f t="shared" si="3"/>
        <v>3280</v>
      </c>
      <c r="N19" s="325">
        <v>1793</v>
      </c>
      <c r="O19" s="326">
        <v>1648</v>
      </c>
      <c r="P19" s="326">
        <f t="shared" si="4"/>
        <v>3441</v>
      </c>
      <c r="Q19" s="405" t="s">
        <v>44</v>
      </c>
      <c r="R19" s="123"/>
      <c r="S19" s="123"/>
    </row>
    <row r="20" spans="1:19" ht="20.25" customHeight="1" x14ac:dyDescent="0.15">
      <c r="A20" s="131" t="s">
        <v>45</v>
      </c>
      <c r="B20" s="325">
        <v>1855</v>
      </c>
      <c r="C20" s="326">
        <v>1744</v>
      </c>
      <c r="D20" s="400">
        <f t="shared" ref="D20:D26" si="5">B20+C20</f>
        <v>3599</v>
      </c>
      <c r="E20" s="325">
        <v>1826</v>
      </c>
      <c r="F20" s="326">
        <v>1669</v>
      </c>
      <c r="G20" s="326">
        <f t="shared" ref="G20:G26" si="6">E20+F20</f>
        <v>3495</v>
      </c>
      <c r="H20" s="325">
        <v>1841</v>
      </c>
      <c r="I20" s="326">
        <v>1628</v>
      </c>
      <c r="J20" s="326">
        <f t="shared" si="2"/>
        <v>3469</v>
      </c>
      <c r="K20" s="325">
        <v>1820</v>
      </c>
      <c r="L20" s="326">
        <v>1609</v>
      </c>
      <c r="M20" s="326">
        <f t="shared" si="3"/>
        <v>3429</v>
      </c>
      <c r="N20" s="325">
        <v>1829</v>
      </c>
      <c r="O20" s="326">
        <v>1655</v>
      </c>
      <c r="P20" s="326">
        <f t="shared" si="4"/>
        <v>3484</v>
      </c>
      <c r="Q20" s="405" t="s">
        <v>45</v>
      </c>
      <c r="R20" s="123"/>
      <c r="S20" s="123"/>
    </row>
    <row r="21" spans="1:19" ht="20.25" customHeight="1" x14ac:dyDescent="0.15">
      <c r="A21" s="131" t="s">
        <v>46</v>
      </c>
      <c r="B21" s="325">
        <v>2047</v>
      </c>
      <c r="C21" s="326">
        <v>2105</v>
      </c>
      <c r="D21" s="400">
        <f t="shared" si="5"/>
        <v>4152</v>
      </c>
      <c r="E21" s="325">
        <v>2041</v>
      </c>
      <c r="F21" s="326">
        <v>2080</v>
      </c>
      <c r="G21" s="326">
        <f t="shared" si="6"/>
        <v>4121</v>
      </c>
      <c r="H21" s="325">
        <v>2066</v>
      </c>
      <c r="I21" s="326">
        <v>2033</v>
      </c>
      <c r="J21" s="326">
        <f t="shared" si="2"/>
        <v>4099</v>
      </c>
      <c r="K21" s="325">
        <v>2064</v>
      </c>
      <c r="L21" s="326">
        <v>1993</v>
      </c>
      <c r="M21" s="326">
        <f t="shared" si="3"/>
        <v>4057</v>
      </c>
      <c r="N21" s="325">
        <v>2005</v>
      </c>
      <c r="O21" s="326">
        <v>1911</v>
      </c>
      <c r="P21" s="326">
        <f t="shared" si="4"/>
        <v>3916</v>
      </c>
      <c r="Q21" s="405" t="s">
        <v>46</v>
      </c>
      <c r="R21" s="123"/>
      <c r="S21" s="123"/>
    </row>
    <row r="22" spans="1:19" ht="20.25" customHeight="1" x14ac:dyDescent="0.15">
      <c r="A22" s="131" t="s">
        <v>47</v>
      </c>
      <c r="B22" s="325">
        <v>2456</v>
      </c>
      <c r="C22" s="326">
        <v>2407</v>
      </c>
      <c r="D22" s="400">
        <f t="shared" si="5"/>
        <v>4863</v>
      </c>
      <c r="E22" s="325">
        <v>2372</v>
      </c>
      <c r="F22" s="326">
        <v>2343</v>
      </c>
      <c r="G22" s="326">
        <f t="shared" si="6"/>
        <v>4715</v>
      </c>
      <c r="H22" s="325">
        <v>2233</v>
      </c>
      <c r="I22" s="326">
        <v>2314</v>
      </c>
      <c r="J22" s="326">
        <f t="shared" si="2"/>
        <v>4547</v>
      </c>
      <c r="K22" s="325">
        <v>2222</v>
      </c>
      <c r="L22" s="326">
        <v>2233</v>
      </c>
      <c r="M22" s="326">
        <f t="shared" si="3"/>
        <v>4455</v>
      </c>
      <c r="N22" s="325">
        <v>2188</v>
      </c>
      <c r="O22" s="326">
        <v>2207</v>
      </c>
      <c r="P22" s="326">
        <f t="shared" si="4"/>
        <v>4395</v>
      </c>
      <c r="Q22" s="405" t="s">
        <v>47</v>
      </c>
      <c r="R22" s="123"/>
      <c r="S22" s="123"/>
    </row>
    <row r="23" spans="1:19" ht="20.25" customHeight="1" x14ac:dyDescent="0.15">
      <c r="A23" s="131" t="s">
        <v>48</v>
      </c>
      <c r="B23" s="325">
        <v>2681</v>
      </c>
      <c r="C23" s="326">
        <v>2707</v>
      </c>
      <c r="D23" s="400">
        <f t="shared" si="5"/>
        <v>5388</v>
      </c>
      <c r="E23" s="325">
        <v>2679</v>
      </c>
      <c r="F23" s="326">
        <v>2723</v>
      </c>
      <c r="G23" s="326">
        <f t="shared" si="6"/>
        <v>5402</v>
      </c>
      <c r="H23" s="325">
        <v>2730</v>
      </c>
      <c r="I23" s="326">
        <v>2699</v>
      </c>
      <c r="J23" s="326">
        <f t="shared" si="2"/>
        <v>5429</v>
      </c>
      <c r="K23" s="325">
        <v>2666</v>
      </c>
      <c r="L23" s="326">
        <v>2615</v>
      </c>
      <c r="M23" s="326">
        <f t="shared" si="3"/>
        <v>5281</v>
      </c>
      <c r="N23" s="325">
        <v>2584</v>
      </c>
      <c r="O23" s="326">
        <v>2552</v>
      </c>
      <c r="P23" s="326">
        <f t="shared" si="4"/>
        <v>5136</v>
      </c>
      <c r="Q23" s="405" t="s">
        <v>48</v>
      </c>
      <c r="R23" s="123"/>
      <c r="S23" s="123"/>
    </row>
    <row r="24" spans="1:19" ht="20.25" customHeight="1" x14ac:dyDescent="0.15">
      <c r="A24" s="131" t="s">
        <v>49</v>
      </c>
      <c r="B24" s="325">
        <v>2375</v>
      </c>
      <c r="C24" s="326">
        <v>2380</v>
      </c>
      <c r="D24" s="400">
        <f t="shared" si="5"/>
        <v>4755</v>
      </c>
      <c r="E24" s="325">
        <v>2542</v>
      </c>
      <c r="F24" s="326">
        <v>2509</v>
      </c>
      <c r="G24" s="326">
        <f t="shared" si="6"/>
        <v>5051</v>
      </c>
      <c r="H24" s="325">
        <v>2584</v>
      </c>
      <c r="I24" s="326">
        <v>2539</v>
      </c>
      <c r="J24" s="326">
        <f t="shared" si="2"/>
        <v>5123</v>
      </c>
      <c r="K24" s="325">
        <v>2617</v>
      </c>
      <c r="L24" s="326">
        <v>2654</v>
      </c>
      <c r="M24" s="326">
        <f t="shared" si="3"/>
        <v>5271</v>
      </c>
      <c r="N24" s="325">
        <v>2675</v>
      </c>
      <c r="O24" s="326">
        <v>2698</v>
      </c>
      <c r="P24" s="326">
        <f t="shared" si="4"/>
        <v>5373</v>
      </c>
      <c r="Q24" s="405" t="s">
        <v>49</v>
      </c>
      <c r="R24" s="123"/>
      <c r="S24" s="123"/>
    </row>
    <row r="25" spans="1:19" ht="20.25" customHeight="1" x14ac:dyDescent="0.15">
      <c r="A25" s="131" t="s">
        <v>50</v>
      </c>
      <c r="B25" s="325">
        <v>2157</v>
      </c>
      <c r="C25" s="326">
        <v>2253</v>
      </c>
      <c r="D25" s="400">
        <f t="shared" si="5"/>
        <v>4410</v>
      </c>
      <c r="E25" s="325">
        <v>2120</v>
      </c>
      <c r="F25" s="326">
        <v>2223</v>
      </c>
      <c r="G25" s="326">
        <f t="shared" si="6"/>
        <v>4343</v>
      </c>
      <c r="H25" s="325">
        <v>2176</v>
      </c>
      <c r="I25" s="326">
        <v>2293</v>
      </c>
      <c r="J25" s="326">
        <f t="shared" si="2"/>
        <v>4469</v>
      </c>
      <c r="K25" s="325">
        <v>2248</v>
      </c>
      <c r="L25" s="326">
        <v>2351</v>
      </c>
      <c r="M25" s="326">
        <f t="shared" si="3"/>
        <v>4599</v>
      </c>
      <c r="N25" s="325">
        <v>2327</v>
      </c>
      <c r="O25" s="326">
        <v>2424</v>
      </c>
      <c r="P25" s="326">
        <f t="shared" si="4"/>
        <v>4751</v>
      </c>
      <c r="Q25" s="405" t="s">
        <v>50</v>
      </c>
      <c r="R25" s="123"/>
      <c r="S25" s="123"/>
    </row>
    <row r="26" spans="1:19" ht="20.25" customHeight="1" x14ac:dyDescent="0.15">
      <c r="A26" s="131" t="s">
        <v>51</v>
      </c>
      <c r="B26" s="325">
        <v>2125</v>
      </c>
      <c r="C26" s="326">
        <v>2127</v>
      </c>
      <c r="D26" s="400">
        <f t="shared" si="5"/>
        <v>4252</v>
      </c>
      <c r="E26" s="325">
        <v>2109</v>
      </c>
      <c r="F26" s="326">
        <v>2106</v>
      </c>
      <c r="G26" s="326">
        <f t="shared" si="6"/>
        <v>4215</v>
      </c>
      <c r="H26" s="325">
        <v>2144</v>
      </c>
      <c r="I26" s="326">
        <v>2159</v>
      </c>
      <c r="J26" s="326">
        <f t="shared" si="2"/>
        <v>4303</v>
      </c>
      <c r="K26" s="325">
        <v>2142</v>
      </c>
      <c r="L26" s="326">
        <v>2197</v>
      </c>
      <c r="M26" s="326">
        <f t="shared" si="3"/>
        <v>4339</v>
      </c>
      <c r="N26" s="325">
        <v>2137</v>
      </c>
      <c r="O26" s="326">
        <v>2242</v>
      </c>
      <c r="P26" s="326">
        <f t="shared" si="4"/>
        <v>4379</v>
      </c>
      <c r="Q26" s="405" t="s">
        <v>51</v>
      </c>
      <c r="R26" s="123"/>
      <c r="S26" s="123"/>
    </row>
    <row r="27" spans="1:19" ht="20.25" customHeight="1" x14ac:dyDescent="0.15">
      <c r="A27" s="130"/>
      <c r="B27" s="325"/>
      <c r="C27" s="326"/>
      <c r="D27" s="400"/>
      <c r="E27" s="325"/>
      <c r="F27" s="326"/>
      <c r="G27" s="400"/>
      <c r="H27" s="325"/>
      <c r="I27" s="326"/>
      <c r="J27" s="326"/>
      <c r="K27" s="325"/>
      <c r="L27" s="326"/>
      <c r="M27" s="326"/>
      <c r="N27" s="325"/>
      <c r="O27" s="326"/>
      <c r="P27" s="326"/>
      <c r="Q27" s="401"/>
      <c r="R27" s="123"/>
      <c r="S27" s="123"/>
    </row>
    <row r="28" spans="1:19" ht="20.25" customHeight="1" x14ac:dyDescent="0.15">
      <c r="A28" s="128" t="s">
        <v>52</v>
      </c>
      <c r="B28" s="325"/>
      <c r="C28" s="326"/>
      <c r="D28" s="400"/>
      <c r="E28" s="325"/>
      <c r="F28" s="326"/>
      <c r="G28" s="400"/>
      <c r="H28" s="325"/>
      <c r="I28" s="326"/>
      <c r="J28" s="326"/>
      <c r="K28" s="325"/>
      <c r="L28" s="326"/>
      <c r="M28" s="326"/>
      <c r="N28" s="325"/>
      <c r="O28" s="326"/>
      <c r="P28" s="326"/>
      <c r="Q28" s="402" t="s">
        <v>52</v>
      </c>
      <c r="R28" s="123"/>
      <c r="S28" s="123"/>
    </row>
    <row r="29" spans="1:19" ht="20.25" customHeight="1" x14ac:dyDescent="0.15">
      <c r="A29" s="129" t="s">
        <v>53</v>
      </c>
      <c r="B29" s="325">
        <f>SUM(B31:B37)</f>
        <v>8533</v>
      </c>
      <c r="C29" s="326">
        <f>SUM(C31:C37)</f>
        <v>11003</v>
      </c>
      <c r="D29" s="400">
        <f t="shared" ref="D29" si="7">B29+C29</f>
        <v>19536</v>
      </c>
      <c r="E29" s="325">
        <f>SUM(E31:E37)</f>
        <v>8642</v>
      </c>
      <c r="F29" s="326">
        <f>SUM(F31:F37)</f>
        <v>11193</v>
      </c>
      <c r="G29" s="326">
        <f t="shared" ref="G29" si="8">E29+F29</f>
        <v>19835</v>
      </c>
      <c r="H29" s="325">
        <f>SUM(H31:H37)</f>
        <v>8724</v>
      </c>
      <c r="I29" s="326">
        <f>SUM(I31:I37)</f>
        <v>11288</v>
      </c>
      <c r="J29" s="326">
        <f t="shared" ref="J29" si="9">H29+I29</f>
        <v>20012</v>
      </c>
      <c r="K29" s="325">
        <f>SUM(K31:K37)</f>
        <v>8783</v>
      </c>
      <c r="L29" s="326">
        <f>SUM(L31:L37)</f>
        <v>11316</v>
      </c>
      <c r="M29" s="326">
        <f t="shared" ref="M29" si="10">K29+L29</f>
        <v>20099</v>
      </c>
      <c r="N29" s="325">
        <f>SUM(N31:N37)</f>
        <v>8838</v>
      </c>
      <c r="O29" s="326">
        <f>SUM(O31:O37)</f>
        <v>11357</v>
      </c>
      <c r="P29" s="326">
        <f t="shared" ref="P29:P37" si="11">N29+O29</f>
        <v>20195</v>
      </c>
      <c r="Q29" s="403" t="s">
        <v>53</v>
      </c>
      <c r="R29" s="123"/>
      <c r="S29" s="123"/>
    </row>
    <row r="30" spans="1:19" ht="20.25" customHeight="1" x14ac:dyDescent="0.15">
      <c r="A30" s="130"/>
      <c r="B30" s="329"/>
      <c r="C30" s="330"/>
      <c r="D30" s="394" t="s">
        <v>912</v>
      </c>
      <c r="E30" s="329"/>
      <c r="F30" s="330"/>
      <c r="G30" s="404" t="s">
        <v>924</v>
      </c>
      <c r="H30" s="329"/>
      <c r="I30" s="330"/>
      <c r="J30" s="484">
        <v>0.28399999999999997</v>
      </c>
      <c r="K30" s="329"/>
      <c r="L30" s="330"/>
      <c r="M30" s="484">
        <v>0.28599999999999998</v>
      </c>
      <c r="N30" s="329"/>
      <c r="O30" s="330"/>
      <c r="P30" s="484">
        <f>P29/$P$5</f>
        <v>0.28666534181240061</v>
      </c>
      <c r="Q30" s="401"/>
      <c r="R30" s="123"/>
      <c r="S30" s="123"/>
    </row>
    <row r="31" spans="1:19" ht="20.25" customHeight="1" x14ac:dyDescent="0.15">
      <c r="A31" s="131" t="s">
        <v>54</v>
      </c>
      <c r="B31" s="325">
        <v>2374</v>
      </c>
      <c r="C31" s="326">
        <v>2559</v>
      </c>
      <c r="D31" s="400">
        <f t="shared" ref="D31:D36" si="12">B31+C31</f>
        <v>4933</v>
      </c>
      <c r="E31" s="325">
        <v>2306</v>
      </c>
      <c r="F31" s="326">
        <v>2490</v>
      </c>
      <c r="G31" s="326">
        <f t="shared" ref="G31:G36" si="13">E31+F31</f>
        <v>4796</v>
      </c>
      <c r="H31" s="325">
        <v>2170</v>
      </c>
      <c r="I31" s="326">
        <v>2360</v>
      </c>
      <c r="J31" s="326">
        <f t="shared" ref="J31:J37" si="14">H31+I31</f>
        <v>4530</v>
      </c>
      <c r="K31" s="325">
        <v>2122</v>
      </c>
      <c r="L31" s="326">
        <v>2205</v>
      </c>
      <c r="M31" s="326">
        <f t="shared" ref="M31:M37" si="15">K31+L31</f>
        <v>4327</v>
      </c>
      <c r="N31" s="325">
        <v>2111</v>
      </c>
      <c r="O31" s="326">
        <v>2122</v>
      </c>
      <c r="P31" s="326">
        <f t="shared" si="11"/>
        <v>4233</v>
      </c>
      <c r="Q31" s="405" t="s">
        <v>54</v>
      </c>
      <c r="R31" s="123"/>
      <c r="S31" s="123"/>
    </row>
    <row r="32" spans="1:19" ht="20.25" customHeight="1" x14ac:dyDescent="0.15">
      <c r="A32" s="131" t="s">
        <v>55</v>
      </c>
      <c r="B32" s="325">
        <v>2335</v>
      </c>
      <c r="C32" s="326">
        <v>2654</v>
      </c>
      <c r="D32" s="400">
        <f t="shared" si="12"/>
        <v>4989</v>
      </c>
      <c r="E32" s="325">
        <v>2451</v>
      </c>
      <c r="F32" s="326">
        <v>2783</v>
      </c>
      <c r="G32" s="326">
        <f t="shared" si="13"/>
        <v>5234</v>
      </c>
      <c r="H32" s="325">
        <v>2534</v>
      </c>
      <c r="I32" s="326">
        <v>2815</v>
      </c>
      <c r="J32" s="326">
        <f t="shared" si="14"/>
        <v>5349</v>
      </c>
      <c r="K32" s="325">
        <v>2468</v>
      </c>
      <c r="L32" s="326">
        <v>2755</v>
      </c>
      <c r="M32" s="326">
        <f t="shared" si="15"/>
        <v>5223</v>
      </c>
      <c r="N32" s="325">
        <v>2337</v>
      </c>
      <c r="O32" s="326">
        <v>2612</v>
      </c>
      <c r="P32" s="326">
        <f t="shared" si="11"/>
        <v>4949</v>
      </c>
      <c r="Q32" s="405" t="s">
        <v>55</v>
      </c>
      <c r="R32" s="123"/>
      <c r="S32" s="123"/>
    </row>
    <row r="33" spans="1:19" ht="20.25" customHeight="1" x14ac:dyDescent="0.15">
      <c r="A33" s="131" t="s">
        <v>56</v>
      </c>
      <c r="B33" s="325">
        <v>1530</v>
      </c>
      <c r="C33" s="326">
        <v>2004</v>
      </c>
      <c r="D33" s="400">
        <f t="shared" si="12"/>
        <v>3534</v>
      </c>
      <c r="E33" s="325">
        <v>1538</v>
      </c>
      <c r="F33" s="326">
        <v>1964</v>
      </c>
      <c r="G33" s="326">
        <f t="shared" si="13"/>
        <v>3502</v>
      </c>
      <c r="H33" s="325">
        <v>1576</v>
      </c>
      <c r="I33" s="326">
        <v>2028</v>
      </c>
      <c r="J33" s="326">
        <f t="shared" si="14"/>
        <v>3604</v>
      </c>
      <c r="K33" s="325">
        <v>1742</v>
      </c>
      <c r="L33" s="326">
        <v>2172</v>
      </c>
      <c r="M33" s="326">
        <f t="shared" si="15"/>
        <v>3914</v>
      </c>
      <c r="N33" s="325">
        <v>1899</v>
      </c>
      <c r="O33" s="326">
        <v>2336</v>
      </c>
      <c r="P33" s="326">
        <f t="shared" si="11"/>
        <v>4235</v>
      </c>
      <c r="Q33" s="405" t="s">
        <v>56</v>
      </c>
      <c r="R33" s="123"/>
      <c r="S33" s="123"/>
    </row>
    <row r="34" spans="1:19" ht="20.25" customHeight="1" x14ac:dyDescent="0.15">
      <c r="A34" s="131" t="s">
        <v>57</v>
      </c>
      <c r="B34" s="325">
        <v>1185</v>
      </c>
      <c r="C34" s="326">
        <v>1713</v>
      </c>
      <c r="D34" s="400">
        <f t="shared" si="12"/>
        <v>2898</v>
      </c>
      <c r="E34" s="325">
        <v>1192</v>
      </c>
      <c r="F34" s="326">
        <v>1746</v>
      </c>
      <c r="G34" s="326">
        <f t="shared" si="13"/>
        <v>2938</v>
      </c>
      <c r="H34" s="325">
        <v>1216</v>
      </c>
      <c r="I34" s="326">
        <v>1793</v>
      </c>
      <c r="J34" s="326">
        <f t="shared" si="14"/>
        <v>3009</v>
      </c>
      <c r="K34" s="325">
        <v>1221</v>
      </c>
      <c r="L34" s="326">
        <v>1817</v>
      </c>
      <c r="M34" s="326">
        <f t="shared" si="15"/>
        <v>3038</v>
      </c>
      <c r="N34" s="325">
        <v>1240</v>
      </c>
      <c r="O34" s="326">
        <v>1851</v>
      </c>
      <c r="P34" s="326">
        <f t="shared" si="11"/>
        <v>3091</v>
      </c>
      <c r="Q34" s="405" t="s">
        <v>57</v>
      </c>
      <c r="R34" s="123"/>
      <c r="S34" s="123"/>
    </row>
    <row r="35" spans="1:19" ht="20.25" customHeight="1" x14ac:dyDescent="0.15">
      <c r="A35" s="131" t="s">
        <v>58</v>
      </c>
      <c r="B35" s="325">
        <v>762</v>
      </c>
      <c r="C35" s="326">
        <v>1208</v>
      </c>
      <c r="D35" s="400">
        <f t="shared" si="12"/>
        <v>1970</v>
      </c>
      <c r="E35" s="325">
        <v>796</v>
      </c>
      <c r="F35" s="326">
        <v>1273</v>
      </c>
      <c r="G35" s="326">
        <f t="shared" si="13"/>
        <v>2069</v>
      </c>
      <c r="H35" s="325">
        <v>842</v>
      </c>
      <c r="I35" s="326">
        <v>1351</v>
      </c>
      <c r="J35" s="326">
        <f t="shared" si="14"/>
        <v>2193</v>
      </c>
      <c r="K35" s="325">
        <v>830</v>
      </c>
      <c r="L35" s="326">
        <v>1376</v>
      </c>
      <c r="M35" s="326">
        <f t="shared" si="15"/>
        <v>2206</v>
      </c>
      <c r="N35" s="325">
        <v>849</v>
      </c>
      <c r="O35" s="326">
        <v>1398</v>
      </c>
      <c r="P35" s="326">
        <f t="shared" si="11"/>
        <v>2247</v>
      </c>
      <c r="Q35" s="405" t="s">
        <v>58</v>
      </c>
      <c r="R35" s="123"/>
      <c r="S35" s="123"/>
    </row>
    <row r="36" spans="1:19" ht="20.25" customHeight="1" x14ac:dyDescent="0.15">
      <c r="A36" s="131" t="s">
        <v>59</v>
      </c>
      <c r="B36" s="325">
        <v>296</v>
      </c>
      <c r="C36" s="326">
        <v>632</v>
      </c>
      <c r="D36" s="400">
        <f t="shared" si="12"/>
        <v>928</v>
      </c>
      <c r="E36" s="325">
        <v>300</v>
      </c>
      <c r="F36" s="326">
        <v>668</v>
      </c>
      <c r="G36" s="326">
        <f t="shared" si="13"/>
        <v>968</v>
      </c>
      <c r="H36" s="325">
        <v>314</v>
      </c>
      <c r="I36" s="326">
        <v>670</v>
      </c>
      <c r="J36" s="326">
        <f t="shared" si="14"/>
        <v>984</v>
      </c>
      <c r="K36" s="325">
        <v>330</v>
      </c>
      <c r="L36" s="326">
        <v>709</v>
      </c>
      <c r="M36" s="326">
        <f t="shared" si="15"/>
        <v>1039</v>
      </c>
      <c r="N36" s="325">
        <v>319</v>
      </c>
      <c r="O36" s="326">
        <v>742</v>
      </c>
      <c r="P36" s="326">
        <f t="shared" si="11"/>
        <v>1061</v>
      </c>
      <c r="Q36" s="405" t="s">
        <v>59</v>
      </c>
      <c r="R36" s="123"/>
      <c r="S36" s="123"/>
    </row>
    <row r="37" spans="1:19" ht="20.25" customHeight="1" thickBot="1" x14ac:dyDescent="0.2">
      <c r="A37" s="132" t="s">
        <v>60</v>
      </c>
      <c r="B37" s="331">
        <v>51</v>
      </c>
      <c r="C37" s="332">
        <v>233</v>
      </c>
      <c r="D37" s="331">
        <f>B37+C37</f>
        <v>284</v>
      </c>
      <c r="E37" s="331">
        <v>59</v>
      </c>
      <c r="F37" s="332">
        <v>269</v>
      </c>
      <c r="G37" s="333">
        <f>E37+F37</f>
        <v>328</v>
      </c>
      <c r="H37" s="331">
        <v>72</v>
      </c>
      <c r="I37" s="332">
        <v>271</v>
      </c>
      <c r="J37" s="333">
        <f t="shared" si="14"/>
        <v>343</v>
      </c>
      <c r="K37" s="331">
        <v>70</v>
      </c>
      <c r="L37" s="332">
        <v>282</v>
      </c>
      <c r="M37" s="333">
        <f t="shared" si="15"/>
        <v>352</v>
      </c>
      <c r="N37" s="331">
        <v>83</v>
      </c>
      <c r="O37" s="332">
        <v>296</v>
      </c>
      <c r="P37" s="333">
        <f t="shared" si="11"/>
        <v>379</v>
      </c>
      <c r="Q37" s="406" t="s">
        <v>60</v>
      </c>
      <c r="R37" s="123"/>
      <c r="S37" s="123"/>
    </row>
    <row r="38" spans="1:19" ht="20.100000000000001" customHeight="1" x14ac:dyDescent="0.15">
      <c r="A38" s="122" t="s">
        <v>699</v>
      </c>
      <c r="B38" s="597"/>
      <c r="C38" s="597"/>
      <c r="D38" s="597"/>
      <c r="E38" s="597"/>
      <c r="F38" s="597"/>
      <c r="G38" s="400"/>
      <c r="H38" s="597"/>
      <c r="I38" s="597"/>
      <c r="J38" s="597"/>
      <c r="K38" s="597"/>
      <c r="L38" s="597"/>
      <c r="M38" s="597"/>
      <c r="N38" s="597"/>
      <c r="O38" s="597"/>
      <c r="P38" s="597"/>
      <c r="Q38" s="122"/>
      <c r="R38" s="123"/>
      <c r="S38" s="123"/>
    </row>
    <row r="39" spans="1:19" x14ac:dyDescent="0.15">
      <c r="A39" s="123"/>
      <c r="B39" s="123"/>
      <c r="C39" s="123"/>
      <c r="D39" s="123"/>
      <c r="E39" s="123"/>
      <c r="F39" s="123"/>
      <c r="G39" s="598"/>
      <c r="H39" s="123"/>
      <c r="I39" s="123"/>
      <c r="J39" s="123"/>
      <c r="K39" s="123"/>
      <c r="L39" s="123"/>
      <c r="M39" s="123"/>
      <c r="N39" s="123"/>
      <c r="O39" s="123"/>
      <c r="P39" s="123"/>
      <c r="Q39" s="123"/>
      <c r="R39" s="123"/>
      <c r="S39" s="123"/>
    </row>
    <row r="40" spans="1:19" x14ac:dyDescent="0.15">
      <c r="A40" s="123"/>
      <c r="B40" s="123"/>
      <c r="C40" s="123"/>
      <c r="D40" s="123"/>
      <c r="E40" s="123"/>
      <c r="F40" s="123"/>
      <c r="G40" s="598"/>
      <c r="H40" s="123"/>
      <c r="I40" s="123"/>
      <c r="J40" s="123"/>
      <c r="K40" s="123"/>
      <c r="L40" s="123"/>
      <c r="M40" s="123"/>
      <c r="N40" s="123"/>
      <c r="O40" s="123"/>
      <c r="P40" s="123"/>
      <c r="Q40" s="123"/>
      <c r="R40" s="123"/>
      <c r="S40" s="123"/>
    </row>
    <row r="41" spans="1:19" x14ac:dyDescent="0.15">
      <c r="A41" s="123"/>
      <c r="B41" s="123"/>
      <c r="C41" s="123"/>
      <c r="D41" s="123"/>
      <c r="E41" s="123"/>
      <c r="F41" s="123"/>
      <c r="G41" s="598"/>
      <c r="H41" s="123"/>
      <c r="I41" s="123"/>
      <c r="J41" s="123"/>
      <c r="K41" s="123"/>
      <c r="L41" s="123"/>
      <c r="M41" s="123"/>
      <c r="N41" s="123"/>
      <c r="O41" s="123"/>
      <c r="P41" s="123"/>
      <c r="Q41" s="123"/>
      <c r="R41" s="123"/>
      <c r="S41" s="123"/>
    </row>
    <row r="42" spans="1:19" x14ac:dyDescent="0.15">
      <c r="A42" s="123"/>
      <c r="B42" s="123"/>
      <c r="C42" s="123"/>
      <c r="D42" s="123"/>
      <c r="E42" s="123"/>
      <c r="F42" s="123"/>
      <c r="G42" s="598"/>
      <c r="H42" s="123"/>
      <c r="I42" s="123"/>
      <c r="J42" s="123"/>
      <c r="K42" s="123"/>
      <c r="L42" s="123"/>
      <c r="M42" s="123"/>
      <c r="N42" s="123"/>
      <c r="O42" s="123"/>
      <c r="P42" s="123"/>
      <c r="Q42" s="123"/>
      <c r="R42" s="123"/>
      <c r="S42" s="123"/>
    </row>
    <row r="43" spans="1:19" x14ac:dyDescent="0.15">
      <c r="A43" s="123"/>
      <c r="B43" s="123"/>
      <c r="C43" s="123"/>
      <c r="D43" s="123"/>
      <c r="E43" s="123"/>
      <c r="F43" s="123"/>
      <c r="G43" s="598"/>
      <c r="H43" s="123"/>
      <c r="I43" s="123"/>
      <c r="J43" s="123"/>
      <c r="K43" s="123"/>
      <c r="L43" s="123"/>
      <c r="M43" s="123"/>
      <c r="N43" s="123"/>
      <c r="O43" s="123"/>
      <c r="P43" s="123"/>
      <c r="Q43" s="123"/>
      <c r="R43" s="123"/>
      <c r="S43" s="123"/>
    </row>
    <row r="44" spans="1:19" x14ac:dyDescent="0.15">
      <c r="A44" s="123"/>
      <c r="B44" s="123"/>
      <c r="C44" s="123"/>
      <c r="D44" s="123"/>
      <c r="E44" s="123"/>
      <c r="F44" s="123"/>
      <c r="G44" s="598"/>
      <c r="H44" s="123"/>
      <c r="I44" s="123"/>
      <c r="J44" s="123"/>
      <c r="K44" s="123"/>
      <c r="L44" s="123"/>
      <c r="M44" s="123"/>
      <c r="N44" s="123"/>
      <c r="O44" s="123"/>
      <c r="P44" s="123"/>
      <c r="Q44" s="123"/>
      <c r="R44" s="123"/>
      <c r="S44" s="123"/>
    </row>
    <row r="45" spans="1:19" x14ac:dyDescent="0.15">
      <c r="A45" s="123"/>
      <c r="B45" s="123"/>
      <c r="C45" s="123"/>
      <c r="D45" s="123"/>
      <c r="E45" s="123"/>
      <c r="F45" s="123"/>
      <c r="G45" s="598"/>
      <c r="H45" s="123"/>
      <c r="I45" s="123"/>
      <c r="J45" s="123"/>
      <c r="K45" s="123"/>
      <c r="L45" s="123"/>
      <c r="M45" s="123"/>
      <c r="N45" s="123"/>
      <c r="O45" s="123"/>
      <c r="P45" s="123"/>
      <c r="Q45" s="123"/>
      <c r="R45" s="123"/>
      <c r="S45" s="123"/>
    </row>
    <row r="46" spans="1:19" x14ac:dyDescent="0.15">
      <c r="A46" s="123"/>
      <c r="B46" s="123"/>
      <c r="C46" s="123"/>
      <c r="D46" s="123"/>
      <c r="E46" s="123"/>
      <c r="F46" s="123"/>
      <c r="G46" s="598"/>
      <c r="H46" s="123"/>
      <c r="I46" s="123"/>
      <c r="J46" s="123"/>
      <c r="K46" s="123"/>
      <c r="L46" s="123"/>
      <c r="M46" s="123"/>
      <c r="N46" s="123"/>
      <c r="O46" s="123"/>
      <c r="P46" s="123"/>
      <c r="Q46" s="123"/>
      <c r="R46" s="123"/>
      <c r="S46" s="123"/>
    </row>
    <row r="47" spans="1:19" x14ac:dyDescent="0.15">
      <c r="A47" s="123"/>
      <c r="B47" s="123"/>
      <c r="C47" s="123"/>
      <c r="D47" s="123"/>
      <c r="E47" s="123"/>
      <c r="F47" s="123"/>
      <c r="G47" s="598"/>
      <c r="H47" s="123"/>
      <c r="I47" s="123"/>
      <c r="J47" s="123"/>
      <c r="K47" s="123"/>
      <c r="L47" s="123"/>
      <c r="M47" s="123"/>
      <c r="N47" s="123"/>
      <c r="O47" s="123"/>
      <c r="P47" s="123"/>
      <c r="Q47" s="123"/>
      <c r="R47" s="123"/>
      <c r="S47" s="123"/>
    </row>
    <row r="48" spans="1:19" x14ac:dyDescent="0.15">
      <c r="A48" s="123"/>
      <c r="B48" s="123"/>
      <c r="C48" s="123"/>
      <c r="D48" s="123"/>
      <c r="E48" s="123"/>
      <c r="F48" s="123"/>
      <c r="G48" s="598"/>
      <c r="H48" s="123"/>
      <c r="I48" s="123"/>
      <c r="J48" s="123"/>
      <c r="K48" s="123"/>
      <c r="L48" s="123"/>
      <c r="M48" s="123"/>
      <c r="N48" s="123"/>
      <c r="O48" s="123"/>
      <c r="P48" s="123"/>
      <c r="Q48" s="123"/>
      <c r="R48" s="123"/>
      <c r="S48" s="123"/>
    </row>
    <row r="49" spans="1:19" x14ac:dyDescent="0.15">
      <c r="A49" s="123"/>
      <c r="B49" s="123"/>
      <c r="C49" s="123"/>
      <c r="D49" s="123"/>
      <c r="E49" s="123"/>
      <c r="F49" s="123"/>
      <c r="G49" s="598"/>
      <c r="H49" s="123"/>
      <c r="I49" s="123"/>
      <c r="J49" s="123"/>
      <c r="K49" s="123"/>
      <c r="L49" s="123"/>
      <c r="M49" s="123"/>
      <c r="N49" s="123"/>
      <c r="O49" s="123"/>
      <c r="P49" s="123"/>
      <c r="Q49" s="123"/>
      <c r="R49" s="123"/>
      <c r="S49" s="123"/>
    </row>
    <row r="50" spans="1:19" x14ac:dyDescent="0.15">
      <c r="A50" s="123"/>
      <c r="B50" s="123"/>
      <c r="C50" s="123"/>
      <c r="D50" s="123"/>
      <c r="E50" s="123"/>
      <c r="F50" s="123"/>
      <c r="G50" s="598"/>
      <c r="H50" s="123"/>
      <c r="I50" s="123"/>
      <c r="J50" s="123"/>
      <c r="K50" s="123"/>
      <c r="L50" s="123"/>
      <c r="M50" s="123"/>
      <c r="N50" s="123"/>
      <c r="O50" s="123"/>
      <c r="P50" s="123"/>
      <c r="Q50" s="123"/>
      <c r="R50" s="123"/>
      <c r="S50" s="123"/>
    </row>
    <row r="51" spans="1:19" x14ac:dyDescent="0.15">
      <c r="A51" s="123"/>
      <c r="B51" s="123"/>
      <c r="C51" s="123"/>
      <c r="D51" s="123"/>
      <c r="E51" s="123"/>
      <c r="F51" s="123"/>
      <c r="G51" s="598"/>
      <c r="H51" s="123"/>
      <c r="I51" s="123"/>
      <c r="J51" s="123"/>
      <c r="K51" s="123"/>
      <c r="L51" s="123"/>
      <c r="M51" s="123"/>
      <c r="N51" s="123"/>
      <c r="O51" s="123"/>
      <c r="P51" s="123"/>
      <c r="Q51" s="123"/>
      <c r="R51" s="123"/>
      <c r="S51" s="123"/>
    </row>
    <row r="52" spans="1:19" x14ac:dyDescent="0.15">
      <c r="A52" s="123"/>
      <c r="B52" s="123"/>
      <c r="C52" s="123"/>
      <c r="D52" s="123"/>
      <c r="E52" s="123"/>
      <c r="F52" s="123"/>
      <c r="G52" s="598"/>
      <c r="H52" s="123"/>
      <c r="I52" s="123"/>
      <c r="J52" s="123"/>
      <c r="K52" s="123"/>
      <c r="L52" s="123"/>
      <c r="M52" s="123"/>
      <c r="N52" s="123"/>
      <c r="O52" s="123"/>
      <c r="P52" s="123"/>
      <c r="Q52" s="123"/>
      <c r="R52" s="123"/>
      <c r="S52" s="123"/>
    </row>
    <row r="53" spans="1:19" x14ac:dyDescent="0.15">
      <c r="A53" s="123"/>
      <c r="B53" s="123"/>
      <c r="C53" s="123"/>
      <c r="D53" s="123"/>
      <c r="E53" s="123"/>
      <c r="F53" s="123"/>
      <c r="G53" s="598"/>
      <c r="H53" s="123"/>
      <c r="I53" s="123"/>
      <c r="J53" s="123"/>
      <c r="K53" s="123"/>
      <c r="L53" s="123"/>
      <c r="M53" s="123"/>
      <c r="N53" s="123"/>
      <c r="O53" s="123"/>
      <c r="P53" s="123"/>
      <c r="Q53" s="123"/>
      <c r="R53" s="123"/>
      <c r="S53" s="123"/>
    </row>
    <row r="54" spans="1:19" x14ac:dyDescent="0.15">
      <c r="A54" s="84"/>
      <c r="B54" s="84"/>
      <c r="C54" s="84"/>
      <c r="D54" s="84"/>
      <c r="E54" s="84"/>
      <c r="F54" s="84"/>
      <c r="G54" s="83"/>
      <c r="H54" s="84"/>
      <c r="I54" s="84"/>
      <c r="J54" s="84"/>
      <c r="K54" s="84"/>
      <c r="L54" s="84"/>
      <c r="M54" s="84"/>
      <c r="N54" s="84"/>
      <c r="O54" s="84"/>
      <c r="P54" s="84"/>
      <c r="Q54" s="84"/>
    </row>
    <row r="55" spans="1:19" x14ac:dyDescent="0.15">
      <c r="A55" s="84"/>
      <c r="B55" s="84"/>
      <c r="C55" s="84"/>
      <c r="D55" s="84"/>
      <c r="E55" s="84"/>
      <c r="F55" s="84"/>
      <c r="G55" s="83"/>
      <c r="H55" s="84"/>
      <c r="I55" s="84"/>
      <c r="J55" s="84"/>
      <c r="K55" s="84"/>
      <c r="L55" s="84"/>
      <c r="M55" s="84"/>
      <c r="N55" s="84"/>
      <c r="O55" s="84"/>
      <c r="P55" s="84"/>
      <c r="Q55" s="84"/>
    </row>
    <row r="56" spans="1:19" x14ac:dyDescent="0.15">
      <c r="A56" s="84"/>
      <c r="B56" s="84"/>
      <c r="C56" s="84"/>
      <c r="D56" s="84"/>
      <c r="E56" s="84"/>
      <c r="F56" s="84"/>
      <c r="G56" s="83"/>
      <c r="H56" s="84"/>
      <c r="I56" s="84"/>
      <c r="J56" s="84"/>
      <c r="K56" s="84"/>
      <c r="L56" s="84"/>
      <c r="M56" s="84"/>
      <c r="N56" s="84"/>
      <c r="O56" s="84"/>
      <c r="P56" s="84"/>
      <c r="Q56" s="84"/>
    </row>
    <row r="57" spans="1:19" x14ac:dyDescent="0.15">
      <c r="A57" s="84"/>
      <c r="B57" s="84"/>
      <c r="C57" s="84"/>
      <c r="D57" s="84"/>
      <c r="E57" s="84"/>
      <c r="F57" s="84"/>
      <c r="G57" s="83"/>
      <c r="H57" s="84"/>
      <c r="I57" s="84"/>
      <c r="J57" s="84"/>
      <c r="K57" s="84"/>
      <c r="L57" s="84"/>
      <c r="M57" s="84"/>
      <c r="N57" s="84"/>
      <c r="O57" s="84"/>
      <c r="P57" s="84"/>
      <c r="Q57" s="84"/>
    </row>
    <row r="58" spans="1:19" x14ac:dyDescent="0.15">
      <c r="A58" s="84"/>
      <c r="B58" s="84"/>
      <c r="C58" s="84"/>
      <c r="D58" s="84"/>
      <c r="E58" s="84"/>
      <c r="F58" s="84"/>
      <c r="G58" s="83"/>
      <c r="H58" s="84"/>
      <c r="I58" s="84"/>
      <c r="J58" s="84"/>
      <c r="K58" s="84"/>
      <c r="L58" s="84"/>
      <c r="M58" s="84"/>
      <c r="N58" s="84"/>
      <c r="O58" s="84"/>
      <c r="P58" s="84"/>
      <c r="Q58" s="84"/>
    </row>
    <row r="59" spans="1:19" x14ac:dyDescent="0.15">
      <c r="A59" s="84"/>
      <c r="B59" s="84"/>
      <c r="C59" s="84"/>
      <c r="D59" s="84"/>
      <c r="E59" s="84"/>
      <c r="F59" s="84"/>
      <c r="G59" s="83"/>
      <c r="H59" s="84"/>
      <c r="I59" s="84"/>
      <c r="J59" s="84"/>
      <c r="K59" s="84"/>
      <c r="L59" s="84"/>
      <c r="M59" s="84"/>
      <c r="N59" s="84"/>
      <c r="O59" s="84"/>
      <c r="P59" s="84"/>
      <c r="Q59" s="84"/>
    </row>
    <row r="60" spans="1:19" x14ac:dyDescent="0.15">
      <c r="A60" s="84"/>
      <c r="B60" s="84"/>
      <c r="C60" s="84"/>
      <c r="D60" s="84"/>
      <c r="E60" s="84"/>
      <c r="F60" s="84"/>
      <c r="G60" s="83"/>
      <c r="H60" s="84"/>
      <c r="I60" s="84"/>
      <c r="J60" s="84"/>
      <c r="K60" s="84"/>
      <c r="L60" s="84"/>
      <c r="M60" s="84"/>
      <c r="N60" s="84"/>
      <c r="O60" s="84"/>
      <c r="P60" s="84"/>
      <c r="Q60" s="84"/>
    </row>
    <row r="61" spans="1:19" x14ac:dyDescent="0.15">
      <c r="A61" s="84"/>
      <c r="B61" s="84"/>
      <c r="C61" s="84"/>
      <c r="D61" s="84"/>
      <c r="E61" s="84"/>
      <c r="F61" s="84"/>
      <c r="G61" s="83"/>
      <c r="H61" s="84"/>
      <c r="I61" s="84"/>
      <c r="J61" s="84"/>
      <c r="K61" s="84"/>
      <c r="L61" s="84"/>
      <c r="M61" s="84"/>
      <c r="N61" s="84"/>
      <c r="O61" s="84"/>
      <c r="P61" s="84"/>
      <c r="Q61" s="84"/>
    </row>
    <row r="62" spans="1:19" x14ac:dyDescent="0.15">
      <c r="A62" s="84"/>
      <c r="B62" s="84"/>
      <c r="C62" s="84"/>
      <c r="D62" s="84"/>
      <c r="E62" s="84"/>
      <c r="F62" s="84"/>
      <c r="G62" s="83"/>
      <c r="H62" s="84"/>
      <c r="I62" s="84"/>
      <c r="J62" s="84"/>
      <c r="K62" s="84"/>
      <c r="L62" s="84"/>
      <c r="M62" s="84"/>
      <c r="N62" s="84"/>
      <c r="O62" s="84"/>
      <c r="P62" s="84"/>
      <c r="Q62" s="84"/>
    </row>
    <row r="63" spans="1:19" x14ac:dyDescent="0.15">
      <c r="A63" s="84"/>
      <c r="B63" s="84"/>
      <c r="C63" s="84"/>
      <c r="D63" s="84"/>
      <c r="E63" s="84"/>
      <c r="F63" s="84"/>
      <c r="G63" s="83"/>
      <c r="H63" s="84"/>
      <c r="I63" s="84"/>
      <c r="J63" s="84"/>
      <c r="K63" s="84"/>
      <c r="L63" s="84"/>
      <c r="M63" s="84"/>
      <c r="N63" s="84"/>
      <c r="O63" s="84"/>
      <c r="P63" s="84"/>
      <c r="Q63" s="84"/>
    </row>
    <row r="64" spans="1:19" x14ac:dyDescent="0.15">
      <c r="A64" s="84"/>
      <c r="B64" s="84"/>
      <c r="C64" s="84"/>
      <c r="D64" s="84"/>
      <c r="E64" s="84"/>
      <c r="F64" s="84"/>
      <c r="G64" s="83"/>
      <c r="H64" s="84"/>
      <c r="I64" s="84"/>
      <c r="J64" s="84"/>
      <c r="K64" s="84"/>
      <c r="L64" s="84"/>
      <c r="M64" s="84"/>
      <c r="N64" s="84"/>
      <c r="O64" s="84"/>
      <c r="P64" s="84"/>
      <c r="Q64" s="84"/>
    </row>
    <row r="65" spans="1:17" x14ac:dyDescent="0.15">
      <c r="A65" s="84"/>
      <c r="B65" s="84"/>
      <c r="C65" s="84"/>
      <c r="D65" s="84"/>
      <c r="E65" s="84"/>
      <c r="F65" s="84"/>
      <c r="G65" s="83"/>
      <c r="H65" s="84"/>
      <c r="I65" s="84"/>
      <c r="J65" s="84"/>
      <c r="K65" s="84"/>
      <c r="L65" s="84"/>
      <c r="M65" s="84"/>
      <c r="N65" s="84"/>
      <c r="O65" s="84"/>
      <c r="P65" s="84"/>
      <c r="Q65" s="84"/>
    </row>
    <row r="66" spans="1:17" x14ac:dyDescent="0.15">
      <c r="A66" s="84"/>
      <c r="B66" s="84"/>
      <c r="C66" s="84"/>
      <c r="D66" s="84"/>
      <c r="E66" s="84"/>
      <c r="F66" s="84"/>
      <c r="G66" s="83"/>
      <c r="H66" s="84"/>
      <c r="I66" s="84"/>
      <c r="J66" s="84"/>
      <c r="K66" s="84"/>
      <c r="L66" s="84"/>
      <c r="M66" s="84"/>
      <c r="N66" s="84"/>
      <c r="O66" s="84"/>
      <c r="P66" s="84"/>
      <c r="Q66" s="84"/>
    </row>
    <row r="67" spans="1:17" x14ac:dyDescent="0.15">
      <c r="A67" s="84"/>
      <c r="B67" s="84"/>
      <c r="C67" s="84"/>
      <c r="D67" s="84"/>
      <c r="E67" s="84"/>
      <c r="F67" s="84"/>
      <c r="G67" s="83"/>
      <c r="H67" s="84"/>
      <c r="I67" s="84"/>
      <c r="J67" s="84"/>
      <c r="K67" s="84"/>
      <c r="L67" s="84"/>
      <c r="M67" s="84"/>
      <c r="N67" s="84"/>
      <c r="O67" s="84"/>
      <c r="P67" s="84"/>
      <c r="Q67" s="84"/>
    </row>
    <row r="68" spans="1:17" x14ac:dyDescent="0.15">
      <c r="A68" s="84"/>
      <c r="B68" s="84"/>
      <c r="C68" s="84"/>
      <c r="D68" s="84"/>
      <c r="E68" s="84"/>
      <c r="F68" s="84"/>
      <c r="G68" s="83"/>
      <c r="H68" s="84"/>
      <c r="I68" s="84"/>
      <c r="J68" s="84"/>
      <c r="K68" s="84"/>
      <c r="L68" s="84"/>
      <c r="M68" s="84"/>
      <c r="N68" s="84"/>
      <c r="O68" s="84"/>
      <c r="P68" s="84"/>
      <c r="Q68" s="84"/>
    </row>
    <row r="69" spans="1:17" x14ac:dyDescent="0.15">
      <c r="A69" s="84"/>
      <c r="B69" s="84"/>
      <c r="C69" s="84"/>
      <c r="D69" s="84"/>
      <c r="E69" s="84"/>
      <c r="F69" s="84"/>
      <c r="G69" s="83"/>
      <c r="H69" s="84"/>
      <c r="I69" s="84"/>
      <c r="J69" s="84"/>
      <c r="K69" s="84"/>
      <c r="L69" s="84"/>
      <c r="M69" s="84"/>
      <c r="N69" s="84"/>
      <c r="O69" s="84"/>
      <c r="P69" s="84"/>
      <c r="Q69" s="84"/>
    </row>
    <row r="70" spans="1:17" x14ac:dyDescent="0.15">
      <c r="A70" s="84"/>
      <c r="B70" s="84"/>
      <c r="C70" s="84"/>
      <c r="D70" s="84"/>
      <c r="E70" s="84"/>
      <c r="F70" s="84"/>
      <c r="G70" s="83"/>
      <c r="H70" s="84"/>
      <c r="I70" s="84"/>
      <c r="J70" s="84"/>
      <c r="K70" s="84"/>
      <c r="L70" s="84"/>
      <c r="M70" s="84"/>
      <c r="N70" s="84"/>
      <c r="O70" s="84"/>
      <c r="P70" s="84"/>
      <c r="Q70" s="84"/>
    </row>
    <row r="71" spans="1:17" x14ac:dyDescent="0.15">
      <c r="A71" s="84"/>
      <c r="B71" s="84"/>
      <c r="C71" s="84"/>
      <c r="D71" s="84"/>
      <c r="E71" s="84"/>
      <c r="F71" s="84"/>
      <c r="G71" s="83"/>
      <c r="H71" s="84"/>
      <c r="I71" s="84"/>
      <c r="J71" s="84"/>
      <c r="K71" s="84"/>
      <c r="L71" s="84"/>
      <c r="M71" s="84"/>
      <c r="N71" s="84"/>
      <c r="O71" s="84"/>
      <c r="P71" s="84"/>
      <c r="Q71" s="84"/>
    </row>
    <row r="72" spans="1:17" x14ac:dyDescent="0.15">
      <c r="A72" s="84"/>
      <c r="B72" s="84"/>
      <c r="C72" s="84"/>
      <c r="D72" s="84"/>
      <c r="E72" s="84"/>
      <c r="F72" s="84"/>
      <c r="G72" s="83"/>
      <c r="H72" s="84"/>
      <c r="I72" s="84"/>
      <c r="J72" s="84"/>
      <c r="K72" s="84"/>
      <c r="L72" s="84"/>
      <c r="M72" s="84"/>
      <c r="N72" s="84"/>
      <c r="O72" s="84"/>
      <c r="P72" s="84"/>
      <c r="Q72" s="84"/>
    </row>
    <row r="73" spans="1:17" x14ac:dyDescent="0.15">
      <c r="A73" s="84"/>
      <c r="B73" s="84"/>
      <c r="C73" s="84"/>
      <c r="D73" s="84"/>
      <c r="E73" s="84"/>
      <c r="F73" s="84"/>
      <c r="G73" s="83"/>
      <c r="H73" s="84"/>
      <c r="I73" s="84"/>
      <c r="J73" s="84"/>
      <c r="K73" s="84"/>
      <c r="L73" s="84"/>
      <c r="M73" s="84"/>
      <c r="N73" s="84"/>
      <c r="O73" s="84"/>
      <c r="P73" s="84"/>
      <c r="Q73" s="84"/>
    </row>
    <row r="74" spans="1:17" x14ac:dyDescent="0.15">
      <c r="A74" s="84"/>
      <c r="B74" s="84"/>
      <c r="C74" s="84"/>
      <c r="D74" s="84"/>
      <c r="E74" s="84"/>
      <c r="F74" s="84"/>
      <c r="G74" s="83"/>
      <c r="H74" s="84"/>
      <c r="I74" s="84"/>
      <c r="J74" s="84"/>
      <c r="K74" s="84"/>
      <c r="L74" s="84"/>
      <c r="M74" s="84"/>
      <c r="N74" s="84"/>
      <c r="O74" s="84"/>
      <c r="P74" s="84"/>
      <c r="Q74" s="84"/>
    </row>
    <row r="75" spans="1:17" x14ac:dyDescent="0.15">
      <c r="A75" s="84"/>
      <c r="B75" s="84"/>
      <c r="C75" s="84"/>
      <c r="D75" s="84"/>
      <c r="E75" s="84"/>
      <c r="F75" s="84"/>
      <c r="G75" s="83"/>
      <c r="H75" s="84"/>
      <c r="I75" s="84"/>
      <c r="J75" s="84"/>
      <c r="K75" s="84"/>
      <c r="L75" s="84"/>
      <c r="M75" s="84"/>
      <c r="N75" s="84"/>
      <c r="O75" s="84"/>
      <c r="P75" s="84"/>
      <c r="Q75" s="84"/>
    </row>
    <row r="76" spans="1:17" x14ac:dyDescent="0.15">
      <c r="A76" s="84"/>
      <c r="B76" s="84"/>
      <c r="C76" s="84"/>
      <c r="D76" s="84"/>
      <c r="E76" s="84"/>
      <c r="F76" s="84"/>
      <c r="G76" s="83"/>
      <c r="H76" s="84"/>
      <c r="I76" s="84"/>
      <c r="J76" s="84"/>
      <c r="K76" s="84"/>
      <c r="L76" s="84"/>
      <c r="M76" s="84"/>
      <c r="N76" s="84"/>
      <c r="O76" s="84"/>
      <c r="P76" s="84"/>
      <c r="Q76" s="84"/>
    </row>
    <row r="77" spans="1:17" x14ac:dyDescent="0.15">
      <c r="A77" s="84"/>
      <c r="B77" s="84"/>
      <c r="C77" s="84"/>
      <c r="D77" s="84"/>
      <c r="E77" s="84"/>
      <c r="F77" s="84"/>
      <c r="G77" s="83"/>
      <c r="H77" s="84"/>
      <c r="I77" s="84"/>
      <c r="J77" s="84"/>
      <c r="K77" s="84"/>
      <c r="L77" s="84"/>
      <c r="M77" s="84"/>
      <c r="N77" s="84"/>
      <c r="O77" s="84"/>
      <c r="P77" s="84"/>
      <c r="Q77" s="84"/>
    </row>
    <row r="78" spans="1:17" x14ac:dyDescent="0.15">
      <c r="A78" s="84"/>
      <c r="B78" s="84"/>
      <c r="C78" s="84"/>
      <c r="D78" s="84"/>
      <c r="E78" s="84"/>
      <c r="F78" s="84"/>
      <c r="G78" s="83"/>
      <c r="H78" s="84"/>
      <c r="I78" s="84"/>
      <c r="J78" s="84"/>
      <c r="K78" s="84"/>
      <c r="L78" s="84"/>
      <c r="M78" s="84"/>
      <c r="N78" s="84"/>
      <c r="O78" s="84"/>
      <c r="P78" s="84"/>
      <c r="Q78" s="84"/>
    </row>
    <row r="79" spans="1:17" x14ac:dyDescent="0.15">
      <c r="G79" s="599"/>
      <c r="K79" s="84"/>
      <c r="L79" s="84"/>
      <c r="M79" s="84"/>
      <c r="N79" s="84"/>
      <c r="O79" s="84"/>
      <c r="P79" s="84"/>
    </row>
    <row r="80" spans="1:17" x14ac:dyDescent="0.15">
      <c r="G80" s="599"/>
      <c r="K80" s="84"/>
      <c r="L80" s="84"/>
      <c r="M80" s="84"/>
      <c r="N80" s="84"/>
      <c r="O80" s="84"/>
      <c r="P80" s="84"/>
    </row>
    <row r="81" spans="7:16" x14ac:dyDescent="0.15">
      <c r="G81" s="599"/>
      <c r="K81" s="84"/>
      <c r="L81" s="84"/>
      <c r="M81" s="84"/>
      <c r="N81" s="84"/>
      <c r="O81" s="84"/>
      <c r="P81" s="84"/>
    </row>
    <row r="82" spans="7:16" x14ac:dyDescent="0.15">
      <c r="G82" s="599"/>
      <c r="K82" s="84"/>
      <c r="L82" s="84"/>
      <c r="M82" s="84"/>
      <c r="N82" s="84"/>
      <c r="O82" s="84"/>
      <c r="P82" s="84"/>
    </row>
    <row r="83" spans="7:16" x14ac:dyDescent="0.15">
      <c r="G83" s="599"/>
      <c r="K83" s="84"/>
      <c r="L83" s="84"/>
      <c r="M83" s="84"/>
      <c r="N83" s="84"/>
      <c r="O83" s="84"/>
      <c r="P83" s="84"/>
    </row>
    <row r="84" spans="7:16" x14ac:dyDescent="0.15">
      <c r="G84" s="599"/>
      <c r="K84" s="84"/>
      <c r="L84" s="84"/>
      <c r="M84" s="84"/>
      <c r="N84" s="84"/>
      <c r="O84" s="84"/>
      <c r="P84" s="84"/>
    </row>
    <row r="85" spans="7:16" x14ac:dyDescent="0.15">
      <c r="G85" s="599"/>
      <c r="K85" s="84"/>
      <c r="L85" s="84"/>
      <c r="M85" s="84"/>
      <c r="N85" s="84"/>
      <c r="O85" s="84"/>
      <c r="P85" s="84"/>
    </row>
    <row r="86" spans="7:16" x14ac:dyDescent="0.15">
      <c r="G86" s="599"/>
      <c r="K86" s="84"/>
      <c r="L86" s="84"/>
      <c r="M86" s="84"/>
      <c r="N86" s="84"/>
      <c r="O86" s="84"/>
      <c r="P86" s="84"/>
    </row>
    <row r="87" spans="7:16" x14ac:dyDescent="0.15">
      <c r="G87" s="599"/>
      <c r="K87" s="84"/>
      <c r="L87" s="84"/>
      <c r="M87" s="84"/>
      <c r="N87" s="84"/>
      <c r="O87" s="84"/>
      <c r="P87" s="84"/>
    </row>
    <row r="88" spans="7:16" x14ac:dyDescent="0.15">
      <c r="G88" s="599"/>
    </row>
    <row r="89" spans="7:16" x14ac:dyDescent="0.15">
      <c r="G89" s="599"/>
    </row>
    <row r="90" spans="7:16" x14ac:dyDescent="0.15">
      <c r="G90" s="599"/>
    </row>
    <row r="91" spans="7:16" x14ac:dyDescent="0.15">
      <c r="G91" s="599"/>
    </row>
    <row r="92" spans="7:16" x14ac:dyDescent="0.15">
      <c r="G92" s="599"/>
    </row>
    <row r="93" spans="7:16" x14ac:dyDescent="0.15">
      <c r="G93" s="599"/>
    </row>
    <row r="94" spans="7:16" x14ac:dyDescent="0.15">
      <c r="G94" s="599"/>
    </row>
    <row r="95" spans="7:16" x14ac:dyDescent="0.15">
      <c r="G95" s="599"/>
    </row>
    <row r="96" spans="7:16" x14ac:dyDescent="0.15">
      <c r="G96" s="599"/>
    </row>
    <row r="97" spans="7:7" x14ac:dyDescent="0.15">
      <c r="G97" s="599"/>
    </row>
    <row r="98" spans="7:7" x14ac:dyDescent="0.15">
      <c r="G98" s="599"/>
    </row>
    <row r="99" spans="7:7" x14ac:dyDescent="0.15">
      <c r="G99" s="599"/>
    </row>
  </sheetData>
  <mergeCells count="7">
    <mergeCell ref="N3:P3"/>
    <mergeCell ref="A1:C1"/>
    <mergeCell ref="A3:A4"/>
    <mergeCell ref="B3:D3"/>
    <mergeCell ref="E3:G3"/>
    <mergeCell ref="H3:J3"/>
    <mergeCell ref="K3:M3"/>
  </mergeCells>
  <phoneticPr fontId="2"/>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C881-4C81-4E95-886D-B69D93D99C01}">
  <sheetPr>
    <tabColor rgb="FFFF0000"/>
    <pageSetUpPr fitToPage="1"/>
  </sheetPr>
  <dimension ref="A1:Z68"/>
  <sheetViews>
    <sheetView view="pageBreakPreview" zoomScale="85" zoomScaleNormal="85" zoomScaleSheetLayoutView="85" workbookViewId="0">
      <selection sqref="A1:E1"/>
    </sheetView>
  </sheetViews>
  <sheetFormatPr defaultRowHeight="13.5" x14ac:dyDescent="0.15"/>
  <cols>
    <col min="1" max="1" width="14.5" style="17" customWidth="1"/>
    <col min="2" max="2" width="6.75" style="17" customWidth="1"/>
    <col min="3" max="3" width="6.5" style="17" bestFit="1" customWidth="1"/>
    <col min="4" max="4" width="5.625" style="17" bestFit="1" customWidth="1"/>
    <col min="5" max="12" width="6.5" style="17" bestFit="1" customWidth="1"/>
    <col min="13" max="13" width="7.625" style="17" bestFit="1" customWidth="1"/>
    <col min="14" max="21" width="6.5" style="17" customWidth="1"/>
    <col min="22" max="22" width="6.375" style="17" customWidth="1"/>
    <col min="23" max="23" width="5.5" style="17" customWidth="1"/>
    <col min="24" max="24" width="14.5" style="17" customWidth="1"/>
    <col min="25" max="16384" width="9" style="17"/>
  </cols>
  <sheetData>
    <row r="1" spans="1:26" x14ac:dyDescent="0.15">
      <c r="A1" s="707" t="s">
        <v>891</v>
      </c>
      <c r="B1" s="707"/>
      <c r="C1" s="707"/>
      <c r="D1" s="707"/>
      <c r="E1" s="707"/>
      <c r="F1" s="284"/>
      <c r="G1" s="284"/>
      <c r="H1" s="284"/>
      <c r="I1" s="284"/>
      <c r="J1" s="284"/>
      <c r="K1" s="284"/>
      <c r="L1" s="284"/>
      <c r="M1" s="284"/>
      <c r="N1" s="284"/>
      <c r="O1" s="284"/>
      <c r="P1" s="284"/>
      <c r="Q1" s="284"/>
      <c r="R1" s="284"/>
      <c r="S1" s="284"/>
      <c r="T1" s="284"/>
      <c r="U1" s="284"/>
      <c r="V1" s="284"/>
      <c r="W1" s="284"/>
      <c r="X1" s="284"/>
      <c r="Y1" s="121"/>
      <c r="Z1" s="84"/>
    </row>
    <row r="2" spans="1:26" ht="14.25" thickBot="1" x14ac:dyDescent="0.2">
      <c r="A2" s="285"/>
      <c r="B2" s="286"/>
      <c r="C2" s="286"/>
      <c r="D2" s="286"/>
      <c r="E2" s="286"/>
      <c r="F2" s="286"/>
      <c r="G2" s="286"/>
      <c r="H2" s="286"/>
      <c r="I2" s="286"/>
      <c r="J2" s="286"/>
      <c r="K2" s="286"/>
      <c r="L2" s="286"/>
      <c r="M2" s="286"/>
      <c r="N2" s="286"/>
      <c r="O2" s="286"/>
      <c r="P2" s="286"/>
      <c r="Q2" s="286"/>
      <c r="R2" s="286"/>
      <c r="S2" s="286"/>
      <c r="T2" s="286"/>
      <c r="U2" s="583"/>
      <c r="V2" s="583"/>
      <c r="W2" s="583"/>
      <c r="X2" s="287" t="s">
        <v>976</v>
      </c>
      <c r="Y2" s="121"/>
      <c r="Z2" s="84"/>
    </row>
    <row r="3" spans="1:26" ht="24" x14ac:dyDescent="0.15">
      <c r="A3" s="585" t="s">
        <v>708</v>
      </c>
      <c r="B3" s="585" t="s">
        <v>34</v>
      </c>
      <c r="C3" s="372" t="s">
        <v>224</v>
      </c>
      <c r="D3" s="372" t="s">
        <v>225</v>
      </c>
      <c r="E3" s="372" t="s">
        <v>226</v>
      </c>
      <c r="F3" s="372" t="s">
        <v>227</v>
      </c>
      <c r="G3" s="372" t="s">
        <v>228</v>
      </c>
      <c r="H3" s="372" t="s">
        <v>229</v>
      </c>
      <c r="I3" s="372" t="s">
        <v>230</v>
      </c>
      <c r="J3" s="372" t="s">
        <v>231</v>
      </c>
      <c r="K3" s="372" t="s">
        <v>232</v>
      </c>
      <c r="L3" s="373" t="s">
        <v>233</v>
      </c>
      <c r="M3" s="374" t="s">
        <v>234</v>
      </c>
      <c r="N3" s="372" t="s">
        <v>235</v>
      </c>
      <c r="O3" s="372" t="s">
        <v>236</v>
      </c>
      <c r="P3" s="372" t="s">
        <v>54</v>
      </c>
      <c r="Q3" s="372" t="s">
        <v>237</v>
      </c>
      <c r="R3" s="372" t="s">
        <v>238</v>
      </c>
      <c r="S3" s="372" t="s">
        <v>239</v>
      </c>
      <c r="T3" s="372" t="s">
        <v>240</v>
      </c>
      <c r="U3" s="372" t="s">
        <v>241</v>
      </c>
      <c r="V3" s="372" t="s">
        <v>709</v>
      </c>
      <c r="W3" s="373" t="s">
        <v>710</v>
      </c>
      <c r="X3" s="584" t="s">
        <v>708</v>
      </c>
      <c r="Y3" s="121"/>
      <c r="Z3" s="84"/>
    </row>
    <row r="4" spans="1:26" x14ac:dyDescent="0.15">
      <c r="A4" s="419" t="s">
        <v>1</v>
      </c>
      <c r="B4" s="485">
        <f t="shared" ref="B4:B41" si="0">SUM(C4:W4)</f>
        <v>130</v>
      </c>
      <c r="C4" s="600">
        <v>2</v>
      </c>
      <c r="D4" s="601">
        <v>4</v>
      </c>
      <c r="E4" s="601">
        <v>3</v>
      </c>
      <c r="F4" s="601">
        <v>1</v>
      </c>
      <c r="G4" s="601">
        <v>3</v>
      </c>
      <c r="H4" s="601">
        <v>1</v>
      </c>
      <c r="I4" s="601">
        <v>4</v>
      </c>
      <c r="J4" s="601">
        <v>9</v>
      </c>
      <c r="K4" s="601">
        <v>3</v>
      </c>
      <c r="L4" s="601">
        <v>6</v>
      </c>
      <c r="M4" s="601">
        <v>4</v>
      </c>
      <c r="N4" s="601">
        <v>13</v>
      </c>
      <c r="O4" s="601">
        <v>6</v>
      </c>
      <c r="P4" s="601">
        <v>17</v>
      </c>
      <c r="Q4" s="601">
        <v>15</v>
      </c>
      <c r="R4" s="601">
        <v>5</v>
      </c>
      <c r="S4" s="601">
        <v>16</v>
      </c>
      <c r="T4" s="601">
        <v>13</v>
      </c>
      <c r="U4" s="601">
        <v>4</v>
      </c>
      <c r="V4" s="601">
        <v>1</v>
      </c>
      <c r="W4" s="602">
        <v>0</v>
      </c>
      <c r="X4" s="420" t="s">
        <v>1</v>
      </c>
      <c r="Y4" s="121"/>
      <c r="Z4" s="84"/>
    </row>
    <row r="5" spans="1:26" x14ac:dyDescent="0.15">
      <c r="A5" s="419" t="s">
        <v>2</v>
      </c>
      <c r="B5" s="486">
        <f t="shared" si="0"/>
        <v>29</v>
      </c>
      <c r="C5" s="114">
        <v>0</v>
      </c>
      <c r="D5" s="582">
        <v>0</v>
      </c>
      <c r="E5" s="582">
        <v>0</v>
      </c>
      <c r="F5" s="582">
        <v>0</v>
      </c>
      <c r="G5" s="582">
        <v>0</v>
      </c>
      <c r="H5" s="582">
        <v>0</v>
      </c>
      <c r="I5" s="582">
        <v>1</v>
      </c>
      <c r="J5" s="582">
        <v>0</v>
      </c>
      <c r="K5" s="582">
        <v>0</v>
      </c>
      <c r="L5" s="582">
        <v>1</v>
      </c>
      <c r="M5" s="582">
        <v>1</v>
      </c>
      <c r="N5" s="582">
        <v>1</v>
      </c>
      <c r="O5" s="582">
        <v>2</v>
      </c>
      <c r="P5" s="582">
        <v>4</v>
      </c>
      <c r="Q5" s="582">
        <v>8</v>
      </c>
      <c r="R5" s="582">
        <v>4</v>
      </c>
      <c r="S5" s="582">
        <v>1</v>
      </c>
      <c r="T5" s="582">
        <v>2</v>
      </c>
      <c r="U5" s="582">
        <v>2</v>
      </c>
      <c r="V5" s="582">
        <v>2</v>
      </c>
      <c r="W5" s="409">
        <v>0</v>
      </c>
      <c r="X5" s="420" t="s">
        <v>2</v>
      </c>
      <c r="Y5" s="121"/>
      <c r="Z5" s="84"/>
    </row>
    <row r="6" spans="1:26" x14ac:dyDescent="0.15">
      <c r="A6" s="419" t="s">
        <v>3</v>
      </c>
      <c r="B6" s="486">
        <f t="shared" si="0"/>
        <v>116</v>
      </c>
      <c r="C6" s="114">
        <v>4</v>
      </c>
      <c r="D6" s="582">
        <v>2</v>
      </c>
      <c r="E6" s="582">
        <v>1</v>
      </c>
      <c r="F6" s="582">
        <v>5</v>
      </c>
      <c r="G6" s="582">
        <v>0</v>
      </c>
      <c r="H6" s="582">
        <v>2</v>
      </c>
      <c r="I6" s="582">
        <v>5</v>
      </c>
      <c r="J6" s="582">
        <v>7</v>
      </c>
      <c r="K6" s="582">
        <v>6</v>
      </c>
      <c r="L6" s="582">
        <v>4</v>
      </c>
      <c r="M6" s="582">
        <v>8</v>
      </c>
      <c r="N6" s="582">
        <v>7</v>
      </c>
      <c r="O6" s="582">
        <v>14</v>
      </c>
      <c r="P6" s="582">
        <v>9</v>
      </c>
      <c r="Q6" s="582">
        <v>9</v>
      </c>
      <c r="R6" s="582">
        <v>13</v>
      </c>
      <c r="S6" s="582">
        <v>10</v>
      </c>
      <c r="T6" s="582">
        <v>4</v>
      </c>
      <c r="U6" s="582">
        <v>3</v>
      </c>
      <c r="V6" s="582">
        <v>2</v>
      </c>
      <c r="W6" s="409">
        <v>1</v>
      </c>
      <c r="X6" s="420" t="s">
        <v>3</v>
      </c>
      <c r="Y6" s="121"/>
      <c r="Z6" s="84"/>
    </row>
    <row r="7" spans="1:26" x14ac:dyDescent="0.15">
      <c r="A7" s="419" t="s">
        <v>4</v>
      </c>
      <c r="B7" s="486">
        <f t="shared" si="0"/>
        <v>238</v>
      </c>
      <c r="C7" s="114">
        <v>5</v>
      </c>
      <c r="D7" s="582">
        <v>13</v>
      </c>
      <c r="E7" s="582">
        <v>18</v>
      </c>
      <c r="F7" s="582">
        <v>14</v>
      </c>
      <c r="G7" s="582">
        <v>4</v>
      </c>
      <c r="H7" s="582">
        <v>4</v>
      </c>
      <c r="I7" s="582">
        <v>3</v>
      </c>
      <c r="J7" s="582">
        <v>19</v>
      </c>
      <c r="K7" s="582">
        <v>20</v>
      </c>
      <c r="L7" s="582">
        <v>19</v>
      </c>
      <c r="M7" s="582">
        <v>11</v>
      </c>
      <c r="N7" s="582">
        <v>14</v>
      </c>
      <c r="O7" s="582">
        <v>13</v>
      </c>
      <c r="P7" s="582">
        <v>21</v>
      </c>
      <c r="Q7" s="582">
        <v>24</v>
      </c>
      <c r="R7" s="582">
        <v>12</v>
      </c>
      <c r="S7" s="582">
        <v>10</v>
      </c>
      <c r="T7" s="582">
        <v>12</v>
      </c>
      <c r="U7" s="582">
        <v>1</v>
      </c>
      <c r="V7" s="582">
        <v>1</v>
      </c>
      <c r="W7" s="603">
        <v>0</v>
      </c>
      <c r="X7" s="420" t="s">
        <v>4</v>
      </c>
      <c r="Y7" s="121"/>
      <c r="Z7" s="84"/>
    </row>
    <row r="8" spans="1:26" x14ac:dyDescent="0.15">
      <c r="A8" s="419" t="s">
        <v>5</v>
      </c>
      <c r="B8" s="486">
        <f t="shared" si="0"/>
        <v>166</v>
      </c>
      <c r="C8" s="114">
        <v>3</v>
      </c>
      <c r="D8" s="582">
        <v>2</v>
      </c>
      <c r="E8" s="582">
        <v>7</v>
      </c>
      <c r="F8" s="582">
        <v>4</v>
      </c>
      <c r="G8" s="582">
        <v>6</v>
      </c>
      <c r="H8" s="582">
        <v>3</v>
      </c>
      <c r="I8" s="582">
        <v>2</v>
      </c>
      <c r="J8" s="582">
        <v>5</v>
      </c>
      <c r="K8" s="582">
        <v>8</v>
      </c>
      <c r="L8" s="582">
        <v>7</v>
      </c>
      <c r="M8" s="582">
        <v>11</v>
      </c>
      <c r="N8" s="582">
        <v>12</v>
      </c>
      <c r="O8" s="582">
        <v>7</v>
      </c>
      <c r="P8" s="582">
        <v>19</v>
      </c>
      <c r="Q8" s="582">
        <v>20</v>
      </c>
      <c r="R8" s="582">
        <v>17</v>
      </c>
      <c r="S8" s="582">
        <v>10</v>
      </c>
      <c r="T8" s="582">
        <v>16</v>
      </c>
      <c r="U8" s="582">
        <v>4</v>
      </c>
      <c r="V8" s="582">
        <v>3</v>
      </c>
      <c r="W8" s="409">
        <v>0</v>
      </c>
      <c r="X8" s="420" t="s">
        <v>5</v>
      </c>
      <c r="Y8" s="121"/>
      <c r="Z8" s="84"/>
    </row>
    <row r="9" spans="1:26" x14ac:dyDescent="0.15">
      <c r="A9" s="419" t="s">
        <v>6</v>
      </c>
      <c r="B9" s="486">
        <f t="shared" si="0"/>
        <v>132</v>
      </c>
      <c r="C9" s="114">
        <v>3</v>
      </c>
      <c r="D9" s="582">
        <v>5</v>
      </c>
      <c r="E9" s="582">
        <v>3</v>
      </c>
      <c r="F9" s="582">
        <v>6</v>
      </c>
      <c r="G9" s="582">
        <v>1</v>
      </c>
      <c r="H9" s="582">
        <v>4</v>
      </c>
      <c r="I9" s="582">
        <v>5</v>
      </c>
      <c r="J9" s="582">
        <v>11</v>
      </c>
      <c r="K9" s="582">
        <v>13</v>
      </c>
      <c r="L9" s="582">
        <v>9</v>
      </c>
      <c r="M9" s="582">
        <v>4</v>
      </c>
      <c r="N9" s="582">
        <v>12</v>
      </c>
      <c r="O9" s="582">
        <v>12</v>
      </c>
      <c r="P9" s="582">
        <v>7</v>
      </c>
      <c r="Q9" s="582">
        <v>15</v>
      </c>
      <c r="R9" s="582">
        <v>11</v>
      </c>
      <c r="S9" s="582">
        <v>3</v>
      </c>
      <c r="T9" s="582">
        <v>5</v>
      </c>
      <c r="U9" s="582">
        <v>2</v>
      </c>
      <c r="V9" s="582">
        <v>1</v>
      </c>
      <c r="W9" s="603">
        <v>0</v>
      </c>
      <c r="X9" s="420" t="s">
        <v>6</v>
      </c>
      <c r="Y9" s="121"/>
      <c r="Z9" s="84"/>
    </row>
    <row r="10" spans="1:26" x14ac:dyDescent="0.15">
      <c r="A10" s="419" t="s">
        <v>7</v>
      </c>
      <c r="B10" s="486">
        <f t="shared" si="0"/>
        <v>722</v>
      </c>
      <c r="C10" s="114">
        <v>8</v>
      </c>
      <c r="D10" s="582">
        <v>15</v>
      </c>
      <c r="E10" s="582">
        <v>17</v>
      </c>
      <c r="F10" s="582">
        <v>27</v>
      </c>
      <c r="G10" s="582">
        <v>119</v>
      </c>
      <c r="H10" s="582">
        <v>78</v>
      </c>
      <c r="I10" s="582">
        <v>38</v>
      </c>
      <c r="J10" s="582">
        <v>24</v>
      </c>
      <c r="K10" s="582">
        <v>27</v>
      </c>
      <c r="L10" s="582">
        <v>45</v>
      </c>
      <c r="M10" s="582">
        <v>44</v>
      </c>
      <c r="N10" s="582">
        <v>38</v>
      </c>
      <c r="O10" s="582">
        <v>46</v>
      </c>
      <c r="P10" s="582">
        <v>40</v>
      </c>
      <c r="Q10" s="582">
        <v>52</v>
      </c>
      <c r="R10" s="582">
        <v>44</v>
      </c>
      <c r="S10" s="582">
        <v>32</v>
      </c>
      <c r="T10" s="582">
        <v>19</v>
      </c>
      <c r="U10" s="582">
        <v>6</v>
      </c>
      <c r="V10" s="582">
        <v>3</v>
      </c>
      <c r="W10" s="603">
        <v>0</v>
      </c>
      <c r="X10" s="420" t="s">
        <v>7</v>
      </c>
      <c r="Y10" s="121"/>
      <c r="Z10" s="84"/>
    </row>
    <row r="11" spans="1:26" x14ac:dyDescent="0.15">
      <c r="A11" s="419" t="s">
        <v>711</v>
      </c>
      <c r="B11" s="486">
        <f t="shared" si="0"/>
        <v>432</v>
      </c>
      <c r="C11" s="114">
        <v>9</v>
      </c>
      <c r="D11" s="582">
        <v>14</v>
      </c>
      <c r="E11" s="582">
        <v>18</v>
      </c>
      <c r="F11" s="582">
        <v>20</v>
      </c>
      <c r="G11" s="582">
        <v>25</v>
      </c>
      <c r="H11" s="582">
        <v>22</v>
      </c>
      <c r="I11" s="582">
        <v>15</v>
      </c>
      <c r="J11" s="582">
        <v>20</v>
      </c>
      <c r="K11" s="582">
        <v>17</v>
      </c>
      <c r="L11" s="582">
        <v>40</v>
      </c>
      <c r="M11" s="582">
        <v>34</v>
      </c>
      <c r="N11" s="582">
        <v>34</v>
      </c>
      <c r="O11" s="582">
        <v>23</v>
      </c>
      <c r="P11" s="582">
        <v>24</v>
      </c>
      <c r="Q11" s="582">
        <v>31</v>
      </c>
      <c r="R11" s="582">
        <v>34</v>
      </c>
      <c r="S11" s="582">
        <v>25</v>
      </c>
      <c r="T11" s="582">
        <v>19</v>
      </c>
      <c r="U11" s="582">
        <v>7</v>
      </c>
      <c r="V11" s="582">
        <v>1</v>
      </c>
      <c r="W11" s="409">
        <v>0</v>
      </c>
      <c r="X11" s="420" t="s">
        <v>711</v>
      </c>
      <c r="Y11" s="121"/>
      <c r="Z11" s="84"/>
    </row>
    <row r="12" spans="1:26" x14ac:dyDescent="0.15">
      <c r="A12" s="419" t="s">
        <v>712</v>
      </c>
      <c r="B12" s="487">
        <f t="shared" si="0"/>
        <v>653</v>
      </c>
      <c r="C12" s="114">
        <v>31</v>
      </c>
      <c r="D12" s="582">
        <v>32</v>
      </c>
      <c r="E12" s="582">
        <v>30</v>
      </c>
      <c r="F12" s="582">
        <v>38</v>
      </c>
      <c r="G12" s="582">
        <v>32</v>
      </c>
      <c r="H12" s="582">
        <v>41</v>
      </c>
      <c r="I12" s="582">
        <v>30</v>
      </c>
      <c r="J12" s="582">
        <v>45</v>
      </c>
      <c r="K12" s="582">
        <v>45</v>
      </c>
      <c r="L12" s="582">
        <v>49</v>
      </c>
      <c r="M12" s="582">
        <v>61</v>
      </c>
      <c r="N12" s="582">
        <v>52</v>
      </c>
      <c r="O12" s="582">
        <v>41</v>
      </c>
      <c r="P12" s="582">
        <v>26</v>
      </c>
      <c r="Q12" s="582">
        <v>30</v>
      </c>
      <c r="R12" s="582">
        <v>30</v>
      </c>
      <c r="S12" s="582">
        <v>22</v>
      </c>
      <c r="T12" s="582">
        <v>10</v>
      </c>
      <c r="U12" s="582">
        <v>6</v>
      </c>
      <c r="V12" s="582">
        <v>2</v>
      </c>
      <c r="W12" s="603">
        <v>0</v>
      </c>
      <c r="X12" s="420" t="s">
        <v>712</v>
      </c>
      <c r="Y12" s="121"/>
      <c r="Z12" s="84"/>
    </row>
    <row r="13" spans="1:26" x14ac:dyDescent="0.15">
      <c r="A13" s="419" t="s">
        <v>713</v>
      </c>
      <c r="B13" s="487">
        <f t="shared" si="0"/>
        <v>624</v>
      </c>
      <c r="C13" s="114">
        <v>15</v>
      </c>
      <c r="D13" s="582">
        <v>15</v>
      </c>
      <c r="E13" s="582">
        <v>28</v>
      </c>
      <c r="F13" s="582">
        <v>40</v>
      </c>
      <c r="G13" s="582">
        <v>79</v>
      </c>
      <c r="H13" s="582">
        <v>60</v>
      </c>
      <c r="I13" s="582">
        <v>50</v>
      </c>
      <c r="J13" s="582">
        <v>33</v>
      </c>
      <c r="K13" s="582">
        <v>29</v>
      </c>
      <c r="L13" s="582">
        <v>49</v>
      </c>
      <c r="M13" s="582">
        <v>39</v>
      </c>
      <c r="N13" s="582">
        <v>30</v>
      </c>
      <c r="O13" s="582">
        <v>20</v>
      </c>
      <c r="P13" s="582">
        <v>32</v>
      </c>
      <c r="Q13" s="582">
        <v>25</v>
      </c>
      <c r="R13" s="582">
        <v>24</v>
      </c>
      <c r="S13" s="582">
        <v>33</v>
      </c>
      <c r="T13" s="582">
        <v>14</v>
      </c>
      <c r="U13" s="582">
        <v>6</v>
      </c>
      <c r="V13" s="582">
        <v>3</v>
      </c>
      <c r="W13" s="603">
        <v>0</v>
      </c>
      <c r="X13" s="420" t="s">
        <v>713</v>
      </c>
      <c r="Y13" s="121"/>
      <c r="Z13" s="84"/>
    </row>
    <row r="14" spans="1:26" x14ac:dyDescent="0.15">
      <c r="A14" s="419" t="s">
        <v>714</v>
      </c>
      <c r="B14" s="487">
        <f t="shared" si="0"/>
        <v>429</v>
      </c>
      <c r="C14" s="114">
        <v>10</v>
      </c>
      <c r="D14" s="582">
        <v>15</v>
      </c>
      <c r="E14" s="582">
        <v>19</v>
      </c>
      <c r="F14" s="582">
        <v>29</v>
      </c>
      <c r="G14" s="582">
        <v>15</v>
      </c>
      <c r="H14" s="582">
        <v>14</v>
      </c>
      <c r="I14" s="582">
        <v>20</v>
      </c>
      <c r="J14" s="582">
        <v>21</v>
      </c>
      <c r="K14" s="582">
        <v>26</v>
      </c>
      <c r="L14" s="582">
        <v>36</v>
      </c>
      <c r="M14" s="582">
        <v>36</v>
      </c>
      <c r="N14" s="582">
        <v>35</v>
      </c>
      <c r="O14" s="582">
        <v>24</v>
      </c>
      <c r="P14" s="582">
        <v>17</v>
      </c>
      <c r="Q14" s="582">
        <v>37</v>
      </c>
      <c r="R14" s="582">
        <v>30</v>
      </c>
      <c r="S14" s="582">
        <v>20</v>
      </c>
      <c r="T14" s="582">
        <v>14</v>
      </c>
      <c r="U14" s="582">
        <v>8</v>
      </c>
      <c r="V14" s="582">
        <v>3</v>
      </c>
      <c r="W14" s="603">
        <v>0</v>
      </c>
      <c r="X14" s="420" t="s">
        <v>714</v>
      </c>
      <c r="Y14" s="121"/>
      <c r="Z14" s="84"/>
    </row>
    <row r="15" spans="1:26" x14ac:dyDescent="0.15">
      <c r="A15" s="419" t="s">
        <v>715</v>
      </c>
      <c r="B15" s="487">
        <f t="shared" si="0"/>
        <v>865</v>
      </c>
      <c r="C15" s="114">
        <v>21</v>
      </c>
      <c r="D15" s="582">
        <v>28</v>
      </c>
      <c r="E15" s="582">
        <v>52</v>
      </c>
      <c r="F15" s="582">
        <v>77</v>
      </c>
      <c r="G15" s="582">
        <v>82</v>
      </c>
      <c r="H15" s="582">
        <v>31</v>
      </c>
      <c r="I15" s="582">
        <v>43</v>
      </c>
      <c r="J15" s="582">
        <v>51</v>
      </c>
      <c r="K15" s="582">
        <v>67</v>
      </c>
      <c r="L15" s="582">
        <v>87</v>
      </c>
      <c r="M15" s="582">
        <v>59</v>
      </c>
      <c r="N15" s="582">
        <v>44</v>
      </c>
      <c r="O15" s="582">
        <v>52</v>
      </c>
      <c r="P15" s="582">
        <v>28</v>
      </c>
      <c r="Q15" s="582">
        <v>32</v>
      </c>
      <c r="R15" s="582">
        <v>32</v>
      </c>
      <c r="S15" s="582">
        <v>26</v>
      </c>
      <c r="T15" s="582">
        <v>30</v>
      </c>
      <c r="U15" s="582">
        <v>18</v>
      </c>
      <c r="V15" s="582">
        <v>5</v>
      </c>
      <c r="W15" s="603">
        <v>0</v>
      </c>
      <c r="X15" s="420" t="s">
        <v>715</v>
      </c>
      <c r="Y15" s="121"/>
      <c r="Z15" s="84"/>
    </row>
    <row r="16" spans="1:26" x14ac:dyDescent="0.15">
      <c r="A16" s="419" t="s">
        <v>716</v>
      </c>
      <c r="B16" s="487">
        <f t="shared" si="0"/>
        <v>722</v>
      </c>
      <c r="C16" s="114">
        <v>34</v>
      </c>
      <c r="D16" s="582">
        <v>32</v>
      </c>
      <c r="E16" s="582">
        <v>24</v>
      </c>
      <c r="F16" s="582">
        <v>32</v>
      </c>
      <c r="G16" s="582">
        <v>26</v>
      </c>
      <c r="H16" s="582">
        <v>54</v>
      </c>
      <c r="I16" s="582">
        <v>44</v>
      </c>
      <c r="J16" s="582">
        <v>47</v>
      </c>
      <c r="K16" s="582">
        <v>49</v>
      </c>
      <c r="L16" s="582">
        <v>55</v>
      </c>
      <c r="M16" s="582">
        <v>58</v>
      </c>
      <c r="N16" s="582">
        <v>58</v>
      </c>
      <c r="O16" s="582">
        <v>49</v>
      </c>
      <c r="P16" s="582">
        <v>36</v>
      </c>
      <c r="Q16" s="582">
        <v>44</v>
      </c>
      <c r="R16" s="582">
        <v>35</v>
      </c>
      <c r="S16" s="582">
        <v>20</v>
      </c>
      <c r="T16" s="582">
        <v>16</v>
      </c>
      <c r="U16" s="582">
        <v>8</v>
      </c>
      <c r="V16" s="604">
        <v>1</v>
      </c>
      <c r="W16" s="603">
        <v>0</v>
      </c>
      <c r="X16" s="420" t="s">
        <v>716</v>
      </c>
      <c r="Y16" s="121"/>
      <c r="Z16" s="84"/>
    </row>
    <row r="17" spans="1:26" x14ac:dyDescent="0.15">
      <c r="A17" s="419" t="s">
        <v>717</v>
      </c>
      <c r="B17" s="487">
        <f t="shared" si="0"/>
        <v>498</v>
      </c>
      <c r="C17" s="114">
        <v>45</v>
      </c>
      <c r="D17" s="582">
        <v>39</v>
      </c>
      <c r="E17" s="582">
        <v>30</v>
      </c>
      <c r="F17" s="582">
        <v>24</v>
      </c>
      <c r="G17" s="582">
        <v>15</v>
      </c>
      <c r="H17" s="582">
        <v>32</v>
      </c>
      <c r="I17" s="582">
        <v>38</v>
      </c>
      <c r="J17" s="582">
        <v>38</v>
      </c>
      <c r="K17" s="582">
        <v>44</v>
      </c>
      <c r="L17" s="582">
        <v>37</v>
      </c>
      <c r="M17" s="582">
        <v>19</v>
      </c>
      <c r="N17" s="582">
        <v>26</v>
      </c>
      <c r="O17" s="582">
        <v>20</v>
      </c>
      <c r="P17" s="582">
        <v>16</v>
      </c>
      <c r="Q17" s="582">
        <v>21</v>
      </c>
      <c r="R17" s="582">
        <v>16</v>
      </c>
      <c r="S17" s="582">
        <v>25</v>
      </c>
      <c r="T17" s="582">
        <v>7</v>
      </c>
      <c r="U17" s="582">
        <v>2</v>
      </c>
      <c r="V17" s="582">
        <v>3</v>
      </c>
      <c r="W17" s="409">
        <v>1</v>
      </c>
      <c r="X17" s="420" t="s">
        <v>717</v>
      </c>
      <c r="Y17" s="121"/>
      <c r="Z17" s="84"/>
    </row>
    <row r="18" spans="1:26" x14ac:dyDescent="0.15">
      <c r="A18" s="419" t="s">
        <v>718</v>
      </c>
      <c r="B18" s="487">
        <f t="shared" si="0"/>
        <v>327</v>
      </c>
      <c r="C18" s="114">
        <v>26</v>
      </c>
      <c r="D18" s="582">
        <v>12</v>
      </c>
      <c r="E18" s="582">
        <v>9</v>
      </c>
      <c r="F18" s="582">
        <v>8</v>
      </c>
      <c r="G18" s="582">
        <v>12</v>
      </c>
      <c r="H18" s="582">
        <v>24</v>
      </c>
      <c r="I18" s="582">
        <v>30</v>
      </c>
      <c r="J18" s="582">
        <v>17</v>
      </c>
      <c r="K18" s="582">
        <v>21</v>
      </c>
      <c r="L18" s="582">
        <v>16</v>
      </c>
      <c r="M18" s="582">
        <v>14</v>
      </c>
      <c r="N18" s="582">
        <v>24</v>
      </c>
      <c r="O18" s="582">
        <v>25</v>
      </c>
      <c r="P18" s="582">
        <v>22</v>
      </c>
      <c r="Q18" s="582">
        <v>25</v>
      </c>
      <c r="R18" s="582">
        <v>18</v>
      </c>
      <c r="S18" s="582">
        <v>6</v>
      </c>
      <c r="T18" s="582">
        <v>14</v>
      </c>
      <c r="U18" s="582">
        <v>2</v>
      </c>
      <c r="V18" s="604">
        <v>2</v>
      </c>
      <c r="W18" s="603">
        <v>0</v>
      </c>
      <c r="X18" s="420" t="s">
        <v>718</v>
      </c>
      <c r="Y18" s="121"/>
      <c r="Z18" s="84"/>
    </row>
    <row r="19" spans="1:26" x14ac:dyDescent="0.15">
      <c r="A19" s="419" t="s">
        <v>719</v>
      </c>
      <c r="B19" s="487">
        <f t="shared" si="0"/>
        <v>369</v>
      </c>
      <c r="C19" s="114">
        <v>20</v>
      </c>
      <c r="D19" s="582">
        <v>20</v>
      </c>
      <c r="E19" s="582">
        <v>5</v>
      </c>
      <c r="F19" s="582">
        <v>9</v>
      </c>
      <c r="G19" s="582">
        <v>7</v>
      </c>
      <c r="H19" s="582">
        <v>10</v>
      </c>
      <c r="I19" s="582">
        <v>25</v>
      </c>
      <c r="J19" s="582">
        <v>28</v>
      </c>
      <c r="K19" s="582">
        <v>17</v>
      </c>
      <c r="L19" s="582">
        <v>20</v>
      </c>
      <c r="M19" s="582">
        <v>32</v>
      </c>
      <c r="N19" s="582">
        <v>29</v>
      </c>
      <c r="O19" s="582">
        <v>21</v>
      </c>
      <c r="P19" s="582">
        <v>31</v>
      </c>
      <c r="Q19" s="582">
        <v>32</v>
      </c>
      <c r="R19" s="582">
        <v>24</v>
      </c>
      <c r="S19" s="582">
        <v>23</v>
      </c>
      <c r="T19" s="582">
        <v>13</v>
      </c>
      <c r="U19" s="582">
        <v>2</v>
      </c>
      <c r="V19" s="582">
        <v>1</v>
      </c>
      <c r="W19" s="603">
        <v>0</v>
      </c>
      <c r="X19" s="420" t="s">
        <v>719</v>
      </c>
      <c r="Y19" s="121"/>
      <c r="Z19" s="84"/>
    </row>
    <row r="20" spans="1:26" x14ac:dyDescent="0.15">
      <c r="A20" s="419" t="s">
        <v>720</v>
      </c>
      <c r="B20" s="487">
        <f t="shared" si="0"/>
        <v>211</v>
      </c>
      <c r="C20" s="114">
        <v>7</v>
      </c>
      <c r="D20" s="582">
        <v>5</v>
      </c>
      <c r="E20" s="582">
        <v>7</v>
      </c>
      <c r="F20" s="582">
        <v>10</v>
      </c>
      <c r="G20" s="582">
        <v>11</v>
      </c>
      <c r="H20" s="582">
        <v>3</v>
      </c>
      <c r="I20" s="582">
        <v>11</v>
      </c>
      <c r="J20" s="582">
        <v>17</v>
      </c>
      <c r="K20" s="582">
        <v>16</v>
      </c>
      <c r="L20" s="582">
        <v>10</v>
      </c>
      <c r="M20" s="582">
        <v>12</v>
      </c>
      <c r="N20" s="582">
        <v>15</v>
      </c>
      <c r="O20" s="582">
        <v>13</v>
      </c>
      <c r="P20" s="582">
        <v>11</v>
      </c>
      <c r="Q20" s="582">
        <v>23</v>
      </c>
      <c r="R20" s="582">
        <v>16</v>
      </c>
      <c r="S20" s="582">
        <v>11</v>
      </c>
      <c r="T20" s="582">
        <v>8</v>
      </c>
      <c r="U20" s="582">
        <v>5</v>
      </c>
      <c r="V20" s="604">
        <v>0</v>
      </c>
      <c r="W20" s="603">
        <v>0</v>
      </c>
      <c r="X20" s="420" t="s">
        <v>720</v>
      </c>
      <c r="Y20" s="121"/>
      <c r="Z20" s="84"/>
    </row>
    <row r="21" spans="1:26" x14ac:dyDescent="0.15">
      <c r="A21" s="419" t="s">
        <v>721</v>
      </c>
      <c r="B21" s="487">
        <f t="shared" si="0"/>
        <v>320</v>
      </c>
      <c r="C21" s="114">
        <v>10</v>
      </c>
      <c r="D21" s="582">
        <v>8</v>
      </c>
      <c r="E21" s="582">
        <v>11</v>
      </c>
      <c r="F21" s="582">
        <v>15</v>
      </c>
      <c r="G21" s="582">
        <v>18</v>
      </c>
      <c r="H21" s="582">
        <v>26</v>
      </c>
      <c r="I21" s="582">
        <v>26</v>
      </c>
      <c r="J21" s="582">
        <v>21</v>
      </c>
      <c r="K21" s="582">
        <v>24</v>
      </c>
      <c r="L21" s="582">
        <v>26</v>
      </c>
      <c r="M21" s="582">
        <v>32</v>
      </c>
      <c r="N21" s="582">
        <v>19</v>
      </c>
      <c r="O21" s="582">
        <v>8</v>
      </c>
      <c r="P21" s="582">
        <v>13</v>
      </c>
      <c r="Q21" s="582">
        <v>14</v>
      </c>
      <c r="R21" s="582">
        <v>17</v>
      </c>
      <c r="S21" s="582">
        <v>17</v>
      </c>
      <c r="T21" s="582">
        <v>9</v>
      </c>
      <c r="U21" s="582">
        <v>4</v>
      </c>
      <c r="V21" s="582">
        <v>2</v>
      </c>
      <c r="W21" s="603">
        <v>0</v>
      </c>
      <c r="X21" s="420" t="s">
        <v>721</v>
      </c>
      <c r="Y21" s="121"/>
      <c r="Z21" s="84"/>
    </row>
    <row r="22" spans="1:26" x14ac:dyDescent="0.15">
      <c r="A22" s="419" t="s">
        <v>722</v>
      </c>
      <c r="B22" s="487">
        <f t="shared" si="0"/>
        <v>369</v>
      </c>
      <c r="C22" s="114">
        <v>8</v>
      </c>
      <c r="D22" s="582">
        <v>13</v>
      </c>
      <c r="E22" s="582">
        <v>15</v>
      </c>
      <c r="F22" s="582">
        <v>25</v>
      </c>
      <c r="G22" s="582">
        <v>17</v>
      </c>
      <c r="H22" s="582">
        <v>12</v>
      </c>
      <c r="I22" s="582">
        <v>16</v>
      </c>
      <c r="J22" s="582">
        <v>14</v>
      </c>
      <c r="K22" s="582">
        <v>33</v>
      </c>
      <c r="L22" s="582">
        <v>34</v>
      </c>
      <c r="M22" s="582">
        <v>31</v>
      </c>
      <c r="N22" s="582">
        <v>28</v>
      </c>
      <c r="O22" s="582">
        <v>38</v>
      </c>
      <c r="P22" s="582">
        <v>29</v>
      </c>
      <c r="Q22" s="582">
        <v>20</v>
      </c>
      <c r="R22" s="582">
        <v>9</v>
      </c>
      <c r="S22" s="582">
        <v>10</v>
      </c>
      <c r="T22" s="582">
        <v>13</v>
      </c>
      <c r="U22" s="582">
        <v>2</v>
      </c>
      <c r="V22" s="582">
        <v>2</v>
      </c>
      <c r="W22" s="603">
        <v>0</v>
      </c>
      <c r="X22" s="420" t="s">
        <v>722</v>
      </c>
      <c r="Y22" s="121"/>
      <c r="Z22" s="84"/>
    </row>
    <row r="23" spans="1:26" x14ac:dyDescent="0.15">
      <c r="A23" s="419" t="s">
        <v>723</v>
      </c>
      <c r="B23" s="487">
        <f t="shared" si="0"/>
        <v>316</v>
      </c>
      <c r="C23" s="114">
        <v>8</v>
      </c>
      <c r="D23" s="582">
        <v>9</v>
      </c>
      <c r="E23" s="582">
        <v>8</v>
      </c>
      <c r="F23" s="582">
        <v>11</v>
      </c>
      <c r="G23" s="582">
        <v>9</v>
      </c>
      <c r="H23" s="582">
        <v>18</v>
      </c>
      <c r="I23" s="582">
        <v>13</v>
      </c>
      <c r="J23" s="582">
        <v>14</v>
      </c>
      <c r="K23" s="582">
        <v>12</v>
      </c>
      <c r="L23" s="582">
        <v>27</v>
      </c>
      <c r="M23" s="582">
        <v>21</v>
      </c>
      <c r="N23" s="582">
        <v>22</v>
      </c>
      <c r="O23" s="582">
        <v>16</v>
      </c>
      <c r="P23" s="582">
        <v>29</v>
      </c>
      <c r="Q23" s="582">
        <v>32</v>
      </c>
      <c r="R23" s="582">
        <v>29</v>
      </c>
      <c r="S23" s="582">
        <v>26</v>
      </c>
      <c r="T23" s="582">
        <v>6</v>
      </c>
      <c r="U23" s="582">
        <v>3</v>
      </c>
      <c r="V23" s="582">
        <v>3</v>
      </c>
      <c r="W23" s="603">
        <v>0</v>
      </c>
      <c r="X23" s="420" t="s">
        <v>723</v>
      </c>
      <c r="Y23" s="121"/>
      <c r="Z23" s="84"/>
    </row>
    <row r="24" spans="1:26" x14ac:dyDescent="0.15">
      <c r="A24" s="419" t="s">
        <v>724</v>
      </c>
      <c r="B24" s="487">
        <f t="shared" si="0"/>
        <v>601</v>
      </c>
      <c r="C24" s="114">
        <v>14</v>
      </c>
      <c r="D24" s="582">
        <v>15</v>
      </c>
      <c r="E24" s="582">
        <v>14</v>
      </c>
      <c r="F24" s="582">
        <v>25</v>
      </c>
      <c r="G24" s="582">
        <v>29</v>
      </c>
      <c r="H24" s="582">
        <v>23</v>
      </c>
      <c r="I24" s="582">
        <v>23</v>
      </c>
      <c r="J24" s="582">
        <v>24</v>
      </c>
      <c r="K24" s="582">
        <v>25</v>
      </c>
      <c r="L24" s="582">
        <v>53</v>
      </c>
      <c r="M24" s="582">
        <v>53</v>
      </c>
      <c r="N24" s="582">
        <v>63</v>
      </c>
      <c r="O24" s="582">
        <v>82</v>
      </c>
      <c r="P24" s="582">
        <v>42</v>
      </c>
      <c r="Q24" s="582">
        <v>40</v>
      </c>
      <c r="R24" s="582">
        <v>23</v>
      </c>
      <c r="S24" s="582">
        <v>19</v>
      </c>
      <c r="T24" s="582">
        <v>22</v>
      </c>
      <c r="U24" s="582">
        <v>10</v>
      </c>
      <c r="V24" s="582">
        <v>2</v>
      </c>
      <c r="W24" s="603">
        <v>0</v>
      </c>
      <c r="X24" s="420" t="s">
        <v>724</v>
      </c>
      <c r="Y24" s="121"/>
      <c r="Z24" s="84"/>
    </row>
    <row r="25" spans="1:26" x14ac:dyDescent="0.15">
      <c r="A25" s="419" t="s">
        <v>725</v>
      </c>
      <c r="B25" s="487">
        <f t="shared" si="0"/>
        <v>21</v>
      </c>
      <c r="C25" s="114">
        <v>1</v>
      </c>
      <c r="D25" s="582">
        <v>2</v>
      </c>
      <c r="E25" s="582">
        <v>0</v>
      </c>
      <c r="F25" s="582">
        <v>0</v>
      </c>
      <c r="G25" s="582">
        <v>1</v>
      </c>
      <c r="H25" s="582">
        <v>2</v>
      </c>
      <c r="I25" s="582">
        <v>2</v>
      </c>
      <c r="J25" s="582">
        <v>2</v>
      </c>
      <c r="K25" s="582">
        <v>2</v>
      </c>
      <c r="L25" s="582">
        <v>0</v>
      </c>
      <c r="M25" s="582">
        <v>2</v>
      </c>
      <c r="N25" s="582">
        <v>2</v>
      </c>
      <c r="O25" s="582">
        <v>5</v>
      </c>
      <c r="P25" s="582">
        <v>0</v>
      </c>
      <c r="Q25" s="582">
        <v>0</v>
      </c>
      <c r="R25" s="582">
        <v>0</v>
      </c>
      <c r="S25" s="582">
        <v>0</v>
      </c>
      <c r="T25" s="582">
        <v>0</v>
      </c>
      <c r="U25" s="582">
        <v>0</v>
      </c>
      <c r="V25" s="582">
        <v>0</v>
      </c>
      <c r="W25" s="603">
        <v>0</v>
      </c>
      <c r="X25" s="420" t="s">
        <v>725</v>
      </c>
      <c r="Y25" s="121"/>
      <c r="Z25" s="84"/>
    </row>
    <row r="26" spans="1:26" x14ac:dyDescent="0.15">
      <c r="A26" s="419" t="s">
        <v>726</v>
      </c>
      <c r="B26" s="487">
        <f t="shared" si="0"/>
        <v>629</v>
      </c>
      <c r="C26" s="114">
        <v>19</v>
      </c>
      <c r="D26" s="582">
        <v>27</v>
      </c>
      <c r="E26" s="582">
        <v>37</v>
      </c>
      <c r="F26" s="582">
        <v>35</v>
      </c>
      <c r="G26" s="582">
        <v>42</v>
      </c>
      <c r="H26" s="582">
        <v>40</v>
      </c>
      <c r="I26" s="582">
        <v>33</v>
      </c>
      <c r="J26" s="582">
        <v>40</v>
      </c>
      <c r="K26" s="582">
        <v>39</v>
      </c>
      <c r="L26" s="582">
        <v>41</v>
      </c>
      <c r="M26" s="582">
        <v>51</v>
      </c>
      <c r="N26" s="582">
        <v>48</v>
      </c>
      <c r="O26" s="582">
        <v>35</v>
      </c>
      <c r="P26" s="582">
        <v>43</v>
      </c>
      <c r="Q26" s="582">
        <v>35</v>
      </c>
      <c r="R26" s="582">
        <v>28</v>
      </c>
      <c r="S26" s="582">
        <v>19</v>
      </c>
      <c r="T26" s="582">
        <v>12</v>
      </c>
      <c r="U26" s="582">
        <v>4</v>
      </c>
      <c r="V26" s="582">
        <v>0</v>
      </c>
      <c r="W26" s="409">
        <v>1</v>
      </c>
      <c r="X26" s="420" t="s">
        <v>726</v>
      </c>
      <c r="Y26" s="121"/>
      <c r="Z26" s="84"/>
    </row>
    <row r="27" spans="1:26" x14ac:dyDescent="0.15">
      <c r="A27" s="419" t="s">
        <v>242</v>
      </c>
      <c r="B27" s="487">
        <f t="shared" si="0"/>
        <v>557</v>
      </c>
      <c r="C27" s="114">
        <v>17</v>
      </c>
      <c r="D27" s="582">
        <v>19</v>
      </c>
      <c r="E27" s="582">
        <v>21</v>
      </c>
      <c r="F27" s="582">
        <v>30</v>
      </c>
      <c r="G27" s="582">
        <v>40</v>
      </c>
      <c r="H27" s="582">
        <v>21</v>
      </c>
      <c r="I27" s="582">
        <v>40</v>
      </c>
      <c r="J27" s="582">
        <v>26</v>
      </c>
      <c r="K27" s="582">
        <v>29</v>
      </c>
      <c r="L27" s="582">
        <v>33</v>
      </c>
      <c r="M27" s="582">
        <v>45</v>
      </c>
      <c r="N27" s="582">
        <v>44</v>
      </c>
      <c r="O27" s="582">
        <v>36</v>
      </c>
      <c r="P27" s="582">
        <v>29</v>
      </c>
      <c r="Q27" s="582">
        <v>38</v>
      </c>
      <c r="R27" s="582">
        <v>24</v>
      </c>
      <c r="S27" s="582">
        <v>30</v>
      </c>
      <c r="T27" s="582">
        <v>17</v>
      </c>
      <c r="U27" s="582">
        <v>12</v>
      </c>
      <c r="V27" s="582">
        <v>6</v>
      </c>
      <c r="W27" s="603">
        <v>0</v>
      </c>
      <c r="X27" s="420" t="s">
        <v>242</v>
      </c>
      <c r="Y27" s="121"/>
      <c r="Z27" s="84"/>
    </row>
    <row r="28" spans="1:26" x14ac:dyDescent="0.15">
      <c r="A28" s="419" t="s">
        <v>243</v>
      </c>
      <c r="B28" s="487">
        <f t="shared" si="0"/>
        <v>746</v>
      </c>
      <c r="C28" s="114">
        <v>21</v>
      </c>
      <c r="D28" s="582">
        <v>25</v>
      </c>
      <c r="E28" s="582">
        <v>24</v>
      </c>
      <c r="F28" s="582">
        <v>46</v>
      </c>
      <c r="G28" s="582">
        <v>34</v>
      </c>
      <c r="H28" s="582">
        <v>33</v>
      </c>
      <c r="I28" s="582">
        <v>29</v>
      </c>
      <c r="J28" s="582">
        <v>39</v>
      </c>
      <c r="K28" s="582">
        <v>35</v>
      </c>
      <c r="L28" s="582">
        <v>55</v>
      </c>
      <c r="M28" s="582">
        <v>67</v>
      </c>
      <c r="N28" s="582">
        <v>50</v>
      </c>
      <c r="O28" s="582">
        <v>44</v>
      </c>
      <c r="P28" s="582">
        <v>59</v>
      </c>
      <c r="Q28" s="582">
        <v>59</v>
      </c>
      <c r="R28" s="582">
        <v>41</v>
      </c>
      <c r="S28" s="582">
        <v>45</v>
      </c>
      <c r="T28" s="582">
        <v>26</v>
      </c>
      <c r="U28" s="582">
        <v>8</v>
      </c>
      <c r="V28" s="582">
        <v>6</v>
      </c>
      <c r="W28" s="409">
        <v>0</v>
      </c>
      <c r="X28" s="420" t="s">
        <v>243</v>
      </c>
      <c r="Y28" s="121"/>
      <c r="Z28" s="84"/>
    </row>
    <row r="29" spans="1:26" x14ac:dyDescent="0.15">
      <c r="A29" s="419" t="s">
        <v>244</v>
      </c>
      <c r="B29" s="487">
        <f t="shared" si="0"/>
        <v>645</v>
      </c>
      <c r="C29" s="114">
        <v>10</v>
      </c>
      <c r="D29" s="582">
        <v>18</v>
      </c>
      <c r="E29" s="582">
        <v>20</v>
      </c>
      <c r="F29" s="582">
        <v>40</v>
      </c>
      <c r="G29" s="582">
        <v>36</v>
      </c>
      <c r="H29" s="582">
        <v>34</v>
      </c>
      <c r="I29" s="582">
        <v>34</v>
      </c>
      <c r="J29" s="582">
        <v>34</v>
      </c>
      <c r="K29" s="582">
        <v>36</v>
      </c>
      <c r="L29" s="582">
        <v>55</v>
      </c>
      <c r="M29" s="582">
        <v>50</v>
      </c>
      <c r="N29" s="582">
        <v>51</v>
      </c>
      <c r="O29" s="582">
        <v>58</v>
      </c>
      <c r="P29" s="582">
        <v>50</v>
      </c>
      <c r="Q29" s="582">
        <v>60</v>
      </c>
      <c r="R29" s="582">
        <v>25</v>
      </c>
      <c r="S29" s="582">
        <v>23</v>
      </c>
      <c r="T29" s="582">
        <v>4</v>
      </c>
      <c r="U29" s="582">
        <v>5</v>
      </c>
      <c r="V29" s="582">
        <v>2</v>
      </c>
      <c r="W29" s="603">
        <v>0</v>
      </c>
      <c r="X29" s="420" t="s">
        <v>727</v>
      </c>
      <c r="Y29" s="121"/>
      <c r="Z29" s="84"/>
    </row>
    <row r="30" spans="1:26" x14ac:dyDescent="0.15">
      <c r="A30" s="375" t="s">
        <v>728</v>
      </c>
      <c r="B30" s="487">
        <f t="shared" si="0"/>
        <v>582</v>
      </c>
      <c r="C30" s="114">
        <v>23</v>
      </c>
      <c r="D30" s="582">
        <v>16</v>
      </c>
      <c r="E30" s="582">
        <v>21</v>
      </c>
      <c r="F30" s="582">
        <v>33</v>
      </c>
      <c r="G30" s="582">
        <v>45</v>
      </c>
      <c r="H30" s="582">
        <v>50</v>
      </c>
      <c r="I30" s="582">
        <v>39</v>
      </c>
      <c r="J30" s="582">
        <v>28</v>
      </c>
      <c r="K30" s="582">
        <v>35</v>
      </c>
      <c r="L30" s="582">
        <v>37</v>
      </c>
      <c r="M30" s="582">
        <v>52</v>
      </c>
      <c r="N30" s="582">
        <v>36</v>
      </c>
      <c r="O30" s="582">
        <v>17</v>
      </c>
      <c r="P30" s="582">
        <v>18</v>
      </c>
      <c r="Q30" s="582">
        <v>22</v>
      </c>
      <c r="R30" s="582">
        <v>30</v>
      </c>
      <c r="S30" s="582">
        <v>17</v>
      </c>
      <c r="T30" s="582">
        <v>34</v>
      </c>
      <c r="U30" s="582">
        <v>24</v>
      </c>
      <c r="V30" s="582">
        <v>5</v>
      </c>
      <c r="W30" s="603">
        <v>0</v>
      </c>
      <c r="X30" s="376" t="s">
        <v>728</v>
      </c>
      <c r="Y30" s="121"/>
      <c r="Z30" s="84"/>
    </row>
    <row r="31" spans="1:26" x14ac:dyDescent="0.15">
      <c r="A31" s="375" t="s">
        <v>729</v>
      </c>
      <c r="B31" s="487">
        <f t="shared" si="0"/>
        <v>361</v>
      </c>
      <c r="C31" s="114">
        <v>11</v>
      </c>
      <c r="D31" s="582">
        <v>4</v>
      </c>
      <c r="E31" s="582">
        <v>7</v>
      </c>
      <c r="F31" s="582">
        <v>19</v>
      </c>
      <c r="G31" s="582">
        <v>44</v>
      </c>
      <c r="H31" s="582">
        <v>37</v>
      </c>
      <c r="I31" s="582">
        <v>44</v>
      </c>
      <c r="J31" s="582">
        <v>20</v>
      </c>
      <c r="K31" s="582">
        <v>15</v>
      </c>
      <c r="L31" s="582">
        <v>23</v>
      </c>
      <c r="M31" s="582">
        <v>17</v>
      </c>
      <c r="N31" s="582">
        <v>20</v>
      </c>
      <c r="O31" s="582">
        <v>24</v>
      </c>
      <c r="P31" s="582">
        <v>17</v>
      </c>
      <c r="Q31" s="582">
        <v>17</v>
      </c>
      <c r="R31" s="582">
        <v>12</v>
      </c>
      <c r="S31" s="582">
        <v>12</v>
      </c>
      <c r="T31" s="582">
        <v>14</v>
      </c>
      <c r="U31" s="582">
        <v>3</v>
      </c>
      <c r="V31" s="582">
        <v>1</v>
      </c>
      <c r="W31" s="603">
        <v>0</v>
      </c>
      <c r="X31" s="376" t="s">
        <v>729</v>
      </c>
      <c r="Y31" s="121"/>
      <c r="Z31" s="84"/>
    </row>
    <row r="32" spans="1:26" x14ac:dyDescent="0.15">
      <c r="A32" s="375" t="s">
        <v>730</v>
      </c>
      <c r="B32" s="487">
        <f t="shared" si="0"/>
        <v>741</v>
      </c>
      <c r="C32" s="114">
        <v>11</v>
      </c>
      <c r="D32" s="582">
        <v>23</v>
      </c>
      <c r="E32" s="582">
        <v>25</v>
      </c>
      <c r="F32" s="582">
        <v>54</v>
      </c>
      <c r="G32" s="582">
        <v>110</v>
      </c>
      <c r="H32" s="582">
        <v>85</v>
      </c>
      <c r="I32" s="582">
        <v>51</v>
      </c>
      <c r="J32" s="582">
        <v>46</v>
      </c>
      <c r="K32" s="582">
        <v>33</v>
      </c>
      <c r="L32" s="582">
        <v>70</v>
      </c>
      <c r="M32" s="582">
        <v>59</v>
      </c>
      <c r="N32" s="582">
        <v>52</v>
      </c>
      <c r="O32" s="582">
        <v>20</v>
      </c>
      <c r="P32" s="582">
        <v>14</v>
      </c>
      <c r="Q32" s="582">
        <v>30</v>
      </c>
      <c r="R32" s="582">
        <v>29</v>
      </c>
      <c r="S32" s="582">
        <v>17</v>
      </c>
      <c r="T32" s="582">
        <v>6</v>
      </c>
      <c r="U32" s="582">
        <v>5</v>
      </c>
      <c r="V32" s="582">
        <v>1</v>
      </c>
      <c r="W32" s="603">
        <v>0</v>
      </c>
      <c r="X32" s="376" t="s">
        <v>730</v>
      </c>
      <c r="Y32" s="121"/>
      <c r="Z32" s="84"/>
    </row>
    <row r="33" spans="1:26" x14ac:dyDescent="0.15">
      <c r="A33" s="375" t="s">
        <v>731</v>
      </c>
      <c r="B33" s="487">
        <f t="shared" si="0"/>
        <v>466</v>
      </c>
      <c r="C33" s="114">
        <v>13</v>
      </c>
      <c r="D33" s="582">
        <v>9</v>
      </c>
      <c r="E33" s="582">
        <v>15</v>
      </c>
      <c r="F33" s="582">
        <v>21</v>
      </c>
      <c r="G33" s="582">
        <v>38</v>
      </c>
      <c r="H33" s="582">
        <v>22</v>
      </c>
      <c r="I33" s="582">
        <v>22</v>
      </c>
      <c r="J33" s="582">
        <v>29</v>
      </c>
      <c r="K33" s="582">
        <v>27</v>
      </c>
      <c r="L33" s="582">
        <v>29</v>
      </c>
      <c r="M33" s="582">
        <v>34</v>
      </c>
      <c r="N33" s="582">
        <v>21</v>
      </c>
      <c r="O33" s="582">
        <v>30</v>
      </c>
      <c r="P33" s="582">
        <v>33</v>
      </c>
      <c r="Q33" s="582">
        <v>45</v>
      </c>
      <c r="R33" s="582">
        <v>26</v>
      </c>
      <c r="S33" s="582">
        <v>19</v>
      </c>
      <c r="T33" s="582">
        <v>15</v>
      </c>
      <c r="U33" s="582">
        <v>14</v>
      </c>
      <c r="V33" s="582">
        <v>4</v>
      </c>
      <c r="W33" s="603">
        <v>0</v>
      </c>
      <c r="X33" s="376" t="s">
        <v>731</v>
      </c>
      <c r="Y33" s="121"/>
      <c r="Z33" s="84"/>
    </row>
    <row r="34" spans="1:26" x14ac:dyDescent="0.15">
      <c r="A34" s="375" t="s">
        <v>732</v>
      </c>
      <c r="B34" s="487">
        <f t="shared" si="0"/>
        <v>0</v>
      </c>
      <c r="C34" s="605">
        <v>0</v>
      </c>
      <c r="D34" s="604">
        <v>0</v>
      </c>
      <c r="E34" s="604">
        <v>0</v>
      </c>
      <c r="F34" s="604">
        <v>0</v>
      </c>
      <c r="G34" s="604">
        <v>0</v>
      </c>
      <c r="H34" s="604">
        <v>0</v>
      </c>
      <c r="I34" s="604">
        <v>0</v>
      </c>
      <c r="J34" s="604">
        <v>0</v>
      </c>
      <c r="K34" s="604">
        <v>0</v>
      </c>
      <c r="L34" s="604">
        <v>0</v>
      </c>
      <c r="M34" s="604">
        <v>0</v>
      </c>
      <c r="N34" s="604">
        <v>0</v>
      </c>
      <c r="O34" s="604">
        <v>0</v>
      </c>
      <c r="P34" s="604">
        <v>0</v>
      </c>
      <c r="Q34" s="604">
        <v>0</v>
      </c>
      <c r="R34" s="604">
        <v>0</v>
      </c>
      <c r="S34" s="604">
        <v>0</v>
      </c>
      <c r="T34" s="604">
        <v>0</v>
      </c>
      <c r="U34" s="604">
        <v>0</v>
      </c>
      <c r="V34" s="604">
        <v>0</v>
      </c>
      <c r="W34" s="603">
        <v>0</v>
      </c>
      <c r="X34" s="376" t="s">
        <v>732</v>
      </c>
      <c r="Y34" s="121"/>
      <c r="Z34" s="84"/>
    </row>
    <row r="35" spans="1:26" x14ac:dyDescent="0.15">
      <c r="A35" s="419" t="s">
        <v>245</v>
      </c>
      <c r="B35" s="487">
        <f t="shared" si="0"/>
        <v>1046</v>
      </c>
      <c r="C35" s="114">
        <v>41</v>
      </c>
      <c r="D35" s="582">
        <v>51</v>
      </c>
      <c r="E35" s="582">
        <v>79</v>
      </c>
      <c r="F35" s="582">
        <v>90</v>
      </c>
      <c r="G35" s="582">
        <v>55</v>
      </c>
      <c r="H35" s="582">
        <v>45</v>
      </c>
      <c r="I35" s="582">
        <v>58</v>
      </c>
      <c r="J35" s="582">
        <v>65</v>
      </c>
      <c r="K35" s="582">
        <v>74</v>
      </c>
      <c r="L35" s="582">
        <v>128</v>
      </c>
      <c r="M35" s="582">
        <v>115</v>
      </c>
      <c r="N35" s="582">
        <v>51</v>
      </c>
      <c r="O35" s="582">
        <v>40</v>
      </c>
      <c r="P35" s="582">
        <v>41</v>
      </c>
      <c r="Q35" s="582">
        <v>37</v>
      </c>
      <c r="R35" s="582">
        <v>38</v>
      </c>
      <c r="S35" s="582">
        <v>17</v>
      </c>
      <c r="T35" s="582">
        <v>17</v>
      </c>
      <c r="U35" s="582">
        <v>4</v>
      </c>
      <c r="V35" s="582">
        <v>0</v>
      </c>
      <c r="W35" s="603">
        <v>0</v>
      </c>
      <c r="X35" s="420" t="s">
        <v>245</v>
      </c>
      <c r="Y35" s="121"/>
      <c r="Z35" s="84"/>
    </row>
    <row r="36" spans="1:26" x14ac:dyDescent="0.15">
      <c r="A36" s="419" t="s">
        <v>246</v>
      </c>
      <c r="B36" s="487">
        <f t="shared" si="0"/>
        <v>754</v>
      </c>
      <c r="C36" s="114">
        <v>23</v>
      </c>
      <c r="D36" s="582">
        <v>35</v>
      </c>
      <c r="E36" s="582">
        <v>47</v>
      </c>
      <c r="F36" s="582">
        <v>50</v>
      </c>
      <c r="G36" s="582">
        <v>51</v>
      </c>
      <c r="H36" s="582">
        <v>36</v>
      </c>
      <c r="I36" s="582">
        <v>31</v>
      </c>
      <c r="J36" s="582">
        <v>34</v>
      </c>
      <c r="K36" s="582">
        <v>53</v>
      </c>
      <c r="L36" s="582">
        <v>73</v>
      </c>
      <c r="M36" s="582">
        <v>77</v>
      </c>
      <c r="N36" s="582">
        <v>44</v>
      </c>
      <c r="O36" s="582">
        <v>42</v>
      </c>
      <c r="P36" s="582">
        <v>36</v>
      </c>
      <c r="Q36" s="582">
        <v>41</v>
      </c>
      <c r="R36" s="582">
        <v>32</v>
      </c>
      <c r="S36" s="582">
        <v>24</v>
      </c>
      <c r="T36" s="582">
        <v>17</v>
      </c>
      <c r="U36" s="582">
        <v>6</v>
      </c>
      <c r="V36" s="582">
        <v>2</v>
      </c>
      <c r="W36" s="409">
        <v>0</v>
      </c>
      <c r="X36" s="420" t="s">
        <v>246</v>
      </c>
      <c r="Y36" s="121"/>
      <c r="Z36" s="84"/>
    </row>
    <row r="37" spans="1:26" x14ac:dyDescent="0.15">
      <c r="A37" s="419" t="s">
        <v>247</v>
      </c>
      <c r="B37" s="487">
        <f t="shared" si="0"/>
        <v>978</v>
      </c>
      <c r="C37" s="114">
        <v>29</v>
      </c>
      <c r="D37" s="582">
        <v>49</v>
      </c>
      <c r="E37" s="582">
        <v>65</v>
      </c>
      <c r="F37" s="582">
        <v>94</v>
      </c>
      <c r="G37" s="582">
        <v>82</v>
      </c>
      <c r="H37" s="582">
        <v>38</v>
      </c>
      <c r="I37" s="582">
        <v>39</v>
      </c>
      <c r="J37" s="582">
        <v>54</v>
      </c>
      <c r="K37" s="582">
        <v>76</v>
      </c>
      <c r="L37" s="582">
        <v>100</v>
      </c>
      <c r="M37" s="582">
        <v>120</v>
      </c>
      <c r="N37" s="582">
        <v>81</v>
      </c>
      <c r="O37" s="582">
        <v>56</v>
      </c>
      <c r="P37" s="582">
        <v>30</v>
      </c>
      <c r="Q37" s="582">
        <v>23</v>
      </c>
      <c r="R37" s="582">
        <v>12</v>
      </c>
      <c r="S37" s="582">
        <v>15</v>
      </c>
      <c r="T37" s="582">
        <v>7</v>
      </c>
      <c r="U37" s="582">
        <v>6</v>
      </c>
      <c r="V37" s="582">
        <v>2</v>
      </c>
      <c r="W37" s="603">
        <v>0</v>
      </c>
      <c r="X37" s="420" t="s">
        <v>247</v>
      </c>
      <c r="Y37" s="121"/>
      <c r="Z37" s="84"/>
    </row>
    <row r="38" spans="1:26" x14ac:dyDescent="0.15">
      <c r="A38" s="419" t="s">
        <v>248</v>
      </c>
      <c r="B38" s="487">
        <f t="shared" si="0"/>
        <v>952</v>
      </c>
      <c r="C38" s="114">
        <v>22</v>
      </c>
      <c r="D38" s="582">
        <v>46</v>
      </c>
      <c r="E38" s="582">
        <v>73</v>
      </c>
      <c r="F38" s="582">
        <v>95</v>
      </c>
      <c r="G38" s="582">
        <v>72</v>
      </c>
      <c r="H38" s="582">
        <v>23</v>
      </c>
      <c r="I38" s="582">
        <v>19</v>
      </c>
      <c r="J38" s="582">
        <v>37</v>
      </c>
      <c r="K38" s="582">
        <v>77</v>
      </c>
      <c r="L38" s="582">
        <v>118</v>
      </c>
      <c r="M38" s="582">
        <v>138</v>
      </c>
      <c r="N38" s="582">
        <v>70</v>
      </c>
      <c r="O38" s="582">
        <v>49</v>
      </c>
      <c r="P38" s="582">
        <v>24</v>
      </c>
      <c r="Q38" s="582">
        <v>27</v>
      </c>
      <c r="R38" s="582">
        <v>20</v>
      </c>
      <c r="S38" s="582">
        <v>20</v>
      </c>
      <c r="T38" s="582">
        <v>13</v>
      </c>
      <c r="U38" s="582">
        <v>6</v>
      </c>
      <c r="V38" s="582">
        <v>3</v>
      </c>
      <c r="W38" s="409">
        <v>0</v>
      </c>
      <c r="X38" s="420" t="s">
        <v>248</v>
      </c>
      <c r="Y38" s="121"/>
      <c r="Z38" s="84"/>
    </row>
    <row r="39" spans="1:26" x14ac:dyDescent="0.15">
      <c r="A39" s="419" t="s">
        <v>249</v>
      </c>
      <c r="B39" s="487">
        <f t="shared" si="0"/>
        <v>366</v>
      </c>
      <c r="C39" s="114">
        <v>10</v>
      </c>
      <c r="D39" s="582">
        <v>24</v>
      </c>
      <c r="E39" s="582">
        <v>33</v>
      </c>
      <c r="F39" s="582">
        <v>41</v>
      </c>
      <c r="G39" s="582">
        <v>32</v>
      </c>
      <c r="H39" s="582">
        <v>14</v>
      </c>
      <c r="I39" s="582">
        <v>9</v>
      </c>
      <c r="J39" s="582">
        <v>26</v>
      </c>
      <c r="K39" s="582">
        <v>24</v>
      </c>
      <c r="L39" s="582">
        <v>46</v>
      </c>
      <c r="M39" s="582">
        <v>42</v>
      </c>
      <c r="N39" s="582">
        <v>22</v>
      </c>
      <c r="O39" s="582">
        <v>10</v>
      </c>
      <c r="P39" s="582">
        <v>7</v>
      </c>
      <c r="Q39" s="582">
        <v>8</v>
      </c>
      <c r="R39" s="582">
        <v>10</v>
      </c>
      <c r="S39" s="582">
        <v>5</v>
      </c>
      <c r="T39" s="582">
        <v>1</v>
      </c>
      <c r="U39" s="582">
        <v>2</v>
      </c>
      <c r="V39" s="604">
        <v>0</v>
      </c>
      <c r="W39" s="603">
        <v>0</v>
      </c>
      <c r="X39" s="420" t="s">
        <v>249</v>
      </c>
      <c r="Y39" s="121"/>
      <c r="Z39" s="84"/>
    </row>
    <row r="40" spans="1:26" x14ac:dyDescent="0.15">
      <c r="A40" s="419" t="s">
        <v>250</v>
      </c>
      <c r="B40" s="487">
        <f t="shared" si="0"/>
        <v>309</v>
      </c>
      <c r="C40" s="114">
        <v>10</v>
      </c>
      <c r="D40" s="582">
        <v>15</v>
      </c>
      <c r="E40" s="582">
        <v>16</v>
      </c>
      <c r="F40" s="582">
        <v>31</v>
      </c>
      <c r="G40" s="582">
        <v>25</v>
      </c>
      <c r="H40" s="582">
        <v>10</v>
      </c>
      <c r="I40" s="582">
        <v>6</v>
      </c>
      <c r="J40" s="582">
        <v>15</v>
      </c>
      <c r="K40" s="582">
        <v>22</v>
      </c>
      <c r="L40" s="582">
        <v>39</v>
      </c>
      <c r="M40" s="582">
        <v>48</v>
      </c>
      <c r="N40" s="582">
        <v>30</v>
      </c>
      <c r="O40" s="582">
        <v>13</v>
      </c>
      <c r="P40" s="582">
        <v>3</v>
      </c>
      <c r="Q40" s="582">
        <v>8</v>
      </c>
      <c r="R40" s="582">
        <v>7</v>
      </c>
      <c r="S40" s="582">
        <v>9</v>
      </c>
      <c r="T40" s="582">
        <v>2</v>
      </c>
      <c r="U40" s="604">
        <v>0</v>
      </c>
      <c r="V40" s="604">
        <v>0</v>
      </c>
      <c r="W40" s="603">
        <v>0</v>
      </c>
      <c r="X40" s="420" t="s">
        <v>250</v>
      </c>
      <c r="Y40" s="121"/>
      <c r="Z40" s="84"/>
    </row>
    <row r="41" spans="1:26" x14ac:dyDescent="0.15">
      <c r="A41" s="419" t="s">
        <v>251</v>
      </c>
      <c r="B41" s="487">
        <f t="shared" si="0"/>
        <v>802</v>
      </c>
      <c r="C41" s="114">
        <v>12</v>
      </c>
      <c r="D41" s="582">
        <v>29</v>
      </c>
      <c r="E41" s="582">
        <v>54</v>
      </c>
      <c r="F41" s="582">
        <v>101</v>
      </c>
      <c r="G41" s="582">
        <v>66</v>
      </c>
      <c r="H41" s="582">
        <v>27</v>
      </c>
      <c r="I41" s="582">
        <v>34</v>
      </c>
      <c r="J41" s="582">
        <v>19</v>
      </c>
      <c r="K41" s="582">
        <v>70</v>
      </c>
      <c r="L41" s="582">
        <v>98</v>
      </c>
      <c r="M41" s="582">
        <v>106</v>
      </c>
      <c r="N41" s="582">
        <v>76</v>
      </c>
      <c r="O41" s="582">
        <v>33</v>
      </c>
      <c r="P41" s="582">
        <v>21</v>
      </c>
      <c r="Q41" s="582">
        <v>25</v>
      </c>
      <c r="R41" s="582">
        <v>11</v>
      </c>
      <c r="S41" s="582">
        <v>16</v>
      </c>
      <c r="T41" s="582">
        <v>1</v>
      </c>
      <c r="U41" s="582">
        <v>1</v>
      </c>
      <c r="V41" s="604">
        <v>2</v>
      </c>
      <c r="W41" s="603">
        <v>0</v>
      </c>
      <c r="X41" s="420" t="s">
        <v>251</v>
      </c>
      <c r="Y41" s="121"/>
      <c r="Z41" s="84"/>
    </row>
    <row r="42" spans="1:26" x14ac:dyDescent="0.15">
      <c r="A42" s="378" t="s">
        <v>920</v>
      </c>
      <c r="B42" s="487">
        <f t="shared" ref="B42:B59" si="1">SUM(C42:W42)</f>
        <v>737</v>
      </c>
      <c r="C42" s="114">
        <v>21</v>
      </c>
      <c r="D42" s="582">
        <v>22</v>
      </c>
      <c r="E42" s="582">
        <v>14</v>
      </c>
      <c r="F42" s="582">
        <v>20</v>
      </c>
      <c r="G42" s="582">
        <v>42</v>
      </c>
      <c r="H42" s="582">
        <v>31</v>
      </c>
      <c r="I42" s="582">
        <v>39</v>
      </c>
      <c r="J42" s="582">
        <v>40</v>
      </c>
      <c r="K42" s="582">
        <v>40</v>
      </c>
      <c r="L42" s="582">
        <v>49</v>
      </c>
      <c r="M42" s="582">
        <v>57</v>
      </c>
      <c r="N42" s="582">
        <v>61</v>
      </c>
      <c r="O42" s="582">
        <v>56</v>
      </c>
      <c r="P42" s="582">
        <v>47</v>
      </c>
      <c r="Q42" s="582">
        <v>53</v>
      </c>
      <c r="R42" s="582">
        <v>45</v>
      </c>
      <c r="S42" s="582">
        <v>36</v>
      </c>
      <c r="T42" s="582">
        <v>34</v>
      </c>
      <c r="U42" s="582">
        <v>22</v>
      </c>
      <c r="V42" s="582">
        <v>7</v>
      </c>
      <c r="W42" s="409">
        <v>1</v>
      </c>
      <c r="X42" s="335" t="s">
        <v>920</v>
      </c>
      <c r="Y42" s="121"/>
      <c r="Z42" s="84"/>
    </row>
    <row r="43" spans="1:26" x14ac:dyDescent="0.15">
      <c r="A43" s="378" t="s">
        <v>919</v>
      </c>
      <c r="B43" s="487">
        <f t="shared" si="1"/>
        <v>442</v>
      </c>
      <c r="C43" s="114">
        <v>14</v>
      </c>
      <c r="D43" s="582">
        <v>11</v>
      </c>
      <c r="E43" s="582">
        <v>19</v>
      </c>
      <c r="F43" s="582">
        <v>25</v>
      </c>
      <c r="G43" s="582">
        <v>22</v>
      </c>
      <c r="H43" s="582">
        <v>39</v>
      </c>
      <c r="I43" s="582">
        <v>41</v>
      </c>
      <c r="J43" s="582">
        <v>37</v>
      </c>
      <c r="K43" s="582">
        <v>32</v>
      </c>
      <c r="L43" s="582">
        <v>29</v>
      </c>
      <c r="M43" s="582">
        <v>24</v>
      </c>
      <c r="N43" s="582">
        <v>38</v>
      </c>
      <c r="O43" s="582">
        <v>35</v>
      </c>
      <c r="P43" s="582">
        <v>16</v>
      </c>
      <c r="Q43" s="582">
        <v>15</v>
      </c>
      <c r="R43" s="582">
        <v>14</v>
      </c>
      <c r="S43" s="582">
        <v>9</v>
      </c>
      <c r="T43" s="582">
        <v>16</v>
      </c>
      <c r="U43" s="582">
        <v>5</v>
      </c>
      <c r="V43" s="582">
        <v>1</v>
      </c>
      <c r="W43" s="409">
        <v>0</v>
      </c>
      <c r="X43" s="335" t="s">
        <v>919</v>
      </c>
      <c r="Y43" s="121"/>
      <c r="Z43" s="84"/>
    </row>
    <row r="44" spans="1:26" x14ac:dyDescent="0.15">
      <c r="A44" s="378" t="s">
        <v>918</v>
      </c>
      <c r="B44" s="487">
        <f t="shared" si="1"/>
        <v>334</v>
      </c>
      <c r="C44" s="114">
        <v>17</v>
      </c>
      <c r="D44" s="582">
        <v>5</v>
      </c>
      <c r="E44" s="582">
        <v>2</v>
      </c>
      <c r="F44" s="582">
        <v>12</v>
      </c>
      <c r="G44" s="582">
        <v>19</v>
      </c>
      <c r="H44" s="582">
        <v>25</v>
      </c>
      <c r="I44" s="582">
        <v>41</v>
      </c>
      <c r="J44" s="582">
        <v>27</v>
      </c>
      <c r="K44" s="582">
        <v>18</v>
      </c>
      <c r="L44" s="582">
        <v>24</v>
      </c>
      <c r="M44" s="582">
        <v>19</v>
      </c>
      <c r="N44" s="582">
        <v>21</v>
      </c>
      <c r="O44" s="582">
        <v>13</v>
      </c>
      <c r="P44" s="582">
        <v>12</v>
      </c>
      <c r="Q44" s="582">
        <v>22</v>
      </c>
      <c r="R44" s="582">
        <v>20</v>
      </c>
      <c r="S44" s="582">
        <v>17</v>
      </c>
      <c r="T44" s="582">
        <v>11</v>
      </c>
      <c r="U44" s="582">
        <v>7</v>
      </c>
      <c r="V44" s="582">
        <v>1</v>
      </c>
      <c r="W44" s="409">
        <v>1</v>
      </c>
      <c r="X44" s="335" t="s">
        <v>918</v>
      </c>
      <c r="Y44" s="121"/>
      <c r="Z44" s="84"/>
    </row>
    <row r="45" spans="1:26" x14ac:dyDescent="0.15">
      <c r="A45" s="378" t="s">
        <v>917</v>
      </c>
      <c r="B45" s="487">
        <f t="shared" si="1"/>
        <v>516</v>
      </c>
      <c r="C45" s="114">
        <v>24</v>
      </c>
      <c r="D45" s="582">
        <v>14</v>
      </c>
      <c r="E45" s="582">
        <v>24</v>
      </c>
      <c r="F45" s="582">
        <v>20</v>
      </c>
      <c r="G45" s="582">
        <v>42</v>
      </c>
      <c r="H45" s="582">
        <v>64</v>
      </c>
      <c r="I45" s="582">
        <v>61</v>
      </c>
      <c r="J45" s="582">
        <v>33</v>
      </c>
      <c r="K45" s="582">
        <v>43</v>
      </c>
      <c r="L45" s="582">
        <v>32</v>
      </c>
      <c r="M45" s="582">
        <v>24</v>
      </c>
      <c r="N45" s="582">
        <v>26</v>
      </c>
      <c r="O45" s="582">
        <v>21</v>
      </c>
      <c r="P45" s="582">
        <v>23</v>
      </c>
      <c r="Q45" s="582">
        <v>19</v>
      </c>
      <c r="R45" s="582">
        <v>11</v>
      </c>
      <c r="S45" s="582">
        <v>12</v>
      </c>
      <c r="T45" s="582">
        <v>15</v>
      </c>
      <c r="U45" s="582">
        <v>7</v>
      </c>
      <c r="V45" s="582">
        <v>0</v>
      </c>
      <c r="W45" s="409">
        <v>1</v>
      </c>
      <c r="X45" s="335" t="s">
        <v>917</v>
      </c>
      <c r="Y45" s="121"/>
      <c r="Z45" s="84"/>
    </row>
    <row r="46" spans="1:26" x14ac:dyDescent="0.15">
      <c r="A46" s="419" t="s">
        <v>951</v>
      </c>
      <c r="B46" s="487">
        <f t="shared" si="1"/>
        <v>140</v>
      </c>
      <c r="C46" s="114">
        <v>5</v>
      </c>
      <c r="D46" s="582">
        <v>3</v>
      </c>
      <c r="E46" s="582">
        <v>2</v>
      </c>
      <c r="F46" s="582">
        <v>1</v>
      </c>
      <c r="G46" s="582">
        <v>13</v>
      </c>
      <c r="H46" s="582">
        <v>19</v>
      </c>
      <c r="I46" s="582">
        <v>9</v>
      </c>
      <c r="J46" s="582">
        <v>7</v>
      </c>
      <c r="K46" s="582">
        <v>10</v>
      </c>
      <c r="L46" s="582">
        <v>12</v>
      </c>
      <c r="M46" s="582">
        <v>8</v>
      </c>
      <c r="N46" s="582">
        <v>11</v>
      </c>
      <c r="O46" s="582">
        <v>4</v>
      </c>
      <c r="P46" s="582">
        <v>8</v>
      </c>
      <c r="Q46" s="582">
        <v>6</v>
      </c>
      <c r="R46" s="582">
        <v>6</v>
      </c>
      <c r="S46" s="582">
        <v>9</v>
      </c>
      <c r="T46" s="582">
        <v>6</v>
      </c>
      <c r="U46" s="582">
        <v>0</v>
      </c>
      <c r="V46" s="582">
        <v>0</v>
      </c>
      <c r="W46" s="603">
        <v>1</v>
      </c>
      <c r="X46" s="420" t="s">
        <v>675</v>
      </c>
      <c r="Y46" s="121"/>
      <c r="Z46" s="84"/>
    </row>
    <row r="47" spans="1:26" x14ac:dyDescent="0.15">
      <c r="A47" s="419" t="s">
        <v>952</v>
      </c>
      <c r="B47" s="487">
        <f t="shared" si="1"/>
        <v>600</v>
      </c>
      <c r="C47" s="114">
        <v>10</v>
      </c>
      <c r="D47" s="582">
        <v>21</v>
      </c>
      <c r="E47" s="582">
        <v>19</v>
      </c>
      <c r="F47" s="582">
        <v>26</v>
      </c>
      <c r="G47" s="582">
        <v>36</v>
      </c>
      <c r="H47" s="582">
        <v>29</v>
      </c>
      <c r="I47" s="582">
        <v>21</v>
      </c>
      <c r="J47" s="582">
        <v>33</v>
      </c>
      <c r="K47" s="582">
        <v>30</v>
      </c>
      <c r="L47" s="582">
        <v>46</v>
      </c>
      <c r="M47" s="582">
        <v>56</v>
      </c>
      <c r="N47" s="582">
        <v>38</v>
      </c>
      <c r="O47" s="582">
        <v>53</v>
      </c>
      <c r="P47" s="582">
        <v>22</v>
      </c>
      <c r="Q47" s="582">
        <v>41</v>
      </c>
      <c r="R47" s="582">
        <v>48</v>
      </c>
      <c r="S47" s="582">
        <v>37</v>
      </c>
      <c r="T47" s="582">
        <v>28</v>
      </c>
      <c r="U47" s="582">
        <v>3</v>
      </c>
      <c r="V47" s="582">
        <v>2</v>
      </c>
      <c r="W47" s="603">
        <v>1</v>
      </c>
      <c r="X47" s="420" t="s">
        <v>678</v>
      </c>
      <c r="Y47" s="121"/>
      <c r="Z47" s="84"/>
    </row>
    <row r="48" spans="1:26" ht="15" customHeight="1" x14ac:dyDescent="0.15">
      <c r="A48" s="419" t="s">
        <v>733</v>
      </c>
      <c r="B48" s="487">
        <f t="shared" si="1"/>
        <v>256</v>
      </c>
      <c r="C48" s="114">
        <v>13</v>
      </c>
      <c r="D48" s="582">
        <v>11</v>
      </c>
      <c r="E48" s="582">
        <v>11</v>
      </c>
      <c r="F48" s="582">
        <v>10</v>
      </c>
      <c r="G48" s="582">
        <v>10</v>
      </c>
      <c r="H48" s="582">
        <v>13</v>
      </c>
      <c r="I48" s="582">
        <v>20</v>
      </c>
      <c r="J48" s="582">
        <v>17</v>
      </c>
      <c r="K48" s="582">
        <v>18</v>
      </c>
      <c r="L48" s="582">
        <v>15</v>
      </c>
      <c r="M48" s="582">
        <v>11</v>
      </c>
      <c r="N48" s="582">
        <v>18</v>
      </c>
      <c r="O48" s="582">
        <v>20</v>
      </c>
      <c r="P48" s="582">
        <v>15</v>
      </c>
      <c r="Q48" s="582">
        <v>18</v>
      </c>
      <c r="R48" s="582">
        <v>11</v>
      </c>
      <c r="S48" s="582">
        <v>13</v>
      </c>
      <c r="T48" s="582">
        <v>7</v>
      </c>
      <c r="U48" s="582">
        <v>5</v>
      </c>
      <c r="V48" s="582">
        <v>0</v>
      </c>
      <c r="W48" s="409">
        <v>0</v>
      </c>
      <c r="X48" s="420" t="s">
        <v>733</v>
      </c>
      <c r="Y48" s="121"/>
      <c r="Z48" s="84"/>
    </row>
    <row r="49" spans="1:26" ht="15" customHeight="1" x14ac:dyDescent="0.15">
      <c r="A49" s="419" t="s">
        <v>734</v>
      </c>
      <c r="B49" s="487">
        <f t="shared" si="1"/>
        <v>494</v>
      </c>
      <c r="C49" s="114">
        <v>8</v>
      </c>
      <c r="D49" s="582">
        <v>17</v>
      </c>
      <c r="E49" s="582">
        <v>19</v>
      </c>
      <c r="F49" s="582">
        <v>26</v>
      </c>
      <c r="G49" s="582">
        <v>31</v>
      </c>
      <c r="H49" s="582">
        <v>37</v>
      </c>
      <c r="I49" s="582">
        <v>30</v>
      </c>
      <c r="J49" s="582">
        <v>29</v>
      </c>
      <c r="K49" s="582">
        <v>25</v>
      </c>
      <c r="L49" s="582">
        <v>40</v>
      </c>
      <c r="M49" s="582">
        <v>36</v>
      </c>
      <c r="N49" s="582">
        <v>43</v>
      </c>
      <c r="O49" s="582">
        <v>29</v>
      </c>
      <c r="P49" s="582">
        <v>30</v>
      </c>
      <c r="Q49" s="582">
        <v>21</v>
      </c>
      <c r="R49" s="582">
        <v>33</v>
      </c>
      <c r="S49" s="582">
        <v>19</v>
      </c>
      <c r="T49" s="582">
        <v>18</v>
      </c>
      <c r="U49" s="582">
        <v>2</v>
      </c>
      <c r="V49" s="604">
        <v>1</v>
      </c>
      <c r="W49" s="603">
        <v>0</v>
      </c>
      <c r="X49" s="420" t="s">
        <v>734</v>
      </c>
      <c r="Y49" s="121"/>
      <c r="Z49" s="84"/>
    </row>
    <row r="50" spans="1:26" ht="15.75" customHeight="1" x14ac:dyDescent="0.15">
      <c r="A50" s="419" t="s">
        <v>735</v>
      </c>
      <c r="B50" s="487">
        <f t="shared" si="1"/>
        <v>593</v>
      </c>
      <c r="C50" s="114">
        <v>29</v>
      </c>
      <c r="D50" s="582">
        <v>40</v>
      </c>
      <c r="E50" s="582">
        <v>33</v>
      </c>
      <c r="F50" s="582">
        <v>22</v>
      </c>
      <c r="G50" s="582">
        <v>21</v>
      </c>
      <c r="H50" s="582">
        <v>48</v>
      </c>
      <c r="I50" s="582">
        <v>26</v>
      </c>
      <c r="J50" s="582">
        <v>42</v>
      </c>
      <c r="K50" s="582">
        <v>52</v>
      </c>
      <c r="L50" s="582">
        <v>55</v>
      </c>
      <c r="M50" s="582">
        <v>52</v>
      </c>
      <c r="N50" s="582">
        <v>31</v>
      </c>
      <c r="O50" s="582">
        <v>22</v>
      </c>
      <c r="P50" s="582">
        <v>22</v>
      </c>
      <c r="Q50" s="582">
        <v>38</v>
      </c>
      <c r="R50" s="582">
        <v>32</v>
      </c>
      <c r="S50" s="582">
        <v>13</v>
      </c>
      <c r="T50" s="582">
        <v>8</v>
      </c>
      <c r="U50" s="582">
        <v>5</v>
      </c>
      <c r="V50" s="582">
        <v>2</v>
      </c>
      <c r="W50" s="409">
        <v>0</v>
      </c>
      <c r="X50" s="420" t="s">
        <v>735</v>
      </c>
      <c r="Y50" s="121"/>
      <c r="Z50" s="84"/>
    </row>
    <row r="51" spans="1:26" ht="15" customHeight="1" x14ac:dyDescent="0.15">
      <c r="A51" s="419" t="s">
        <v>736</v>
      </c>
      <c r="B51" s="487">
        <f t="shared" si="1"/>
        <v>412</v>
      </c>
      <c r="C51" s="114">
        <v>12</v>
      </c>
      <c r="D51" s="582">
        <v>22</v>
      </c>
      <c r="E51" s="582">
        <v>16</v>
      </c>
      <c r="F51" s="582">
        <v>16</v>
      </c>
      <c r="G51" s="582">
        <v>21</v>
      </c>
      <c r="H51" s="582">
        <v>30</v>
      </c>
      <c r="I51" s="582">
        <v>27</v>
      </c>
      <c r="J51" s="582">
        <v>28</v>
      </c>
      <c r="K51" s="582">
        <v>29</v>
      </c>
      <c r="L51" s="582">
        <v>29</v>
      </c>
      <c r="M51" s="582">
        <v>25</v>
      </c>
      <c r="N51" s="582">
        <v>14</v>
      </c>
      <c r="O51" s="582">
        <v>27</v>
      </c>
      <c r="P51" s="582">
        <v>30</v>
      </c>
      <c r="Q51" s="582">
        <v>34</v>
      </c>
      <c r="R51" s="582">
        <v>14</v>
      </c>
      <c r="S51" s="582">
        <v>22</v>
      </c>
      <c r="T51" s="582">
        <v>11</v>
      </c>
      <c r="U51" s="582">
        <v>3</v>
      </c>
      <c r="V51" s="582">
        <v>2</v>
      </c>
      <c r="W51" s="603">
        <v>0</v>
      </c>
      <c r="X51" s="420" t="s">
        <v>736</v>
      </c>
      <c r="Y51" s="121"/>
      <c r="Z51" s="84"/>
    </row>
    <row r="52" spans="1:26" ht="15" customHeight="1" x14ac:dyDescent="0.15">
      <c r="A52" s="419" t="s">
        <v>9</v>
      </c>
      <c r="B52" s="487">
        <f t="shared" si="1"/>
        <v>653</v>
      </c>
      <c r="C52" s="114">
        <v>30</v>
      </c>
      <c r="D52" s="582">
        <v>16</v>
      </c>
      <c r="E52" s="582">
        <v>21</v>
      </c>
      <c r="F52" s="582">
        <v>29</v>
      </c>
      <c r="G52" s="582">
        <v>36</v>
      </c>
      <c r="H52" s="582">
        <v>66</v>
      </c>
      <c r="I52" s="582">
        <v>53</v>
      </c>
      <c r="J52" s="582">
        <v>45</v>
      </c>
      <c r="K52" s="582">
        <v>44</v>
      </c>
      <c r="L52" s="582">
        <v>44</v>
      </c>
      <c r="M52" s="582">
        <v>32</v>
      </c>
      <c r="N52" s="582">
        <v>46</v>
      </c>
      <c r="O52" s="582">
        <v>42</v>
      </c>
      <c r="P52" s="582">
        <v>41</v>
      </c>
      <c r="Q52" s="582">
        <v>25</v>
      </c>
      <c r="R52" s="582">
        <v>26</v>
      </c>
      <c r="S52" s="582">
        <v>23</v>
      </c>
      <c r="T52" s="582">
        <v>21</v>
      </c>
      <c r="U52" s="582">
        <v>10</v>
      </c>
      <c r="V52" s="582">
        <v>3</v>
      </c>
      <c r="W52" s="603">
        <v>0</v>
      </c>
      <c r="X52" s="420" t="s">
        <v>9</v>
      </c>
      <c r="Y52" s="121"/>
      <c r="Z52" s="84"/>
    </row>
    <row r="53" spans="1:26" ht="14.25" customHeight="1" x14ac:dyDescent="0.15">
      <c r="A53" s="419" t="s">
        <v>10</v>
      </c>
      <c r="B53" s="487">
        <f t="shared" si="1"/>
        <v>261</v>
      </c>
      <c r="C53" s="114">
        <v>9</v>
      </c>
      <c r="D53" s="582">
        <v>2</v>
      </c>
      <c r="E53" s="582">
        <v>3</v>
      </c>
      <c r="F53" s="582">
        <v>5</v>
      </c>
      <c r="G53" s="582">
        <v>16</v>
      </c>
      <c r="H53" s="582">
        <v>43</v>
      </c>
      <c r="I53" s="582">
        <v>27</v>
      </c>
      <c r="J53" s="582">
        <v>19</v>
      </c>
      <c r="K53" s="582">
        <v>10</v>
      </c>
      <c r="L53" s="582">
        <v>21</v>
      </c>
      <c r="M53" s="582">
        <v>21</v>
      </c>
      <c r="N53" s="582">
        <v>18</v>
      </c>
      <c r="O53" s="582">
        <v>13</v>
      </c>
      <c r="P53" s="582">
        <v>12</v>
      </c>
      <c r="Q53" s="582">
        <v>8</v>
      </c>
      <c r="R53" s="582">
        <v>15</v>
      </c>
      <c r="S53" s="582">
        <v>8</v>
      </c>
      <c r="T53" s="582">
        <v>7</v>
      </c>
      <c r="U53" s="582">
        <v>3</v>
      </c>
      <c r="V53" s="582">
        <v>1</v>
      </c>
      <c r="W53" s="409">
        <v>0</v>
      </c>
      <c r="X53" s="420" t="s">
        <v>10</v>
      </c>
      <c r="Y53" s="121"/>
      <c r="Z53" s="84"/>
    </row>
    <row r="54" spans="1:26" ht="14.25" customHeight="1" x14ac:dyDescent="0.15">
      <c r="A54" s="419" t="s">
        <v>11</v>
      </c>
      <c r="B54" s="487">
        <f t="shared" si="1"/>
        <v>731</v>
      </c>
      <c r="C54" s="114">
        <v>11</v>
      </c>
      <c r="D54" s="582">
        <v>17</v>
      </c>
      <c r="E54" s="582">
        <v>11</v>
      </c>
      <c r="F54" s="582">
        <v>17</v>
      </c>
      <c r="G54" s="582">
        <v>65</v>
      </c>
      <c r="H54" s="582">
        <v>60</v>
      </c>
      <c r="I54" s="582">
        <v>56</v>
      </c>
      <c r="J54" s="582">
        <v>46</v>
      </c>
      <c r="K54" s="582">
        <v>35</v>
      </c>
      <c r="L54" s="582">
        <v>60</v>
      </c>
      <c r="M54" s="582">
        <v>78</v>
      </c>
      <c r="N54" s="582">
        <v>49</v>
      </c>
      <c r="O54" s="582">
        <v>51</v>
      </c>
      <c r="P54" s="582">
        <v>41</v>
      </c>
      <c r="Q54" s="582">
        <v>37</v>
      </c>
      <c r="R54" s="582">
        <v>35</v>
      </c>
      <c r="S54" s="582">
        <v>27</v>
      </c>
      <c r="T54" s="582">
        <v>26</v>
      </c>
      <c r="U54" s="582">
        <v>7</v>
      </c>
      <c r="V54" s="582">
        <v>2</v>
      </c>
      <c r="W54" s="603">
        <v>0</v>
      </c>
      <c r="X54" s="420" t="s">
        <v>11</v>
      </c>
      <c r="Y54" s="121"/>
      <c r="Z54" s="84"/>
    </row>
    <row r="55" spans="1:26" ht="15" customHeight="1" x14ac:dyDescent="0.15">
      <c r="A55" s="419" t="s">
        <v>737</v>
      </c>
      <c r="B55" s="487">
        <f t="shared" si="1"/>
        <v>353</v>
      </c>
      <c r="C55" s="114">
        <v>37</v>
      </c>
      <c r="D55" s="582">
        <v>29</v>
      </c>
      <c r="E55" s="582">
        <v>17</v>
      </c>
      <c r="F55" s="582">
        <v>10</v>
      </c>
      <c r="G55" s="582">
        <v>13</v>
      </c>
      <c r="H55" s="582">
        <v>19</v>
      </c>
      <c r="I55" s="582">
        <v>34</v>
      </c>
      <c r="J55" s="582">
        <v>36</v>
      </c>
      <c r="K55" s="582">
        <v>31</v>
      </c>
      <c r="L55" s="582">
        <v>22</v>
      </c>
      <c r="M55" s="582">
        <v>20</v>
      </c>
      <c r="N55" s="582">
        <v>18</v>
      </c>
      <c r="O55" s="582">
        <v>12</v>
      </c>
      <c r="P55" s="582">
        <v>13</v>
      </c>
      <c r="Q55" s="582">
        <v>14</v>
      </c>
      <c r="R55" s="582">
        <v>12</v>
      </c>
      <c r="S55" s="582">
        <v>3</v>
      </c>
      <c r="T55" s="582">
        <v>11</v>
      </c>
      <c r="U55" s="582">
        <v>1</v>
      </c>
      <c r="V55" s="582">
        <v>0</v>
      </c>
      <c r="W55" s="603">
        <v>1</v>
      </c>
      <c r="X55" s="420" t="s">
        <v>737</v>
      </c>
      <c r="Y55" s="121"/>
      <c r="Z55" s="84"/>
    </row>
    <row r="56" spans="1:26" ht="15" customHeight="1" x14ac:dyDescent="0.15">
      <c r="A56" s="419" t="s">
        <v>738</v>
      </c>
      <c r="B56" s="487">
        <f t="shared" si="1"/>
        <v>576</v>
      </c>
      <c r="C56" s="114">
        <v>7</v>
      </c>
      <c r="D56" s="582">
        <v>15</v>
      </c>
      <c r="E56" s="582">
        <v>25</v>
      </c>
      <c r="F56" s="582">
        <v>23</v>
      </c>
      <c r="G56" s="582">
        <v>23</v>
      </c>
      <c r="H56" s="582">
        <v>14</v>
      </c>
      <c r="I56" s="582">
        <v>20</v>
      </c>
      <c r="J56" s="582">
        <v>22</v>
      </c>
      <c r="K56" s="582">
        <v>36</v>
      </c>
      <c r="L56" s="582">
        <v>46</v>
      </c>
      <c r="M56" s="582">
        <v>29</v>
      </c>
      <c r="N56" s="582">
        <v>35</v>
      </c>
      <c r="O56" s="582">
        <v>41</v>
      </c>
      <c r="P56" s="582">
        <v>40</v>
      </c>
      <c r="Q56" s="582">
        <v>61</v>
      </c>
      <c r="R56" s="582">
        <v>46</v>
      </c>
      <c r="S56" s="582">
        <v>56</v>
      </c>
      <c r="T56" s="582">
        <v>25</v>
      </c>
      <c r="U56" s="582">
        <v>10</v>
      </c>
      <c r="V56" s="582">
        <v>1</v>
      </c>
      <c r="W56" s="603">
        <v>1</v>
      </c>
      <c r="X56" s="420" t="s">
        <v>860</v>
      </c>
      <c r="Y56" s="121"/>
      <c r="Z56" s="84"/>
    </row>
    <row r="57" spans="1:26" ht="15" customHeight="1" x14ac:dyDescent="0.15">
      <c r="A57" s="419" t="s">
        <v>739</v>
      </c>
      <c r="B57" s="487">
        <f t="shared" si="1"/>
        <v>364</v>
      </c>
      <c r="C57" s="114">
        <v>19</v>
      </c>
      <c r="D57" s="582">
        <v>17</v>
      </c>
      <c r="E57" s="582">
        <v>23</v>
      </c>
      <c r="F57" s="582">
        <v>14</v>
      </c>
      <c r="G57" s="582">
        <v>12</v>
      </c>
      <c r="H57" s="582">
        <v>18</v>
      </c>
      <c r="I57" s="582">
        <v>21</v>
      </c>
      <c r="J57" s="582">
        <v>17</v>
      </c>
      <c r="K57" s="582">
        <v>21</v>
      </c>
      <c r="L57" s="582">
        <v>30</v>
      </c>
      <c r="M57" s="582">
        <v>38</v>
      </c>
      <c r="N57" s="582">
        <v>26</v>
      </c>
      <c r="O57" s="582">
        <v>16</v>
      </c>
      <c r="P57" s="582">
        <v>13</v>
      </c>
      <c r="Q57" s="582">
        <v>10</v>
      </c>
      <c r="R57" s="582">
        <v>17</v>
      </c>
      <c r="S57" s="582">
        <v>26</v>
      </c>
      <c r="T57" s="582">
        <v>24</v>
      </c>
      <c r="U57" s="582">
        <v>2</v>
      </c>
      <c r="V57" s="604">
        <v>0</v>
      </c>
      <c r="W57" s="603">
        <v>0</v>
      </c>
      <c r="X57" s="420" t="s">
        <v>859</v>
      </c>
      <c r="Y57" s="121"/>
      <c r="Z57" s="84"/>
    </row>
    <row r="58" spans="1:26" ht="15" customHeight="1" x14ac:dyDescent="0.15">
      <c r="A58" s="419" t="s">
        <v>874</v>
      </c>
      <c r="B58" s="487">
        <f t="shared" si="1"/>
        <v>4</v>
      </c>
      <c r="C58" s="114">
        <v>0</v>
      </c>
      <c r="D58" s="582">
        <v>0</v>
      </c>
      <c r="E58" s="582">
        <v>1</v>
      </c>
      <c r="F58" s="582">
        <v>1</v>
      </c>
      <c r="G58" s="582">
        <v>0</v>
      </c>
      <c r="H58" s="582">
        <v>0</v>
      </c>
      <c r="I58" s="582">
        <v>0</v>
      </c>
      <c r="J58" s="582">
        <v>0</v>
      </c>
      <c r="K58" s="582">
        <v>0</v>
      </c>
      <c r="L58" s="582">
        <v>0</v>
      </c>
      <c r="M58" s="582">
        <v>2</v>
      </c>
      <c r="N58" s="582">
        <v>0</v>
      </c>
      <c r="O58" s="582">
        <v>0</v>
      </c>
      <c r="P58" s="582">
        <v>0</v>
      </c>
      <c r="Q58" s="582">
        <v>0</v>
      </c>
      <c r="R58" s="582">
        <v>0</v>
      </c>
      <c r="S58" s="582">
        <v>0</v>
      </c>
      <c r="T58" s="582">
        <v>0</v>
      </c>
      <c r="U58" s="604">
        <v>0</v>
      </c>
      <c r="V58" s="604">
        <v>0</v>
      </c>
      <c r="W58" s="603">
        <v>0</v>
      </c>
      <c r="X58" s="420" t="s">
        <v>874</v>
      </c>
      <c r="Y58" s="121"/>
      <c r="Z58" s="84"/>
    </row>
    <row r="59" spans="1:26" ht="15.75" customHeight="1" thickBot="1" x14ac:dyDescent="0.2">
      <c r="A59" s="421" t="s">
        <v>12</v>
      </c>
      <c r="B59" s="487">
        <f t="shared" si="1"/>
        <v>175</v>
      </c>
      <c r="C59" s="606">
        <v>7</v>
      </c>
      <c r="D59" s="245">
        <v>2</v>
      </c>
      <c r="E59" s="245">
        <v>7</v>
      </c>
      <c r="F59" s="245">
        <v>4</v>
      </c>
      <c r="G59" s="245">
        <v>11</v>
      </c>
      <c r="H59" s="245">
        <v>20</v>
      </c>
      <c r="I59" s="245">
        <v>12</v>
      </c>
      <c r="J59" s="245">
        <v>12</v>
      </c>
      <c r="K59" s="245">
        <v>12</v>
      </c>
      <c r="L59" s="245">
        <v>11</v>
      </c>
      <c r="M59" s="245">
        <v>19</v>
      </c>
      <c r="N59" s="245">
        <v>6</v>
      </c>
      <c r="O59" s="245">
        <v>9</v>
      </c>
      <c r="P59" s="245">
        <v>10</v>
      </c>
      <c r="Q59" s="245">
        <v>6</v>
      </c>
      <c r="R59" s="245">
        <v>13</v>
      </c>
      <c r="S59" s="245">
        <v>7</v>
      </c>
      <c r="T59" s="245">
        <v>3</v>
      </c>
      <c r="U59" s="245">
        <v>4</v>
      </c>
      <c r="V59" s="583">
        <v>0</v>
      </c>
      <c r="W59" s="607">
        <v>0</v>
      </c>
      <c r="X59" s="422" t="s">
        <v>12</v>
      </c>
      <c r="Y59" s="121"/>
      <c r="Z59" s="84"/>
    </row>
    <row r="60" spans="1:26" x14ac:dyDescent="0.15">
      <c r="A60" s="708" t="s">
        <v>892</v>
      </c>
      <c r="B60" s="708"/>
      <c r="C60" s="709"/>
      <c r="D60" s="709"/>
      <c r="E60" s="284"/>
      <c r="F60" s="284"/>
      <c r="G60" s="284"/>
      <c r="H60" s="284"/>
      <c r="I60" s="284"/>
      <c r="J60" s="284"/>
      <c r="K60" s="284"/>
      <c r="L60" s="337"/>
      <c r="M60" s="284"/>
      <c r="N60" s="284"/>
      <c r="O60" s="284"/>
      <c r="P60" s="284"/>
      <c r="Q60" s="284"/>
      <c r="R60" s="284"/>
      <c r="S60" s="284"/>
      <c r="T60" s="284"/>
      <c r="U60" s="284"/>
      <c r="V60" s="284"/>
      <c r="W60" s="284"/>
      <c r="X60" s="284"/>
      <c r="Y60" s="121"/>
      <c r="Z60" s="84"/>
    </row>
    <row r="61" spans="1:26" x14ac:dyDescent="0.15">
      <c r="A61" s="121"/>
      <c r="B61" s="395">
        <f t="shared" ref="B61:W61" si="2">SUM(B4:B59)</f>
        <v>25865</v>
      </c>
      <c r="C61" s="395">
        <f>SUM(C4:C59)</f>
        <v>829</v>
      </c>
      <c r="D61" s="395">
        <f t="shared" si="2"/>
        <v>954</v>
      </c>
      <c r="E61" s="395">
        <f t="shared" si="2"/>
        <v>1123</v>
      </c>
      <c r="F61" s="395">
        <f t="shared" si="2"/>
        <v>1481</v>
      </c>
      <c r="G61" s="395">
        <f t="shared" si="2"/>
        <v>1716</v>
      </c>
      <c r="H61" s="395">
        <f t="shared" si="2"/>
        <v>1554</v>
      </c>
      <c r="I61" s="395">
        <f t="shared" si="2"/>
        <v>1470</v>
      </c>
      <c r="J61" s="395">
        <f t="shared" si="2"/>
        <v>1469</v>
      </c>
      <c r="K61" s="395">
        <f t="shared" si="2"/>
        <v>1635</v>
      </c>
      <c r="L61" s="395">
        <f t="shared" si="2"/>
        <v>2140</v>
      </c>
      <c r="M61" s="395">
        <f t="shared" si="2"/>
        <v>2158</v>
      </c>
      <c r="N61" s="395">
        <f t="shared" si="2"/>
        <v>1773</v>
      </c>
      <c r="O61" s="395">
        <f t="shared" si="2"/>
        <v>1508</v>
      </c>
      <c r="P61" s="395">
        <f t="shared" si="2"/>
        <v>1293</v>
      </c>
      <c r="Q61" s="395">
        <f t="shared" si="2"/>
        <v>1452</v>
      </c>
      <c r="R61" s="395">
        <f t="shared" si="2"/>
        <v>1186</v>
      </c>
      <c r="S61" s="395">
        <f t="shared" si="2"/>
        <v>990</v>
      </c>
      <c r="T61" s="395">
        <f t="shared" si="2"/>
        <v>723</v>
      </c>
      <c r="U61" s="395">
        <f t="shared" si="2"/>
        <v>301</v>
      </c>
      <c r="V61" s="395">
        <f t="shared" si="2"/>
        <v>100</v>
      </c>
      <c r="W61" s="395">
        <f t="shared" si="2"/>
        <v>10</v>
      </c>
      <c r="X61" s="121"/>
      <c r="Y61" s="121"/>
      <c r="Z61" s="84"/>
    </row>
    <row r="62" spans="1:26" x14ac:dyDescent="0.15">
      <c r="A62" s="121"/>
      <c r="B62" s="121"/>
      <c r="C62" s="155"/>
      <c r="D62" s="155"/>
      <c r="E62" s="155"/>
      <c r="F62" s="155"/>
      <c r="G62" s="155"/>
      <c r="H62" s="155"/>
      <c r="I62" s="155"/>
      <c r="J62" s="155"/>
      <c r="K62" s="155"/>
      <c r="L62" s="155"/>
      <c r="M62" s="155"/>
      <c r="N62" s="155"/>
      <c r="O62" s="155"/>
      <c r="P62" s="155"/>
      <c r="Q62" s="155"/>
      <c r="R62" s="155"/>
      <c r="S62" s="155"/>
      <c r="T62" s="155"/>
      <c r="U62" s="155"/>
      <c r="V62" s="155"/>
      <c r="W62" s="155"/>
      <c r="X62" s="121"/>
      <c r="Y62" s="121"/>
    </row>
    <row r="63" spans="1:26" x14ac:dyDescent="0.15">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row>
    <row r="64" spans="1:26" x14ac:dyDescent="0.15">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row>
    <row r="65" spans="1:25" x14ac:dyDescent="0.15">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row>
    <row r="66" spans="1:25" x14ac:dyDescent="0.15">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row>
    <row r="67" spans="1:25" x14ac:dyDescent="0.15">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row>
    <row r="68" spans="1:25" x14ac:dyDescent="0.15">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row>
  </sheetData>
  <mergeCells count="2">
    <mergeCell ref="A1:E1"/>
    <mergeCell ref="A60:D60"/>
  </mergeCells>
  <phoneticPr fontId="2"/>
  <pageMargins left="0.70866141732283472" right="0.70866141732283472" top="0.74803149606299213" bottom="0.74803149606299213" header="0.31496062992125984" footer="0.31496062992125984"/>
  <pageSetup paperSize="9" scale="96" fitToWidth="0" orientation="portrait"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9F55-016B-45B2-A886-0FAFD1ECE287}">
  <sheetPr>
    <tabColor rgb="FFFF0000"/>
  </sheetPr>
  <dimension ref="A2:Z60"/>
  <sheetViews>
    <sheetView view="pageBreakPreview" zoomScale="85" zoomScaleNormal="85" zoomScaleSheetLayoutView="85" workbookViewId="0">
      <pane ySplit="2" topLeftCell="A3" activePane="bottomLeft" state="frozen"/>
      <selection activeCell="K44" sqref="K44"/>
      <selection pane="bottomLeft" activeCell="C1" sqref="C1"/>
    </sheetView>
  </sheetViews>
  <sheetFormatPr defaultRowHeight="13.5" x14ac:dyDescent="0.15"/>
  <cols>
    <col min="1" max="1" width="16" style="17" customWidth="1"/>
    <col min="2" max="2" width="6" style="17" customWidth="1"/>
    <col min="3" max="3" width="6.5" style="17" bestFit="1" customWidth="1"/>
    <col min="4" max="4" width="5.875" style="17" bestFit="1" customWidth="1"/>
    <col min="5" max="13" width="6.5" style="17" bestFit="1" customWidth="1"/>
    <col min="14" max="23" width="6.5" style="17" customWidth="1"/>
    <col min="24" max="24" width="15.875" style="17" customWidth="1"/>
    <col min="25" max="16384" width="9" style="17"/>
  </cols>
  <sheetData>
    <row r="2" spans="1:26" ht="14.25" thickBot="1" x14ac:dyDescent="0.2">
      <c r="A2" s="121"/>
      <c r="B2" s="121"/>
      <c r="C2" s="121"/>
      <c r="D2" s="121"/>
      <c r="E2" s="121"/>
      <c r="F2" s="121"/>
      <c r="G2" s="121"/>
      <c r="H2" s="121"/>
      <c r="I2" s="121"/>
      <c r="J2" s="121"/>
      <c r="K2" s="121"/>
      <c r="L2" s="117"/>
      <c r="M2" s="121"/>
      <c r="N2" s="121"/>
      <c r="O2" s="121"/>
      <c r="P2" s="121"/>
      <c r="Q2" s="121"/>
      <c r="R2" s="121"/>
      <c r="S2" s="121"/>
      <c r="T2" s="121"/>
      <c r="U2" s="121"/>
      <c r="V2" s="121"/>
      <c r="W2" s="583"/>
      <c r="X2" s="287" t="s">
        <v>977</v>
      </c>
      <c r="Y2" s="121"/>
      <c r="Z2" s="121"/>
    </row>
    <row r="3" spans="1:26" ht="24" x14ac:dyDescent="0.15">
      <c r="A3" s="585" t="s">
        <v>708</v>
      </c>
      <c r="B3" s="585" t="s">
        <v>34</v>
      </c>
      <c r="C3" s="372" t="s">
        <v>224</v>
      </c>
      <c r="D3" s="372" t="s">
        <v>225</v>
      </c>
      <c r="E3" s="372" t="s">
        <v>226</v>
      </c>
      <c r="F3" s="372" t="s">
        <v>227</v>
      </c>
      <c r="G3" s="372" t="s">
        <v>228</v>
      </c>
      <c r="H3" s="372" t="s">
        <v>229</v>
      </c>
      <c r="I3" s="372" t="s">
        <v>230</v>
      </c>
      <c r="J3" s="372" t="s">
        <v>231</v>
      </c>
      <c r="K3" s="372" t="s">
        <v>232</v>
      </c>
      <c r="L3" s="373" t="s">
        <v>233</v>
      </c>
      <c r="M3" s="374" t="s">
        <v>234</v>
      </c>
      <c r="N3" s="372" t="s">
        <v>235</v>
      </c>
      <c r="O3" s="372" t="s">
        <v>236</v>
      </c>
      <c r="P3" s="372" t="s">
        <v>54</v>
      </c>
      <c r="Q3" s="372" t="s">
        <v>237</v>
      </c>
      <c r="R3" s="372" t="s">
        <v>238</v>
      </c>
      <c r="S3" s="372" t="s">
        <v>239</v>
      </c>
      <c r="T3" s="372" t="s">
        <v>240</v>
      </c>
      <c r="U3" s="372" t="s">
        <v>241</v>
      </c>
      <c r="V3" s="372" t="s">
        <v>709</v>
      </c>
      <c r="W3" s="373" t="s">
        <v>710</v>
      </c>
      <c r="X3" s="584" t="s">
        <v>861</v>
      </c>
      <c r="Y3" s="121"/>
      <c r="Z3" s="121"/>
    </row>
    <row r="4" spans="1:26" x14ac:dyDescent="0.15">
      <c r="A4" s="377" t="s">
        <v>13</v>
      </c>
      <c r="B4" s="488">
        <f t="shared" ref="B4:B56" si="0">SUM(C4:W4)</f>
        <v>1075</v>
      </c>
      <c r="C4" s="600">
        <v>47</v>
      </c>
      <c r="D4" s="601">
        <v>45</v>
      </c>
      <c r="E4" s="601">
        <v>33</v>
      </c>
      <c r="F4" s="601">
        <v>50</v>
      </c>
      <c r="G4" s="601">
        <v>41</v>
      </c>
      <c r="H4" s="601">
        <v>83</v>
      </c>
      <c r="I4" s="601">
        <v>69</v>
      </c>
      <c r="J4" s="601">
        <v>67</v>
      </c>
      <c r="K4" s="601">
        <v>72</v>
      </c>
      <c r="L4" s="601">
        <v>85</v>
      </c>
      <c r="M4" s="601">
        <v>84</v>
      </c>
      <c r="N4" s="601">
        <v>66</v>
      </c>
      <c r="O4" s="601">
        <v>53</v>
      </c>
      <c r="P4" s="601">
        <v>55</v>
      </c>
      <c r="Q4" s="601">
        <v>57</v>
      </c>
      <c r="R4" s="601">
        <v>74</v>
      </c>
      <c r="S4" s="601">
        <v>43</v>
      </c>
      <c r="T4" s="601">
        <v>30</v>
      </c>
      <c r="U4" s="601">
        <v>14</v>
      </c>
      <c r="V4" s="601">
        <v>6</v>
      </c>
      <c r="W4" s="608">
        <v>1</v>
      </c>
      <c r="X4" s="334" t="s">
        <v>13</v>
      </c>
      <c r="Y4" s="121"/>
      <c r="Z4" s="121"/>
    </row>
    <row r="5" spans="1:26" x14ac:dyDescent="0.15">
      <c r="A5" s="377" t="s">
        <v>740</v>
      </c>
      <c r="B5" s="488">
        <f t="shared" si="0"/>
        <v>618</v>
      </c>
      <c r="C5" s="114">
        <v>26</v>
      </c>
      <c r="D5" s="582">
        <v>18</v>
      </c>
      <c r="E5" s="582">
        <v>23</v>
      </c>
      <c r="F5" s="582">
        <v>25</v>
      </c>
      <c r="G5" s="582">
        <v>12</v>
      </c>
      <c r="H5" s="582">
        <v>46</v>
      </c>
      <c r="I5" s="582">
        <v>43</v>
      </c>
      <c r="J5" s="582">
        <v>40</v>
      </c>
      <c r="K5" s="582">
        <v>30</v>
      </c>
      <c r="L5" s="582">
        <v>56</v>
      </c>
      <c r="M5" s="582">
        <v>39</v>
      </c>
      <c r="N5" s="582">
        <v>27</v>
      </c>
      <c r="O5" s="582">
        <v>30</v>
      </c>
      <c r="P5" s="582">
        <v>35</v>
      </c>
      <c r="Q5" s="582">
        <v>36</v>
      </c>
      <c r="R5" s="582">
        <v>43</v>
      </c>
      <c r="S5" s="582">
        <v>34</v>
      </c>
      <c r="T5" s="582">
        <v>36</v>
      </c>
      <c r="U5" s="582">
        <v>15</v>
      </c>
      <c r="V5" s="582">
        <v>4</v>
      </c>
      <c r="W5" s="409">
        <v>0</v>
      </c>
      <c r="X5" s="334" t="s">
        <v>740</v>
      </c>
      <c r="Y5" s="121"/>
      <c r="Z5" s="121"/>
    </row>
    <row r="6" spans="1:26" x14ac:dyDescent="0.15">
      <c r="A6" s="377" t="s">
        <v>741</v>
      </c>
      <c r="B6" s="488">
        <f t="shared" si="0"/>
        <v>421</v>
      </c>
      <c r="C6" s="114">
        <v>15</v>
      </c>
      <c r="D6" s="582">
        <v>20</v>
      </c>
      <c r="E6" s="582">
        <v>23</v>
      </c>
      <c r="F6" s="582">
        <v>23</v>
      </c>
      <c r="G6" s="582">
        <v>26</v>
      </c>
      <c r="H6" s="582">
        <v>19</v>
      </c>
      <c r="I6" s="582">
        <v>20</v>
      </c>
      <c r="J6" s="582">
        <v>31</v>
      </c>
      <c r="K6" s="582">
        <v>29</v>
      </c>
      <c r="L6" s="582">
        <v>34</v>
      </c>
      <c r="M6" s="582">
        <v>32</v>
      </c>
      <c r="N6" s="582">
        <v>24</v>
      </c>
      <c r="O6" s="582">
        <v>25</v>
      </c>
      <c r="P6" s="582">
        <v>17</v>
      </c>
      <c r="Q6" s="582">
        <v>16</v>
      </c>
      <c r="R6" s="582">
        <v>30</v>
      </c>
      <c r="S6" s="582">
        <v>20</v>
      </c>
      <c r="T6" s="582">
        <v>9</v>
      </c>
      <c r="U6" s="582">
        <v>6</v>
      </c>
      <c r="V6" s="582">
        <v>1</v>
      </c>
      <c r="W6" s="609">
        <v>1</v>
      </c>
      <c r="X6" s="334" t="s">
        <v>741</v>
      </c>
      <c r="Y6" s="121"/>
      <c r="Z6" s="121"/>
    </row>
    <row r="7" spans="1:26" x14ac:dyDescent="0.15">
      <c r="A7" s="377" t="s">
        <v>742</v>
      </c>
      <c r="B7" s="488">
        <f t="shared" si="0"/>
        <v>587</v>
      </c>
      <c r="C7" s="114">
        <v>22</v>
      </c>
      <c r="D7" s="582">
        <v>34</v>
      </c>
      <c r="E7" s="582">
        <v>46</v>
      </c>
      <c r="F7" s="582">
        <v>32</v>
      </c>
      <c r="G7" s="582">
        <v>22</v>
      </c>
      <c r="H7" s="582">
        <v>29</v>
      </c>
      <c r="I7" s="582">
        <v>22</v>
      </c>
      <c r="J7" s="582">
        <v>48</v>
      </c>
      <c r="K7" s="582">
        <v>50</v>
      </c>
      <c r="L7" s="582">
        <v>40</v>
      </c>
      <c r="M7" s="582">
        <v>41</v>
      </c>
      <c r="N7" s="582">
        <v>36</v>
      </c>
      <c r="O7" s="582">
        <v>27</v>
      </c>
      <c r="P7" s="582">
        <v>33</v>
      </c>
      <c r="Q7" s="582">
        <v>22</v>
      </c>
      <c r="R7" s="582">
        <v>22</v>
      </c>
      <c r="S7" s="582">
        <v>27</v>
      </c>
      <c r="T7" s="582">
        <v>20</v>
      </c>
      <c r="U7" s="582">
        <v>12</v>
      </c>
      <c r="V7" s="582">
        <v>2</v>
      </c>
      <c r="W7" s="409">
        <v>0</v>
      </c>
      <c r="X7" s="334" t="s">
        <v>742</v>
      </c>
      <c r="Y7" s="121"/>
      <c r="Z7" s="121"/>
    </row>
    <row r="8" spans="1:26" x14ac:dyDescent="0.15">
      <c r="A8" s="377" t="s">
        <v>14</v>
      </c>
      <c r="B8" s="488">
        <f t="shared" si="0"/>
        <v>79</v>
      </c>
      <c r="C8" s="114">
        <v>2</v>
      </c>
      <c r="D8" s="582">
        <v>7</v>
      </c>
      <c r="E8" s="582">
        <v>4</v>
      </c>
      <c r="F8" s="582">
        <v>5</v>
      </c>
      <c r="G8" s="582">
        <v>6</v>
      </c>
      <c r="H8" s="582">
        <v>7</v>
      </c>
      <c r="I8" s="582">
        <v>2</v>
      </c>
      <c r="J8" s="582">
        <v>3</v>
      </c>
      <c r="K8" s="582">
        <v>6</v>
      </c>
      <c r="L8" s="582">
        <v>6</v>
      </c>
      <c r="M8" s="582">
        <v>6</v>
      </c>
      <c r="N8" s="582">
        <v>7</v>
      </c>
      <c r="O8" s="582">
        <v>6</v>
      </c>
      <c r="P8" s="582">
        <v>3</v>
      </c>
      <c r="Q8" s="582">
        <v>3</v>
      </c>
      <c r="R8" s="582">
        <v>4</v>
      </c>
      <c r="S8" s="582">
        <v>1</v>
      </c>
      <c r="T8" s="582">
        <v>0</v>
      </c>
      <c r="U8" s="610">
        <v>1</v>
      </c>
      <c r="V8" s="610">
        <v>0</v>
      </c>
      <c r="W8" s="609">
        <v>0</v>
      </c>
      <c r="X8" s="334" t="s">
        <v>14</v>
      </c>
      <c r="Y8" s="121"/>
      <c r="Z8" s="121"/>
    </row>
    <row r="9" spans="1:26" x14ac:dyDescent="0.15">
      <c r="A9" s="377" t="s">
        <v>15</v>
      </c>
      <c r="B9" s="488">
        <f t="shared" si="0"/>
        <v>475</v>
      </c>
      <c r="C9" s="114">
        <v>12</v>
      </c>
      <c r="D9" s="582">
        <v>22</v>
      </c>
      <c r="E9" s="582">
        <v>22</v>
      </c>
      <c r="F9" s="582">
        <v>13</v>
      </c>
      <c r="G9" s="582">
        <v>27</v>
      </c>
      <c r="H9" s="582">
        <v>24</v>
      </c>
      <c r="I9" s="582">
        <v>26</v>
      </c>
      <c r="J9" s="582">
        <v>31</v>
      </c>
      <c r="K9" s="582">
        <v>36</v>
      </c>
      <c r="L9" s="582">
        <v>40</v>
      </c>
      <c r="M9" s="582">
        <v>34</v>
      </c>
      <c r="N9" s="582">
        <v>34</v>
      </c>
      <c r="O9" s="582">
        <v>27</v>
      </c>
      <c r="P9" s="582">
        <v>32</v>
      </c>
      <c r="Q9" s="582">
        <v>36</v>
      </c>
      <c r="R9" s="582">
        <v>17</v>
      </c>
      <c r="S9" s="582">
        <v>16</v>
      </c>
      <c r="T9" s="582">
        <v>16</v>
      </c>
      <c r="U9" s="582">
        <v>8</v>
      </c>
      <c r="V9" s="582">
        <v>2</v>
      </c>
      <c r="W9" s="609">
        <v>0</v>
      </c>
      <c r="X9" s="334" t="s">
        <v>15</v>
      </c>
      <c r="Y9" s="121"/>
      <c r="Z9" s="121"/>
    </row>
    <row r="10" spans="1:26" x14ac:dyDescent="0.15">
      <c r="A10" s="378" t="s">
        <v>743</v>
      </c>
      <c r="B10" s="488">
        <f t="shared" si="0"/>
        <v>418</v>
      </c>
      <c r="C10" s="114">
        <v>10</v>
      </c>
      <c r="D10" s="582">
        <v>9</v>
      </c>
      <c r="E10" s="582">
        <v>11</v>
      </c>
      <c r="F10" s="582">
        <v>13</v>
      </c>
      <c r="G10" s="582">
        <v>16</v>
      </c>
      <c r="H10" s="582">
        <v>29</v>
      </c>
      <c r="I10" s="582">
        <v>21</v>
      </c>
      <c r="J10" s="582">
        <v>18</v>
      </c>
      <c r="K10" s="582">
        <v>27</v>
      </c>
      <c r="L10" s="582">
        <v>24</v>
      </c>
      <c r="M10" s="582">
        <v>30</v>
      </c>
      <c r="N10" s="582">
        <v>33</v>
      </c>
      <c r="O10" s="582">
        <v>36</v>
      </c>
      <c r="P10" s="582">
        <v>26</v>
      </c>
      <c r="Q10" s="582">
        <v>29</v>
      </c>
      <c r="R10" s="582">
        <v>28</v>
      </c>
      <c r="S10" s="582">
        <v>23</v>
      </c>
      <c r="T10" s="582">
        <v>29</v>
      </c>
      <c r="U10" s="582">
        <v>4</v>
      </c>
      <c r="V10" s="582">
        <v>2</v>
      </c>
      <c r="W10" s="409">
        <v>0</v>
      </c>
      <c r="X10" s="335" t="s">
        <v>961</v>
      </c>
      <c r="Y10" s="121"/>
      <c r="Z10" s="121"/>
    </row>
    <row r="11" spans="1:26" x14ac:dyDescent="0.15">
      <c r="A11" s="378" t="s">
        <v>744</v>
      </c>
      <c r="B11" s="488">
        <f t="shared" si="0"/>
        <v>484</v>
      </c>
      <c r="C11" s="114">
        <v>21</v>
      </c>
      <c r="D11" s="582">
        <v>15</v>
      </c>
      <c r="E11" s="582">
        <v>20</v>
      </c>
      <c r="F11" s="582">
        <v>24</v>
      </c>
      <c r="G11" s="582">
        <v>16</v>
      </c>
      <c r="H11" s="582">
        <v>31</v>
      </c>
      <c r="I11" s="582">
        <v>30</v>
      </c>
      <c r="J11" s="582">
        <v>18</v>
      </c>
      <c r="K11" s="582">
        <v>26</v>
      </c>
      <c r="L11" s="582">
        <v>39</v>
      </c>
      <c r="M11" s="582">
        <v>39</v>
      </c>
      <c r="N11" s="582">
        <v>32</v>
      </c>
      <c r="O11" s="582">
        <v>26</v>
      </c>
      <c r="P11" s="582">
        <v>21</v>
      </c>
      <c r="Q11" s="582">
        <v>42</v>
      </c>
      <c r="R11" s="582">
        <v>29</v>
      </c>
      <c r="S11" s="582">
        <v>26</v>
      </c>
      <c r="T11" s="582">
        <v>22</v>
      </c>
      <c r="U11" s="582">
        <v>5</v>
      </c>
      <c r="V11" s="582">
        <v>2</v>
      </c>
      <c r="W11" s="609">
        <v>0</v>
      </c>
      <c r="X11" s="335" t="s">
        <v>744</v>
      </c>
      <c r="Y11" s="121"/>
      <c r="Z11" s="121"/>
    </row>
    <row r="12" spans="1:26" x14ac:dyDescent="0.15">
      <c r="A12" s="378" t="s">
        <v>745</v>
      </c>
      <c r="B12" s="488">
        <f t="shared" si="0"/>
        <v>227</v>
      </c>
      <c r="C12" s="114">
        <v>6</v>
      </c>
      <c r="D12" s="582">
        <v>7</v>
      </c>
      <c r="E12" s="582">
        <v>3</v>
      </c>
      <c r="F12" s="582">
        <v>12</v>
      </c>
      <c r="G12" s="582">
        <v>7</v>
      </c>
      <c r="H12" s="582">
        <v>3</v>
      </c>
      <c r="I12" s="582">
        <v>7</v>
      </c>
      <c r="J12" s="582">
        <v>8</v>
      </c>
      <c r="K12" s="582">
        <v>2</v>
      </c>
      <c r="L12" s="582">
        <v>14</v>
      </c>
      <c r="M12" s="582">
        <v>25</v>
      </c>
      <c r="N12" s="582">
        <v>19</v>
      </c>
      <c r="O12" s="582">
        <v>6</v>
      </c>
      <c r="P12" s="582">
        <v>12</v>
      </c>
      <c r="Q12" s="582">
        <v>24</v>
      </c>
      <c r="R12" s="582">
        <v>23</v>
      </c>
      <c r="S12" s="582">
        <v>24</v>
      </c>
      <c r="T12" s="582">
        <v>20</v>
      </c>
      <c r="U12" s="582">
        <v>4</v>
      </c>
      <c r="V12" s="582">
        <v>1</v>
      </c>
      <c r="W12" s="609">
        <v>0</v>
      </c>
      <c r="X12" s="335" t="s">
        <v>745</v>
      </c>
      <c r="Y12" s="121"/>
      <c r="Z12" s="121"/>
    </row>
    <row r="13" spans="1:26" x14ac:dyDescent="0.15">
      <c r="A13" s="378" t="s">
        <v>746</v>
      </c>
      <c r="B13" s="488">
        <f t="shared" si="0"/>
        <v>264</v>
      </c>
      <c r="C13" s="114">
        <v>10</v>
      </c>
      <c r="D13" s="582">
        <v>6</v>
      </c>
      <c r="E13" s="582">
        <v>7</v>
      </c>
      <c r="F13" s="582">
        <v>9</v>
      </c>
      <c r="G13" s="582">
        <v>7</v>
      </c>
      <c r="H13" s="582">
        <v>11</v>
      </c>
      <c r="I13" s="582">
        <v>9</v>
      </c>
      <c r="J13" s="582">
        <v>16</v>
      </c>
      <c r="K13" s="582">
        <v>8</v>
      </c>
      <c r="L13" s="582">
        <v>17</v>
      </c>
      <c r="M13" s="582">
        <v>27</v>
      </c>
      <c r="N13" s="582">
        <v>19</v>
      </c>
      <c r="O13" s="582">
        <v>14</v>
      </c>
      <c r="P13" s="582">
        <v>12</v>
      </c>
      <c r="Q13" s="582">
        <v>26</v>
      </c>
      <c r="R13" s="582">
        <v>26</v>
      </c>
      <c r="S13" s="582">
        <v>20</v>
      </c>
      <c r="T13" s="582">
        <v>10</v>
      </c>
      <c r="U13" s="582">
        <v>9</v>
      </c>
      <c r="V13" s="582">
        <v>1</v>
      </c>
      <c r="W13" s="609">
        <v>0</v>
      </c>
      <c r="X13" s="335" t="s">
        <v>746</v>
      </c>
      <c r="Y13" s="121"/>
      <c r="Z13" s="121"/>
    </row>
    <row r="14" spans="1:26" x14ac:dyDescent="0.15">
      <c r="A14" s="378" t="s">
        <v>747</v>
      </c>
      <c r="B14" s="488">
        <f t="shared" si="0"/>
        <v>331</v>
      </c>
      <c r="C14" s="114">
        <v>23</v>
      </c>
      <c r="D14" s="582">
        <v>14</v>
      </c>
      <c r="E14" s="582">
        <v>18</v>
      </c>
      <c r="F14" s="582">
        <v>23</v>
      </c>
      <c r="G14" s="582">
        <v>15</v>
      </c>
      <c r="H14" s="582">
        <v>16</v>
      </c>
      <c r="I14" s="582">
        <v>26</v>
      </c>
      <c r="J14" s="582">
        <v>23</v>
      </c>
      <c r="K14" s="582">
        <v>23</v>
      </c>
      <c r="L14" s="582">
        <v>27</v>
      </c>
      <c r="M14" s="582">
        <v>25</v>
      </c>
      <c r="N14" s="582">
        <v>19</v>
      </c>
      <c r="O14" s="582">
        <v>12</v>
      </c>
      <c r="P14" s="582">
        <v>10</v>
      </c>
      <c r="Q14" s="582">
        <v>20</v>
      </c>
      <c r="R14" s="582">
        <v>12</v>
      </c>
      <c r="S14" s="582">
        <v>14</v>
      </c>
      <c r="T14" s="582">
        <v>5</v>
      </c>
      <c r="U14" s="582">
        <v>6</v>
      </c>
      <c r="V14" s="611">
        <v>0</v>
      </c>
      <c r="W14" s="609">
        <v>0</v>
      </c>
      <c r="X14" s="335" t="s">
        <v>747</v>
      </c>
      <c r="Y14" s="121"/>
      <c r="Z14" s="121"/>
    </row>
    <row r="15" spans="1:26" x14ac:dyDescent="0.15">
      <c r="A15" s="378" t="s">
        <v>748</v>
      </c>
      <c r="B15" s="488">
        <f t="shared" si="0"/>
        <v>389</v>
      </c>
      <c r="C15" s="114">
        <v>13</v>
      </c>
      <c r="D15" s="582">
        <v>10</v>
      </c>
      <c r="E15" s="582">
        <v>6</v>
      </c>
      <c r="F15" s="582">
        <v>8</v>
      </c>
      <c r="G15" s="582">
        <v>20</v>
      </c>
      <c r="H15" s="582">
        <v>23</v>
      </c>
      <c r="I15" s="582">
        <v>24</v>
      </c>
      <c r="J15" s="582">
        <v>24</v>
      </c>
      <c r="K15" s="582">
        <v>17</v>
      </c>
      <c r="L15" s="582">
        <v>22</v>
      </c>
      <c r="M15" s="582">
        <v>32</v>
      </c>
      <c r="N15" s="582">
        <v>35</v>
      </c>
      <c r="O15" s="582">
        <v>28</v>
      </c>
      <c r="P15" s="582">
        <v>29</v>
      </c>
      <c r="Q15" s="582">
        <v>24</v>
      </c>
      <c r="R15" s="582">
        <v>19</v>
      </c>
      <c r="S15" s="582">
        <v>24</v>
      </c>
      <c r="T15" s="582">
        <v>23</v>
      </c>
      <c r="U15" s="582">
        <v>8</v>
      </c>
      <c r="V15" s="582">
        <v>0</v>
      </c>
      <c r="W15" s="609">
        <v>0</v>
      </c>
      <c r="X15" s="335" t="s">
        <v>748</v>
      </c>
      <c r="Y15" s="121"/>
      <c r="Z15" s="121"/>
    </row>
    <row r="16" spans="1:26" x14ac:dyDescent="0.15">
      <c r="A16" s="378" t="s">
        <v>749</v>
      </c>
      <c r="B16" s="488">
        <f t="shared" si="0"/>
        <v>219</v>
      </c>
      <c r="C16" s="114">
        <v>8</v>
      </c>
      <c r="D16" s="582">
        <v>9</v>
      </c>
      <c r="E16" s="582">
        <v>13</v>
      </c>
      <c r="F16" s="582">
        <v>11</v>
      </c>
      <c r="G16" s="582">
        <v>13</v>
      </c>
      <c r="H16" s="582">
        <v>15</v>
      </c>
      <c r="I16" s="582">
        <v>8</v>
      </c>
      <c r="J16" s="582">
        <v>13</v>
      </c>
      <c r="K16" s="582">
        <v>14</v>
      </c>
      <c r="L16" s="582">
        <v>11</v>
      </c>
      <c r="M16" s="582">
        <v>25</v>
      </c>
      <c r="N16" s="582">
        <v>11</v>
      </c>
      <c r="O16" s="582">
        <v>7</v>
      </c>
      <c r="P16" s="582">
        <v>10</v>
      </c>
      <c r="Q16" s="582">
        <v>13</v>
      </c>
      <c r="R16" s="582">
        <v>15</v>
      </c>
      <c r="S16" s="582">
        <v>14</v>
      </c>
      <c r="T16" s="582">
        <v>7</v>
      </c>
      <c r="U16" s="582">
        <v>1</v>
      </c>
      <c r="V16" s="611">
        <v>1</v>
      </c>
      <c r="W16" s="609">
        <v>0</v>
      </c>
      <c r="X16" s="335" t="s">
        <v>749</v>
      </c>
      <c r="Y16" s="121"/>
      <c r="Z16" s="121"/>
    </row>
    <row r="17" spans="1:26" x14ac:dyDescent="0.15">
      <c r="A17" s="378" t="s">
        <v>750</v>
      </c>
      <c r="B17" s="488">
        <f t="shared" si="0"/>
        <v>167</v>
      </c>
      <c r="C17" s="114">
        <v>3</v>
      </c>
      <c r="D17" s="582">
        <v>6</v>
      </c>
      <c r="E17" s="582">
        <v>3</v>
      </c>
      <c r="F17" s="582">
        <v>5</v>
      </c>
      <c r="G17" s="582">
        <v>6</v>
      </c>
      <c r="H17" s="582">
        <v>11</v>
      </c>
      <c r="I17" s="582">
        <v>5</v>
      </c>
      <c r="J17" s="582">
        <v>8</v>
      </c>
      <c r="K17" s="582">
        <v>8</v>
      </c>
      <c r="L17" s="582">
        <v>9</v>
      </c>
      <c r="M17" s="582">
        <v>14</v>
      </c>
      <c r="N17" s="582">
        <v>17</v>
      </c>
      <c r="O17" s="582">
        <v>20</v>
      </c>
      <c r="P17" s="582">
        <v>8</v>
      </c>
      <c r="Q17" s="582">
        <v>8</v>
      </c>
      <c r="R17" s="582">
        <v>5</v>
      </c>
      <c r="S17" s="582">
        <v>12</v>
      </c>
      <c r="T17" s="582">
        <v>13</v>
      </c>
      <c r="U17" s="582">
        <v>5</v>
      </c>
      <c r="V17" s="582">
        <v>1</v>
      </c>
      <c r="W17" s="609">
        <v>0</v>
      </c>
      <c r="X17" s="335" t="s">
        <v>750</v>
      </c>
      <c r="Y17" s="121"/>
      <c r="Z17" s="121"/>
    </row>
    <row r="18" spans="1:26" x14ac:dyDescent="0.15">
      <c r="A18" s="378" t="s">
        <v>751</v>
      </c>
      <c r="B18" s="488">
        <f t="shared" si="0"/>
        <v>273</v>
      </c>
      <c r="C18" s="114">
        <v>10</v>
      </c>
      <c r="D18" s="582">
        <v>13</v>
      </c>
      <c r="E18" s="582">
        <v>20</v>
      </c>
      <c r="F18" s="582">
        <v>11</v>
      </c>
      <c r="G18" s="582">
        <v>4</v>
      </c>
      <c r="H18" s="582">
        <v>13</v>
      </c>
      <c r="I18" s="582">
        <v>20</v>
      </c>
      <c r="J18" s="582">
        <v>20</v>
      </c>
      <c r="K18" s="582">
        <v>17</v>
      </c>
      <c r="L18" s="582">
        <v>18</v>
      </c>
      <c r="M18" s="582">
        <v>24</v>
      </c>
      <c r="N18" s="582">
        <v>14</v>
      </c>
      <c r="O18" s="582">
        <v>14</v>
      </c>
      <c r="P18" s="582">
        <v>17</v>
      </c>
      <c r="Q18" s="582">
        <v>13</v>
      </c>
      <c r="R18" s="582">
        <v>16</v>
      </c>
      <c r="S18" s="582">
        <v>16</v>
      </c>
      <c r="T18" s="582">
        <v>6</v>
      </c>
      <c r="U18" s="582">
        <v>5</v>
      </c>
      <c r="V18" s="582">
        <v>1</v>
      </c>
      <c r="W18" s="609">
        <v>1</v>
      </c>
      <c r="X18" s="335" t="s">
        <v>751</v>
      </c>
      <c r="Y18" s="121"/>
      <c r="Z18" s="121"/>
    </row>
    <row r="19" spans="1:26" x14ac:dyDescent="0.15">
      <c r="A19" s="378" t="s">
        <v>752</v>
      </c>
      <c r="B19" s="488">
        <f t="shared" si="0"/>
        <v>169</v>
      </c>
      <c r="C19" s="114">
        <v>5</v>
      </c>
      <c r="D19" s="582">
        <v>10</v>
      </c>
      <c r="E19" s="582">
        <v>12</v>
      </c>
      <c r="F19" s="582">
        <v>5</v>
      </c>
      <c r="G19" s="582">
        <v>7</v>
      </c>
      <c r="H19" s="582">
        <v>6</v>
      </c>
      <c r="I19" s="582">
        <v>1</v>
      </c>
      <c r="J19" s="582">
        <v>14</v>
      </c>
      <c r="K19" s="582">
        <v>8</v>
      </c>
      <c r="L19" s="582">
        <v>8</v>
      </c>
      <c r="M19" s="582">
        <v>16</v>
      </c>
      <c r="N19" s="582">
        <v>6</v>
      </c>
      <c r="O19" s="582">
        <v>17</v>
      </c>
      <c r="P19" s="582">
        <v>12</v>
      </c>
      <c r="Q19" s="582">
        <v>16</v>
      </c>
      <c r="R19" s="582">
        <v>6</v>
      </c>
      <c r="S19" s="582">
        <v>8</v>
      </c>
      <c r="T19" s="582">
        <v>8</v>
      </c>
      <c r="U19" s="582">
        <v>4</v>
      </c>
      <c r="V19" s="582">
        <v>0</v>
      </c>
      <c r="W19" s="409">
        <v>0</v>
      </c>
      <c r="X19" s="335" t="s">
        <v>752</v>
      </c>
      <c r="Y19" s="121"/>
      <c r="Z19" s="121"/>
    </row>
    <row r="20" spans="1:26" x14ac:dyDescent="0.15">
      <c r="A20" s="378" t="s">
        <v>753</v>
      </c>
      <c r="B20" s="488">
        <f t="shared" si="0"/>
        <v>589</v>
      </c>
      <c r="C20" s="114">
        <v>24</v>
      </c>
      <c r="D20" s="582">
        <v>25</v>
      </c>
      <c r="E20" s="582">
        <v>25</v>
      </c>
      <c r="F20" s="582">
        <v>34</v>
      </c>
      <c r="G20" s="582">
        <v>20</v>
      </c>
      <c r="H20" s="582">
        <v>20</v>
      </c>
      <c r="I20" s="582">
        <v>33</v>
      </c>
      <c r="J20" s="582">
        <v>35</v>
      </c>
      <c r="K20" s="582">
        <v>29</v>
      </c>
      <c r="L20" s="582">
        <v>40</v>
      </c>
      <c r="M20" s="582">
        <v>47</v>
      </c>
      <c r="N20" s="582">
        <v>43</v>
      </c>
      <c r="O20" s="582">
        <v>40</v>
      </c>
      <c r="P20" s="582">
        <v>29</v>
      </c>
      <c r="Q20" s="582">
        <v>48</v>
      </c>
      <c r="R20" s="582">
        <v>34</v>
      </c>
      <c r="S20" s="582">
        <v>25</v>
      </c>
      <c r="T20" s="582">
        <v>23</v>
      </c>
      <c r="U20" s="582">
        <v>11</v>
      </c>
      <c r="V20" s="582">
        <v>3</v>
      </c>
      <c r="W20" s="409">
        <v>1</v>
      </c>
      <c r="X20" s="335" t="s">
        <v>753</v>
      </c>
      <c r="Y20" s="121"/>
      <c r="Z20" s="121"/>
    </row>
    <row r="21" spans="1:26" x14ac:dyDescent="0.15">
      <c r="A21" s="378" t="s">
        <v>754</v>
      </c>
      <c r="B21" s="488">
        <f t="shared" si="0"/>
        <v>476</v>
      </c>
      <c r="C21" s="114">
        <v>11</v>
      </c>
      <c r="D21" s="582">
        <v>22</v>
      </c>
      <c r="E21" s="582">
        <v>36</v>
      </c>
      <c r="F21" s="582">
        <v>28</v>
      </c>
      <c r="G21" s="582">
        <v>18</v>
      </c>
      <c r="H21" s="582">
        <v>26</v>
      </c>
      <c r="I21" s="582">
        <v>23</v>
      </c>
      <c r="J21" s="582">
        <v>26</v>
      </c>
      <c r="K21" s="582">
        <v>37</v>
      </c>
      <c r="L21" s="582">
        <v>29</v>
      </c>
      <c r="M21" s="582">
        <v>37</v>
      </c>
      <c r="N21" s="582">
        <v>49</v>
      </c>
      <c r="O21" s="582">
        <v>28</v>
      </c>
      <c r="P21" s="582">
        <v>16</v>
      </c>
      <c r="Q21" s="582">
        <v>31</v>
      </c>
      <c r="R21" s="582">
        <v>24</v>
      </c>
      <c r="S21" s="582">
        <v>19</v>
      </c>
      <c r="T21" s="582">
        <v>12</v>
      </c>
      <c r="U21" s="582">
        <v>4</v>
      </c>
      <c r="V21" s="611">
        <v>0</v>
      </c>
      <c r="W21" s="609">
        <v>0</v>
      </c>
      <c r="X21" s="335" t="s">
        <v>754</v>
      </c>
      <c r="Y21" s="121"/>
      <c r="Z21" s="121"/>
    </row>
    <row r="22" spans="1:26" x14ac:dyDescent="0.15">
      <c r="A22" s="378" t="s">
        <v>755</v>
      </c>
      <c r="B22" s="488">
        <f t="shared" si="0"/>
        <v>154</v>
      </c>
      <c r="C22" s="114">
        <v>5</v>
      </c>
      <c r="D22" s="582">
        <v>6</v>
      </c>
      <c r="E22" s="582">
        <v>12</v>
      </c>
      <c r="F22" s="582">
        <v>11</v>
      </c>
      <c r="G22" s="582">
        <v>8</v>
      </c>
      <c r="H22" s="582">
        <v>3</v>
      </c>
      <c r="I22" s="582">
        <v>8</v>
      </c>
      <c r="J22" s="582">
        <v>11</v>
      </c>
      <c r="K22" s="582">
        <v>8</v>
      </c>
      <c r="L22" s="582">
        <v>20</v>
      </c>
      <c r="M22" s="582">
        <v>12</v>
      </c>
      <c r="N22" s="582">
        <v>15</v>
      </c>
      <c r="O22" s="582">
        <v>8</v>
      </c>
      <c r="P22" s="582">
        <v>7</v>
      </c>
      <c r="Q22" s="582">
        <v>3</v>
      </c>
      <c r="R22" s="582">
        <v>6</v>
      </c>
      <c r="S22" s="582">
        <v>8</v>
      </c>
      <c r="T22" s="582">
        <v>3</v>
      </c>
      <c r="U22" s="582">
        <v>0</v>
      </c>
      <c r="V22" s="611">
        <v>0</v>
      </c>
      <c r="W22" s="609">
        <v>0</v>
      </c>
      <c r="X22" s="335" t="s">
        <v>755</v>
      </c>
      <c r="Y22" s="121"/>
      <c r="Z22" s="121"/>
    </row>
    <row r="23" spans="1:26" x14ac:dyDescent="0.15">
      <c r="A23" s="378" t="s">
        <v>756</v>
      </c>
      <c r="B23" s="488">
        <f t="shared" si="0"/>
        <v>675</v>
      </c>
      <c r="C23" s="114">
        <v>21</v>
      </c>
      <c r="D23" s="582">
        <v>27</v>
      </c>
      <c r="E23" s="582">
        <v>30</v>
      </c>
      <c r="F23" s="582">
        <v>33</v>
      </c>
      <c r="G23" s="582">
        <v>31</v>
      </c>
      <c r="H23" s="582">
        <v>52</v>
      </c>
      <c r="I23" s="582">
        <v>25</v>
      </c>
      <c r="J23" s="582">
        <v>24</v>
      </c>
      <c r="K23" s="582">
        <v>43</v>
      </c>
      <c r="L23" s="582">
        <v>52</v>
      </c>
      <c r="M23" s="582">
        <v>66</v>
      </c>
      <c r="N23" s="582">
        <v>55</v>
      </c>
      <c r="O23" s="582">
        <v>47</v>
      </c>
      <c r="P23" s="582">
        <v>35</v>
      </c>
      <c r="Q23" s="582">
        <v>48</v>
      </c>
      <c r="R23" s="582">
        <v>38</v>
      </c>
      <c r="S23" s="582">
        <v>19</v>
      </c>
      <c r="T23" s="582">
        <v>19</v>
      </c>
      <c r="U23" s="582">
        <v>7</v>
      </c>
      <c r="V23" s="582">
        <v>3</v>
      </c>
      <c r="W23" s="409">
        <v>0</v>
      </c>
      <c r="X23" s="335" t="s">
        <v>756</v>
      </c>
      <c r="Y23" s="121"/>
      <c r="Z23" s="121"/>
    </row>
    <row r="24" spans="1:26" x14ac:dyDescent="0.15">
      <c r="A24" s="378" t="s">
        <v>16</v>
      </c>
      <c r="B24" s="488">
        <f t="shared" si="0"/>
        <v>267</v>
      </c>
      <c r="C24" s="114">
        <v>12</v>
      </c>
      <c r="D24" s="582">
        <v>6</v>
      </c>
      <c r="E24" s="582">
        <v>7</v>
      </c>
      <c r="F24" s="582">
        <v>5</v>
      </c>
      <c r="G24" s="582">
        <v>8</v>
      </c>
      <c r="H24" s="582">
        <v>9</v>
      </c>
      <c r="I24" s="582">
        <v>8</v>
      </c>
      <c r="J24" s="582">
        <v>14</v>
      </c>
      <c r="K24" s="582">
        <v>10</v>
      </c>
      <c r="L24" s="582">
        <v>25</v>
      </c>
      <c r="M24" s="582">
        <v>23</v>
      </c>
      <c r="N24" s="582">
        <v>26</v>
      </c>
      <c r="O24" s="582">
        <v>16</v>
      </c>
      <c r="P24" s="582">
        <v>16</v>
      </c>
      <c r="Q24" s="582">
        <v>29</v>
      </c>
      <c r="R24" s="582">
        <v>20</v>
      </c>
      <c r="S24" s="582">
        <v>13</v>
      </c>
      <c r="T24" s="582">
        <v>14</v>
      </c>
      <c r="U24" s="582">
        <v>3</v>
      </c>
      <c r="V24" s="582">
        <v>2</v>
      </c>
      <c r="W24" s="409">
        <v>1</v>
      </c>
      <c r="X24" s="335" t="s">
        <v>16</v>
      </c>
      <c r="Y24" s="121"/>
      <c r="Z24" s="121"/>
    </row>
    <row r="25" spans="1:26" x14ac:dyDescent="0.15">
      <c r="A25" s="378" t="s">
        <v>17</v>
      </c>
      <c r="B25" s="488">
        <f t="shared" si="0"/>
        <v>14</v>
      </c>
      <c r="C25" s="114">
        <v>0</v>
      </c>
      <c r="D25" s="582">
        <v>0</v>
      </c>
      <c r="E25" s="582">
        <v>2</v>
      </c>
      <c r="F25" s="582">
        <v>1</v>
      </c>
      <c r="G25" s="582">
        <v>0</v>
      </c>
      <c r="H25" s="582">
        <v>0</v>
      </c>
      <c r="I25" s="582">
        <v>0</v>
      </c>
      <c r="J25" s="582">
        <v>0</v>
      </c>
      <c r="K25" s="582">
        <v>0</v>
      </c>
      <c r="L25" s="582">
        <v>1</v>
      </c>
      <c r="M25" s="582">
        <v>1</v>
      </c>
      <c r="N25" s="582">
        <v>1</v>
      </c>
      <c r="O25" s="582">
        <v>1</v>
      </c>
      <c r="P25" s="582">
        <v>1</v>
      </c>
      <c r="Q25" s="582">
        <v>1</v>
      </c>
      <c r="R25" s="582">
        <v>3</v>
      </c>
      <c r="S25" s="582">
        <v>0</v>
      </c>
      <c r="T25" s="582">
        <v>1</v>
      </c>
      <c r="U25" s="582">
        <v>0</v>
      </c>
      <c r="V25" s="582">
        <v>1</v>
      </c>
      <c r="W25" s="609">
        <v>0</v>
      </c>
      <c r="X25" s="335" t="s">
        <v>17</v>
      </c>
      <c r="Y25" s="121"/>
      <c r="Z25" s="121"/>
    </row>
    <row r="26" spans="1:26" x14ac:dyDescent="0.15">
      <c r="A26" s="378" t="s">
        <v>757</v>
      </c>
      <c r="B26" s="488">
        <f t="shared" si="0"/>
        <v>0</v>
      </c>
      <c r="C26" s="612">
        <v>0</v>
      </c>
      <c r="D26" s="611">
        <v>0</v>
      </c>
      <c r="E26" s="611">
        <v>0</v>
      </c>
      <c r="F26" s="611">
        <v>0</v>
      </c>
      <c r="G26" s="611">
        <v>0</v>
      </c>
      <c r="H26" s="611">
        <v>0</v>
      </c>
      <c r="I26" s="611">
        <v>0</v>
      </c>
      <c r="J26" s="611">
        <v>0</v>
      </c>
      <c r="K26" s="611">
        <v>0</v>
      </c>
      <c r="L26" s="611">
        <v>0</v>
      </c>
      <c r="M26" s="611">
        <v>0</v>
      </c>
      <c r="N26" s="611">
        <v>0</v>
      </c>
      <c r="O26" s="611">
        <v>0</v>
      </c>
      <c r="P26" s="611">
        <v>0</v>
      </c>
      <c r="Q26" s="611">
        <v>0</v>
      </c>
      <c r="R26" s="611">
        <v>0</v>
      </c>
      <c r="S26" s="611">
        <v>0</v>
      </c>
      <c r="T26" s="611">
        <v>0</v>
      </c>
      <c r="U26" s="611">
        <v>0</v>
      </c>
      <c r="V26" s="611">
        <v>0</v>
      </c>
      <c r="W26" s="609">
        <v>0</v>
      </c>
      <c r="X26" s="335" t="s">
        <v>757</v>
      </c>
      <c r="Y26" s="121"/>
      <c r="Z26" s="121"/>
    </row>
    <row r="27" spans="1:26" x14ac:dyDescent="0.15">
      <c r="A27" s="378" t="s">
        <v>758</v>
      </c>
      <c r="B27" s="488">
        <f t="shared" si="0"/>
        <v>622</v>
      </c>
      <c r="C27" s="114">
        <v>29</v>
      </c>
      <c r="D27" s="582">
        <v>41</v>
      </c>
      <c r="E27" s="582">
        <v>41</v>
      </c>
      <c r="F27" s="582">
        <v>22</v>
      </c>
      <c r="G27" s="582">
        <v>26</v>
      </c>
      <c r="H27" s="582">
        <v>32</v>
      </c>
      <c r="I27" s="582">
        <v>36</v>
      </c>
      <c r="J27" s="582">
        <v>40</v>
      </c>
      <c r="K27" s="582">
        <v>49</v>
      </c>
      <c r="L27" s="582">
        <v>42</v>
      </c>
      <c r="M27" s="582">
        <v>59</v>
      </c>
      <c r="N27" s="582">
        <v>39</v>
      </c>
      <c r="O27" s="582">
        <v>37</v>
      </c>
      <c r="P27" s="582">
        <v>21</v>
      </c>
      <c r="Q27" s="582">
        <v>35</v>
      </c>
      <c r="R27" s="582">
        <v>27</v>
      </c>
      <c r="S27" s="582">
        <v>28</v>
      </c>
      <c r="T27" s="582">
        <v>10</v>
      </c>
      <c r="U27" s="582">
        <v>8</v>
      </c>
      <c r="V27" s="582">
        <v>0</v>
      </c>
      <c r="W27" s="409">
        <v>0</v>
      </c>
      <c r="X27" s="335" t="s">
        <v>758</v>
      </c>
      <c r="Y27" s="121"/>
      <c r="Z27" s="121"/>
    </row>
    <row r="28" spans="1:26" x14ac:dyDescent="0.15">
      <c r="A28" s="378" t="s">
        <v>759</v>
      </c>
      <c r="B28" s="488">
        <f t="shared" si="0"/>
        <v>520</v>
      </c>
      <c r="C28" s="114">
        <v>16</v>
      </c>
      <c r="D28" s="582">
        <v>21</v>
      </c>
      <c r="E28" s="582">
        <v>14</v>
      </c>
      <c r="F28" s="582">
        <v>30</v>
      </c>
      <c r="G28" s="582">
        <v>21</v>
      </c>
      <c r="H28" s="582">
        <v>29</v>
      </c>
      <c r="I28" s="582">
        <v>23</v>
      </c>
      <c r="J28" s="582">
        <v>19</v>
      </c>
      <c r="K28" s="582">
        <v>40</v>
      </c>
      <c r="L28" s="582">
        <v>32</v>
      </c>
      <c r="M28" s="582">
        <v>27</v>
      </c>
      <c r="N28" s="582">
        <v>32</v>
      </c>
      <c r="O28" s="582">
        <v>32</v>
      </c>
      <c r="P28" s="582">
        <v>47</v>
      </c>
      <c r="Q28" s="582">
        <v>55</v>
      </c>
      <c r="R28" s="582">
        <v>41</v>
      </c>
      <c r="S28" s="582">
        <v>22</v>
      </c>
      <c r="T28" s="582">
        <v>10</v>
      </c>
      <c r="U28" s="582">
        <v>7</v>
      </c>
      <c r="V28" s="611">
        <v>2</v>
      </c>
      <c r="W28" s="609">
        <v>0</v>
      </c>
      <c r="X28" s="335" t="s">
        <v>759</v>
      </c>
      <c r="Y28" s="121"/>
      <c r="Z28" s="121"/>
    </row>
    <row r="29" spans="1:26" x14ac:dyDescent="0.15">
      <c r="A29" s="378" t="s">
        <v>760</v>
      </c>
      <c r="B29" s="488">
        <f t="shared" si="0"/>
        <v>211</v>
      </c>
      <c r="C29" s="114">
        <v>6</v>
      </c>
      <c r="D29" s="582">
        <v>10</v>
      </c>
      <c r="E29" s="582">
        <v>13</v>
      </c>
      <c r="F29" s="582">
        <v>13</v>
      </c>
      <c r="G29" s="582">
        <v>7</v>
      </c>
      <c r="H29" s="582">
        <v>12</v>
      </c>
      <c r="I29" s="582">
        <v>6</v>
      </c>
      <c r="J29" s="582">
        <v>9</v>
      </c>
      <c r="K29" s="582">
        <v>18</v>
      </c>
      <c r="L29" s="582">
        <v>11</v>
      </c>
      <c r="M29" s="582">
        <v>23</v>
      </c>
      <c r="N29" s="582">
        <v>11</v>
      </c>
      <c r="O29" s="582">
        <v>18</v>
      </c>
      <c r="P29" s="582">
        <v>18</v>
      </c>
      <c r="Q29" s="582">
        <v>16</v>
      </c>
      <c r="R29" s="582">
        <v>10</v>
      </c>
      <c r="S29" s="582">
        <v>5</v>
      </c>
      <c r="T29" s="582">
        <v>3</v>
      </c>
      <c r="U29" s="582">
        <v>1</v>
      </c>
      <c r="V29" s="582">
        <v>1</v>
      </c>
      <c r="W29" s="609">
        <v>0</v>
      </c>
      <c r="X29" s="335" t="s">
        <v>760</v>
      </c>
      <c r="Y29" s="121"/>
      <c r="Z29" s="121"/>
    </row>
    <row r="30" spans="1:26" ht="14.25" customHeight="1" x14ac:dyDescent="0.15">
      <c r="A30" s="378" t="s">
        <v>761</v>
      </c>
      <c r="B30" s="488">
        <f t="shared" si="0"/>
        <v>1012</v>
      </c>
      <c r="C30" s="114">
        <v>29</v>
      </c>
      <c r="D30" s="582">
        <v>29</v>
      </c>
      <c r="E30" s="582">
        <v>34</v>
      </c>
      <c r="F30" s="582">
        <v>52</v>
      </c>
      <c r="G30" s="582">
        <v>60</v>
      </c>
      <c r="H30" s="582">
        <v>45</v>
      </c>
      <c r="I30" s="582">
        <v>52</v>
      </c>
      <c r="J30" s="582">
        <v>58</v>
      </c>
      <c r="K30" s="582">
        <v>72</v>
      </c>
      <c r="L30" s="582">
        <v>70</v>
      </c>
      <c r="M30" s="582">
        <v>56</v>
      </c>
      <c r="N30" s="582">
        <v>68</v>
      </c>
      <c r="O30" s="582">
        <v>61</v>
      </c>
      <c r="P30" s="582">
        <v>116</v>
      </c>
      <c r="Q30" s="582">
        <v>99</v>
      </c>
      <c r="R30" s="582">
        <v>65</v>
      </c>
      <c r="S30" s="582">
        <v>24</v>
      </c>
      <c r="T30" s="582">
        <v>9</v>
      </c>
      <c r="U30" s="582">
        <v>9</v>
      </c>
      <c r="V30" s="582">
        <v>4</v>
      </c>
      <c r="W30" s="409">
        <v>0</v>
      </c>
      <c r="X30" s="335" t="s">
        <v>761</v>
      </c>
      <c r="Y30" s="121"/>
      <c r="Z30" s="121"/>
    </row>
    <row r="31" spans="1:26" x14ac:dyDescent="0.15">
      <c r="A31" s="378" t="s">
        <v>762</v>
      </c>
      <c r="B31" s="488">
        <f t="shared" si="0"/>
        <v>511</v>
      </c>
      <c r="C31" s="114">
        <v>12</v>
      </c>
      <c r="D31" s="582">
        <v>21</v>
      </c>
      <c r="E31" s="582">
        <v>24</v>
      </c>
      <c r="F31" s="582">
        <v>37</v>
      </c>
      <c r="G31" s="582">
        <v>44</v>
      </c>
      <c r="H31" s="582">
        <v>35</v>
      </c>
      <c r="I31" s="582">
        <v>32</v>
      </c>
      <c r="J31" s="582">
        <v>34</v>
      </c>
      <c r="K31" s="582">
        <v>40</v>
      </c>
      <c r="L31" s="582">
        <v>54</v>
      </c>
      <c r="M31" s="582">
        <v>37</v>
      </c>
      <c r="N31" s="582">
        <v>25</v>
      </c>
      <c r="O31" s="582">
        <v>23</v>
      </c>
      <c r="P31" s="582">
        <v>26</v>
      </c>
      <c r="Q31" s="582">
        <v>18</v>
      </c>
      <c r="R31" s="582">
        <v>21</v>
      </c>
      <c r="S31" s="582">
        <v>16</v>
      </c>
      <c r="T31" s="582">
        <v>8</v>
      </c>
      <c r="U31" s="582">
        <v>4</v>
      </c>
      <c r="V31" s="611">
        <v>0</v>
      </c>
      <c r="W31" s="609">
        <v>0</v>
      </c>
      <c r="X31" s="335" t="s">
        <v>762</v>
      </c>
      <c r="Y31" s="121"/>
      <c r="Z31" s="121"/>
    </row>
    <row r="32" spans="1:26" x14ac:dyDescent="0.15">
      <c r="A32" s="378" t="s">
        <v>763</v>
      </c>
      <c r="B32" s="488">
        <f t="shared" si="0"/>
        <v>743</v>
      </c>
      <c r="C32" s="114">
        <v>19</v>
      </c>
      <c r="D32" s="582">
        <v>11</v>
      </c>
      <c r="E32" s="582">
        <v>28</v>
      </c>
      <c r="F32" s="582">
        <v>34</v>
      </c>
      <c r="G32" s="582">
        <v>51</v>
      </c>
      <c r="H32" s="582">
        <v>64</v>
      </c>
      <c r="I32" s="582">
        <v>51</v>
      </c>
      <c r="J32" s="582">
        <v>39</v>
      </c>
      <c r="K32" s="582">
        <v>59</v>
      </c>
      <c r="L32" s="582">
        <v>46</v>
      </c>
      <c r="M32" s="582">
        <v>37</v>
      </c>
      <c r="N32" s="582">
        <v>41</v>
      </c>
      <c r="O32" s="582">
        <v>37</v>
      </c>
      <c r="P32" s="582">
        <v>48</v>
      </c>
      <c r="Q32" s="582">
        <v>59</v>
      </c>
      <c r="R32" s="582">
        <v>51</v>
      </c>
      <c r="S32" s="582">
        <v>18</v>
      </c>
      <c r="T32" s="582">
        <v>18</v>
      </c>
      <c r="U32" s="582">
        <v>23</v>
      </c>
      <c r="V32" s="582">
        <v>7</v>
      </c>
      <c r="W32" s="609">
        <v>2</v>
      </c>
      <c r="X32" s="335" t="s">
        <v>763</v>
      </c>
      <c r="Y32" s="121"/>
      <c r="Z32" s="121"/>
    </row>
    <row r="33" spans="1:26" x14ac:dyDescent="0.15">
      <c r="A33" s="378" t="s">
        <v>19</v>
      </c>
      <c r="B33" s="488">
        <f t="shared" si="0"/>
        <v>813</v>
      </c>
      <c r="C33" s="114">
        <v>12</v>
      </c>
      <c r="D33" s="582">
        <v>34</v>
      </c>
      <c r="E33" s="582">
        <v>38</v>
      </c>
      <c r="F33" s="582">
        <v>33</v>
      </c>
      <c r="G33" s="582">
        <v>31</v>
      </c>
      <c r="H33" s="582">
        <v>27</v>
      </c>
      <c r="I33" s="582">
        <v>32</v>
      </c>
      <c r="J33" s="582">
        <v>39</v>
      </c>
      <c r="K33" s="582">
        <v>43</v>
      </c>
      <c r="L33" s="582">
        <v>52</v>
      </c>
      <c r="M33" s="582">
        <v>52</v>
      </c>
      <c r="N33" s="582">
        <v>52</v>
      </c>
      <c r="O33" s="582">
        <v>47</v>
      </c>
      <c r="P33" s="582">
        <v>51</v>
      </c>
      <c r="Q33" s="582">
        <v>73</v>
      </c>
      <c r="R33" s="582">
        <v>73</v>
      </c>
      <c r="S33" s="582">
        <v>60</v>
      </c>
      <c r="T33" s="582">
        <v>44</v>
      </c>
      <c r="U33" s="582">
        <v>14</v>
      </c>
      <c r="V33" s="582">
        <v>5</v>
      </c>
      <c r="W33" s="409">
        <v>1</v>
      </c>
      <c r="X33" s="335" t="s">
        <v>19</v>
      </c>
      <c r="Y33" s="121"/>
      <c r="Z33" s="121"/>
    </row>
    <row r="34" spans="1:26" ht="15.75" customHeight="1" x14ac:dyDescent="0.15">
      <c r="A34" s="378" t="s">
        <v>953</v>
      </c>
      <c r="B34" s="488">
        <f t="shared" si="0"/>
        <v>228</v>
      </c>
      <c r="C34" s="114">
        <v>6</v>
      </c>
      <c r="D34" s="582">
        <v>15</v>
      </c>
      <c r="E34" s="582">
        <v>13</v>
      </c>
      <c r="F34" s="582">
        <v>13</v>
      </c>
      <c r="G34" s="582">
        <v>5</v>
      </c>
      <c r="H34" s="582">
        <v>1</v>
      </c>
      <c r="I34" s="582">
        <v>7</v>
      </c>
      <c r="J34" s="582">
        <v>13</v>
      </c>
      <c r="K34" s="582">
        <v>10</v>
      </c>
      <c r="L34" s="582">
        <v>9</v>
      </c>
      <c r="M34" s="582">
        <v>19</v>
      </c>
      <c r="N34" s="582">
        <v>14</v>
      </c>
      <c r="O34" s="582">
        <v>24</v>
      </c>
      <c r="P34" s="582">
        <v>12</v>
      </c>
      <c r="Q34" s="582">
        <v>9</v>
      </c>
      <c r="R34" s="582">
        <v>15</v>
      </c>
      <c r="S34" s="582">
        <v>23</v>
      </c>
      <c r="T34" s="582">
        <v>14</v>
      </c>
      <c r="U34" s="582">
        <v>4</v>
      </c>
      <c r="V34" s="611">
        <v>2</v>
      </c>
      <c r="W34" s="613">
        <v>0</v>
      </c>
      <c r="X34" s="335" t="s">
        <v>953</v>
      </c>
      <c r="Y34" s="121"/>
      <c r="Z34" s="121"/>
    </row>
    <row r="35" spans="1:26" ht="15.75" customHeight="1" x14ac:dyDescent="0.15">
      <c r="A35" s="378" t="s">
        <v>954</v>
      </c>
      <c r="B35" s="488">
        <f t="shared" si="0"/>
        <v>332</v>
      </c>
      <c r="C35" s="114">
        <v>7</v>
      </c>
      <c r="D35" s="582">
        <v>5</v>
      </c>
      <c r="E35" s="582">
        <v>13</v>
      </c>
      <c r="F35" s="582">
        <v>9</v>
      </c>
      <c r="G35" s="582">
        <v>10</v>
      </c>
      <c r="H35" s="582">
        <v>16</v>
      </c>
      <c r="I35" s="582">
        <v>17</v>
      </c>
      <c r="J35" s="582">
        <v>17</v>
      </c>
      <c r="K35" s="582">
        <v>14</v>
      </c>
      <c r="L35" s="582">
        <v>17</v>
      </c>
      <c r="M35" s="582">
        <v>36</v>
      </c>
      <c r="N35" s="582">
        <v>29</v>
      </c>
      <c r="O35" s="582">
        <v>28</v>
      </c>
      <c r="P35" s="582">
        <v>25</v>
      </c>
      <c r="Q35" s="582">
        <v>20</v>
      </c>
      <c r="R35" s="582">
        <v>20</v>
      </c>
      <c r="S35" s="582">
        <v>17</v>
      </c>
      <c r="T35" s="582">
        <v>26</v>
      </c>
      <c r="U35" s="582">
        <v>5</v>
      </c>
      <c r="V35" s="611">
        <v>1</v>
      </c>
      <c r="W35" s="613">
        <v>0</v>
      </c>
      <c r="X35" s="335" t="s">
        <v>954</v>
      </c>
      <c r="Y35" s="121"/>
      <c r="Z35" s="121"/>
    </row>
    <row r="36" spans="1:26" ht="14.25" customHeight="1" x14ac:dyDescent="0.15">
      <c r="A36" s="378" t="s">
        <v>955</v>
      </c>
      <c r="B36" s="488">
        <f t="shared" si="0"/>
        <v>398</v>
      </c>
      <c r="C36" s="114">
        <v>5</v>
      </c>
      <c r="D36" s="582">
        <v>13</v>
      </c>
      <c r="E36" s="582">
        <v>16</v>
      </c>
      <c r="F36" s="582">
        <v>16</v>
      </c>
      <c r="G36" s="582">
        <v>10</v>
      </c>
      <c r="H36" s="582">
        <v>18</v>
      </c>
      <c r="I36" s="582">
        <v>24</v>
      </c>
      <c r="J36" s="582">
        <v>25</v>
      </c>
      <c r="K36" s="582">
        <v>18</v>
      </c>
      <c r="L36" s="582">
        <v>17</v>
      </c>
      <c r="M36" s="582">
        <v>21</v>
      </c>
      <c r="N36" s="582">
        <v>27</v>
      </c>
      <c r="O36" s="582">
        <v>31</v>
      </c>
      <c r="P36" s="582">
        <v>35</v>
      </c>
      <c r="Q36" s="582">
        <v>35</v>
      </c>
      <c r="R36" s="582">
        <v>36</v>
      </c>
      <c r="S36" s="582">
        <v>18</v>
      </c>
      <c r="T36" s="582">
        <v>24</v>
      </c>
      <c r="U36" s="582">
        <v>7</v>
      </c>
      <c r="V36" s="582">
        <v>2</v>
      </c>
      <c r="W36" s="409">
        <v>0</v>
      </c>
      <c r="X36" s="335" t="s">
        <v>955</v>
      </c>
      <c r="Y36" s="121"/>
      <c r="Z36" s="121"/>
    </row>
    <row r="37" spans="1:26" ht="16.5" customHeight="1" x14ac:dyDescent="0.15">
      <c r="A37" s="378" t="s">
        <v>956</v>
      </c>
      <c r="B37" s="488">
        <f t="shared" si="0"/>
        <v>5</v>
      </c>
      <c r="C37" s="114">
        <v>0</v>
      </c>
      <c r="D37" s="582">
        <v>0</v>
      </c>
      <c r="E37" s="582">
        <v>0</v>
      </c>
      <c r="F37" s="582">
        <v>0</v>
      </c>
      <c r="G37" s="582">
        <v>0</v>
      </c>
      <c r="H37" s="582">
        <v>0</v>
      </c>
      <c r="I37" s="582">
        <v>0</v>
      </c>
      <c r="J37" s="582">
        <v>0</v>
      </c>
      <c r="K37" s="582">
        <v>0</v>
      </c>
      <c r="L37" s="582">
        <v>0</v>
      </c>
      <c r="M37" s="582">
        <v>1</v>
      </c>
      <c r="N37" s="582">
        <v>0</v>
      </c>
      <c r="O37" s="582">
        <v>0</v>
      </c>
      <c r="P37" s="582">
        <v>0</v>
      </c>
      <c r="Q37" s="582">
        <v>0</v>
      </c>
      <c r="R37" s="582">
        <v>3</v>
      </c>
      <c r="S37" s="582">
        <v>1</v>
      </c>
      <c r="T37" s="611">
        <v>0</v>
      </c>
      <c r="U37" s="611">
        <v>0</v>
      </c>
      <c r="V37" s="611">
        <v>0</v>
      </c>
      <c r="W37" s="613">
        <v>0</v>
      </c>
      <c r="X37" s="335" t="s">
        <v>956</v>
      </c>
      <c r="Y37" s="121"/>
      <c r="Z37" s="121"/>
    </row>
    <row r="38" spans="1:26" ht="15.75" customHeight="1" x14ac:dyDescent="0.15">
      <c r="A38" s="378" t="s">
        <v>764</v>
      </c>
      <c r="B38" s="488">
        <f t="shared" si="0"/>
        <v>589</v>
      </c>
      <c r="C38" s="114">
        <v>13</v>
      </c>
      <c r="D38" s="582">
        <v>35</v>
      </c>
      <c r="E38" s="582">
        <v>25</v>
      </c>
      <c r="F38" s="582">
        <v>17</v>
      </c>
      <c r="G38" s="582">
        <v>16</v>
      </c>
      <c r="H38" s="582">
        <v>16</v>
      </c>
      <c r="I38" s="582">
        <v>27</v>
      </c>
      <c r="J38" s="582">
        <v>19</v>
      </c>
      <c r="K38" s="582">
        <v>33</v>
      </c>
      <c r="L38" s="582">
        <v>34</v>
      </c>
      <c r="M38" s="582">
        <v>47</v>
      </c>
      <c r="N38" s="582">
        <v>34</v>
      </c>
      <c r="O38" s="582">
        <v>25</v>
      </c>
      <c r="P38" s="582">
        <v>27</v>
      </c>
      <c r="Q38" s="582">
        <v>63</v>
      </c>
      <c r="R38" s="582">
        <v>63</v>
      </c>
      <c r="S38" s="582">
        <v>35</v>
      </c>
      <c r="T38" s="582">
        <v>38</v>
      </c>
      <c r="U38" s="582">
        <v>13</v>
      </c>
      <c r="V38" s="582">
        <v>7</v>
      </c>
      <c r="W38" s="409">
        <v>2</v>
      </c>
      <c r="X38" s="335" t="s">
        <v>957</v>
      </c>
      <c r="Y38" s="121"/>
      <c r="Z38" s="121"/>
    </row>
    <row r="39" spans="1:26" ht="15" customHeight="1" x14ac:dyDescent="0.15">
      <c r="A39" s="378" t="s">
        <v>765</v>
      </c>
      <c r="B39" s="488">
        <f t="shared" si="0"/>
        <v>1788</v>
      </c>
      <c r="C39" s="114">
        <v>58</v>
      </c>
      <c r="D39" s="582">
        <v>107</v>
      </c>
      <c r="E39" s="582">
        <v>169</v>
      </c>
      <c r="F39" s="582">
        <v>136</v>
      </c>
      <c r="G39" s="582">
        <v>61</v>
      </c>
      <c r="H39" s="582">
        <v>44</v>
      </c>
      <c r="I39" s="582">
        <v>68</v>
      </c>
      <c r="J39" s="582">
        <v>126</v>
      </c>
      <c r="K39" s="582">
        <v>179</v>
      </c>
      <c r="L39" s="582">
        <v>181</v>
      </c>
      <c r="M39" s="582">
        <v>115</v>
      </c>
      <c r="N39" s="582">
        <v>79</v>
      </c>
      <c r="O39" s="582">
        <v>78</v>
      </c>
      <c r="P39" s="582">
        <v>84</v>
      </c>
      <c r="Q39" s="582">
        <v>128</v>
      </c>
      <c r="R39" s="582">
        <v>92</v>
      </c>
      <c r="S39" s="582">
        <v>41</v>
      </c>
      <c r="T39" s="582">
        <v>32</v>
      </c>
      <c r="U39" s="582">
        <v>9</v>
      </c>
      <c r="V39" s="582">
        <v>1</v>
      </c>
      <c r="W39" s="409">
        <v>0</v>
      </c>
      <c r="X39" s="335" t="s">
        <v>765</v>
      </c>
      <c r="Y39" s="121"/>
      <c r="Z39" s="121"/>
    </row>
    <row r="40" spans="1:26" ht="15" customHeight="1" x14ac:dyDescent="0.15">
      <c r="A40" s="378" t="s">
        <v>766</v>
      </c>
      <c r="B40" s="488">
        <f t="shared" si="0"/>
        <v>267</v>
      </c>
      <c r="C40" s="114">
        <v>5</v>
      </c>
      <c r="D40" s="582">
        <v>6</v>
      </c>
      <c r="E40" s="582">
        <v>2</v>
      </c>
      <c r="F40" s="582">
        <v>7</v>
      </c>
      <c r="G40" s="582">
        <v>9</v>
      </c>
      <c r="H40" s="582">
        <v>5</v>
      </c>
      <c r="I40" s="582">
        <v>10</v>
      </c>
      <c r="J40" s="582">
        <v>16</v>
      </c>
      <c r="K40" s="582">
        <v>10</v>
      </c>
      <c r="L40" s="582">
        <v>21</v>
      </c>
      <c r="M40" s="582">
        <v>14</v>
      </c>
      <c r="N40" s="582">
        <v>16</v>
      </c>
      <c r="O40" s="582">
        <v>18</v>
      </c>
      <c r="P40" s="582">
        <v>13</v>
      </c>
      <c r="Q40" s="582">
        <v>37</v>
      </c>
      <c r="R40" s="582">
        <v>26</v>
      </c>
      <c r="S40" s="582">
        <v>24</v>
      </c>
      <c r="T40" s="582">
        <v>17</v>
      </c>
      <c r="U40" s="582">
        <v>6</v>
      </c>
      <c r="V40" s="582">
        <v>5</v>
      </c>
      <c r="W40" s="613">
        <v>0</v>
      </c>
      <c r="X40" s="335" t="s">
        <v>766</v>
      </c>
      <c r="Y40" s="121"/>
      <c r="Z40" s="121"/>
    </row>
    <row r="41" spans="1:26" ht="15" customHeight="1" x14ac:dyDescent="0.15">
      <c r="A41" s="378" t="s">
        <v>20</v>
      </c>
      <c r="B41" s="488">
        <f t="shared" si="0"/>
        <v>261</v>
      </c>
      <c r="C41" s="114">
        <v>2</v>
      </c>
      <c r="D41" s="582">
        <v>1</v>
      </c>
      <c r="E41" s="582">
        <v>0</v>
      </c>
      <c r="F41" s="582">
        <v>15</v>
      </c>
      <c r="G41" s="582">
        <v>65</v>
      </c>
      <c r="H41" s="582">
        <v>41</v>
      </c>
      <c r="I41" s="582">
        <v>20</v>
      </c>
      <c r="J41" s="582">
        <v>11</v>
      </c>
      <c r="K41" s="582">
        <v>2</v>
      </c>
      <c r="L41" s="582">
        <v>9</v>
      </c>
      <c r="M41" s="582">
        <v>8</v>
      </c>
      <c r="N41" s="582">
        <v>1</v>
      </c>
      <c r="O41" s="582">
        <v>7</v>
      </c>
      <c r="P41" s="582">
        <v>11</v>
      </c>
      <c r="Q41" s="582">
        <v>12</v>
      </c>
      <c r="R41" s="582">
        <v>12</v>
      </c>
      <c r="S41" s="582">
        <v>13</v>
      </c>
      <c r="T41" s="582">
        <v>11</v>
      </c>
      <c r="U41" s="582">
        <v>11</v>
      </c>
      <c r="V41" s="582">
        <v>4</v>
      </c>
      <c r="W41" s="409">
        <v>5</v>
      </c>
      <c r="X41" s="335" t="s">
        <v>20</v>
      </c>
      <c r="Y41" s="121"/>
      <c r="Z41" s="121"/>
    </row>
    <row r="42" spans="1:26" ht="15" customHeight="1" x14ac:dyDescent="0.15">
      <c r="A42" s="378" t="s">
        <v>851</v>
      </c>
      <c r="B42" s="488">
        <f t="shared" si="0"/>
        <v>427</v>
      </c>
      <c r="C42" s="114">
        <v>15</v>
      </c>
      <c r="D42" s="582">
        <v>18</v>
      </c>
      <c r="E42" s="582">
        <v>13</v>
      </c>
      <c r="F42" s="582">
        <v>16</v>
      </c>
      <c r="G42" s="582">
        <v>18</v>
      </c>
      <c r="H42" s="582">
        <v>21</v>
      </c>
      <c r="I42" s="582">
        <v>18</v>
      </c>
      <c r="J42" s="582">
        <v>27</v>
      </c>
      <c r="K42" s="582">
        <v>30</v>
      </c>
      <c r="L42" s="582">
        <v>37</v>
      </c>
      <c r="M42" s="582">
        <v>37</v>
      </c>
      <c r="N42" s="582">
        <v>24</v>
      </c>
      <c r="O42" s="582">
        <v>37</v>
      </c>
      <c r="P42" s="582">
        <v>23</v>
      </c>
      <c r="Q42" s="582">
        <v>24</v>
      </c>
      <c r="R42" s="582">
        <v>26</v>
      </c>
      <c r="S42" s="582">
        <v>20</v>
      </c>
      <c r="T42" s="582">
        <v>12</v>
      </c>
      <c r="U42" s="582">
        <v>9</v>
      </c>
      <c r="V42" s="582">
        <v>2</v>
      </c>
      <c r="W42" s="613">
        <v>0</v>
      </c>
      <c r="X42" s="335" t="s">
        <v>851</v>
      </c>
      <c r="Y42" s="121"/>
      <c r="Z42" s="121"/>
    </row>
    <row r="43" spans="1:26" ht="15" customHeight="1" x14ac:dyDescent="0.15">
      <c r="A43" s="378" t="s">
        <v>852</v>
      </c>
      <c r="B43" s="488">
        <f t="shared" si="0"/>
        <v>247</v>
      </c>
      <c r="C43" s="114">
        <v>8</v>
      </c>
      <c r="D43" s="582">
        <v>7</v>
      </c>
      <c r="E43" s="582">
        <v>15</v>
      </c>
      <c r="F43" s="582">
        <v>8</v>
      </c>
      <c r="G43" s="582">
        <v>10</v>
      </c>
      <c r="H43" s="582">
        <v>5</v>
      </c>
      <c r="I43" s="582">
        <v>19</v>
      </c>
      <c r="J43" s="582">
        <v>20</v>
      </c>
      <c r="K43" s="582">
        <v>10</v>
      </c>
      <c r="L43" s="582">
        <v>24</v>
      </c>
      <c r="M43" s="582">
        <v>20</v>
      </c>
      <c r="N43" s="582">
        <v>20</v>
      </c>
      <c r="O43" s="582">
        <v>14</v>
      </c>
      <c r="P43" s="582">
        <v>14</v>
      </c>
      <c r="Q43" s="582">
        <v>19</v>
      </c>
      <c r="R43" s="582">
        <v>8</v>
      </c>
      <c r="S43" s="582">
        <v>14</v>
      </c>
      <c r="T43" s="582">
        <v>7</v>
      </c>
      <c r="U43" s="582">
        <v>5</v>
      </c>
      <c r="V43" s="611">
        <v>0</v>
      </c>
      <c r="W43" s="613">
        <v>0</v>
      </c>
      <c r="X43" s="335" t="s">
        <v>852</v>
      </c>
      <c r="Y43" s="121"/>
      <c r="Z43" s="121"/>
    </row>
    <row r="44" spans="1:26" ht="15" customHeight="1" x14ac:dyDescent="0.15">
      <c r="A44" s="378" t="s">
        <v>853</v>
      </c>
      <c r="B44" s="488">
        <f t="shared" si="0"/>
        <v>587</v>
      </c>
      <c r="C44" s="114">
        <v>20</v>
      </c>
      <c r="D44" s="582">
        <v>25</v>
      </c>
      <c r="E44" s="582">
        <v>24</v>
      </c>
      <c r="F44" s="582">
        <v>33</v>
      </c>
      <c r="G44" s="582">
        <v>11</v>
      </c>
      <c r="H44" s="582">
        <v>11</v>
      </c>
      <c r="I44" s="582">
        <v>31</v>
      </c>
      <c r="J44" s="582">
        <v>42</v>
      </c>
      <c r="K44" s="582">
        <v>43</v>
      </c>
      <c r="L44" s="582">
        <v>55</v>
      </c>
      <c r="M44" s="582">
        <v>48</v>
      </c>
      <c r="N44" s="582">
        <v>39</v>
      </c>
      <c r="O44" s="582">
        <v>32</v>
      </c>
      <c r="P44" s="582">
        <v>48</v>
      </c>
      <c r="Q44" s="582">
        <v>44</v>
      </c>
      <c r="R44" s="582">
        <v>25</v>
      </c>
      <c r="S44" s="582">
        <v>28</v>
      </c>
      <c r="T44" s="582">
        <v>19</v>
      </c>
      <c r="U44" s="582">
        <v>7</v>
      </c>
      <c r="V44" s="582">
        <v>2</v>
      </c>
      <c r="W44" s="409">
        <v>0</v>
      </c>
      <c r="X44" s="335" t="s">
        <v>853</v>
      </c>
      <c r="Y44" s="121"/>
      <c r="Z44" s="121"/>
    </row>
    <row r="45" spans="1:26" ht="15" customHeight="1" x14ac:dyDescent="0.15">
      <c r="A45" s="378" t="s">
        <v>875</v>
      </c>
      <c r="B45" s="488">
        <f t="shared" si="0"/>
        <v>402</v>
      </c>
      <c r="C45" s="114">
        <v>19</v>
      </c>
      <c r="D45" s="582">
        <v>20</v>
      </c>
      <c r="E45" s="582">
        <v>7</v>
      </c>
      <c r="F45" s="582">
        <v>16</v>
      </c>
      <c r="G45" s="582">
        <v>10</v>
      </c>
      <c r="H45" s="582">
        <v>18</v>
      </c>
      <c r="I45" s="582">
        <v>28</v>
      </c>
      <c r="J45" s="582">
        <v>26</v>
      </c>
      <c r="K45" s="582">
        <v>19</v>
      </c>
      <c r="L45" s="582">
        <v>30</v>
      </c>
      <c r="M45" s="582">
        <v>52</v>
      </c>
      <c r="N45" s="582">
        <v>23</v>
      </c>
      <c r="O45" s="582">
        <v>26</v>
      </c>
      <c r="P45" s="582">
        <v>8</v>
      </c>
      <c r="Q45" s="582">
        <v>24</v>
      </c>
      <c r="R45" s="582">
        <v>34</v>
      </c>
      <c r="S45" s="582">
        <v>25</v>
      </c>
      <c r="T45" s="582">
        <v>11</v>
      </c>
      <c r="U45" s="582">
        <v>3</v>
      </c>
      <c r="V45" s="582">
        <v>2</v>
      </c>
      <c r="W45" s="409">
        <v>1</v>
      </c>
      <c r="X45" s="335" t="s">
        <v>875</v>
      </c>
      <c r="Y45" s="121"/>
      <c r="Z45" s="121"/>
    </row>
    <row r="46" spans="1:26" ht="15.75" customHeight="1" x14ac:dyDescent="0.15">
      <c r="A46" s="378" t="s">
        <v>876</v>
      </c>
      <c r="B46" s="488">
        <f t="shared" si="0"/>
        <v>575</v>
      </c>
      <c r="C46" s="114">
        <v>20</v>
      </c>
      <c r="D46" s="582">
        <v>21</v>
      </c>
      <c r="E46" s="582">
        <v>31</v>
      </c>
      <c r="F46" s="582">
        <v>33</v>
      </c>
      <c r="G46" s="582">
        <v>20</v>
      </c>
      <c r="H46" s="582">
        <v>25</v>
      </c>
      <c r="I46" s="582">
        <v>33</v>
      </c>
      <c r="J46" s="582">
        <v>30</v>
      </c>
      <c r="K46" s="582">
        <v>36</v>
      </c>
      <c r="L46" s="582">
        <v>40</v>
      </c>
      <c r="M46" s="582">
        <v>62</v>
      </c>
      <c r="N46" s="582">
        <v>45</v>
      </c>
      <c r="O46" s="582">
        <v>31</v>
      </c>
      <c r="P46" s="582">
        <v>46</v>
      </c>
      <c r="Q46" s="582">
        <v>37</v>
      </c>
      <c r="R46" s="582">
        <v>21</v>
      </c>
      <c r="S46" s="582">
        <v>16</v>
      </c>
      <c r="T46" s="582">
        <v>22</v>
      </c>
      <c r="U46" s="582">
        <v>6</v>
      </c>
      <c r="V46" s="582">
        <v>0</v>
      </c>
      <c r="W46" s="613">
        <v>0</v>
      </c>
      <c r="X46" s="335" t="s">
        <v>876</v>
      </c>
      <c r="Y46" s="121"/>
      <c r="Z46" s="121"/>
    </row>
    <row r="47" spans="1:26" ht="15.75" customHeight="1" x14ac:dyDescent="0.15">
      <c r="A47" s="378" t="s">
        <v>767</v>
      </c>
      <c r="B47" s="488">
        <f t="shared" si="0"/>
        <v>706</v>
      </c>
      <c r="C47" s="114">
        <v>25</v>
      </c>
      <c r="D47" s="582">
        <v>21</v>
      </c>
      <c r="E47" s="582">
        <v>28</v>
      </c>
      <c r="F47" s="582">
        <v>24</v>
      </c>
      <c r="G47" s="582">
        <v>21</v>
      </c>
      <c r="H47" s="582">
        <v>26</v>
      </c>
      <c r="I47" s="582">
        <v>37</v>
      </c>
      <c r="J47" s="582">
        <v>40</v>
      </c>
      <c r="K47" s="582">
        <v>37</v>
      </c>
      <c r="L47" s="582">
        <v>51</v>
      </c>
      <c r="M47" s="582">
        <v>50</v>
      </c>
      <c r="N47" s="582">
        <v>51</v>
      </c>
      <c r="O47" s="582">
        <v>63</v>
      </c>
      <c r="P47" s="582">
        <v>67</v>
      </c>
      <c r="Q47" s="582">
        <v>71</v>
      </c>
      <c r="R47" s="582">
        <v>36</v>
      </c>
      <c r="S47" s="582">
        <v>29</v>
      </c>
      <c r="T47" s="582">
        <v>14</v>
      </c>
      <c r="U47" s="582">
        <v>9</v>
      </c>
      <c r="V47" s="582">
        <v>6</v>
      </c>
      <c r="W47" s="613">
        <v>0</v>
      </c>
      <c r="X47" s="335" t="s">
        <v>767</v>
      </c>
      <c r="Y47" s="121"/>
      <c r="Z47" s="121"/>
    </row>
    <row r="48" spans="1:26" ht="14.25" customHeight="1" x14ac:dyDescent="0.15">
      <c r="A48" s="378" t="s">
        <v>768</v>
      </c>
      <c r="B48" s="488">
        <f t="shared" si="0"/>
        <v>657</v>
      </c>
      <c r="C48" s="114">
        <v>22</v>
      </c>
      <c r="D48" s="582">
        <v>27</v>
      </c>
      <c r="E48" s="582">
        <v>28</v>
      </c>
      <c r="F48" s="582">
        <v>17</v>
      </c>
      <c r="G48" s="582">
        <v>23</v>
      </c>
      <c r="H48" s="582">
        <v>29</v>
      </c>
      <c r="I48" s="582">
        <v>47</v>
      </c>
      <c r="J48" s="582">
        <v>42</v>
      </c>
      <c r="K48" s="582">
        <v>42</v>
      </c>
      <c r="L48" s="582">
        <v>38</v>
      </c>
      <c r="M48" s="582">
        <v>39</v>
      </c>
      <c r="N48" s="582">
        <v>49</v>
      </c>
      <c r="O48" s="582">
        <v>41</v>
      </c>
      <c r="P48" s="582">
        <v>28</v>
      </c>
      <c r="Q48" s="582">
        <v>61</v>
      </c>
      <c r="R48" s="582">
        <v>57</v>
      </c>
      <c r="S48" s="582">
        <v>35</v>
      </c>
      <c r="T48" s="582">
        <v>18</v>
      </c>
      <c r="U48" s="582">
        <v>8</v>
      </c>
      <c r="V48" s="582">
        <v>4</v>
      </c>
      <c r="W48" s="409">
        <v>2</v>
      </c>
      <c r="X48" s="335" t="s">
        <v>768</v>
      </c>
      <c r="Y48" s="121"/>
      <c r="Z48" s="121"/>
    </row>
    <row r="49" spans="1:26" ht="15" customHeight="1" x14ac:dyDescent="0.15">
      <c r="A49" s="378" t="s">
        <v>769</v>
      </c>
      <c r="B49" s="488">
        <f t="shared" si="0"/>
        <v>27</v>
      </c>
      <c r="C49" s="114">
        <v>1</v>
      </c>
      <c r="D49" s="582">
        <v>0</v>
      </c>
      <c r="E49" s="582">
        <v>1</v>
      </c>
      <c r="F49" s="582">
        <v>3</v>
      </c>
      <c r="G49" s="582">
        <v>0</v>
      </c>
      <c r="H49" s="582">
        <v>2</v>
      </c>
      <c r="I49" s="582">
        <v>0</v>
      </c>
      <c r="J49" s="582">
        <v>3</v>
      </c>
      <c r="K49" s="582">
        <v>2</v>
      </c>
      <c r="L49" s="582">
        <v>1</v>
      </c>
      <c r="M49" s="582">
        <v>1</v>
      </c>
      <c r="N49" s="582">
        <v>0</v>
      </c>
      <c r="O49" s="582">
        <v>1</v>
      </c>
      <c r="P49" s="582">
        <v>3</v>
      </c>
      <c r="Q49" s="582">
        <v>4</v>
      </c>
      <c r="R49" s="582">
        <v>2</v>
      </c>
      <c r="S49" s="582">
        <v>2</v>
      </c>
      <c r="T49" s="582">
        <v>0</v>
      </c>
      <c r="U49" s="582">
        <v>1</v>
      </c>
      <c r="V49" s="611">
        <v>0</v>
      </c>
      <c r="W49" s="613">
        <v>0</v>
      </c>
      <c r="X49" s="335" t="s">
        <v>769</v>
      </c>
      <c r="Y49" s="121"/>
      <c r="Z49" s="121"/>
    </row>
    <row r="50" spans="1:26" ht="14.25" customHeight="1" x14ac:dyDescent="0.15">
      <c r="A50" s="378" t="s">
        <v>770</v>
      </c>
      <c r="B50" s="488">
        <f t="shared" si="0"/>
        <v>8</v>
      </c>
      <c r="C50" s="114">
        <v>0</v>
      </c>
      <c r="D50" s="582">
        <v>0</v>
      </c>
      <c r="E50" s="582">
        <v>1</v>
      </c>
      <c r="F50" s="582">
        <v>2</v>
      </c>
      <c r="G50" s="582">
        <v>0</v>
      </c>
      <c r="H50" s="582">
        <v>0</v>
      </c>
      <c r="I50" s="582">
        <v>0</v>
      </c>
      <c r="J50" s="582">
        <v>0</v>
      </c>
      <c r="K50" s="582">
        <v>0</v>
      </c>
      <c r="L50" s="582">
        <v>2</v>
      </c>
      <c r="M50" s="582">
        <v>1</v>
      </c>
      <c r="N50" s="582">
        <v>0</v>
      </c>
      <c r="O50" s="582">
        <v>0</v>
      </c>
      <c r="P50" s="582">
        <v>0</v>
      </c>
      <c r="Q50" s="582">
        <v>0</v>
      </c>
      <c r="R50" s="582">
        <v>1</v>
      </c>
      <c r="S50" s="582">
        <v>1</v>
      </c>
      <c r="T50" s="582">
        <v>0</v>
      </c>
      <c r="U50" s="611">
        <v>0</v>
      </c>
      <c r="V50" s="611">
        <v>0</v>
      </c>
      <c r="W50" s="613">
        <v>0</v>
      </c>
      <c r="X50" s="335" t="s">
        <v>770</v>
      </c>
      <c r="Y50" s="121"/>
      <c r="Z50" s="121"/>
    </row>
    <row r="51" spans="1:26" ht="15.75" customHeight="1" x14ac:dyDescent="0.15">
      <c r="A51" s="378" t="s">
        <v>771</v>
      </c>
      <c r="B51" s="488">
        <f t="shared" si="0"/>
        <v>0</v>
      </c>
      <c r="C51" s="114">
        <v>0</v>
      </c>
      <c r="D51" s="582">
        <v>0</v>
      </c>
      <c r="E51" s="582">
        <v>0</v>
      </c>
      <c r="F51" s="582">
        <v>0</v>
      </c>
      <c r="G51" s="582">
        <v>0</v>
      </c>
      <c r="H51" s="582">
        <v>0</v>
      </c>
      <c r="I51" s="582">
        <v>0</v>
      </c>
      <c r="J51" s="582">
        <v>0</v>
      </c>
      <c r="K51" s="582">
        <v>0</v>
      </c>
      <c r="L51" s="582">
        <v>0</v>
      </c>
      <c r="M51" s="582">
        <v>0</v>
      </c>
      <c r="N51" s="582">
        <v>0</v>
      </c>
      <c r="O51" s="582">
        <v>0</v>
      </c>
      <c r="P51" s="582">
        <v>0</v>
      </c>
      <c r="Q51" s="582">
        <v>0</v>
      </c>
      <c r="R51" s="582">
        <v>0</v>
      </c>
      <c r="S51" s="582">
        <v>0</v>
      </c>
      <c r="T51" s="582">
        <v>0</v>
      </c>
      <c r="U51" s="582">
        <v>0</v>
      </c>
      <c r="V51" s="611">
        <v>0</v>
      </c>
      <c r="W51" s="613">
        <v>0</v>
      </c>
      <c r="X51" s="335" t="s">
        <v>771</v>
      </c>
      <c r="Y51" s="121"/>
      <c r="Z51" s="121"/>
    </row>
    <row r="52" spans="1:26" ht="15" customHeight="1" x14ac:dyDescent="0.15">
      <c r="A52" s="378" t="s">
        <v>21</v>
      </c>
      <c r="B52" s="488">
        <f t="shared" si="0"/>
        <v>13</v>
      </c>
      <c r="C52" s="114">
        <v>0</v>
      </c>
      <c r="D52" s="582">
        <v>0</v>
      </c>
      <c r="E52" s="582">
        <v>0</v>
      </c>
      <c r="F52" s="582">
        <v>0</v>
      </c>
      <c r="G52" s="582">
        <v>0</v>
      </c>
      <c r="H52" s="582">
        <v>0</v>
      </c>
      <c r="I52" s="582">
        <v>1</v>
      </c>
      <c r="J52" s="582">
        <v>0</v>
      </c>
      <c r="K52" s="582">
        <v>0</v>
      </c>
      <c r="L52" s="582">
        <v>0</v>
      </c>
      <c r="M52" s="582">
        <v>0</v>
      </c>
      <c r="N52" s="582">
        <v>0</v>
      </c>
      <c r="O52" s="582">
        <v>3</v>
      </c>
      <c r="P52" s="582">
        <v>2</v>
      </c>
      <c r="Q52" s="582">
        <v>1</v>
      </c>
      <c r="R52" s="582">
        <v>2</v>
      </c>
      <c r="S52" s="582">
        <v>1</v>
      </c>
      <c r="T52" s="582">
        <v>2</v>
      </c>
      <c r="U52" s="582">
        <v>1</v>
      </c>
      <c r="V52" s="611">
        <v>0</v>
      </c>
      <c r="W52" s="613">
        <v>0</v>
      </c>
      <c r="X52" s="335" t="s">
        <v>21</v>
      </c>
      <c r="Y52" s="121"/>
      <c r="Z52" s="121"/>
    </row>
    <row r="53" spans="1:26" ht="15.75" customHeight="1" x14ac:dyDescent="0.15">
      <c r="A53" s="378" t="s">
        <v>772</v>
      </c>
      <c r="B53" s="488">
        <f t="shared" si="0"/>
        <v>520</v>
      </c>
      <c r="C53" s="114">
        <v>10</v>
      </c>
      <c r="D53" s="582">
        <v>10</v>
      </c>
      <c r="E53" s="582">
        <v>20</v>
      </c>
      <c r="F53" s="582">
        <v>26</v>
      </c>
      <c r="G53" s="582">
        <v>24</v>
      </c>
      <c r="H53" s="582">
        <v>30</v>
      </c>
      <c r="I53" s="582">
        <v>17</v>
      </c>
      <c r="J53" s="582">
        <v>24</v>
      </c>
      <c r="K53" s="582">
        <v>21</v>
      </c>
      <c r="L53" s="582">
        <v>37</v>
      </c>
      <c r="M53" s="582">
        <v>65</v>
      </c>
      <c r="N53" s="582">
        <v>91</v>
      </c>
      <c r="O53" s="582">
        <v>62</v>
      </c>
      <c r="P53" s="582">
        <v>33</v>
      </c>
      <c r="Q53" s="582">
        <v>11</v>
      </c>
      <c r="R53" s="582">
        <v>18</v>
      </c>
      <c r="S53" s="582">
        <v>12</v>
      </c>
      <c r="T53" s="582">
        <v>5</v>
      </c>
      <c r="U53" s="582">
        <v>3</v>
      </c>
      <c r="V53" s="582">
        <v>1</v>
      </c>
      <c r="W53" s="409">
        <v>0</v>
      </c>
      <c r="X53" s="335" t="s">
        <v>772</v>
      </c>
      <c r="Y53" s="121"/>
      <c r="Z53" s="121"/>
    </row>
    <row r="54" spans="1:26" ht="15.75" customHeight="1" x14ac:dyDescent="0.15">
      <c r="A54" s="378" t="s">
        <v>773</v>
      </c>
      <c r="B54" s="488">
        <f t="shared" si="0"/>
        <v>299</v>
      </c>
      <c r="C54" s="114">
        <v>2</v>
      </c>
      <c r="D54" s="582">
        <v>6</v>
      </c>
      <c r="E54" s="582">
        <v>8</v>
      </c>
      <c r="F54" s="582">
        <v>20</v>
      </c>
      <c r="G54" s="582">
        <v>37</v>
      </c>
      <c r="H54" s="582">
        <v>9</v>
      </c>
      <c r="I54" s="582">
        <v>4</v>
      </c>
      <c r="J54" s="582">
        <v>5</v>
      </c>
      <c r="K54" s="582">
        <v>10</v>
      </c>
      <c r="L54" s="582">
        <v>27</v>
      </c>
      <c r="M54" s="582">
        <v>53</v>
      </c>
      <c r="N54" s="582">
        <v>54</v>
      </c>
      <c r="O54" s="582">
        <v>24</v>
      </c>
      <c r="P54" s="582">
        <v>13</v>
      </c>
      <c r="Q54" s="582">
        <v>12</v>
      </c>
      <c r="R54" s="582">
        <v>7</v>
      </c>
      <c r="S54" s="582">
        <v>2</v>
      </c>
      <c r="T54" s="582">
        <v>4</v>
      </c>
      <c r="U54" s="582">
        <v>2</v>
      </c>
      <c r="V54" s="582">
        <v>0</v>
      </c>
      <c r="W54" s="613"/>
      <c r="X54" s="335" t="s">
        <v>773</v>
      </c>
      <c r="Y54" s="121"/>
      <c r="Z54" s="121"/>
    </row>
    <row r="55" spans="1:26" ht="15.75" customHeight="1" x14ac:dyDescent="0.15">
      <c r="A55" s="378" t="s">
        <v>774</v>
      </c>
      <c r="B55" s="488">
        <f t="shared" si="0"/>
        <v>334</v>
      </c>
      <c r="C55" s="114">
        <v>9</v>
      </c>
      <c r="D55" s="582">
        <v>12</v>
      </c>
      <c r="E55" s="582">
        <v>8</v>
      </c>
      <c r="F55" s="582">
        <v>9</v>
      </c>
      <c r="G55" s="582">
        <v>21</v>
      </c>
      <c r="H55" s="582">
        <v>21</v>
      </c>
      <c r="I55" s="582">
        <v>14</v>
      </c>
      <c r="J55" s="582">
        <v>23</v>
      </c>
      <c r="K55" s="582">
        <v>11</v>
      </c>
      <c r="L55" s="582">
        <v>20</v>
      </c>
      <c r="M55" s="582">
        <v>32</v>
      </c>
      <c r="N55" s="582">
        <v>63</v>
      </c>
      <c r="O55" s="582">
        <v>43</v>
      </c>
      <c r="P55" s="582">
        <v>23</v>
      </c>
      <c r="Q55" s="582">
        <v>7</v>
      </c>
      <c r="R55" s="582">
        <v>5</v>
      </c>
      <c r="S55" s="582">
        <v>4</v>
      </c>
      <c r="T55" s="582">
        <v>7</v>
      </c>
      <c r="U55" s="582">
        <v>2</v>
      </c>
      <c r="V55" s="611">
        <v>0</v>
      </c>
      <c r="W55" s="613">
        <v>0</v>
      </c>
      <c r="X55" s="335" t="s">
        <v>774</v>
      </c>
      <c r="Y55" s="121"/>
      <c r="Z55" s="121"/>
    </row>
    <row r="56" spans="1:26" ht="15" customHeight="1" thickBot="1" x14ac:dyDescent="0.2">
      <c r="A56" s="379" t="s">
        <v>775</v>
      </c>
      <c r="B56" s="489">
        <f t="shared" si="0"/>
        <v>258</v>
      </c>
      <c r="C56" s="606">
        <v>3</v>
      </c>
      <c r="D56" s="245">
        <v>2</v>
      </c>
      <c r="E56" s="245">
        <v>8</v>
      </c>
      <c r="F56" s="245">
        <v>19</v>
      </c>
      <c r="G56" s="245">
        <v>26</v>
      </c>
      <c r="H56" s="245">
        <v>15</v>
      </c>
      <c r="I56" s="245">
        <v>6</v>
      </c>
      <c r="J56" s="245">
        <v>3</v>
      </c>
      <c r="K56" s="245">
        <v>8</v>
      </c>
      <c r="L56" s="245">
        <v>20</v>
      </c>
      <c r="M56" s="245">
        <v>46</v>
      </c>
      <c r="N56" s="245">
        <v>41</v>
      </c>
      <c r="O56" s="245">
        <v>24</v>
      </c>
      <c r="P56" s="245">
        <v>11</v>
      </c>
      <c r="Q56" s="245">
        <v>4</v>
      </c>
      <c r="R56" s="245">
        <v>10</v>
      </c>
      <c r="S56" s="245">
        <v>4</v>
      </c>
      <c r="T56" s="245">
        <v>3</v>
      </c>
      <c r="U56" s="245">
        <v>4</v>
      </c>
      <c r="V56" s="614">
        <v>1</v>
      </c>
      <c r="W56" s="615">
        <v>0</v>
      </c>
      <c r="X56" s="336" t="s">
        <v>775</v>
      </c>
      <c r="Y56" s="121"/>
      <c r="Z56" s="121"/>
    </row>
    <row r="57" spans="1:26" x14ac:dyDescent="0.15">
      <c r="A57" s="708" t="s">
        <v>892</v>
      </c>
      <c r="B57" s="708"/>
      <c r="C57" s="708"/>
      <c r="D57" s="708"/>
      <c r="E57" s="284"/>
      <c r="F57" s="284"/>
      <c r="G57" s="284"/>
      <c r="H57" s="284"/>
      <c r="I57" s="284"/>
      <c r="J57" s="284"/>
      <c r="K57" s="284"/>
      <c r="L57" s="337"/>
      <c r="M57" s="284"/>
      <c r="N57" s="284"/>
      <c r="O57" s="284"/>
      <c r="P57" s="284"/>
      <c r="Q57" s="284"/>
      <c r="R57" s="284"/>
      <c r="S57" s="284"/>
      <c r="T57" s="284"/>
      <c r="U57" s="284"/>
      <c r="V57" s="284"/>
      <c r="W57" s="284"/>
      <c r="X57" s="284"/>
      <c r="Y57" s="121"/>
      <c r="Z57" s="121"/>
    </row>
    <row r="58" spans="1:26" x14ac:dyDescent="0.15">
      <c r="A58" s="121"/>
      <c r="B58" s="395">
        <f>SUM(B4:B56)</f>
        <v>21731</v>
      </c>
      <c r="C58" s="395">
        <f t="shared" ref="C58:W58" si="1">SUM(C4:C56)</f>
        <v>679</v>
      </c>
      <c r="D58" s="395">
        <f t="shared" si="1"/>
        <v>849</v>
      </c>
      <c r="E58" s="395">
        <f t="shared" si="1"/>
        <v>998</v>
      </c>
      <c r="F58" s="395">
        <f t="shared" si="1"/>
        <v>1041</v>
      </c>
      <c r="G58" s="395">
        <f t="shared" si="1"/>
        <v>967</v>
      </c>
      <c r="H58" s="395">
        <f t="shared" si="1"/>
        <v>1073</v>
      </c>
      <c r="I58" s="395">
        <f t="shared" si="1"/>
        <v>1090</v>
      </c>
      <c r="J58" s="395">
        <f t="shared" si="1"/>
        <v>1242</v>
      </c>
      <c r="K58" s="395">
        <f t="shared" si="1"/>
        <v>1356</v>
      </c>
      <c r="L58" s="395">
        <f t="shared" si="1"/>
        <v>1594</v>
      </c>
      <c r="M58" s="395">
        <f t="shared" si="1"/>
        <v>1737</v>
      </c>
      <c r="N58" s="395">
        <f t="shared" si="1"/>
        <v>1556</v>
      </c>
      <c r="O58" s="395">
        <f t="shared" si="1"/>
        <v>1355</v>
      </c>
      <c r="P58" s="395">
        <f t="shared" si="1"/>
        <v>1289</v>
      </c>
      <c r="Q58" s="395">
        <f t="shared" si="1"/>
        <v>1523</v>
      </c>
      <c r="R58" s="395">
        <f t="shared" si="1"/>
        <v>1301</v>
      </c>
      <c r="S58" s="395">
        <f t="shared" si="1"/>
        <v>944</v>
      </c>
      <c r="T58" s="395">
        <f t="shared" si="1"/>
        <v>714</v>
      </c>
      <c r="U58" s="395">
        <f t="shared" si="1"/>
        <v>313</v>
      </c>
      <c r="V58" s="395">
        <f t="shared" si="1"/>
        <v>92</v>
      </c>
      <c r="W58" s="395">
        <f t="shared" si="1"/>
        <v>18</v>
      </c>
      <c r="X58" s="121"/>
      <c r="Y58" s="121"/>
      <c r="Z58" s="121"/>
    </row>
    <row r="59" spans="1:26" x14ac:dyDescent="0.15">
      <c r="A59" s="121"/>
      <c r="B59" s="121"/>
      <c r="C59" s="155"/>
      <c r="D59" s="155"/>
      <c r="E59" s="155"/>
      <c r="F59" s="155"/>
      <c r="G59" s="155"/>
      <c r="H59" s="155"/>
      <c r="I59" s="155"/>
      <c r="J59" s="155"/>
      <c r="K59" s="155"/>
      <c r="L59" s="155"/>
      <c r="M59" s="155"/>
      <c r="N59" s="155"/>
      <c r="O59" s="155"/>
      <c r="P59" s="155"/>
      <c r="Q59" s="155"/>
      <c r="R59" s="155"/>
      <c r="S59" s="155"/>
      <c r="T59" s="155"/>
      <c r="U59" s="155"/>
      <c r="V59" s="155"/>
      <c r="W59" s="155"/>
      <c r="X59" s="121"/>
      <c r="Y59" s="121"/>
      <c r="Z59" s="121"/>
    </row>
    <row r="60" spans="1:26" x14ac:dyDescent="0.15">
      <c r="A60" s="121"/>
      <c r="B60" s="121"/>
    </row>
  </sheetData>
  <mergeCells count="1">
    <mergeCell ref="A57:D57"/>
  </mergeCells>
  <phoneticPr fontId="2"/>
  <pageMargins left="0.70866141732283472" right="0.70866141732283472" top="0.74803149606299213" bottom="0.74803149606299213" header="0.31496062992125984" footer="0.31496062992125984"/>
  <pageSetup paperSize="9" scale="94" orientation="portrait"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E3E-797D-48C0-84AC-0938FEBAA16A}">
  <sheetPr>
    <tabColor rgb="FFFF0000"/>
  </sheetPr>
  <dimension ref="A1:AB103"/>
  <sheetViews>
    <sheetView view="pageBreakPreview" topLeftCell="A23" zoomScale="90" zoomScaleNormal="85" zoomScaleSheetLayoutView="90" workbookViewId="0">
      <selection activeCell="B56" sqref="B56"/>
    </sheetView>
  </sheetViews>
  <sheetFormatPr defaultRowHeight="13.5" x14ac:dyDescent="0.15"/>
  <cols>
    <col min="1" max="1" width="17" style="17" customWidth="1"/>
    <col min="2" max="2" width="7.625" style="17" customWidth="1"/>
    <col min="3" max="4" width="5.875" style="17" customWidth="1"/>
    <col min="5" max="8" width="5.75" style="17" customWidth="1"/>
    <col min="9" max="10" width="5.875" style="17" customWidth="1"/>
    <col min="11" max="11" width="6" style="17" customWidth="1"/>
    <col min="12" max="12" width="6.125" style="17" customWidth="1"/>
    <col min="13" max="13" width="6" style="17" customWidth="1"/>
    <col min="14" max="14" width="5.875" style="17" customWidth="1"/>
    <col min="15" max="15" width="5.75" style="17" customWidth="1"/>
    <col min="16" max="16" width="6.125" style="17" customWidth="1"/>
    <col min="17" max="17" width="5.875" style="17" customWidth="1"/>
    <col min="18" max="19" width="5.75" style="17" customWidth="1"/>
    <col min="20" max="20" width="6" style="17" customWidth="1"/>
    <col min="21" max="23" width="5.875" style="17" customWidth="1"/>
    <col min="24" max="24" width="17.875" style="17" customWidth="1"/>
    <col min="25" max="16384" width="9" style="17"/>
  </cols>
  <sheetData>
    <row r="1" spans="1:28" x14ac:dyDescent="0.15">
      <c r="A1" s="121"/>
      <c r="B1" s="121"/>
      <c r="C1" s="121"/>
      <c r="D1" s="121"/>
      <c r="E1" s="121"/>
      <c r="F1" s="121"/>
      <c r="G1" s="121"/>
      <c r="H1" s="121"/>
      <c r="I1" s="121"/>
      <c r="J1" s="121"/>
      <c r="K1" s="121"/>
      <c r="L1" s="121"/>
      <c r="M1" s="121"/>
      <c r="N1" s="121"/>
      <c r="O1" s="121"/>
      <c r="P1" s="121"/>
      <c r="Q1" s="121"/>
      <c r="R1" s="121"/>
      <c r="S1" s="121"/>
      <c r="T1" s="121"/>
      <c r="U1" s="121"/>
      <c r="V1" s="121"/>
      <c r="W1" s="121"/>
      <c r="X1" s="121"/>
      <c r="Y1" s="121"/>
    </row>
    <row r="2" spans="1:28" ht="14.25" thickBot="1" x14ac:dyDescent="0.2">
      <c r="A2" s="285"/>
      <c r="B2" s="286"/>
      <c r="C2" s="286"/>
      <c r="D2" s="286"/>
      <c r="E2" s="286"/>
      <c r="F2" s="286"/>
      <c r="G2" s="286"/>
      <c r="H2" s="286"/>
      <c r="I2" s="286"/>
      <c r="J2" s="286"/>
      <c r="K2" s="286"/>
      <c r="L2" s="288"/>
      <c r="M2" s="288"/>
      <c r="N2" s="286"/>
      <c r="O2" s="286"/>
      <c r="P2" s="286"/>
      <c r="Q2" s="286"/>
      <c r="R2" s="286"/>
      <c r="S2" s="286"/>
      <c r="T2" s="286"/>
      <c r="U2" s="583"/>
      <c r="V2" s="583"/>
      <c r="W2" s="583"/>
      <c r="X2" s="287" t="s">
        <v>976</v>
      </c>
      <c r="Y2" s="121"/>
    </row>
    <row r="3" spans="1:28" ht="24" x14ac:dyDescent="0.15">
      <c r="A3" s="579" t="s">
        <v>708</v>
      </c>
      <c r="B3" s="579" t="s">
        <v>948</v>
      </c>
      <c r="C3" s="380" t="s">
        <v>224</v>
      </c>
      <c r="D3" s="380" t="s">
        <v>225</v>
      </c>
      <c r="E3" s="380" t="s">
        <v>226</v>
      </c>
      <c r="F3" s="380" t="s">
        <v>227</v>
      </c>
      <c r="G3" s="380" t="s">
        <v>228</v>
      </c>
      <c r="H3" s="380" t="s">
        <v>229</v>
      </c>
      <c r="I3" s="380" t="s">
        <v>230</v>
      </c>
      <c r="J3" s="380" t="s">
        <v>231</v>
      </c>
      <c r="K3" s="380" t="s">
        <v>232</v>
      </c>
      <c r="L3" s="381" t="s">
        <v>233</v>
      </c>
      <c r="M3" s="382" t="s">
        <v>893</v>
      </c>
      <c r="N3" s="383" t="s">
        <v>235</v>
      </c>
      <c r="O3" s="380" t="s">
        <v>236</v>
      </c>
      <c r="P3" s="380" t="s">
        <v>54</v>
      </c>
      <c r="Q3" s="380" t="s">
        <v>237</v>
      </c>
      <c r="R3" s="380" t="s">
        <v>238</v>
      </c>
      <c r="S3" s="380" t="s">
        <v>239</v>
      </c>
      <c r="T3" s="380" t="s">
        <v>240</v>
      </c>
      <c r="U3" s="380" t="s">
        <v>241</v>
      </c>
      <c r="V3" s="372" t="s">
        <v>709</v>
      </c>
      <c r="W3" s="373" t="s">
        <v>710</v>
      </c>
      <c r="X3" s="578" t="s">
        <v>894</v>
      </c>
      <c r="Y3" s="119"/>
      <c r="Z3" s="28"/>
      <c r="AA3" s="28"/>
      <c r="AB3" s="28"/>
    </row>
    <row r="4" spans="1:28" x14ac:dyDescent="0.15">
      <c r="A4" s="375" t="s">
        <v>776</v>
      </c>
      <c r="B4" s="490">
        <f t="shared" ref="B4:B56" si="0">SUM(C4:W4)</f>
        <v>222</v>
      </c>
      <c r="C4" s="105">
        <v>3</v>
      </c>
      <c r="D4" s="105">
        <v>7</v>
      </c>
      <c r="E4" s="105">
        <v>10</v>
      </c>
      <c r="F4" s="105">
        <v>16</v>
      </c>
      <c r="G4" s="105">
        <v>21</v>
      </c>
      <c r="H4" s="105">
        <v>11</v>
      </c>
      <c r="I4" s="105">
        <v>6</v>
      </c>
      <c r="J4" s="105">
        <v>4</v>
      </c>
      <c r="K4" s="105">
        <v>3</v>
      </c>
      <c r="L4" s="105">
        <v>24</v>
      </c>
      <c r="M4" s="105">
        <v>23</v>
      </c>
      <c r="N4" s="105">
        <v>19</v>
      </c>
      <c r="O4" s="105">
        <v>16</v>
      </c>
      <c r="P4" s="105">
        <v>15</v>
      </c>
      <c r="Q4" s="105">
        <v>15</v>
      </c>
      <c r="R4" s="105">
        <v>7</v>
      </c>
      <c r="S4" s="105">
        <v>8</v>
      </c>
      <c r="T4" s="105">
        <v>12</v>
      </c>
      <c r="U4" s="105">
        <v>1</v>
      </c>
      <c r="V4" s="105">
        <v>1</v>
      </c>
      <c r="W4" s="616">
        <v>0</v>
      </c>
      <c r="X4" s="376" t="s">
        <v>776</v>
      </c>
      <c r="Y4" s="119"/>
      <c r="Z4" s="28"/>
      <c r="AA4" s="28"/>
      <c r="AB4" s="28"/>
    </row>
    <row r="5" spans="1:28" x14ac:dyDescent="0.15">
      <c r="A5" s="375" t="s">
        <v>777</v>
      </c>
      <c r="B5" s="491">
        <f t="shared" si="0"/>
        <v>348</v>
      </c>
      <c r="C5" s="105">
        <v>7</v>
      </c>
      <c r="D5" s="105">
        <v>7</v>
      </c>
      <c r="E5" s="105">
        <v>23</v>
      </c>
      <c r="F5" s="105">
        <v>37</v>
      </c>
      <c r="G5" s="105">
        <v>18</v>
      </c>
      <c r="H5" s="105">
        <v>13</v>
      </c>
      <c r="I5" s="105">
        <v>7</v>
      </c>
      <c r="J5" s="105">
        <v>10</v>
      </c>
      <c r="K5" s="105">
        <v>16</v>
      </c>
      <c r="L5" s="105">
        <v>29</v>
      </c>
      <c r="M5" s="105">
        <v>58</v>
      </c>
      <c r="N5" s="105">
        <v>41</v>
      </c>
      <c r="O5" s="105">
        <v>25</v>
      </c>
      <c r="P5" s="105">
        <v>17</v>
      </c>
      <c r="Q5" s="105">
        <v>7</v>
      </c>
      <c r="R5" s="105">
        <v>13</v>
      </c>
      <c r="S5" s="105">
        <v>11</v>
      </c>
      <c r="T5" s="105">
        <v>4</v>
      </c>
      <c r="U5" s="105">
        <v>3</v>
      </c>
      <c r="V5" s="105">
        <v>0</v>
      </c>
      <c r="W5" s="105">
        <v>2</v>
      </c>
      <c r="X5" s="376" t="s">
        <v>777</v>
      </c>
      <c r="Y5" s="119"/>
      <c r="Z5" s="28"/>
      <c r="AA5" s="28"/>
      <c r="AB5" s="28"/>
    </row>
    <row r="6" spans="1:28" x14ac:dyDescent="0.15">
      <c r="A6" s="375" t="s">
        <v>778</v>
      </c>
      <c r="B6" s="491">
        <f t="shared" si="0"/>
        <v>272</v>
      </c>
      <c r="C6" s="105">
        <v>6</v>
      </c>
      <c r="D6" s="105">
        <v>13</v>
      </c>
      <c r="E6" s="105">
        <v>13</v>
      </c>
      <c r="F6" s="105">
        <v>10</v>
      </c>
      <c r="G6" s="105">
        <v>7</v>
      </c>
      <c r="H6" s="105">
        <v>3</v>
      </c>
      <c r="I6" s="105">
        <v>7</v>
      </c>
      <c r="J6" s="105">
        <v>16</v>
      </c>
      <c r="K6" s="105">
        <v>19</v>
      </c>
      <c r="L6" s="105">
        <v>7</v>
      </c>
      <c r="M6" s="105">
        <v>9</v>
      </c>
      <c r="N6" s="105">
        <v>9</v>
      </c>
      <c r="O6" s="105">
        <v>13</v>
      </c>
      <c r="P6" s="105">
        <v>33</v>
      </c>
      <c r="Q6" s="105">
        <v>44</v>
      </c>
      <c r="R6" s="105">
        <v>34</v>
      </c>
      <c r="S6" s="105">
        <v>10</v>
      </c>
      <c r="T6" s="105">
        <v>8</v>
      </c>
      <c r="U6" s="105">
        <v>8</v>
      </c>
      <c r="V6" s="105">
        <v>3</v>
      </c>
      <c r="W6" s="616">
        <v>0</v>
      </c>
      <c r="X6" s="376" t="s">
        <v>778</v>
      </c>
      <c r="Y6" s="119"/>
      <c r="Z6" s="28"/>
      <c r="AA6" s="28"/>
      <c r="AB6" s="28"/>
    </row>
    <row r="7" spans="1:28" x14ac:dyDescent="0.15">
      <c r="A7" s="375" t="s">
        <v>779</v>
      </c>
      <c r="B7" s="491">
        <f t="shared" si="0"/>
        <v>534</v>
      </c>
      <c r="C7" s="105">
        <v>6</v>
      </c>
      <c r="D7" s="105">
        <v>23</v>
      </c>
      <c r="E7" s="105">
        <v>30</v>
      </c>
      <c r="F7" s="105">
        <v>28</v>
      </c>
      <c r="G7" s="105">
        <v>15</v>
      </c>
      <c r="H7" s="105">
        <v>15</v>
      </c>
      <c r="I7" s="105">
        <v>17</v>
      </c>
      <c r="J7" s="105">
        <v>25</v>
      </c>
      <c r="K7" s="105">
        <v>34</v>
      </c>
      <c r="L7" s="105">
        <v>32</v>
      </c>
      <c r="M7" s="105">
        <v>37</v>
      </c>
      <c r="N7" s="105">
        <v>24</v>
      </c>
      <c r="O7" s="105">
        <v>44</v>
      </c>
      <c r="P7" s="105">
        <v>45</v>
      </c>
      <c r="Q7" s="105">
        <v>70</v>
      </c>
      <c r="R7" s="105">
        <v>51</v>
      </c>
      <c r="S7" s="105">
        <v>19</v>
      </c>
      <c r="T7" s="105">
        <v>11</v>
      </c>
      <c r="U7" s="105">
        <v>7</v>
      </c>
      <c r="V7" s="105">
        <v>1</v>
      </c>
      <c r="W7" s="105">
        <v>0</v>
      </c>
      <c r="X7" s="376" t="s">
        <v>779</v>
      </c>
      <c r="Y7" s="119"/>
      <c r="Z7" s="28"/>
      <c r="AA7" s="28"/>
      <c r="AB7" s="28"/>
    </row>
    <row r="8" spans="1:28" x14ac:dyDescent="0.15">
      <c r="A8" s="375" t="s">
        <v>780</v>
      </c>
      <c r="B8" s="491">
        <f t="shared" si="0"/>
        <v>383</v>
      </c>
      <c r="C8" s="105">
        <v>3</v>
      </c>
      <c r="D8" s="105">
        <v>13</v>
      </c>
      <c r="E8" s="105">
        <v>15</v>
      </c>
      <c r="F8" s="105">
        <v>13</v>
      </c>
      <c r="G8" s="105">
        <v>13</v>
      </c>
      <c r="H8" s="105">
        <v>8</v>
      </c>
      <c r="I8" s="105">
        <v>8</v>
      </c>
      <c r="J8" s="105">
        <v>16</v>
      </c>
      <c r="K8" s="105">
        <v>22</v>
      </c>
      <c r="L8" s="105">
        <v>23</v>
      </c>
      <c r="M8" s="105">
        <v>19</v>
      </c>
      <c r="N8" s="105">
        <v>27</v>
      </c>
      <c r="O8" s="105">
        <v>27</v>
      </c>
      <c r="P8" s="105">
        <v>48</v>
      </c>
      <c r="Q8" s="105">
        <v>46</v>
      </c>
      <c r="R8" s="105">
        <v>38</v>
      </c>
      <c r="S8" s="105">
        <v>16</v>
      </c>
      <c r="T8" s="105">
        <v>19</v>
      </c>
      <c r="U8" s="105">
        <v>9</v>
      </c>
      <c r="V8" s="105">
        <v>0</v>
      </c>
      <c r="W8" s="616">
        <v>0</v>
      </c>
      <c r="X8" s="376" t="s">
        <v>780</v>
      </c>
      <c r="Y8" s="119"/>
      <c r="Z8" s="28"/>
      <c r="AA8" s="28"/>
      <c r="AB8" s="28"/>
    </row>
    <row r="9" spans="1:28" x14ac:dyDescent="0.15">
      <c r="A9" s="375" t="s">
        <v>781</v>
      </c>
      <c r="B9" s="491">
        <f t="shared" si="0"/>
        <v>913</v>
      </c>
      <c r="C9" s="105">
        <v>32</v>
      </c>
      <c r="D9" s="105">
        <v>93</v>
      </c>
      <c r="E9" s="105">
        <v>126</v>
      </c>
      <c r="F9" s="105">
        <v>61</v>
      </c>
      <c r="G9" s="105">
        <v>26</v>
      </c>
      <c r="H9" s="105">
        <v>15</v>
      </c>
      <c r="I9" s="105">
        <v>27</v>
      </c>
      <c r="J9" s="105">
        <v>82</v>
      </c>
      <c r="K9" s="105">
        <v>115</v>
      </c>
      <c r="L9" s="105">
        <v>84</v>
      </c>
      <c r="M9" s="105">
        <v>45</v>
      </c>
      <c r="N9" s="105">
        <v>21</v>
      </c>
      <c r="O9" s="105">
        <v>39</v>
      </c>
      <c r="P9" s="105">
        <v>47</v>
      </c>
      <c r="Q9" s="105">
        <v>52</v>
      </c>
      <c r="R9" s="105">
        <v>20</v>
      </c>
      <c r="S9" s="105">
        <v>14</v>
      </c>
      <c r="T9" s="105">
        <v>8</v>
      </c>
      <c r="U9" s="105">
        <v>4</v>
      </c>
      <c r="V9" s="105">
        <v>2</v>
      </c>
      <c r="W9" s="616">
        <v>0</v>
      </c>
      <c r="X9" s="376" t="s">
        <v>781</v>
      </c>
      <c r="Y9" s="119"/>
      <c r="Z9" s="28"/>
      <c r="AA9" s="28"/>
      <c r="AB9" s="28"/>
    </row>
    <row r="10" spans="1:28" x14ac:dyDescent="0.15">
      <c r="A10" s="375" t="s">
        <v>782</v>
      </c>
      <c r="B10" s="491">
        <f t="shared" si="0"/>
        <v>578</v>
      </c>
      <c r="C10" s="105">
        <v>16</v>
      </c>
      <c r="D10" s="105">
        <v>23</v>
      </c>
      <c r="E10" s="105">
        <v>32</v>
      </c>
      <c r="F10" s="105">
        <v>20</v>
      </c>
      <c r="G10" s="105">
        <v>19</v>
      </c>
      <c r="H10" s="105">
        <v>18</v>
      </c>
      <c r="I10" s="105">
        <v>14</v>
      </c>
      <c r="J10" s="105">
        <v>27</v>
      </c>
      <c r="K10" s="105">
        <v>33</v>
      </c>
      <c r="L10" s="105">
        <v>41</v>
      </c>
      <c r="M10" s="105">
        <v>37</v>
      </c>
      <c r="N10" s="105">
        <v>36</v>
      </c>
      <c r="O10" s="105">
        <v>43</v>
      </c>
      <c r="P10" s="105">
        <v>70</v>
      </c>
      <c r="Q10" s="105">
        <v>59</v>
      </c>
      <c r="R10" s="105">
        <v>43</v>
      </c>
      <c r="S10" s="105">
        <v>16</v>
      </c>
      <c r="T10" s="105">
        <v>17</v>
      </c>
      <c r="U10" s="105">
        <v>11</v>
      </c>
      <c r="V10" s="105">
        <v>3</v>
      </c>
      <c r="W10" s="616">
        <v>0</v>
      </c>
      <c r="X10" s="376" t="s">
        <v>782</v>
      </c>
      <c r="Y10" s="119"/>
      <c r="Z10" s="28"/>
      <c r="AA10" s="28"/>
      <c r="AB10" s="28"/>
    </row>
    <row r="11" spans="1:28" x14ac:dyDescent="0.15">
      <c r="A11" s="375" t="s">
        <v>783</v>
      </c>
      <c r="B11" s="491">
        <f t="shared" si="0"/>
        <v>478</v>
      </c>
      <c r="C11" s="105">
        <v>7</v>
      </c>
      <c r="D11" s="105">
        <v>16</v>
      </c>
      <c r="E11" s="105">
        <v>19</v>
      </c>
      <c r="F11" s="105">
        <v>27</v>
      </c>
      <c r="G11" s="105">
        <v>12</v>
      </c>
      <c r="H11" s="105">
        <v>15</v>
      </c>
      <c r="I11" s="105">
        <v>9</v>
      </c>
      <c r="J11" s="105">
        <v>26</v>
      </c>
      <c r="K11" s="105">
        <v>33</v>
      </c>
      <c r="L11" s="105">
        <v>29</v>
      </c>
      <c r="M11" s="105">
        <v>30</v>
      </c>
      <c r="N11" s="105">
        <v>32</v>
      </c>
      <c r="O11" s="105">
        <v>34</v>
      </c>
      <c r="P11" s="105">
        <v>56</v>
      </c>
      <c r="Q11" s="105">
        <v>56</v>
      </c>
      <c r="R11" s="105">
        <v>35</v>
      </c>
      <c r="S11" s="105">
        <v>23</v>
      </c>
      <c r="T11" s="105">
        <v>8</v>
      </c>
      <c r="U11" s="105">
        <v>10</v>
      </c>
      <c r="V11" s="105">
        <v>1</v>
      </c>
      <c r="W11" s="105">
        <v>0</v>
      </c>
      <c r="X11" s="376" t="s">
        <v>783</v>
      </c>
      <c r="Y11" s="119"/>
      <c r="Z11" s="28"/>
      <c r="AA11" s="28"/>
      <c r="AB11" s="28"/>
    </row>
    <row r="12" spans="1:28" x14ac:dyDescent="0.15">
      <c r="A12" s="375" t="s">
        <v>784</v>
      </c>
      <c r="B12" s="491">
        <f t="shared" si="0"/>
        <v>524</v>
      </c>
      <c r="C12" s="105">
        <v>13</v>
      </c>
      <c r="D12" s="105">
        <v>24</v>
      </c>
      <c r="E12" s="105">
        <v>26</v>
      </c>
      <c r="F12" s="105">
        <v>19</v>
      </c>
      <c r="G12" s="105">
        <v>15</v>
      </c>
      <c r="H12" s="105">
        <v>17</v>
      </c>
      <c r="I12" s="105">
        <v>19</v>
      </c>
      <c r="J12" s="105">
        <v>30</v>
      </c>
      <c r="K12" s="105">
        <v>25</v>
      </c>
      <c r="L12" s="105">
        <v>31</v>
      </c>
      <c r="M12" s="105">
        <v>31</v>
      </c>
      <c r="N12" s="105">
        <v>44</v>
      </c>
      <c r="O12" s="105">
        <v>71</v>
      </c>
      <c r="P12" s="105">
        <v>53</v>
      </c>
      <c r="Q12" s="105">
        <v>39</v>
      </c>
      <c r="R12" s="105">
        <v>25</v>
      </c>
      <c r="S12" s="105">
        <v>11</v>
      </c>
      <c r="T12" s="105">
        <v>18</v>
      </c>
      <c r="U12" s="105">
        <v>11</v>
      </c>
      <c r="V12" s="105">
        <v>1</v>
      </c>
      <c r="W12" s="105">
        <v>1</v>
      </c>
      <c r="X12" s="376" t="s">
        <v>784</v>
      </c>
      <c r="Y12" s="119"/>
      <c r="Z12" s="28"/>
      <c r="AA12" s="28"/>
      <c r="AB12" s="28"/>
    </row>
    <row r="13" spans="1:28" x14ac:dyDescent="0.15">
      <c r="A13" s="375" t="s">
        <v>785</v>
      </c>
      <c r="B13" s="491">
        <f t="shared" si="0"/>
        <v>710</v>
      </c>
      <c r="C13" s="105">
        <v>22</v>
      </c>
      <c r="D13" s="105">
        <v>15</v>
      </c>
      <c r="E13" s="105">
        <v>30</v>
      </c>
      <c r="F13" s="105">
        <v>36</v>
      </c>
      <c r="G13" s="105">
        <v>25</v>
      </c>
      <c r="H13" s="105">
        <v>32</v>
      </c>
      <c r="I13" s="105">
        <v>28</v>
      </c>
      <c r="J13" s="105">
        <v>27</v>
      </c>
      <c r="K13" s="105">
        <v>35</v>
      </c>
      <c r="L13" s="105">
        <v>45</v>
      </c>
      <c r="M13" s="105">
        <v>42</v>
      </c>
      <c r="N13" s="105">
        <v>44</v>
      </c>
      <c r="O13" s="105">
        <v>33</v>
      </c>
      <c r="P13" s="105">
        <v>42</v>
      </c>
      <c r="Q13" s="105">
        <v>68</v>
      </c>
      <c r="R13" s="105">
        <v>84</v>
      </c>
      <c r="S13" s="105">
        <v>52</v>
      </c>
      <c r="T13" s="105">
        <v>27</v>
      </c>
      <c r="U13" s="105">
        <v>16</v>
      </c>
      <c r="V13" s="105">
        <v>6</v>
      </c>
      <c r="W13" s="105">
        <v>1</v>
      </c>
      <c r="X13" s="376" t="s">
        <v>785</v>
      </c>
      <c r="Y13" s="119"/>
      <c r="Z13" s="28"/>
      <c r="AA13" s="28"/>
      <c r="AB13" s="28"/>
    </row>
    <row r="14" spans="1:28" x14ac:dyDescent="0.15">
      <c r="A14" s="375" t="s">
        <v>786</v>
      </c>
      <c r="B14" s="491">
        <f t="shared" si="0"/>
        <v>264</v>
      </c>
      <c r="C14" s="105">
        <v>5</v>
      </c>
      <c r="D14" s="105">
        <v>14</v>
      </c>
      <c r="E14" s="105">
        <v>5</v>
      </c>
      <c r="F14" s="105">
        <v>4</v>
      </c>
      <c r="G14" s="105">
        <v>15</v>
      </c>
      <c r="H14" s="105">
        <v>11</v>
      </c>
      <c r="I14" s="105">
        <v>12</v>
      </c>
      <c r="J14" s="105">
        <v>11</v>
      </c>
      <c r="K14" s="105">
        <v>19</v>
      </c>
      <c r="L14" s="105">
        <v>11</v>
      </c>
      <c r="M14" s="105">
        <v>11</v>
      </c>
      <c r="N14" s="105">
        <v>12</v>
      </c>
      <c r="O14" s="105">
        <v>11</v>
      </c>
      <c r="P14" s="105">
        <v>21</v>
      </c>
      <c r="Q14" s="105">
        <v>20</v>
      </c>
      <c r="R14" s="105">
        <v>26</v>
      </c>
      <c r="S14" s="105">
        <v>18</v>
      </c>
      <c r="T14" s="105">
        <v>17</v>
      </c>
      <c r="U14" s="105">
        <v>15</v>
      </c>
      <c r="V14" s="105">
        <v>6</v>
      </c>
      <c r="W14" s="616">
        <v>0</v>
      </c>
      <c r="X14" s="376" t="s">
        <v>786</v>
      </c>
      <c r="Y14" s="119"/>
      <c r="Z14" s="28"/>
      <c r="AA14" s="28"/>
      <c r="AB14" s="28"/>
    </row>
    <row r="15" spans="1:28" x14ac:dyDescent="0.15">
      <c r="A15" s="375" t="s">
        <v>787</v>
      </c>
      <c r="B15" s="491">
        <f t="shared" si="0"/>
        <v>313</v>
      </c>
      <c r="C15" s="105">
        <v>11</v>
      </c>
      <c r="D15" s="105">
        <v>3</v>
      </c>
      <c r="E15" s="105">
        <v>7</v>
      </c>
      <c r="F15" s="105">
        <v>7</v>
      </c>
      <c r="G15" s="105">
        <v>11</v>
      </c>
      <c r="H15" s="105">
        <v>6</v>
      </c>
      <c r="I15" s="105">
        <v>6</v>
      </c>
      <c r="J15" s="105">
        <v>18</v>
      </c>
      <c r="K15" s="105">
        <v>8</v>
      </c>
      <c r="L15" s="105">
        <v>18</v>
      </c>
      <c r="M15" s="105">
        <v>18</v>
      </c>
      <c r="N15" s="105">
        <v>16</v>
      </c>
      <c r="O15" s="105">
        <v>18</v>
      </c>
      <c r="P15" s="105">
        <v>31</v>
      </c>
      <c r="Q15" s="105">
        <v>38</v>
      </c>
      <c r="R15" s="105">
        <v>43</v>
      </c>
      <c r="S15" s="105">
        <v>31</v>
      </c>
      <c r="T15" s="105">
        <v>11</v>
      </c>
      <c r="U15" s="105">
        <v>9</v>
      </c>
      <c r="V15" s="105">
        <v>2</v>
      </c>
      <c r="W15" s="616">
        <v>1</v>
      </c>
      <c r="X15" s="376" t="s">
        <v>787</v>
      </c>
      <c r="Y15" s="119"/>
      <c r="Z15" s="28"/>
      <c r="AA15" s="28"/>
      <c r="AB15" s="28"/>
    </row>
    <row r="16" spans="1:28" x14ac:dyDescent="0.15">
      <c r="A16" s="375" t="s">
        <v>788</v>
      </c>
      <c r="B16" s="491">
        <f t="shared" si="0"/>
        <v>433</v>
      </c>
      <c r="C16" s="105">
        <v>0</v>
      </c>
      <c r="D16" s="105">
        <v>14</v>
      </c>
      <c r="E16" s="105">
        <v>19</v>
      </c>
      <c r="F16" s="105">
        <v>20</v>
      </c>
      <c r="G16" s="105">
        <v>13</v>
      </c>
      <c r="H16" s="105">
        <v>7</v>
      </c>
      <c r="I16" s="105">
        <v>7</v>
      </c>
      <c r="J16" s="105">
        <v>11</v>
      </c>
      <c r="K16" s="105">
        <v>21</v>
      </c>
      <c r="L16" s="105">
        <v>34</v>
      </c>
      <c r="M16" s="105">
        <v>30</v>
      </c>
      <c r="N16" s="105">
        <v>21</v>
      </c>
      <c r="O16" s="105">
        <v>20</v>
      </c>
      <c r="P16" s="105">
        <v>27</v>
      </c>
      <c r="Q16" s="105">
        <v>61</v>
      </c>
      <c r="R16" s="105">
        <v>71</v>
      </c>
      <c r="S16" s="105">
        <v>30</v>
      </c>
      <c r="T16" s="105">
        <v>16</v>
      </c>
      <c r="U16" s="105">
        <v>7</v>
      </c>
      <c r="V16" s="105">
        <v>4</v>
      </c>
      <c r="W16" s="616">
        <v>0</v>
      </c>
      <c r="X16" s="376" t="s">
        <v>788</v>
      </c>
      <c r="Y16" s="119"/>
      <c r="Z16" s="28"/>
      <c r="AA16" s="28"/>
      <c r="AB16" s="28"/>
    </row>
    <row r="17" spans="1:28" x14ac:dyDescent="0.15">
      <c r="A17" s="375" t="s">
        <v>789</v>
      </c>
      <c r="B17" s="491">
        <f t="shared" si="0"/>
        <v>252</v>
      </c>
      <c r="C17" s="105">
        <v>2</v>
      </c>
      <c r="D17" s="105">
        <v>4</v>
      </c>
      <c r="E17" s="105">
        <v>3</v>
      </c>
      <c r="F17" s="105">
        <v>8</v>
      </c>
      <c r="G17" s="105">
        <v>10</v>
      </c>
      <c r="H17" s="105">
        <v>2</v>
      </c>
      <c r="I17" s="105">
        <v>3</v>
      </c>
      <c r="J17" s="105">
        <v>6</v>
      </c>
      <c r="K17" s="105">
        <v>11</v>
      </c>
      <c r="L17" s="105">
        <v>6</v>
      </c>
      <c r="M17" s="105">
        <v>11</v>
      </c>
      <c r="N17" s="105">
        <v>14</v>
      </c>
      <c r="O17" s="105">
        <v>13</v>
      </c>
      <c r="P17" s="105">
        <v>20</v>
      </c>
      <c r="Q17" s="105">
        <v>43</v>
      </c>
      <c r="R17" s="105">
        <v>24</v>
      </c>
      <c r="S17" s="105">
        <v>18</v>
      </c>
      <c r="T17" s="105">
        <v>13</v>
      </c>
      <c r="U17" s="105">
        <v>23</v>
      </c>
      <c r="V17" s="105">
        <v>14</v>
      </c>
      <c r="W17" s="105">
        <v>4</v>
      </c>
      <c r="X17" s="376" t="s">
        <v>789</v>
      </c>
      <c r="Y17" s="119"/>
      <c r="Z17" s="28"/>
      <c r="AA17" s="28"/>
      <c r="AB17" s="28"/>
    </row>
    <row r="18" spans="1:28" x14ac:dyDescent="0.15">
      <c r="A18" s="375" t="s">
        <v>790</v>
      </c>
      <c r="B18" s="491">
        <f t="shared" si="0"/>
        <v>874</v>
      </c>
      <c r="C18" s="105">
        <v>11</v>
      </c>
      <c r="D18" s="105">
        <v>21</v>
      </c>
      <c r="E18" s="105">
        <v>26</v>
      </c>
      <c r="F18" s="105">
        <v>41</v>
      </c>
      <c r="G18" s="105">
        <v>87</v>
      </c>
      <c r="H18" s="105">
        <v>31</v>
      </c>
      <c r="I18" s="105">
        <v>20</v>
      </c>
      <c r="J18" s="105">
        <v>32</v>
      </c>
      <c r="K18" s="105">
        <v>52</v>
      </c>
      <c r="L18" s="105">
        <v>33</v>
      </c>
      <c r="M18" s="105">
        <v>41</v>
      </c>
      <c r="N18" s="105">
        <v>46</v>
      </c>
      <c r="O18" s="105">
        <v>57</v>
      </c>
      <c r="P18" s="105">
        <v>81</v>
      </c>
      <c r="Q18" s="105">
        <v>97</v>
      </c>
      <c r="R18" s="105">
        <v>94</v>
      </c>
      <c r="S18" s="105">
        <v>43</v>
      </c>
      <c r="T18" s="105">
        <v>38</v>
      </c>
      <c r="U18" s="105">
        <v>15</v>
      </c>
      <c r="V18" s="105">
        <v>7</v>
      </c>
      <c r="W18" s="105">
        <v>1</v>
      </c>
      <c r="X18" s="376" t="s">
        <v>790</v>
      </c>
      <c r="Y18" s="119"/>
      <c r="Z18" s="28"/>
      <c r="AA18" s="28"/>
      <c r="AB18" s="28"/>
    </row>
    <row r="19" spans="1:28" x14ac:dyDescent="0.15">
      <c r="A19" s="375" t="s">
        <v>791</v>
      </c>
      <c r="B19" s="491">
        <f t="shared" si="0"/>
        <v>362</v>
      </c>
      <c r="C19" s="105">
        <v>11</v>
      </c>
      <c r="D19" s="105">
        <v>15</v>
      </c>
      <c r="E19" s="105">
        <v>9</v>
      </c>
      <c r="F19" s="105">
        <v>19</v>
      </c>
      <c r="G19" s="105">
        <v>14</v>
      </c>
      <c r="H19" s="105">
        <v>20</v>
      </c>
      <c r="I19" s="105">
        <v>14</v>
      </c>
      <c r="J19" s="105">
        <v>17</v>
      </c>
      <c r="K19" s="105">
        <v>18</v>
      </c>
      <c r="L19" s="105">
        <v>18</v>
      </c>
      <c r="M19" s="105">
        <v>31</v>
      </c>
      <c r="N19" s="105">
        <v>31</v>
      </c>
      <c r="O19" s="105">
        <v>22</v>
      </c>
      <c r="P19" s="105">
        <v>16</v>
      </c>
      <c r="Q19" s="105">
        <v>32</v>
      </c>
      <c r="R19" s="105">
        <v>25</v>
      </c>
      <c r="S19" s="105">
        <v>32</v>
      </c>
      <c r="T19" s="105">
        <v>8</v>
      </c>
      <c r="U19" s="105">
        <v>5</v>
      </c>
      <c r="V19" s="105">
        <v>5</v>
      </c>
      <c r="W19" s="616">
        <v>0</v>
      </c>
      <c r="X19" s="376" t="s">
        <v>791</v>
      </c>
      <c r="Y19" s="119"/>
      <c r="Z19" s="28"/>
      <c r="AA19" s="28"/>
      <c r="AB19" s="28"/>
    </row>
    <row r="20" spans="1:28" x14ac:dyDescent="0.15">
      <c r="A20" s="375" t="s">
        <v>792</v>
      </c>
      <c r="B20" s="491">
        <f t="shared" si="0"/>
        <v>484</v>
      </c>
      <c r="C20" s="105">
        <v>6</v>
      </c>
      <c r="D20" s="105">
        <v>12</v>
      </c>
      <c r="E20" s="105">
        <v>13</v>
      </c>
      <c r="F20" s="105">
        <v>20</v>
      </c>
      <c r="G20" s="105">
        <v>20</v>
      </c>
      <c r="H20" s="105">
        <v>9</v>
      </c>
      <c r="I20" s="105">
        <v>10</v>
      </c>
      <c r="J20" s="105">
        <v>16</v>
      </c>
      <c r="K20" s="105">
        <v>27</v>
      </c>
      <c r="L20" s="105">
        <v>30</v>
      </c>
      <c r="M20" s="105">
        <v>38</v>
      </c>
      <c r="N20" s="105">
        <v>22</v>
      </c>
      <c r="O20" s="105">
        <v>21</v>
      </c>
      <c r="P20" s="105">
        <v>27</v>
      </c>
      <c r="Q20" s="105">
        <v>56</v>
      </c>
      <c r="R20" s="105">
        <v>69</v>
      </c>
      <c r="S20" s="105">
        <v>63</v>
      </c>
      <c r="T20" s="105">
        <v>16</v>
      </c>
      <c r="U20" s="105">
        <v>4</v>
      </c>
      <c r="V20" s="105">
        <v>4</v>
      </c>
      <c r="W20" s="105">
        <v>1</v>
      </c>
      <c r="X20" s="376" t="s">
        <v>792</v>
      </c>
      <c r="Y20" s="119"/>
      <c r="Z20" s="28"/>
      <c r="AA20" s="28"/>
      <c r="AB20" s="28"/>
    </row>
    <row r="21" spans="1:28" x14ac:dyDescent="0.15">
      <c r="A21" s="375" t="s">
        <v>793</v>
      </c>
      <c r="B21" s="491">
        <f t="shared" si="0"/>
        <v>584</v>
      </c>
      <c r="C21" s="105">
        <v>10</v>
      </c>
      <c r="D21" s="105">
        <v>12</v>
      </c>
      <c r="E21" s="105">
        <v>17</v>
      </c>
      <c r="F21" s="105">
        <v>15</v>
      </c>
      <c r="G21" s="105">
        <v>27</v>
      </c>
      <c r="H21" s="105">
        <v>9</v>
      </c>
      <c r="I21" s="105">
        <v>13</v>
      </c>
      <c r="J21" s="105">
        <v>18</v>
      </c>
      <c r="K21" s="105">
        <v>21</v>
      </c>
      <c r="L21" s="105">
        <v>54</v>
      </c>
      <c r="M21" s="105">
        <v>42</v>
      </c>
      <c r="N21" s="105">
        <v>27</v>
      </c>
      <c r="O21" s="105">
        <v>24</v>
      </c>
      <c r="P21" s="105">
        <v>43</v>
      </c>
      <c r="Q21" s="105">
        <v>89</v>
      </c>
      <c r="R21" s="105">
        <v>70</v>
      </c>
      <c r="S21" s="105">
        <v>54</v>
      </c>
      <c r="T21" s="105">
        <v>26</v>
      </c>
      <c r="U21" s="105">
        <v>9</v>
      </c>
      <c r="V21" s="105">
        <v>2</v>
      </c>
      <c r="W21" s="105">
        <v>2</v>
      </c>
      <c r="X21" s="376" t="s">
        <v>793</v>
      </c>
      <c r="Y21" s="119"/>
      <c r="Z21" s="28"/>
      <c r="AA21" s="28"/>
      <c r="AB21" s="28"/>
    </row>
    <row r="22" spans="1:28" x14ac:dyDescent="0.15">
      <c r="A22" s="375" t="s">
        <v>794</v>
      </c>
      <c r="B22" s="491">
        <f t="shared" si="0"/>
        <v>703</v>
      </c>
      <c r="C22" s="105">
        <v>31</v>
      </c>
      <c r="D22" s="105">
        <v>19</v>
      </c>
      <c r="E22" s="105">
        <v>17</v>
      </c>
      <c r="F22" s="105">
        <v>34</v>
      </c>
      <c r="G22" s="105">
        <v>25</v>
      </c>
      <c r="H22" s="105">
        <v>19</v>
      </c>
      <c r="I22" s="105">
        <v>21</v>
      </c>
      <c r="J22" s="105">
        <v>29</v>
      </c>
      <c r="K22" s="105">
        <v>31</v>
      </c>
      <c r="L22" s="105">
        <v>48</v>
      </c>
      <c r="M22" s="105">
        <v>49</v>
      </c>
      <c r="N22" s="105">
        <v>32</v>
      </c>
      <c r="O22" s="105">
        <v>44</v>
      </c>
      <c r="P22" s="105">
        <v>57</v>
      </c>
      <c r="Q22" s="105">
        <v>86</v>
      </c>
      <c r="R22" s="105">
        <v>81</v>
      </c>
      <c r="S22" s="105">
        <v>42</v>
      </c>
      <c r="T22" s="105">
        <v>18</v>
      </c>
      <c r="U22" s="105">
        <v>15</v>
      </c>
      <c r="V22" s="105">
        <v>4</v>
      </c>
      <c r="W22" s="105">
        <v>1</v>
      </c>
      <c r="X22" s="376" t="s">
        <v>794</v>
      </c>
      <c r="Y22" s="119"/>
      <c r="Z22" s="28"/>
      <c r="AA22" s="28"/>
      <c r="AB22" s="28"/>
    </row>
    <row r="23" spans="1:28" x14ac:dyDescent="0.15">
      <c r="A23" s="375" t="s">
        <v>902</v>
      </c>
      <c r="B23" s="491">
        <f t="shared" si="0"/>
        <v>231</v>
      </c>
      <c r="C23" s="105">
        <v>31</v>
      </c>
      <c r="D23" s="105">
        <v>44</v>
      </c>
      <c r="E23" s="105">
        <v>18</v>
      </c>
      <c r="F23" s="105">
        <v>9</v>
      </c>
      <c r="G23" s="105">
        <v>0</v>
      </c>
      <c r="H23" s="105">
        <v>1</v>
      </c>
      <c r="I23" s="105">
        <v>18</v>
      </c>
      <c r="J23" s="105">
        <v>39</v>
      </c>
      <c r="K23" s="105">
        <v>27</v>
      </c>
      <c r="L23" s="105">
        <v>14</v>
      </c>
      <c r="M23" s="105">
        <v>4</v>
      </c>
      <c r="N23" s="105">
        <v>3</v>
      </c>
      <c r="O23" s="105">
        <v>10</v>
      </c>
      <c r="P23" s="105">
        <v>2</v>
      </c>
      <c r="Q23" s="105">
        <v>4</v>
      </c>
      <c r="R23" s="105">
        <v>5</v>
      </c>
      <c r="S23" s="105">
        <v>0</v>
      </c>
      <c r="T23" s="105">
        <v>1</v>
      </c>
      <c r="U23" s="105">
        <v>0</v>
      </c>
      <c r="V23" s="105">
        <v>1</v>
      </c>
      <c r="W23" s="105">
        <v>0</v>
      </c>
      <c r="X23" s="376" t="s">
        <v>902</v>
      </c>
      <c r="Y23" s="119"/>
      <c r="Z23" s="28"/>
      <c r="AA23" s="28"/>
      <c r="AB23" s="28"/>
    </row>
    <row r="24" spans="1:28" x14ac:dyDescent="0.15">
      <c r="A24" s="375" t="s">
        <v>795</v>
      </c>
      <c r="B24" s="491">
        <f t="shared" si="0"/>
        <v>462</v>
      </c>
      <c r="C24" s="105">
        <v>10</v>
      </c>
      <c r="D24" s="105">
        <v>18</v>
      </c>
      <c r="E24" s="105">
        <v>12</v>
      </c>
      <c r="F24" s="105">
        <v>12</v>
      </c>
      <c r="G24" s="105">
        <v>11</v>
      </c>
      <c r="H24" s="105">
        <v>6</v>
      </c>
      <c r="I24" s="105">
        <v>8</v>
      </c>
      <c r="J24" s="105">
        <v>29</v>
      </c>
      <c r="K24" s="105">
        <v>26</v>
      </c>
      <c r="L24" s="105">
        <v>19</v>
      </c>
      <c r="M24" s="105">
        <v>15</v>
      </c>
      <c r="N24" s="105">
        <v>21</v>
      </c>
      <c r="O24" s="105">
        <v>43</v>
      </c>
      <c r="P24" s="105">
        <v>58</v>
      </c>
      <c r="Q24" s="105">
        <v>65</v>
      </c>
      <c r="R24" s="105">
        <v>51</v>
      </c>
      <c r="S24" s="105">
        <v>26</v>
      </c>
      <c r="T24" s="105">
        <v>15</v>
      </c>
      <c r="U24" s="105">
        <v>10</v>
      </c>
      <c r="V24" s="105">
        <v>4</v>
      </c>
      <c r="W24" s="616">
        <v>3</v>
      </c>
      <c r="X24" s="376" t="s">
        <v>795</v>
      </c>
      <c r="Y24" s="119"/>
      <c r="Z24" s="28"/>
      <c r="AA24" s="28"/>
      <c r="AB24" s="28"/>
    </row>
    <row r="25" spans="1:28" x14ac:dyDescent="0.15">
      <c r="A25" s="375" t="s">
        <v>796</v>
      </c>
      <c r="B25" s="491">
        <f t="shared" si="0"/>
        <v>482</v>
      </c>
      <c r="C25" s="105">
        <v>6</v>
      </c>
      <c r="D25" s="105">
        <v>20</v>
      </c>
      <c r="E25" s="105">
        <v>25</v>
      </c>
      <c r="F25" s="105">
        <v>18</v>
      </c>
      <c r="G25" s="105">
        <v>11</v>
      </c>
      <c r="H25" s="105">
        <v>7</v>
      </c>
      <c r="I25" s="105">
        <v>13</v>
      </c>
      <c r="J25" s="105">
        <v>22</v>
      </c>
      <c r="K25" s="105">
        <v>29</v>
      </c>
      <c r="L25" s="105">
        <v>26</v>
      </c>
      <c r="M25" s="105">
        <v>16</v>
      </c>
      <c r="N25" s="105">
        <v>23</v>
      </c>
      <c r="O25" s="105">
        <v>44</v>
      </c>
      <c r="P25" s="105">
        <v>56</v>
      </c>
      <c r="Q25" s="105">
        <v>58</v>
      </c>
      <c r="R25" s="105">
        <v>47</v>
      </c>
      <c r="S25" s="105">
        <v>23</v>
      </c>
      <c r="T25" s="105">
        <v>20</v>
      </c>
      <c r="U25" s="105">
        <v>14</v>
      </c>
      <c r="V25" s="105">
        <v>3</v>
      </c>
      <c r="W25" s="616">
        <v>1</v>
      </c>
      <c r="X25" s="376" t="s">
        <v>796</v>
      </c>
      <c r="Y25" s="119"/>
      <c r="Z25" s="28"/>
      <c r="AA25" s="28"/>
      <c r="AB25" s="28"/>
    </row>
    <row r="26" spans="1:28" x14ac:dyDescent="0.15">
      <c r="A26" s="375" t="s">
        <v>797</v>
      </c>
      <c r="B26" s="491">
        <f t="shared" si="0"/>
        <v>304</v>
      </c>
      <c r="C26" s="105">
        <v>4</v>
      </c>
      <c r="D26" s="105">
        <v>4</v>
      </c>
      <c r="E26" s="105">
        <v>6</v>
      </c>
      <c r="F26" s="105">
        <v>25</v>
      </c>
      <c r="G26" s="105">
        <v>35</v>
      </c>
      <c r="H26" s="105">
        <v>10</v>
      </c>
      <c r="I26" s="105">
        <v>8</v>
      </c>
      <c r="J26" s="105">
        <v>14</v>
      </c>
      <c r="K26" s="105">
        <v>10</v>
      </c>
      <c r="L26" s="105">
        <v>15</v>
      </c>
      <c r="M26" s="105">
        <v>18</v>
      </c>
      <c r="N26" s="105">
        <v>13</v>
      </c>
      <c r="O26" s="105">
        <v>15</v>
      </c>
      <c r="P26" s="105">
        <v>25</v>
      </c>
      <c r="Q26" s="105">
        <v>38</v>
      </c>
      <c r="R26" s="105">
        <v>34</v>
      </c>
      <c r="S26" s="105">
        <v>13</v>
      </c>
      <c r="T26" s="105">
        <v>7</v>
      </c>
      <c r="U26" s="105">
        <v>7</v>
      </c>
      <c r="V26" s="105">
        <v>3</v>
      </c>
      <c r="W26" s="616">
        <v>0</v>
      </c>
      <c r="X26" s="376" t="s">
        <v>797</v>
      </c>
      <c r="Y26" s="119"/>
      <c r="Z26" s="28"/>
      <c r="AA26" s="28"/>
      <c r="AB26" s="28"/>
    </row>
    <row r="27" spans="1:28" x14ac:dyDescent="0.15">
      <c r="A27" s="375" t="s">
        <v>798</v>
      </c>
      <c r="B27" s="491">
        <f t="shared" si="0"/>
        <v>326</v>
      </c>
      <c r="C27" s="105">
        <v>7</v>
      </c>
      <c r="D27" s="105">
        <v>15</v>
      </c>
      <c r="E27" s="105">
        <v>17</v>
      </c>
      <c r="F27" s="105">
        <v>17</v>
      </c>
      <c r="G27" s="105">
        <v>14</v>
      </c>
      <c r="H27" s="105">
        <v>8</v>
      </c>
      <c r="I27" s="105">
        <v>17</v>
      </c>
      <c r="J27" s="105">
        <v>12</v>
      </c>
      <c r="K27" s="105">
        <v>16</v>
      </c>
      <c r="L27" s="105">
        <v>24</v>
      </c>
      <c r="M27" s="105">
        <v>19</v>
      </c>
      <c r="N27" s="105">
        <v>21</v>
      </c>
      <c r="O27" s="105">
        <v>14</v>
      </c>
      <c r="P27" s="105">
        <v>34</v>
      </c>
      <c r="Q27" s="105">
        <v>38</v>
      </c>
      <c r="R27" s="105">
        <v>24</v>
      </c>
      <c r="S27" s="105">
        <v>15</v>
      </c>
      <c r="T27" s="105">
        <v>10</v>
      </c>
      <c r="U27" s="105">
        <v>3</v>
      </c>
      <c r="V27" s="105">
        <v>1</v>
      </c>
      <c r="W27" s="616">
        <v>0</v>
      </c>
      <c r="X27" s="376" t="s">
        <v>798</v>
      </c>
      <c r="Y27" s="119"/>
      <c r="Z27" s="28"/>
      <c r="AA27" s="28"/>
      <c r="AB27" s="28"/>
    </row>
    <row r="28" spans="1:28" x14ac:dyDescent="0.15">
      <c r="A28" s="375" t="s">
        <v>799</v>
      </c>
      <c r="B28" s="491">
        <f t="shared" si="0"/>
        <v>711</v>
      </c>
      <c r="C28" s="105">
        <v>42</v>
      </c>
      <c r="D28" s="105">
        <v>76</v>
      </c>
      <c r="E28" s="105">
        <v>58</v>
      </c>
      <c r="F28" s="105">
        <v>24</v>
      </c>
      <c r="G28" s="105">
        <v>19</v>
      </c>
      <c r="H28" s="105">
        <v>20</v>
      </c>
      <c r="I28" s="105">
        <v>44</v>
      </c>
      <c r="J28" s="105">
        <v>72</v>
      </c>
      <c r="K28" s="105">
        <v>75</v>
      </c>
      <c r="L28" s="105">
        <v>36</v>
      </c>
      <c r="M28" s="105">
        <v>34</v>
      </c>
      <c r="N28" s="105">
        <v>22</v>
      </c>
      <c r="O28" s="105">
        <v>32</v>
      </c>
      <c r="P28" s="105">
        <v>34</v>
      </c>
      <c r="Q28" s="105">
        <v>44</v>
      </c>
      <c r="R28" s="105">
        <v>39</v>
      </c>
      <c r="S28" s="105">
        <v>17</v>
      </c>
      <c r="T28" s="105">
        <v>14</v>
      </c>
      <c r="U28" s="105">
        <v>8</v>
      </c>
      <c r="V28" s="105">
        <v>1</v>
      </c>
      <c r="W28" s="105">
        <v>0</v>
      </c>
      <c r="X28" s="376" t="s">
        <v>799</v>
      </c>
      <c r="Y28" s="119"/>
      <c r="Z28" s="28"/>
      <c r="AA28" s="28"/>
      <c r="AB28" s="28"/>
    </row>
    <row r="29" spans="1:28" x14ac:dyDescent="0.15">
      <c r="A29" s="375" t="s">
        <v>800</v>
      </c>
      <c r="B29" s="491">
        <f t="shared" si="0"/>
        <v>612</v>
      </c>
      <c r="C29" s="105">
        <v>12</v>
      </c>
      <c r="D29" s="105">
        <v>19</v>
      </c>
      <c r="E29" s="105">
        <v>26</v>
      </c>
      <c r="F29" s="105">
        <v>32</v>
      </c>
      <c r="G29" s="105">
        <v>37</v>
      </c>
      <c r="H29" s="105">
        <v>32</v>
      </c>
      <c r="I29" s="105">
        <v>32</v>
      </c>
      <c r="J29" s="105">
        <v>20</v>
      </c>
      <c r="K29" s="105">
        <v>29</v>
      </c>
      <c r="L29" s="105">
        <v>34</v>
      </c>
      <c r="M29" s="105">
        <v>57</v>
      </c>
      <c r="N29" s="105">
        <v>77</v>
      </c>
      <c r="O29" s="105">
        <v>52</v>
      </c>
      <c r="P29" s="105">
        <v>46</v>
      </c>
      <c r="Q29" s="105">
        <v>46</v>
      </c>
      <c r="R29" s="105">
        <v>17</v>
      </c>
      <c r="S29" s="105">
        <v>19</v>
      </c>
      <c r="T29" s="105">
        <v>17</v>
      </c>
      <c r="U29" s="105">
        <v>5</v>
      </c>
      <c r="V29" s="105">
        <v>3</v>
      </c>
      <c r="W29" s="105">
        <v>0</v>
      </c>
      <c r="X29" s="376" t="s">
        <v>800</v>
      </c>
      <c r="Y29" s="119"/>
      <c r="Z29" s="28"/>
      <c r="AA29" s="28"/>
      <c r="AB29" s="28"/>
    </row>
    <row r="30" spans="1:28" x14ac:dyDescent="0.15">
      <c r="A30" s="375" t="s">
        <v>801</v>
      </c>
      <c r="B30" s="491">
        <f t="shared" si="0"/>
        <v>715</v>
      </c>
      <c r="C30" s="105">
        <v>13</v>
      </c>
      <c r="D30" s="105">
        <v>18</v>
      </c>
      <c r="E30" s="105">
        <v>14</v>
      </c>
      <c r="F30" s="105">
        <v>36</v>
      </c>
      <c r="G30" s="105">
        <v>33</v>
      </c>
      <c r="H30" s="105">
        <v>29</v>
      </c>
      <c r="I30" s="105">
        <v>24</v>
      </c>
      <c r="J30" s="105">
        <v>16</v>
      </c>
      <c r="K30" s="105">
        <v>28</v>
      </c>
      <c r="L30" s="105">
        <v>37</v>
      </c>
      <c r="M30" s="105">
        <v>61</v>
      </c>
      <c r="N30" s="105">
        <v>109</v>
      </c>
      <c r="O30" s="105">
        <v>113</v>
      </c>
      <c r="P30" s="105">
        <v>90</v>
      </c>
      <c r="Q30" s="105">
        <v>37</v>
      </c>
      <c r="R30" s="105">
        <v>30</v>
      </c>
      <c r="S30" s="105">
        <v>14</v>
      </c>
      <c r="T30" s="105">
        <v>4</v>
      </c>
      <c r="U30" s="105">
        <v>6</v>
      </c>
      <c r="V30" s="105">
        <v>3</v>
      </c>
      <c r="W30" s="616">
        <v>0</v>
      </c>
      <c r="X30" s="376" t="s">
        <v>801</v>
      </c>
      <c r="Y30" s="119"/>
      <c r="Z30" s="28"/>
      <c r="AA30" s="28"/>
      <c r="AB30" s="28"/>
    </row>
    <row r="31" spans="1:28" x14ac:dyDescent="0.15">
      <c r="A31" s="375" t="s">
        <v>802</v>
      </c>
      <c r="B31" s="491">
        <f t="shared" si="0"/>
        <v>219</v>
      </c>
      <c r="C31" s="105">
        <v>6</v>
      </c>
      <c r="D31" s="105">
        <v>2</v>
      </c>
      <c r="E31" s="105">
        <v>1</v>
      </c>
      <c r="F31" s="105">
        <v>13</v>
      </c>
      <c r="G31" s="105">
        <v>20</v>
      </c>
      <c r="H31" s="105">
        <v>21</v>
      </c>
      <c r="I31" s="105">
        <v>20</v>
      </c>
      <c r="J31" s="105">
        <v>15</v>
      </c>
      <c r="K31" s="105">
        <v>15</v>
      </c>
      <c r="L31" s="105">
        <v>11</v>
      </c>
      <c r="M31" s="105">
        <v>15</v>
      </c>
      <c r="N31" s="105">
        <v>10</v>
      </c>
      <c r="O31" s="105">
        <v>5</v>
      </c>
      <c r="P31" s="105">
        <v>6</v>
      </c>
      <c r="Q31" s="105">
        <v>11</v>
      </c>
      <c r="R31" s="105">
        <v>11</v>
      </c>
      <c r="S31" s="105">
        <v>16</v>
      </c>
      <c r="T31" s="105">
        <v>14</v>
      </c>
      <c r="U31" s="105">
        <v>5</v>
      </c>
      <c r="V31" s="105">
        <v>2</v>
      </c>
      <c r="W31" s="616">
        <v>0</v>
      </c>
      <c r="X31" s="376" t="s">
        <v>802</v>
      </c>
      <c r="Y31" s="119"/>
      <c r="Z31" s="28"/>
      <c r="AA31" s="28"/>
      <c r="AB31" s="28"/>
    </row>
    <row r="32" spans="1:28" x14ac:dyDescent="0.15">
      <c r="A32" s="375" t="s">
        <v>697</v>
      </c>
      <c r="B32" s="491">
        <f t="shared" si="0"/>
        <v>518</v>
      </c>
      <c r="C32" s="105">
        <v>27</v>
      </c>
      <c r="D32" s="105">
        <v>72</v>
      </c>
      <c r="E32" s="105">
        <v>92</v>
      </c>
      <c r="F32" s="105">
        <v>27</v>
      </c>
      <c r="G32" s="105">
        <v>13</v>
      </c>
      <c r="H32" s="105">
        <v>4</v>
      </c>
      <c r="I32" s="105">
        <v>7</v>
      </c>
      <c r="J32" s="105">
        <v>69</v>
      </c>
      <c r="K32" s="105">
        <v>71</v>
      </c>
      <c r="L32" s="105">
        <v>52</v>
      </c>
      <c r="M32" s="105">
        <v>30</v>
      </c>
      <c r="N32" s="105">
        <v>14</v>
      </c>
      <c r="O32" s="105">
        <v>12</v>
      </c>
      <c r="P32" s="105">
        <v>9</v>
      </c>
      <c r="Q32" s="105">
        <v>9</v>
      </c>
      <c r="R32" s="105">
        <v>5</v>
      </c>
      <c r="S32" s="105">
        <v>0</v>
      </c>
      <c r="T32" s="105">
        <v>2</v>
      </c>
      <c r="U32" s="105">
        <v>1</v>
      </c>
      <c r="V32" s="105">
        <v>2</v>
      </c>
      <c r="W32" s="616">
        <v>0</v>
      </c>
      <c r="X32" s="376" t="s">
        <v>697</v>
      </c>
      <c r="Y32" s="119"/>
      <c r="Z32" s="28"/>
      <c r="AA32" s="28"/>
      <c r="AB32" s="28"/>
    </row>
    <row r="33" spans="1:28" x14ac:dyDescent="0.15">
      <c r="A33" s="375" t="s">
        <v>803</v>
      </c>
      <c r="B33" s="491">
        <f t="shared" si="0"/>
        <v>1073</v>
      </c>
      <c r="C33" s="105">
        <v>77</v>
      </c>
      <c r="D33" s="105">
        <v>65</v>
      </c>
      <c r="E33" s="105">
        <v>40</v>
      </c>
      <c r="F33" s="105">
        <v>38</v>
      </c>
      <c r="G33" s="105">
        <v>31</v>
      </c>
      <c r="H33" s="105">
        <v>38</v>
      </c>
      <c r="I33" s="105">
        <v>93</v>
      </c>
      <c r="J33" s="105">
        <v>70</v>
      </c>
      <c r="K33" s="105">
        <v>82</v>
      </c>
      <c r="L33" s="105">
        <v>73</v>
      </c>
      <c r="M33" s="105">
        <v>66</v>
      </c>
      <c r="N33" s="105">
        <v>67</v>
      </c>
      <c r="O33" s="105">
        <v>47</v>
      </c>
      <c r="P33" s="105">
        <v>56</v>
      </c>
      <c r="Q33" s="105">
        <v>55</v>
      </c>
      <c r="R33" s="105">
        <v>59</v>
      </c>
      <c r="S33" s="105">
        <v>48</v>
      </c>
      <c r="T33" s="105">
        <v>43</v>
      </c>
      <c r="U33" s="105">
        <v>20</v>
      </c>
      <c r="V33" s="105">
        <v>4</v>
      </c>
      <c r="W33" s="105">
        <v>1</v>
      </c>
      <c r="X33" s="376" t="s">
        <v>803</v>
      </c>
      <c r="Y33" s="119"/>
      <c r="Z33" s="28"/>
      <c r="AA33" s="28"/>
      <c r="AB33" s="28"/>
    </row>
    <row r="34" spans="1:28" x14ac:dyDescent="0.15">
      <c r="A34" s="375" t="s">
        <v>804</v>
      </c>
      <c r="B34" s="491">
        <f t="shared" si="0"/>
        <v>1029</v>
      </c>
      <c r="C34" s="105">
        <v>30</v>
      </c>
      <c r="D34" s="105">
        <v>42</v>
      </c>
      <c r="E34" s="105">
        <v>28</v>
      </c>
      <c r="F34" s="105">
        <v>29</v>
      </c>
      <c r="G34" s="105">
        <v>43</v>
      </c>
      <c r="H34" s="105">
        <v>45</v>
      </c>
      <c r="I34" s="105">
        <v>35</v>
      </c>
      <c r="J34" s="105">
        <v>57</v>
      </c>
      <c r="K34" s="105">
        <v>43</v>
      </c>
      <c r="L34" s="105">
        <v>62</v>
      </c>
      <c r="M34" s="105">
        <v>78</v>
      </c>
      <c r="N34" s="105">
        <v>69</v>
      </c>
      <c r="O34" s="105">
        <v>67</v>
      </c>
      <c r="P34" s="105">
        <v>70</v>
      </c>
      <c r="Q34" s="105">
        <v>75</v>
      </c>
      <c r="R34" s="105">
        <v>88</v>
      </c>
      <c r="S34" s="105">
        <v>85</v>
      </c>
      <c r="T34" s="105">
        <v>55</v>
      </c>
      <c r="U34" s="105">
        <v>24</v>
      </c>
      <c r="V34" s="105">
        <v>2</v>
      </c>
      <c r="W34" s="105">
        <v>2</v>
      </c>
      <c r="X34" s="376" t="s">
        <v>804</v>
      </c>
      <c r="Y34" s="119"/>
      <c r="Z34" s="28"/>
      <c r="AA34" s="28"/>
      <c r="AB34" s="28"/>
    </row>
    <row r="35" spans="1:28" x14ac:dyDescent="0.15">
      <c r="A35" s="375" t="s">
        <v>805</v>
      </c>
      <c r="B35" s="491">
        <f t="shared" si="0"/>
        <v>253</v>
      </c>
      <c r="C35" s="105">
        <v>11</v>
      </c>
      <c r="D35" s="105">
        <v>5</v>
      </c>
      <c r="E35" s="105">
        <v>12</v>
      </c>
      <c r="F35" s="105">
        <v>3</v>
      </c>
      <c r="G35" s="105">
        <v>16</v>
      </c>
      <c r="H35" s="105">
        <v>17</v>
      </c>
      <c r="I35" s="105">
        <v>17</v>
      </c>
      <c r="J35" s="105">
        <v>8</v>
      </c>
      <c r="K35" s="105">
        <v>14</v>
      </c>
      <c r="L35" s="105">
        <v>17</v>
      </c>
      <c r="M35" s="105">
        <v>19</v>
      </c>
      <c r="N35" s="105">
        <v>14</v>
      </c>
      <c r="O35" s="105">
        <v>20</v>
      </c>
      <c r="P35" s="105">
        <v>14</v>
      </c>
      <c r="Q35" s="105">
        <v>20</v>
      </c>
      <c r="R35" s="105">
        <v>15</v>
      </c>
      <c r="S35" s="105">
        <v>11</v>
      </c>
      <c r="T35" s="105">
        <v>10</v>
      </c>
      <c r="U35" s="105">
        <v>8</v>
      </c>
      <c r="V35" s="616">
        <v>2</v>
      </c>
      <c r="W35" s="616">
        <v>0</v>
      </c>
      <c r="X35" s="376" t="s">
        <v>805</v>
      </c>
      <c r="Y35" s="119"/>
      <c r="Z35" s="28"/>
      <c r="AA35" s="28"/>
      <c r="AB35" s="28"/>
    </row>
    <row r="36" spans="1:28" x14ac:dyDescent="0.15">
      <c r="A36" s="375" t="s">
        <v>806</v>
      </c>
      <c r="B36" s="491">
        <f t="shared" si="0"/>
        <v>237</v>
      </c>
      <c r="C36" s="105">
        <v>7</v>
      </c>
      <c r="D36" s="105">
        <v>17</v>
      </c>
      <c r="E36" s="105">
        <v>9</v>
      </c>
      <c r="F36" s="105">
        <v>3</v>
      </c>
      <c r="G36" s="105">
        <v>8</v>
      </c>
      <c r="H36" s="105">
        <v>7</v>
      </c>
      <c r="I36" s="105">
        <v>14</v>
      </c>
      <c r="J36" s="105">
        <v>13</v>
      </c>
      <c r="K36" s="105">
        <v>15</v>
      </c>
      <c r="L36" s="105">
        <v>14</v>
      </c>
      <c r="M36" s="105">
        <v>12</v>
      </c>
      <c r="N36" s="105">
        <v>18</v>
      </c>
      <c r="O36" s="105">
        <v>21</v>
      </c>
      <c r="P36" s="105">
        <v>10</v>
      </c>
      <c r="Q36" s="105">
        <v>9</v>
      </c>
      <c r="R36" s="105">
        <v>19</v>
      </c>
      <c r="S36" s="105">
        <v>14</v>
      </c>
      <c r="T36" s="105">
        <v>15</v>
      </c>
      <c r="U36" s="105">
        <v>9</v>
      </c>
      <c r="V36" s="105">
        <v>3</v>
      </c>
      <c r="W36" s="616">
        <v>0</v>
      </c>
      <c r="X36" s="376" t="s">
        <v>806</v>
      </c>
      <c r="Y36" s="119"/>
      <c r="Z36" s="28"/>
      <c r="AA36" s="28"/>
      <c r="AB36" s="28"/>
    </row>
    <row r="37" spans="1:28" x14ac:dyDescent="0.15">
      <c r="A37" s="375" t="s">
        <v>807</v>
      </c>
      <c r="B37" s="491">
        <f t="shared" si="0"/>
        <v>160</v>
      </c>
      <c r="C37" s="105">
        <v>6</v>
      </c>
      <c r="D37" s="105">
        <v>7</v>
      </c>
      <c r="E37" s="105">
        <v>4</v>
      </c>
      <c r="F37" s="105">
        <v>2</v>
      </c>
      <c r="G37" s="105">
        <v>3</v>
      </c>
      <c r="H37" s="105">
        <v>7</v>
      </c>
      <c r="I37" s="105">
        <v>8</v>
      </c>
      <c r="J37" s="105">
        <v>6</v>
      </c>
      <c r="K37" s="105">
        <v>10</v>
      </c>
      <c r="L37" s="105">
        <v>10</v>
      </c>
      <c r="M37" s="105">
        <v>9</v>
      </c>
      <c r="N37" s="105">
        <v>19</v>
      </c>
      <c r="O37" s="105">
        <v>13</v>
      </c>
      <c r="P37" s="105">
        <v>8</v>
      </c>
      <c r="Q37" s="105">
        <v>12</v>
      </c>
      <c r="R37" s="105">
        <v>11</v>
      </c>
      <c r="S37" s="105">
        <v>10</v>
      </c>
      <c r="T37" s="105">
        <v>12</v>
      </c>
      <c r="U37" s="105">
        <v>3</v>
      </c>
      <c r="V37" s="105">
        <v>0</v>
      </c>
      <c r="W37" s="105">
        <v>0</v>
      </c>
      <c r="X37" s="376" t="s">
        <v>807</v>
      </c>
      <c r="Y37" s="119"/>
      <c r="Z37" s="28"/>
      <c r="AA37" s="28"/>
      <c r="AB37" s="28"/>
    </row>
    <row r="38" spans="1:28" x14ac:dyDescent="0.15">
      <c r="A38" s="375" t="s">
        <v>808</v>
      </c>
      <c r="B38" s="491">
        <f t="shared" si="0"/>
        <v>316</v>
      </c>
      <c r="C38" s="105">
        <v>16</v>
      </c>
      <c r="D38" s="105">
        <v>11</v>
      </c>
      <c r="E38" s="105">
        <v>20</v>
      </c>
      <c r="F38" s="105">
        <v>11</v>
      </c>
      <c r="G38" s="105">
        <v>8</v>
      </c>
      <c r="H38" s="105">
        <v>9</v>
      </c>
      <c r="I38" s="105">
        <v>16</v>
      </c>
      <c r="J38" s="105">
        <v>15</v>
      </c>
      <c r="K38" s="105">
        <v>23</v>
      </c>
      <c r="L38" s="105">
        <v>16</v>
      </c>
      <c r="M38" s="105">
        <v>19</v>
      </c>
      <c r="N38" s="105">
        <v>32</v>
      </c>
      <c r="O38" s="105">
        <v>19</v>
      </c>
      <c r="P38" s="105">
        <v>17</v>
      </c>
      <c r="Q38" s="105">
        <v>22</v>
      </c>
      <c r="R38" s="105">
        <v>17</v>
      </c>
      <c r="S38" s="105">
        <v>17</v>
      </c>
      <c r="T38" s="105">
        <v>18</v>
      </c>
      <c r="U38" s="105">
        <v>9</v>
      </c>
      <c r="V38" s="616">
        <v>1</v>
      </c>
      <c r="W38" s="616">
        <v>0</v>
      </c>
      <c r="X38" s="376" t="s">
        <v>808</v>
      </c>
      <c r="Y38" s="119"/>
      <c r="Z38" s="28"/>
      <c r="AA38" s="28"/>
      <c r="AB38" s="28"/>
    </row>
    <row r="39" spans="1:28" x14ac:dyDescent="0.15">
      <c r="A39" s="375" t="s">
        <v>809</v>
      </c>
      <c r="B39" s="491">
        <f t="shared" si="0"/>
        <v>339</v>
      </c>
      <c r="C39" s="105">
        <v>10</v>
      </c>
      <c r="D39" s="105">
        <v>16</v>
      </c>
      <c r="E39" s="105">
        <v>14</v>
      </c>
      <c r="F39" s="105">
        <v>9</v>
      </c>
      <c r="G39" s="105">
        <v>6</v>
      </c>
      <c r="H39" s="105">
        <v>4</v>
      </c>
      <c r="I39" s="105">
        <v>16</v>
      </c>
      <c r="J39" s="105">
        <v>19</v>
      </c>
      <c r="K39" s="105">
        <v>18</v>
      </c>
      <c r="L39" s="105">
        <v>22</v>
      </c>
      <c r="M39" s="105">
        <v>18</v>
      </c>
      <c r="N39" s="105">
        <v>17</v>
      </c>
      <c r="O39" s="105">
        <v>22</v>
      </c>
      <c r="P39" s="105">
        <v>28</v>
      </c>
      <c r="Q39" s="105">
        <v>36</v>
      </c>
      <c r="R39" s="105">
        <v>31</v>
      </c>
      <c r="S39" s="105">
        <v>27</v>
      </c>
      <c r="T39" s="105">
        <v>18</v>
      </c>
      <c r="U39" s="105">
        <v>8</v>
      </c>
      <c r="V39" s="616">
        <v>0</v>
      </c>
      <c r="W39" s="616">
        <v>0</v>
      </c>
      <c r="X39" s="376" t="s">
        <v>809</v>
      </c>
      <c r="Y39" s="119"/>
      <c r="Z39" s="28"/>
      <c r="AA39" s="28"/>
      <c r="AB39" s="28"/>
    </row>
    <row r="40" spans="1:28" x14ac:dyDescent="0.15">
      <c r="A40" s="375" t="s">
        <v>810</v>
      </c>
      <c r="B40" s="491">
        <f t="shared" si="0"/>
        <v>460</v>
      </c>
      <c r="C40" s="105">
        <v>20</v>
      </c>
      <c r="D40" s="105">
        <v>25</v>
      </c>
      <c r="E40" s="105">
        <v>26</v>
      </c>
      <c r="F40" s="105">
        <v>22</v>
      </c>
      <c r="G40" s="105">
        <v>21</v>
      </c>
      <c r="H40" s="105">
        <v>26</v>
      </c>
      <c r="I40" s="105">
        <v>33</v>
      </c>
      <c r="J40" s="105">
        <v>22</v>
      </c>
      <c r="K40" s="105">
        <v>31</v>
      </c>
      <c r="L40" s="105">
        <v>23</v>
      </c>
      <c r="M40" s="105">
        <v>38</v>
      </c>
      <c r="N40" s="105">
        <v>25</v>
      </c>
      <c r="O40" s="105">
        <v>27</v>
      </c>
      <c r="P40" s="105">
        <v>25</v>
      </c>
      <c r="Q40" s="105">
        <v>27</v>
      </c>
      <c r="R40" s="105">
        <v>21</v>
      </c>
      <c r="S40" s="105">
        <v>24</v>
      </c>
      <c r="T40" s="105">
        <v>17</v>
      </c>
      <c r="U40" s="105">
        <v>7</v>
      </c>
      <c r="V40" s="105">
        <v>0</v>
      </c>
      <c r="W40" s="616">
        <v>0</v>
      </c>
      <c r="X40" s="376" t="s">
        <v>810</v>
      </c>
      <c r="Y40" s="119"/>
      <c r="Z40" s="28"/>
      <c r="AA40" s="28"/>
      <c r="AB40" s="28"/>
    </row>
    <row r="41" spans="1:28" ht="15.75" customHeight="1" x14ac:dyDescent="0.15">
      <c r="A41" s="375" t="s">
        <v>811</v>
      </c>
      <c r="B41" s="491">
        <f t="shared" si="0"/>
        <v>230</v>
      </c>
      <c r="C41" s="105">
        <v>7</v>
      </c>
      <c r="D41" s="105">
        <v>12</v>
      </c>
      <c r="E41" s="105">
        <v>9</v>
      </c>
      <c r="F41" s="105">
        <v>12</v>
      </c>
      <c r="G41" s="105">
        <v>7</v>
      </c>
      <c r="H41" s="105">
        <v>11</v>
      </c>
      <c r="I41" s="105">
        <v>7</v>
      </c>
      <c r="J41" s="105">
        <v>6</v>
      </c>
      <c r="K41" s="105">
        <v>20</v>
      </c>
      <c r="L41" s="105">
        <v>17</v>
      </c>
      <c r="M41" s="105">
        <v>17</v>
      </c>
      <c r="N41" s="105">
        <v>19</v>
      </c>
      <c r="O41" s="105">
        <v>12</v>
      </c>
      <c r="P41" s="105">
        <v>13</v>
      </c>
      <c r="Q41" s="105">
        <v>23</v>
      </c>
      <c r="R41" s="105">
        <v>17</v>
      </c>
      <c r="S41" s="105">
        <v>9</v>
      </c>
      <c r="T41" s="105">
        <v>8</v>
      </c>
      <c r="U41" s="105">
        <v>3</v>
      </c>
      <c r="V41" s="616">
        <v>1</v>
      </c>
      <c r="W41" s="616">
        <v>0</v>
      </c>
      <c r="X41" s="376" t="s">
        <v>811</v>
      </c>
      <c r="Y41" s="119"/>
      <c r="Z41" s="28"/>
      <c r="AA41" s="28"/>
      <c r="AB41" s="28"/>
    </row>
    <row r="42" spans="1:28" ht="15.75" customHeight="1" x14ac:dyDescent="0.15">
      <c r="A42" s="375" t="s">
        <v>812</v>
      </c>
      <c r="B42" s="491">
        <f t="shared" si="0"/>
        <v>441</v>
      </c>
      <c r="C42" s="105">
        <v>9</v>
      </c>
      <c r="D42" s="105">
        <v>16</v>
      </c>
      <c r="E42" s="105">
        <v>17</v>
      </c>
      <c r="F42" s="105">
        <v>14</v>
      </c>
      <c r="G42" s="105">
        <v>16</v>
      </c>
      <c r="H42" s="105">
        <v>15</v>
      </c>
      <c r="I42" s="105">
        <v>24</v>
      </c>
      <c r="J42" s="105">
        <v>27</v>
      </c>
      <c r="K42" s="105">
        <v>23</v>
      </c>
      <c r="L42" s="105">
        <v>22</v>
      </c>
      <c r="M42" s="105">
        <v>29</v>
      </c>
      <c r="N42" s="105">
        <v>41</v>
      </c>
      <c r="O42" s="105">
        <v>43</v>
      </c>
      <c r="P42" s="105">
        <v>36</v>
      </c>
      <c r="Q42" s="105">
        <v>28</v>
      </c>
      <c r="R42" s="105">
        <v>30</v>
      </c>
      <c r="S42" s="105">
        <v>22</v>
      </c>
      <c r="T42" s="105">
        <v>17</v>
      </c>
      <c r="U42" s="105">
        <v>10</v>
      </c>
      <c r="V42" s="105">
        <v>2</v>
      </c>
      <c r="W42" s="616">
        <v>0</v>
      </c>
      <c r="X42" s="376" t="s">
        <v>812</v>
      </c>
      <c r="Y42" s="119"/>
      <c r="Z42" s="28"/>
      <c r="AA42" s="28"/>
      <c r="AB42" s="28"/>
    </row>
    <row r="43" spans="1:28" ht="15" customHeight="1" x14ac:dyDescent="0.15">
      <c r="A43" s="375" t="s">
        <v>813</v>
      </c>
      <c r="B43" s="491">
        <f t="shared" si="0"/>
        <v>566</v>
      </c>
      <c r="C43" s="105">
        <v>17</v>
      </c>
      <c r="D43" s="105">
        <v>21</v>
      </c>
      <c r="E43" s="105">
        <v>22</v>
      </c>
      <c r="F43" s="105">
        <v>17</v>
      </c>
      <c r="G43" s="105">
        <v>28</v>
      </c>
      <c r="H43" s="105">
        <v>39</v>
      </c>
      <c r="I43" s="105">
        <v>36</v>
      </c>
      <c r="J43" s="105">
        <v>27</v>
      </c>
      <c r="K43" s="105">
        <v>30</v>
      </c>
      <c r="L43" s="105">
        <v>36</v>
      </c>
      <c r="M43" s="105">
        <v>43</v>
      </c>
      <c r="N43" s="105">
        <v>38</v>
      </c>
      <c r="O43" s="105">
        <v>44</v>
      </c>
      <c r="P43" s="105">
        <v>30</v>
      </c>
      <c r="Q43" s="105">
        <v>40</v>
      </c>
      <c r="R43" s="105">
        <v>28</v>
      </c>
      <c r="S43" s="105">
        <v>22</v>
      </c>
      <c r="T43" s="105">
        <v>28</v>
      </c>
      <c r="U43" s="105">
        <v>19</v>
      </c>
      <c r="V43" s="105">
        <v>1</v>
      </c>
      <c r="W43" s="616">
        <v>0</v>
      </c>
      <c r="X43" s="376" t="s">
        <v>813</v>
      </c>
      <c r="Y43" s="119"/>
      <c r="Z43" s="28"/>
      <c r="AA43" s="28"/>
      <c r="AB43" s="28"/>
    </row>
    <row r="44" spans="1:28" ht="16.5" customHeight="1" x14ac:dyDescent="0.15">
      <c r="A44" s="375" t="s">
        <v>814</v>
      </c>
      <c r="B44" s="491">
        <f t="shared" si="0"/>
        <v>684</v>
      </c>
      <c r="C44" s="105">
        <v>27</v>
      </c>
      <c r="D44" s="105">
        <v>20</v>
      </c>
      <c r="E44" s="105">
        <v>12</v>
      </c>
      <c r="F44" s="105">
        <v>32</v>
      </c>
      <c r="G44" s="105">
        <v>18</v>
      </c>
      <c r="H44" s="105">
        <v>34</v>
      </c>
      <c r="I44" s="105">
        <v>34</v>
      </c>
      <c r="J44" s="105">
        <v>29</v>
      </c>
      <c r="K44" s="105">
        <v>45</v>
      </c>
      <c r="L44" s="105">
        <v>38</v>
      </c>
      <c r="M44" s="105">
        <v>49</v>
      </c>
      <c r="N44" s="105">
        <v>46</v>
      </c>
      <c r="O44" s="105">
        <v>55</v>
      </c>
      <c r="P44" s="105">
        <v>47</v>
      </c>
      <c r="Q44" s="105">
        <v>51</v>
      </c>
      <c r="R44" s="105">
        <v>59</v>
      </c>
      <c r="S44" s="105">
        <v>40</v>
      </c>
      <c r="T44" s="105">
        <v>32</v>
      </c>
      <c r="U44" s="105">
        <v>10</v>
      </c>
      <c r="V44" s="105">
        <v>5</v>
      </c>
      <c r="W44" s="616">
        <v>1</v>
      </c>
      <c r="X44" s="376" t="s">
        <v>814</v>
      </c>
      <c r="Y44" s="119"/>
      <c r="Z44" s="28"/>
      <c r="AA44" s="28"/>
      <c r="AB44" s="28"/>
    </row>
    <row r="45" spans="1:28" ht="15.75" customHeight="1" x14ac:dyDescent="0.15">
      <c r="A45" s="375" t="s">
        <v>815</v>
      </c>
      <c r="B45" s="491">
        <f t="shared" si="0"/>
        <v>477</v>
      </c>
      <c r="C45" s="105">
        <v>6</v>
      </c>
      <c r="D45" s="105">
        <v>16</v>
      </c>
      <c r="E45" s="105">
        <v>14</v>
      </c>
      <c r="F45" s="105">
        <v>22</v>
      </c>
      <c r="G45" s="105">
        <v>28</v>
      </c>
      <c r="H45" s="105">
        <v>9</v>
      </c>
      <c r="I45" s="105">
        <v>7</v>
      </c>
      <c r="J45" s="105">
        <v>14</v>
      </c>
      <c r="K45" s="105">
        <v>28</v>
      </c>
      <c r="L45" s="105">
        <v>33</v>
      </c>
      <c r="M45" s="105">
        <v>37</v>
      </c>
      <c r="N45" s="105">
        <v>36</v>
      </c>
      <c r="O45" s="105">
        <v>42</v>
      </c>
      <c r="P45" s="105">
        <v>27</v>
      </c>
      <c r="Q45" s="105">
        <v>36</v>
      </c>
      <c r="R45" s="105">
        <v>51</v>
      </c>
      <c r="S45" s="105">
        <v>37</v>
      </c>
      <c r="T45" s="105">
        <v>23</v>
      </c>
      <c r="U45" s="105">
        <v>7</v>
      </c>
      <c r="V45" s="616">
        <v>4</v>
      </c>
      <c r="W45" s="616">
        <v>0</v>
      </c>
      <c r="X45" s="376" t="s">
        <v>815</v>
      </c>
      <c r="Y45" s="119"/>
      <c r="Z45" s="28"/>
      <c r="AA45" s="28"/>
      <c r="AB45" s="28"/>
    </row>
    <row r="46" spans="1:28" ht="15" customHeight="1" x14ac:dyDescent="0.15">
      <c r="A46" s="375" t="s">
        <v>816</v>
      </c>
      <c r="B46" s="491">
        <f t="shared" si="0"/>
        <v>442</v>
      </c>
      <c r="C46" s="105">
        <v>27</v>
      </c>
      <c r="D46" s="105">
        <v>28</v>
      </c>
      <c r="E46" s="105">
        <v>19</v>
      </c>
      <c r="F46" s="105">
        <v>22</v>
      </c>
      <c r="G46" s="105">
        <v>12</v>
      </c>
      <c r="H46" s="105">
        <v>23</v>
      </c>
      <c r="I46" s="105">
        <v>19</v>
      </c>
      <c r="J46" s="105">
        <v>37</v>
      </c>
      <c r="K46" s="105">
        <v>34</v>
      </c>
      <c r="L46" s="105">
        <v>30</v>
      </c>
      <c r="M46" s="105">
        <v>16</v>
      </c>
      <c r="N46" s="105">
        <v>27</v>
      </c>
      <c r="O46" s="105">
        <v>31</v>
      </c>
      <c r="P46" s="105">
        <v>31</v>
      </c>
      <c r="Q46" s="105">
        <v>25</v>
      </c>
      <c r="R46" s="105">
        <v>35</v>
      </c>
      <c r="S46" s="105">
        <v>12</v>
      </c>
      <c r="T46" s="105">
        <v>12</v>
      </c>
      <c r="U46" s="105">
        <v>1</v>
      </c>
      <c r="V46" s="105">
        <v>0</v>
      </c>
      <c r="W46" s="616">
        <v>1</v>
      </c>
      <c r="X46" s="376" t="s">
        <v>816</v>
      </c>
      <c r="Y46" s="119"/>
      <c r="Z46" s="28"/>
      <c r="AA46" s="28"/>
      <c r="AB46" s="28"/>
    </row>
    <row r="47" spans="1:28" ht="15.75" customHeight="1" x14ac:dyDescent="0.15">
      <c r="A47" s="375" t="s">
        <v>817</v>
      </c>
      <c r="B47" s="491">
        <f t="shared" si="0"/>
        <v>384</v>
      </c>
      <c r="C47" s="105">
        <v>28</v>
      </c>
      <c r="D47" s="105">
        <v>15</v>
      </c>
      <c r="E47" s="105">
        <v>19</v>
      </c>
      <c r="F47" s="105">
        <v>16</v>
      </c>
      <c r="G47" s="105">
        <v>12</v>
      </c>
      <c r="H47" s="105">
        <v>18</v>
      </c>
      <c r="I47" s="105">
        <v>31</v>
      </c>
      <c r="J47" s="105">
        <v>23</v>
      </c>
      <c r="K47" s="105">
        <v>21</v>
      </c>
      <c r="L47" s="105">
        <v>17</v>
      </c>
      <c r="M47" s="105">
        <v>27</v>
      </c>
      <c r="N47" s="105">
        <v>25</v>
      </c>
      <c r="O47" s="105">
        <v>19</v>
      </c>
      <c r="P47" s="105">
        <v>26</v>
      </c>
      <c r="Q47" s="105">
        <v>37</v>
      </c>
      <c r="R47" s="105">
        <v>20</v>
      </c>
      <c r="S47" s="105">
        <v>11</v>
      </c>
      <c r="T47" s="105">
        <v>11</v>
      </c>
      <c r="U47" s="105">
        <v>5</v>
      </c>
      <c r="V47" s="105">
        <v>3</v>
      </c>
      <c r="W47" s="616">
        <v>0</v>
      </c>
      <c r="X47" s="376" t="s">
        <v>817</v>
      </c>
      <c r="Y47" s="119"/>
      <c r="Z47" s="28"/>
      <c r="AA47" s="28"/>
      <c r="AB47" s="28"/>
    </row>
    <row r="48" spans="1:28" ht="15" customHeight="1" x14ac:dyDescent="0.15">
      <c r="A48" s="375" t="s">
        <v>818</v>
      </c>
      <c r="B48" s="491">
        <f t="shared" si="0"/>
        <v>299</v>
      </c>
      <c r="C48" s="105">
        <v>2</v>
      </c>
      <c r="D48" s="105">
        <v>20</v>
      </c>
      <c r="E48" s="105">
        <v>19</v>
      </c>
      <c r="F48" s="105">
        <v>23</v>
      </c>
      <c r="G48" s="105">
        <v>23</v>
      </c>
      <c r="H48" s="105">
        <v>15</v>
      </c>
      <c r="I48" s="105">
        <v>7</v>
      </c>
      <c r="J48" s="105">
        <v>16</v>
      </c>
      <c r="K48" s="105">
        <v>22</v>
      </c>
      <c r="L48" s="105">
        <v>22</v>
      </c>
      <c r="M48" s="105">
        <v>41</v>
      </c>
      <c r="N48" s="105">
        <v>36</v>
      </c>
      <c r="O48" s="105">
        <v>26</v>
      </c>
      <c r="P48" s="105">
        <v>5</v>
      </c>
      <c r="Q48" s="105">
        <v>12</v>
      </c>
      <c r="R48" s="105">
        <v>6</v>
      </c>
      <c r="S48" s="105">
        <v>2</v>
      </c>
      <c r="T48" s="105">
        <v>1</v>
      </c>
      <c r="U48" s="105">
        <v>1</v>
      </c>
      <c r="V48" s="616">
        <v>0</v>
      </c>
      <c r="W48" s="616">
        <v>0</v>
      </c>
      <c r="X48" s="376" t="s">
        <v>895</v>
      </c>
      <c r="Y48" s="119"/>
      <c r="Z48" s="28"/>
      <c r="AA48" s="28"/>
      <c r="AB48" s="28"/>
    </row>
    <row r="49" spans="1:28" ht="13.5" customHeight="1" x14ac:dyDescent="0.15">
      <c r="A49" s="375" t="s">
        <v>819</v>
      </c>
      <c r="B49" s="491">
        <f t="shared" si="0"/>
        <v>345</v>
      </c>
      <c r="C49" s="105">
        <v>6</v>
      </c>
      <c r="D49" s="105">
        <v>11</v>
      </c>
      <c r="E49" s="105">
        <v>10</v>
      </c>
      <c r="F49" s="105">
        <v>13</v>
      </c>
      <c r="G49" s="105">
        <v>13</v>
      </c>
      <c r="H49" s="105">
        <v>7</v>
      </c>
      <c r="I49" s="105">
        <v>12</v>
      </c>
      <c r="J49" s="105">
        <v>10</v>
      </c>
      <c r="K49" s="105">
        <v>25</v>
      </c>
      <c r="L49" s="105">
        <v>21</v>
      </c>
      <c r="M49" s="105">
        <v>24</v>
      </c>
      <c r="N49" s="105">
        <v>15</v>
      </c>
      <c r="O49" s="105">
        <v>24</v>
      </c>
      <c r="P49" s="105">
        <v>21</v>
      </c>
      <c r="Q49" s="105">
        <v>34</v>
      </c>
      <c r="R49" s="105">
        <v>36</v>
      </c>
      <c r="S49" s="105">
        <v>30</v>
      </c>
      <c r="T49" s="105">
        <v>26</v>
      </c>
      <c r="U49" s="105">
        <v>5</v>
      </c>
      <c r="V49" s="105">
        <v>2</v>
      </c>
      <c r="W49" s="616">
        <v>0</v>
      </c>
      <c r="X49" s="376" t="s">
        <v>819</v>
      </c>
      <c r="Y49" s="119"/>
      <c r="Z49" s="28"/>
      <c r="AA49" s="28"/>
      <c r="AB49" s="28"/>
    </row>
    <row r="50" spans="1:28" ht="12.75" customHeight="1" x14ac:dyDescent="0.15">
      <c r="A50" s="375" t="s">
        <v>22</v>
      </c>
      <c r="B50" s="491">
        <f t="shared" si="0"/>
        <v>553</v>
      </c>
      <c r="C50" s="105">
        <v>15</v>
      </c>
      <c r="D50" s="105">
        <v>20</v>
      </c>
      <c r="E50" s="105">
        <v>16</v>
      </c>
      <c r="F50" s="105">
        <v>27</v>
      </c>
      <c r="G50" s="105">
        <v>97</v>
      </c>
      <c r="H50" s="105">
        <v>70</v>
      </c>
      <c r="I50" s="105">
        <v>50</v>
      </c>
      <c r="J50" s="105">
        <v>46</v>
      </c>
      <c r="K50" s="105">
        <v>33</v>
      </c>
      <c r="L50" s="105">
        <v>25</v>
      </c>
      <c r="M50" s="105">
        <v>25</v>
      </c>
      <c r="N50" s="105">
        <v>7</v>
      </c>
      <c r="O50" s="105">
        <v>14</v>
      </c>
      <c r="P50" s="105">
        <v>19</v>
      </c>
      <c r="Q50" s="105">
        <v>20</v>
      </c>
      <c r="R50" s="105">
        <v>27</v>
      </c>
      <c r="S50" s="105">
        <v>25</v>
      </c>
      <c r="T50" s="105">
        <v>10</v>
      </c>
      <c r="U50" s="105">
        <v>4</v>
      </c>
      <c r="V50" s="105">
        <v>3</v>
      </c>
      <c r="W50" s="105">
        <v>0</v>
      </c>
      <c r="X50" s="384" t="s">
        <v>22</v>
      </c>
      <c r="Y50" s="119"/>
      <c r="Z50" s="28"/>
      <c r="AA50" s="28"/>
      <c r="AB50" s="28"/>
    </row>
    <row r="51" spans="1:28" ht="14.25" customHeight="1" x14ac:dyDescent="0.15">
      <c r="A51" s="375" t="s">
        <v>23</v>
      </c>
      <c r="B51" s="491">
        <f t="shared" si="0"/>
        <v>198</v>
      </c>
      <c r="C51" s="105">
        <v>5</v>
      </c>
      <c r="D51" s="105">
        <v>6</v>
      </c>
      <c r="E51" s="105">
        <v>6</v>
      </c>
      <c r="F51" s="105">
        <v>4</v>
      </c>
      <c r="G51" s="105">
        <v>0</v>
      </c>
      <c r="H51" s="105">
        <v>2</v>
      </c>
      <c r="I51" s="105">
        <v>2</v>
      </c>
      <c r="J51" s="105">
        <v>5</v>
      </c>
      <c r="K51" s="105">
        <v>5</v>
      </c>
      <c r="L51" s="105">
        <v>10</v>
      </c>
      <c r="M51" s="105">
        <v>9</v>
      </c>
      <c r="N51" s="105">
        <v>6</v>
      </c>
      <c r="O51" s="105">
        <v>12</v>
      </c>
      <c r="P51" s="105">
        <v>15</v>
      </c>
      <c r="Q51" s="105">
        <v>22</v>
      </c>
      <c r="R51" s="105">
        <v>15</v>
      </c>
      <c r="S51" s="105">
        <v>22</v>
      </c>
      <c r="T51" s="105">
        <v>18</v>
      </c>
      <c r="U51" s="105">
        <v>25</v>
      </c>
      <c r="V51" s="105">
        <v>9</v>
      </c>
      <c r="W51" s="105">
        <v>0</v>
      </c>
      <c r="X51" s="384" t="s">
        <v>23</v>
      </c>
      <c r="Y51" s="119"/>
      <c r="Z51" s="28"/>
      <c r="AA51" s="28"/>
      <c r="AB51" s="28"/>
    </row>
    <row r="52" spans="1:28" ht="13.5" customHeight="1" x14ac:dyDescent="0.15">
      <c r="A52" s="375" t="s">
        <v>24</v>
      </c>
      <c r="B52" s="491">
        <f t="shared" si="0"/>
        <v>137</v>
      </c>
      <c r="C52" s="105">
        <v>9</v>
      </c>
      <c r="D52" s="105">
        <v>1</v>
      </c>
      <c r="E52" s="105">
        <v>4</v>
      </c>
      <c r="F52" s="105">
        <v>4</v>
      </c>
      <c r="G52" s="105">
        <v>4</v>
      </c>
      <c r="H52" s="105">
        <v>4</v>
      </c>
      <c r="I52" s="105">
        <v>5</v>
      </c>
      <c r="J52" s="105">
        <v>9</v>
      </c>
      <c r="K52" s="105">
        <v>6</v>
      </c>
      <c r="L52" s="105">
        <v>6</v>
      </c>
      <c r="M52" s="105">
        <v>8</v>
      </c>
      <c r="N52" s="105">
        <v>6</v>
      </c>
      <c r="O52" s="105">
        <v>10</v>
      </c>
      <c r="P52" s="105">
        <v>10</v>
      </c>
      <c r="Q52" s="105">
        <v>22</v>
      </c>
      <c r="R52" s="105">
        <v>11</v>
      </c>
      <c r="S52" s="105">
        <v>7</v>
      </c>
      <c r="T52" s="105">
        <v>5</v>
      </c>
      <c r="U52" s="105">
        <v>4</v>
      </c>
      <c r="V52" s="105">
        <v>2</v>
      </c>
      <c r="W52" s="616">
        <v>0</v>
      </c>
      <c r="X52" s="384" t="s">
        <v>24</v>
      </c>
      <c r="Y52" s="119"/>
      <c r="Z52" s="28"/>
      <c r="AA52" s="28"/>
      <c r="AB52" s="28"/>
    </row>
    <row r="53" spans="1:28" ht="12.75" customHeight="1" x14ac:dyDescent="0.15">
      <c r="A53" s="375" t="s">
        <v>896</v>
      </c>
      <c r="B53" s="491">
        <f t="shared" si="0"/>
        <v>243</v>
      </c>
      <c r="C53" s="105">
        <v>0</v>
      </c>
      <c r="D53" s="105">
        <v>3</v>
      </c>
      <c r="E53" s="105">
        <v>2</v>
      </c>
      <c r="F53" s="105">
        <v>10</v>
      </c>
      <c r="G53" s="105">
        <v>7</v>
      </c>
      <c r="H53" s="105">
        <v>7</v>
      </c>
      <c r="I53" s="105">
        <v>6</v>
      </c>
      <c r="J53" s="105">
        <v>11</v>
      </c>
      <c r="K53" s="105">
        <v>3</v>
      </c>
      <c r="L53" s="105">
        <v>10</v>
      </c>
      <c r="M53" s="105">
        <v>16</v>
      </c>
      <c r="N53" s="105">
        <v>18</v>
      </c>
      <c r="O53" s="105">
        <v>20</v>
      </c>
      <c r="P53" s="105">
        <v>28</v>
      </c>
      <c r="Q53" s="105">
        <v>28</v>
      </c>
      <c r="R53" s="105">
        <v>24</v>
      </c>
      <c r="S53" s="105">
        <v>16</v>
      </c>
      <c r="T53" s="105">
        <v>15</v>
      </c>
      <c r="U53" s="105">
        <v>17</v>
      </c>
      <c r="V53" s="105">
        <v>2</v>
      </c>
      <c r="W53" s="616">
        <v>0</v>
      </c>
      <c r="X53" s="384" t="s">
        <v>820</v>
      </c>
      <c r="Y53" s="119"/>
      <c r="Z53" s="28"/>
      <c r="AA53" s="28"/>
      <c r="AB53" s="28"/>
    </row>
    <row r="54" spans="1:28" ht="13.5" customHeight="1" x14ac:dyDescent="0.15">
      <c r="A54" s="375" t="s">
        <v>821</v>
      </c>
      <c r="B54" s="491">
        <f t="shared" si="0"/>
        <v>102</v>
      </c>
      <c r="C54" s="105">
        <v>2</v>
      </c>
      <c r="D54" s="105">
        <v>4</v>
      </c>
      <c r="E54" s="105">
        <v>4</v>
      </c>
      <c r="F54" s="105">
        <v>3</v>
      </c>
      <c r="G54" s="105">
        <v>6</v>
      </c>
      <c r="H54" s="105">
        <v>8</v>
      </c>
      <c r="I54" s="105">
        <v>9</v>
      </c>
      <c r="J54" s="105">
        <v>2</v>
      </c>
      <c r="K54" s="105">
        <v>3</v>
      </c>
      <c r="L54" s="105">
        <v>8</v>
      </c>
      <c r="M54" s="105">
        <v>4</v>
      </c>
      <c r="N54" s="105">
        <v>6</v>
      </c>
      <c r="O54" s="105">
        <v>2</v>
      </c>
      <c r="P54" s="105">
        <v>2</v>
      </c>
      <c r="Q54" s="105">
        <v>8</v>
      </c>
      <c r="R54" s="105">
        <v>7</v>
      </c>
      <c r="S54" s="105">
        <v>11</v>
      </c>
      <c r="T54" s="105">
        <v>11</v>
      </c>
      <c r="U54" s="105">
        <v>1</v>
      </c>
      <c r="V54" s="105">
        <v>1</v>
      </c>
      <c r="W54" s="105">
        <v>0</v>
      </c>
      <c r="X54" s="384" t="s">
        <v>822</v>
      </c>
      <c r="Y54" s="119"/>
      <c r="Z54" s="28"/>
      <c r="AA54" s="28"/>
      <c r="AB54" s="28"/>
    </row>
    <row r="55" spans="1:28" ht="13.5" customHeight="1" x14ac:dyDescent="0.15">
      <c r="A55" s="385" t="s">
        <v>823</v>
      </c>
      <c r="B55" s="491">
        <f t="shared" si="0"/>
        <v>73</v>
      </c>
      <c r="C55" s="105">
        <v>0</v>
      </c>
      <c r="D55" s="105">
        <v>0</v>
      </c>
      <c r="E55" s="105">
        <v>0</v>
      </c>
      <c r="F55" s="105">
        <v>8</v>
      </c>
      <c r="G55" s="105">
        <v>7</v>
      </c>
      <c r="H55" s="105">
        <v>0</v>
      </c>
      <c r="I55" s="105">
        <v>4</v>
      </c>
      <c r="J55" s="105">
        <v>4</v>
      </c>
      <c r="K55" s="105">
        <v>1</v>
      </c>
      <c r="L55" s="105">
        <v>5</v>
      </c>
      <c r="M55" s="105">
        <v>3</v>
      </c>
      <c r="N55" s="105">
        <v>4</v>
      </c>
      <c r="O55" s="105">
        <v>11</v>
      </c>
      <c r="P55" s="105">
        <v>4</v>
      </c>
      <c r="Q55" s="105">
        <v>4</v>
      </c>
      <c r="R55" s="105">
        <v>5</v>
      </c>
      <c r="S55" s="105">
        <v>1</v>
      </c>
      <c r="T55" s="105">
        <v>6</v>
      </c>
      <c r="U55" s="105">
        <v>6</v>
      </c>
      <c r="V55" s="105">
        <v>0</v>
      </c>
      <c r="W55" s="616">
        <v>0</v>
      </c>
      <c r="X55" s="386" t="s">
        <v>897</v>
      </c>
      <c r="Y55" s="119"/>
      <c r="Z55" s="28"/>
      <c r="AA55" s="28"/>
      <c r="AB55" s="28"/>
    </row>
    <row r="56" spans="1:28" ht="14.25" customHeight="1" thickBot="1" x14ac:dyDescent="0.2">
      <c r="A56" s="387" t="s">
        <v>898</v>
      </c>
      <c r="B56" s="492">
        <f t="shared" si="0"/>
        <v>70448</v>
      </c>
      <c r="C56" s="617">
        <f>SUM(C4:C55)+SUM(町内別年齢別人口②!C4:C56)+SUM(町内別年齢別人口①!C4:C59)</f>
        <v>2205</v>
      </c>
      <c r="D56" s="617">
        <f>SUM(D4:D55)+SUM(町内別年齢別人口②!D4:D56)+SUM(町内別年齢別人口①!D4:D59)</f>
        <v>2820</v>
      </c>
      <c r="E56" s="617">
        <f>SUM(E4:E55)+SUM(町内別年齢別人口②!E4:E56)+SUM(町内別年齢別人口①!E4:E59)</f>
        <v>3156</v>
      </c>
      <c r="F56" s="617">
        <f>SUM(F4:F55)+SUM(町内別年齢別人口②!F4:F56)+SUM(町内別年齢別人口①!F4:F59)</f>
        <v>3514</v>
      </c>
      <c r="G56" s="617">
        <f>SUM(G4:G55)+SUM(町内別年齢別人口②!G4:G56)+SUM(町内別年齢別人口①!G4:G59)</f>
        <v>3683</v>
      </c>
      <c r="H56" s="617">
        <f>SUM(H4:H55)+SUM(町内別年齢別人口②!H4:H56)+SUM(町内別年齢別人口①!H4:H59)</f>
        <v>3441</v>
      </c>
      <c r="I56" s="617">
        <f>SUM(I4:I55)+SUM(町内別年齢別人口②!I4:I56)+SUM(町内別年齢別人口①!I4:I59)</f>
        <v>3484</v>
      </c>
      <c r="J56" s="617">
        <f>SUM(J4:J55)+SUM(町内別年齢別人口②!J4:J56)+SUM(町内別年齢別人口①!J4:J59)</f>
        <v>3916</v>
      </c>
      <c r="K56" s="617">
        <f>SUM(K4:K55)+SUM(町内別年齢別人口②!K4:K56)+SUM(町内別年齢別人口①!K4:K59)</f>
        <v>4395</v>
      </c>
      <c r="L56" s="617">
        <f>SUM(L4:L55)+SUM(町内別年齢別人口②!L4:L56)+SUM(町内別年齢別人口①!L4:L59)</f>
        <v>5136</v>
      </c>
      <c r="M56" s="617">
        <f>SUM(M4:M55)+SUM(町内別年齢別人口②!M4:M56)+SUM(町内別年齢別人口①!M4:M59)</f>
        <v>5373</v>
      </c>
      <c r="N56" s="617">
        <f>SUM(N4:N55)+SUM(町内別年齢別人口②!N4:N56)+SUM(町内別年齢別人口①!N4:N59)</f>
        <v>4751</v>
      </c>
      <c r="O56" s="617">
        <f>SUM(O4:O55)+SUM(町内別年齢別人口②!O4:O56)+SUM(町内別年齢別人口①!O4:O59)</f>
        <v>4379</v>
      </c>
      <c r="P56" s="617">
        <f>SUM(P4:P55)+SUM(町内別年齢別人口②!P4:P56)+SUM(町内別年齢別人口①!P4:P59)</f>
        <v>4233</v>
      </c>
      <c r="Q56" s="617">
        <f>SUM(Q4:Q55)+SUM(町内別年齢別人口②!Q4:Q56)+SUM(町内別年齢別人口①!Q4:Q59)</f>
        <v>4949</v>
      </c>
      <c r="R56" s="617">
        <f>SUM(R4:R55)+SUM(町内別年齢別人口②!R4:R56)+SUM(町内別年齢別人口①!R4:R59)</f>
        <v>4235</v>
      </c>
      <c r="S56" s="617">
        <f>SUM(S4:S55)+SUM(町内別年齢別人口②!S4:S56)+SUM(町内別年齢別人口①!S4:S59)</f>
        <v>3091</v>
      </c>
      <c r="T56" s="617">
        <f>SUM(T4:T55)+SUM(町内別年齢別人口②!T4:T56)+SUM(町内別年齢別人口①!T4:T59)</f>
        <v>2247</v>
      </c>
      <c r="U56" s="618">
        <f>SUM(U4:U55)+SUM(町内別年齢別人口②!U4:U56)+SUM(町内別年齢別人口①!U4:U59)</f>
        <v>1061</v>
      </c>
      <c r="V56" s="618">
        <f>SUM(V4:V55)+SUM(町内別年齢別人口②!V4:V56)+SUM(町内別年齢別人口①!V4:V59)</f>
        <v>328</v>
      </c>
      <c r="W56" s="619">
        <f>SUM(W4:W55)+SUM(町内別年齢別人口②!W4:W56)+SUM(町内別年齢別人口①!W4:W59)</f>
        <v>51</v>
      </c>
      <c r="X56" s="388" t="s">
        <v>854</v>
      </c>
      <c r="Y56" s="119"/>
      <c r="Z56" s="28"/>
      <c r="AA56" s="28"/>
      <c r="AB56" s="28"/>
    </row>
    <row r="57" spans="1:28" x14ac:dyDescent="0.15">
      <c r="A57" s="710" t="s">
        <v>892</v>
      </c>
      <c r="B57" s="710"/>
      <c r="C57" s="710"/>
      <c r="D57" s="389"/>
      <c r="E57" s="389"/>
      <c r="F57" s="389"/>
      <c r="G57" s="389"/>
      <c r="H57" s="389"/>
      <c r="I57" s="389"/>
      <c r="J57" s="389"/>
      <c r="K57" s="389"/>
      <c r="L57" s="390"/>
      <c r="M57" s="389"/>
      <c r="N57" s="389"/>
      <c r="O57" s="389"/>
      <c r="P57" s="389"/>
      <c r="Q57" s="389"/>
      <c r="R57" s="389"/>
      <c r="S57" s="389"/>
      <c r="T57" s="389"/>
      <c r="U57" s="389"/>
      <c r="V57" s="389"/>
      <c r="W57" s="389"/>
      <c r="X57" s="389"/>
      <c r="Y57" s="119"/>
      <c r="Z57" s="28"/>
      <c r="AA57" s="28"/>
      <c r="AB57" s="28"/>
    </row>
    <row r="58" spans="1:28" x14ac:dyDescent="0.15">
      <c r="A58" s="119"/>
      <c r="B58" s="156">
        <f>SUM(B4:B56)</f>
        <v>93300</v>
      </c>
      <c r="C58" s="156">
        <f t="shared" ref="C58:W58" si="1">SUM(C4:C55)</f>
        <v>697</v>
      </c>
      <c r="D58" s="156">
        <f t="shared" si="1"/>
        <v>1017</v>
      </c>
      <c r="E58" s="156">
        <f t="shared" si="1"/>
        <v>1035</v>
      </c>
      <c r="F58" s="156">
        <f t="shared" si="1"/>
        <v>992</v>
      </c>
      <c r="G58" s="156">
        <f t="shared" si="1"/>
        <v>1000</v>
      </c>
      <c r="H58" s="156">
        <f t="shared" si="1"/>
        <v>814</v>
      </c>
      <c r="I58" s="156">
        <f t="shared" si="1"/>
        <v>924</v>
      </c>
      <c r="J58" s="156">
        <f t="shared" si="1"/>
        <v>1205</v>
      </c>
      <c r="K58" s="156">
        <f t="shared" si="1"/>
        <v>1404</v>
      </c>
      <c r="L58" s="156">
        <f t="shared" si="1"/>
        <v>1402</v>
      </c>
      <c r="M58" s="156">
        <f t="shared" si="1"/>
        <v>1478</v>
      </c>
      <c r="N58" s="156">
        <f t="shared" si="1"/>
        <v>1422</v>
      </c>
      <c r="O58" s="156">
        <f t="shared" si="1"/>
        <v>1516</v>
      </c>
      <c r="P58" s="156">
        <f t="shared" si="1"/>
        <v>1651</v>
      </c>
      <c r="Q58" s="156">
        <f t="shared" si="1"/>
        <v>1974</v>
      </c>
      <c r="R58" s="156">
        <f t="shared" si="1"/>
        <v>1748</v>
      </c>
      <c r="S58" s="156">
        <f t="shared" si="1"/>
        <v>1157</v>
      </c>
      <c r="T58" s="156">
        <f t="shared" si="1"/>
        <v>810</v>
      </c>
      <c r="U58" s="156">
        <f t="shared" si="1"/>
        <v>447</v>
      </c>
      <c r="V58" s="156">
        <f t="shared" si="1"/>
        <v>136</v>
      </c>
      <c r="W58" s="156">
        <f t="shared" si="1"/>
        <v>23</v>
      </c>
      <c r="X58" s="119"/>
      <c r="Y58" s="119"/>
      <c r="Z58" s="28"/>
      <c r="AA58" s="28"/>
      <c r="AB58" s="28"/>
    </row>
    <row r="59" spans="1:28" x14ac:dyDescent="0.15">
      <c r="A59" s="119"/>
      <c r="B59" s="119"/>
      <c r="C59" s="156"/>
      <c r="D59" s="156"/>
      <c r="E59" s="156"/>
      <c r="F59" s="156"/>
      <c r="G59" s="156"/>
      <c r="H59" s="156"/>
      <c r="I59" s="156"/>
      <c r="J59" s="156"/>
      <c r="K59" s="156"/>
      <c r="L59" s="157"/>
      <c r="M59" s="157"/>
      <c r="N59" s="156"/>
      <c r="O59" s="156"/>
      <c r="P59" s="156"/>
      <c r="Q59" s="156"/>
      <c r="R59" s="156"/>
      <c r="S59" s="156"/>
      <c r="T59" s="156"/>
      <c r="U59" s="156"/>
      <c r="V59" s="156"/>
      <c r="W59" s="156"/>
      <c r="X59" s="119"/>
      <c r="Y59" s="119"/>
      <c r="Z59" s="28"/>
      <c r="AA59" s="28"/>
      <c r="AB59" s="28"/>
    </row>
    <row r="60" spans="1:28" x14ac:dyDescent="0.15">
      <c r="A60" s="119"/>
      <c r="B60" s="119"/>
      <c r="C60" s="156"/>
      <c r="D60" s="119"/>
      <c r="E60" s="119"/>
      <c r="F60" s="28"/>
      <c r="G60" s="28"/>
      <c r="H60" s="28"/>
      <c r="I60" s="28"/>
      <c r="J60" s="28"/>
      <c r="K60" s="28"/>
      <c r="L60" s="28"/>
      <c r="M60" s="28"/>
      <c r="N60" s="28"/>
      <c r="O60" s="28"/>
      <c r="P60" s="28"/>
      <c r="Q60" s="28"/>
      <c r="R60" s="28"/>
      <c r="S60" s="28"/>
      <c r="T60" s="28"/>
      <c r="U60" s="28"/>
      <c r="V60" s="28"/>
      <c r="W60" s="28"/>
      <c r="X60" s="119"/>
      <c r="Y60" s="119"/>
      <c r="Z60" s="28"/>
      <c r="AA60" s="28"/>
      <c r="AB60" s="28"/>
    </row>
    <row r="61" spans="1:28" x14ac:dyDescent="0.15">
      <c r="A61" s="119"/>
      <c r="B61" s="156"/>
      <c r="C61" s="119"/>
      <c r="D61" s="119"/>
      <c r="E61" s="28"/>
      <c r="F61" s="28"/>
      <c r="G61" s="28"/>
      <c r="H61" s="28"/>
      <c r="I61" s="28"/>
      <c r="J61" s="28"/>
      <c r="K61" s="28"/>
      <c r="L61" s="28"/>
      <c r="M61" s="28"/>
      <c r="N61" s="28"/>
      <c r="O61" s="28"/>
      <c r="P61" s="28"/>
      <c r="Q61" s="28"/>
      <c r="R61" s="28"/>
      <c r="S61" s="28"/>
      <c r="T61" s="28"/>
      <c r="U61" s="28"/>
      <c r="V61" s="28"/>
      <c r="W61" s="28"/>
      <c r="X61" s="119"/>
      <c r="Y61" s="119"/>
      <c r="Z61" s="28"/>
      <c r="AA61" s="28"/>
      <c r="AB61" s="28"/>
    </row>
    <row r="62" spans="1:28" x14ac:dyDescent="0.15">
      <c r="A62" s="119"/>
      <c r="B62" s="119"/>
      <c r="C62" s="119"/>
      <c r="D62" s="28"/>
      <c r="E62" s="28"/>
      <c r="F62" s="28"/>
      <c r="G62" s="28"/>
      <c r="H62" s="28"/>
      <c r="I62" s="28"/>
      <c r="J62" s="28"/>
      <c r="K62" s="28"/>
      <c r="L62" s="28"/>
      <c r="M62" s="28"/>
      <c r="N62" s="28"/>
      <c r="O62" s="28"/>
      <c r="P62" s="28"/>
      <c r="Q62" s="28"/>
      <c r="R62" s="28"/>
      <c r="S62" s="28"/>
      <c r="T62" s="28"/>
      <c r="U62" s="28"/>
      <c r="V62" s="28"/>
      <c r="W62" s="28"/>
      <c r="X62" s="28"/>
      <c r="Y62" s="28"/>
      <c r="Z62" s="28"/>
      <c r="AA62" s="28"/>
      <c r="AB62" s="28"/>
    </row>
    <row r="63" spans="1:28" x14ac:dyDescent="0.15">
      <c r="A63" s="119"/>
      <c r="B63" s="119"/>
      <c r="C63" s="28"/>
      <c r="D63" s="28"/>
      <c r="E63" s="28"/>
      <c r="F63" s="28"/>
      <c r="G63" s="28"/>
      <c r="H63" s="28"/>
      <c r="I63" s="28"/>
      <c r="J63" s="28"/>
      <c r="K63" s="28"/>
      <c r="L63" s="28"/>
      <c r="M63" s="28"/>
      <c r="N63" s="28"/>
      <c r="O63" s="28"/>
      <c r="P63" s="28"/>
      <c r="Q63" s="28"/>
      <c r="R63" s="28"/>
      <c r="S63" s="28"/>
      <c r="T63" s="28"/>
      <c r="U63" s="28"/>
      <c r="V63" s="28"/>
      <c r="W63" s="28"/>
      <c r="X63" s="28"/>
      <c r="Y63" s="119"/>
      <c r="Z63" s="28"/>
      <c r="AA63" s="28"/>
      <c r="AB63" s="28"/>
    </row>
    <row r="64" spans="1:28" x14ac:dyDescent="0.1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row>
    <row r="65" spans="1:28"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row>
    <row r="66" spans="1:28" x14ac:dyDescent="0.1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row>
    <row r="67" spans="1:28" x14ac:dyDescent="0.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row>
    <row r="68" spans="1:28" x14ac:dyDescent="0.1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row>
    <row r="69" spans="1:28" x14ac:dyDescent="0.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row>
    <row r="70" spans="1:28"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row>
    <row r="71" spans="1:28"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row>
    <row r="72" spans="1:28" x14ac:dyDescent="0.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row>
    <row r="73" spans="1:28"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row>
    <row r="74" spans="1:28" x14ac:dyDescent="0.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row>
    <row r="75" spans="1:28" x14ac:dyDescent="0.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row>
    <row r="76" spans="1:28"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row>
    <row r="77" spans="1:28" x14ac:dyDescent="0.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row>
    <row r="78" spans="1:28"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row>
    <row r="79" spans="1:28"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row>
    <row r="80" spans="1:28"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row>
    <row r="81" spans="1:28"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row>
    <row r="82" spans="1:28"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row>
    <row r="83" spans="1:28" x14ac:dyDescent="0.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row>
    <row r="84" spans="1:28" x14ac:dyDescent="0.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row>
    <row r="85" spans="1:28" x14ac:dyDescent="0.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row>
    <row r="86" spans="1:28" x14ac:dyDescent="0.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row>
    <row r="87" spans="1:28" x14ac:dyDescent="0.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row>
    <row r="88" spans="1:28"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row>
    <row r="89" spans="1:28"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row>
    <row r="90" spans="1:28" x14ac:dyDescent="0.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row>
    <row r="91" spans="1:28" x14ac:dyDescent="0.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row>
    <row r="92" spans="1:28" x14ac:dyDescent="0.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row>
    <row r="93" spans="1:28" x14ac:dyDescent="0.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row>
    <row r="94" spans="1:28" x14ac:dyDescent="0.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row>
    <row r="95" spans="1:28" x14ac:dyDescent="0.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row>
    <row r="96" spans="1:28" x14ac:dyDescent="0.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row>
    <row r="97" spans="1:28"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row>
    <row r="98" spans="1:28"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row>
    <row r="99" spans="1:28" x14ac:dyDescent="0.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row>
    <row r="100" spans="1:28" x14ac:dyDescent="0.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row>
    <row r="101" spans="1:28" x14ac:dyDescent="0.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row>
    <row r="102" spans="1:28" x14ac:dyDescent="0.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row>
    <row r="103" spans="1:28" x14ac:dyDescent="0.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row>
  </sheetData>
  <mergeCells count="1">
    <mergeCell ref="A57:C57"/>
  </mergeCells>
  <phoneticPr fontId="2"/>
  <pageMargins left="0.70866141732283472" right="0.70866141732283472" top="0.74803149606299213" bottom="0.74803149606299213" header="0.31496062992125984" footer="0.31496062992125984"/>
  <pageSetup paperSize="9" scale="94" orientation="portrait"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AF3CD-7910-43C7-8044-E57440200551}">
  <sheetPr>
    <tabColor rgb="FFFF0000"/>
  </sheetPr>
  <dimension ref="A1:X70"/>
  <sheetViews>
    <sheetView view="pageBreakPreview" zoomScaleNormal="100" zoomScaleSheetLayoutView="100" workbookViewId="0">
      <pane xSplit="2" ySplit="4" topLeftCell="C17" activePane="bottomRight" state="frozen"/>
      <selection activeCell="K44" sqref="K44"/>
      <selection pane="topRight" activeCell="K44" sqref="K44"/>
      <selection pane="bottomLeft" activeCell="K44" sqref="K44"/>
      <selection pane="bottomRight" activeCell="K19" sqref="K19"/>
    </sheetView>
  </sheetViews>
  <sheetFormatPr defaultRowHeight="13.5" x14ac:dyDescent="0.15"/>
  <cols>
    <col min="1" max="1" width="7.5" style="17" customWidth="1"/>
    <col min="2" max="2" width="7" style="17" customWidth="1"/>
    <col min="3" max="3" width="6.625" style="17" customWidth="1"/>
    <col min="4" max="4" width="5.875" style="17" customWidth="1"/>
    <col min="5" max="5" width="6.875" style="17" customWidth="1"/>
    <col min="6" max="6" width="6.25" style="17" customWidth="1"/>
    <col min="7" max="7" width="6.625" style="17" customWidth="1"/>
    <col min="8" max="8" width="7" style="17" customWidth="1"/>
    <col min="9" max="9" width="6.25" style="17" customWidth="1"/>
    <col min="10" max="11" width="6.875" style="17" customWidth="1"/>
    <col min="12" max="12" width="6.5" style="17" customWidth="1"/>
    <col min="13" max="13" width="6.75" style="17" customWidth="1"/>
    <col min="14" max="14" width="6" style="17" customWidth="1"/>
    <col min="15" max="15" width="5.625" style="17" customWidth="1"/>
    <col min="16" max="16384" width="9" style="17"/>
  </cols>
  <sheetData>
    <row r="1" spans="1:16" x14ac:dyDescent="0.15">
      <c r="A1" s="733" t="s">
        <v>899</v>
      </c>
      <c r="B1" s="733"/>
      <c r="C1" s="733"/>
      <c r="D1" s="733"/>
      <c r="E1" s="288"/>
      <c r="F1" s="286"/>
      <c r="G1" s="286"/>
      <c r="H1" s="286"/>
      <c r="I1" s="286"/>
      <c r="J1" s="286"/>
      <c r="K1" s="286"/>
      <c r="L1" s="286"/>
      <c r="M1" s="286"/>
      <c r="N1" s="121"/>
      <c r="O1" s="121"/>
      <c r="P1" s="121"/>
    </row>
    <row r="2" spans="1:16" ht="14.25" thickBot="1" x14ac:dyDescent="0.2">
      <c r="A2" s="391"/>
      <c r="B2" s="286"/>
      <c r="C2" s="286"/>
      <c r="D2" s="286"/>
      <c r="E2" s="286"/>
      <c r="F2" s="286"/>
      <c r="G2" s="286"/>
      <c r="H2" s="286"/>
      <c r="I2" s="286"/>
      <c r="J2" s="286"/>
      <c r="K2" s="734" t="s">
        <v>700</v>
      </c>
      <c r="L2" s="734"/>
      <c r="M2" s="734"/>
      <c r="N2" s="121"/>
      <c r="O2" s="121"/>
      <c r="P2" s="121"/>
    </row>
    <row r="3" spans="1:16" x14ac:dyDescent="0.15">
      <c r="A3" s="735" t="s">
        <v>701</v>
      </c>
      <c r="B3" s="586" t="s">
        <v>91</v>
      </c>
      <c r="C3" s="737" t="s">
        <v>92</v>
      </c>
      <c r="D3" s="738"/>
      <c r="E3" s="739"/>
      <c r="F3" s="737" t="s">
        <v>93</v>
      </c>
      <c r="G3" s="738"/>
      <c r="H3" s="739"/>
      <c r="I3" s="738" t="s">
        <v>94</v>
      </c>
      <c r="J3" s="738"/>
      <c r="K3" s="739"/>
      <c r="L3" s="740" t="s">
        <v>95</v>
      </c>
      <c r="M3" s="742" t="s">
        <v>96</v>
      </c>
      <c r="N3" s="121"/>
      <c r="O3" s="121"/>
      <c r="P3" s="121"/>
    </row>
    <row r="4" spans="1:16" x14ac:dyDescent="0.15">
      <c r="A4" s="736"/>
      <c r="B4" s="587" t="s">
        <v>97</v>
      </c>
      <c r="C4" s="392" t="s">
        <v>98</v>
      </c>
      <c r="D4" s="392" t="s">
        <v>99</v>
      </c>
      <c r="E4" s="392" t="s">
        <v>91</v>
      </c>
      <c r="F4" s="392" t="s">
        <v>100</v>
      </c>
      <c r="G4" s="392" t="s">
        <v>101</v>
      </c>
      <c r="H4" s="392" t="s">
        <v>91</v>
      </c>
      <c r="I4" s="392" t="s">
        <v>102</v>
      </c>
      <c r="J4" s="392" t="s">
        <v>103</v>
      </c>
      <c r="K4" s="392" t="s">
        <v>91</v>
      </c>
      <c r="L4" s="741"/>
      <c r="M4" s="743"/>
      <c r="N4" s="121"/>
      <c r="O4" s="121"/>
      <c r="P4" s="121"/>
    </row>
    <row r="5" spans="1:16" x14ac:dyDescent="0.15">
      <c r="A5" s="573" t="s">
        <v>978</v>
      </c>
      <c r="B5" s="339">
        <v>64</v>
      </c>
      <c r="C5" s="340">
        <v>523</v>
      </c>
      <c r="D5" s="393">
        <v>500</v>
      </c>
      <c r="E5" s="338">
        <v>23</v>
      </c>
      <c r="F5" s="393">
        <v>3012</v>
      </c>
      <c r="G5" s="393">
        <v>2996</v>
      </c>
      <c r="H5" s="338">
        <v>16</v>
      </c>
      <c r="I5" s="393">
        <v>29</v>
      </c>
      <c r="J5" s="393">
        <v>4</v>
      </c>
      <c r="K5" s="338">
        <v>25</v>
      </c>
      <c r="L5" s="339">
        <v>744</v>
      </c>
      <c r="M5" s="574">
        <v>213</v>
      </c>
      <c r="N5" s="121"/>
      <c r="O5" s="121"/>
      <c r="P5" s="121"/>
    </row>
    <row r="6" spans="1:16" x14ac:dyDescent="0.15">
      <c r="A6" s="338" t="s">
        <v>834</v>
      </c>
      <c r="B6" s="339">
        <v>242</v>
      </c>
      <c r="C6" s="340">
        <v>508</v>
      </c>
      <c r="D6" s="393">
        <v>590</v>
      </c>
      <c r="E6" s="338">
        <v>-82</v>
      </c>
      <c r="F6" s="393">
        <v>2945</v>
      </c>
      <c r="G6" s="393">
        <v>2871</v>
      </c>
      <c r="H6" s="338">
        <v>74</v>
      </c>
      <c r="I6" s="393">
        <v>264</v>
      </c>
      <c r="J6" s="393">
        <v>14</v>
      </c>
      <c r="K6" s="338">
        <v>250</v>
      </c>
      <c r="L6" s="339">
        <v>775</v>
      </c>
      <c r="M6" s="574">
        <v>224</v>
      </c>
      <c r="N6" s="121"/>
      <c r="O6" s="121"/>
      <c r="P6" s="121"/>
    </row>
    <row r="7" spans="1:16" x14ac:dyDescent="0.15">
      <c r="A7" s="338" t="s">
        <v>835</v>
      </c>
      <c r="B7" s="339">
        <v>-294</v>
      </c>
      <c r="C7" s="340">
        <v>510</v>
      </c>
      <c r="D7" s="393">
        <v>583</v>
      </c>
      <c r="E7" s="338">
        <v>-73</v>
      </c>
      <c r="F7" s="393">
        <v>2956</v>
      </c>
      <c r="G7" s="393">
        <v>3159</v>
      </c>
      <c r="H7" s="338">
        <v>-203</v>
      </c>
      <c r="I7" s="393">
        <v>17</v>
      </c>
      <c r="J7" s="393">
        <v>35</v>
      </c>
      <c r="K7" s="338">
        <v>-18</v>
      </c>
      <c r="L7" s="339">
        <v>744</v>
      </c>
      <c r="M7" s="393">
        <v>203</v>
      </c>
      <c r="N7" s="121"/>
      <c r="O7" s="121"/>
      <c r="P7" s="121"/>
    </row>
    <row r="8" spans="1:16" x14ac:dyDescent="0.15">
      <c r="A8" s="338" t="s">
        <v>832</v>
      </c>
      <c r="B8" s="339">
        <v>63</v>
      </c>
      <c r="C8" s="340">
        <v>498</v>
      </c>
      <c r="D8" s="393">
        <v>607</v>
      </c>
      <c r="E8" s="338">
        <v>-109</v>
      </c>
      <c r="F8" s="393">
        <v>3194</v>
      </c>
      <c r="G8" s="393">
        <v>3014</v>
      </c>
      <c r="H8" s="338">
        <v>180</v>
      </c>
      <c r="I8" s="393">
        <v>19</v>
      </c>
      <c r="J8" s="393">
        <v>27</v>
      </c>
      <c r="K8" s="338">
        <v>-8</v>
      </c>
      <c r="L8" s="339">
        <v>698</v>
      </c>
      <c r="M8" s="393">
        <v>205</v>
      </c>
      <c r="N8" s="121"/>
      <c r="O8" s="121"/>
      <c r="P8" s="121"/>
    </row>
    <row r="9" spans="1:16" x14ac:dyDescent="0.15">
      <c r="A9" s="338" t="s">
        <v>905</v>
      </c>
      <c r="B9" s="339">
        <v>117</v>
      </c>
      <c r="C9" s="340">
        <v>495</v>
      </c>
      <c r="D9" s="393">
        <v>667</v>
      </c>
      <c r="E9" s="338">
        <v>-172</v>
      </c>
      <c r="F9" s="393">
        <v>3286</v>
      </c>
      <c r="G9" s="393">
        <v>2990</v>
      </c>
      <c r="H9" s="338">
        <v>296</v>
      </c>
      <c r="I9" s="393">
        <v>26</v>
      </c>
      <c r="J9" s="393">
        <v>33</v>
      </c>
      <c r="K9" s="338">
        <v>-7</v>
      </c>
      <c r="L9" s="339">
        <v>698</v>
      </c>
      <c r="M9" s="340">
        <v>203</v>
      </c>
      <c r="N9" s="121"/>
      <c r="O9" s="121"/>
      <c r="P9" s="121"/>
    </row>
    <row r="10" spans="1:16" x14ac:dyDescent="0.15">
      <c r="A10" s="338" t="s">
        <v>906</v>
      </c>
      <c r="B10" s="339">
        <v>154</v>
      </c>
      <c r="C10" s="340">
        <v>462</v>
      </c>
      <c r="D10" s="393">
        <v>630</v>
      </c>
      <c r="E10" s="338">
        <v>-168</v>
      </c>
      <c r="F10" s="393">
        <v>3393</v>
      </c>
      <c r="G10" s="393">
        <v>3072</v>
      </c>
      <c r="H10" s="338">
        <v>321</v>
      </c>
      <c r="I10" s="393">
        <v>27</v>
      </c>
      <c r="J10" s="393">
        <v>26</v>
      </c>
      <c r="K10" s="338">
        <v>1</v>
      </c>
      <c r="L10" s="339">
        <v>731</v>
      </c>
      <c r="M10" s="340">
        <v>187</v>
      </c>
      <c r="N10" s="121"/>
      <c r="O10" s="121"/>
      <c r="P10" s="121"/>
    </row>
    <row r="11" spans="1:16" x14ac:dyDescent="0.15">
      <c r="A11" s="338" t="s">
        <v>907</v>
      </c>
      <c r="B11" s="339">
        <v>294</v>
      </c>
      <c r="C11" s="340">
        <v>489</v>
      </c>
      <c r="D11" s="393">
        <v>667</v>
      </c>
      <c r="E11" s="338">
        <v>-178</v>
      </c>
      <c r="F11" s="393">
        <v>3602</v>
      </c>
      <c r="G11" s="393">
        <v>3127</v>
      </c>
      <c r="H11" s="338">
        <v>475</v>
      </c>
      <c r="I11" s="393">
        <v>20</v>
      </c>
      <c r="J11" s="393">
        <v>23</v>
      </c>
      <c r="K11" s="338">
        <v>-3</v>
      </c>
      <c r="L11" s="339">
        <v>747</v>
      </c>
      <c r="M11" s="340">
        <v>204</v>
      </c>
      <c r="N11" s="121"/>
      <c r="O11" s="121"/>
      <c r="P11" s="121"/>
    </row>
    <row r="12" spans="1:16" x14ac:dyDescent="0.15">
      <c r="A12" s="338" t="s">
        <v>908</v>
      </c>
      <c r="B12" s="339">
        <v>329</v>
      </c>
      <c r="C12" s="340">
        <v>430</v>
      </c>
      <c r="D12" s="393">
        <v>664</v>
      </c>
      <c r="E12" s="338">
        <v>-234</v>
      </c>
      <c r="F12" s="340">
        <v>3511</v>
      </c>
      <c r="G12" s="393">
        <v>2949</v>
      </c>
      <c r="H12" s="338">
        <v>562</v>
      </c>
      <c r="I12" s="393">
        <v>24</v>
      </c>
      <c r="J12" s="393">
        <v>23</v>
      </c>
      <c r="K12" s="338">
        <v>1</v>
      </c>
      <c r="L12" s="339">
        <v>723</v>
      </c>
      <c r="M12" s="340">
        <v>192</v>
      </c>
      <c r="N12" s="117"/>
      <c r="O12" s="121"/>
      <c r="P12" s="121"/>
    </row>
    <row r="13" spans="1:16" x14ac:dyDescent="0.15">
      <c r="A13" s="338" t="s">
        <v>903</v>
      </c>
      <c r="B13" s="339">
        <v>189</v>
      </c>
      <c r="C13" s="340">
        <v>426</v>
      </c>
      <c r="D13" s="393">
        <v>737</v>
      </c>
      <c r="E13" s="338">
        <v>-311</v>
      </c>
      <c r="F13" s="340">
        <v>3650</v>
      </c>
      <c r="G13" s="393">
        <v>3146</v>
      </c>
      <c r="H13" s="338">
        <v>504</v>
      </c>
      <c r="I13" s="340">
        <v>20</v>
      </c>
      <c r="J13" s="393">
        <v>24</v>
      </c>
      <c r="K13" s="338">
        <v>-4</v>
      </c>
      <c r="L13" s="339">
        <v>725</v>
      </c>
      <c r="M13" s="340">
        <v>194</v>
      </c>
      <c r="N13" s="117"/>
      <c r="O13" s="117"/>
      <c r="P13" s="121"/>
    </row>
    <row r="14" spans="1:16" x14ac:dyDescent="0.15">
      <c r="A14" s="338" t="s">
        <v>402</v>
      </c>
      <c r="B14" s="339">
        <v>48</v>
      </c>
      <c r="C14" s="340">
        <v>423</v>
      </c>
      <c r="D14" s="393">
        <v>670</v>
      </c>
      <c r="E14" s="338">
        <v>-247</v>
      </c>
      <c r="F14" s="340">
        <v>3301</v>
      </c>
      <c r="G14" s="393">
        <v>2999</v>
      </c>
      <c r="H14" s="338">
        <v>302</v>
      </c>
      <c r="I14" s="340">
        <v>31</v>
      </c>
      <c r="J14" s="393">
        <v>38</v>
      </c>
      <c r="K14" s="338">
        <v>-7</v>
      </c>
      <c r="L14" s="339">
        <v>669</v>
      </c>
      <c r="M14" s="340">
        <v>218</v>
      </c>
      <c r="N14" s="117"/>
      <c r="O14" s="117"/>
      <c r="P14" s="121"/>
    </row>
    <row r="15" spans="1:16" x14ac:dyDescent="0.15">
      <c r="A15" s="338" t="s">
        <v>913</v>
      </c>
      <c r="B15" s="339">
        <v>11</v>
      </c>
      <c r="C15" s="340">
        <v>467</v>
      </c>
      <c r="D15" s="393">
        <v>752</v>
      </c>
      <c r="E15" s="338">
        <v>-285</v>
      </c>
      <c r="F15" s="340">
        <v>3317</v>
      </c>
      <c r="G15" s="393">
        <v>3028</v>
      </c>
      <c r="H15" s="338">
        <v>289</v>
      </c>
      <c r="I15" s="340">
        <v>21</v>
      </c>
      <c r="J15" s="393">
        <v>14</v>
      </c>
      <c r="K15" s="338">
        <v>7</v>
      </c>
      <c r="L15" s="339">
        <v>624</v>
      </c>
      <c r="M15" s="340">
        <v>206</v>
      </c>
      <c r="N15" s="117"/>
      <c r="O15" s="117"/>
      <c r="P15" s="121"/>
    </row>
    <row r="16" spans="1:16" x14ac:dyDescent="0.15">
      <c r="A16" s="338" t="s">
        <v>946</v>
      </c>
      <c r="B16" s="339">
        <v>71</v>
      </c>
      <c r="C16" s="340">
        <v>422</v>
      </c>
      <c r="D16" s="393">
        <v>781</v>
      </c>
      <c r="E16" s="338">
        <v>-359</v>
      </c>
      <c r="F16" s="340">
        <v>3591</v>
      </c>
      <c r="G16" s="393">
        <v>3179</v>
      </c>
      <c r="H16" s="338">
        <v>412</v>
      </c>
      <c r="I16" s="340">
        <v>34</v>
      </c>
      <c r="J16" s="393">
        <v>16</v>
      </c>
      <c r="K16" s="338">
        <v>18</v>
      </c>
      <c r="L16" s="339">
        <v>630</v>
      </c>
      <c r="M16" s="340">
        <v>152</v>
      </c>
      <c r="N16" s="117"/>
      <c r="O16" s="117"/>
      <c r="P16" s="121"/>
    </row>
    <row r="17" spans="1:16" x14ac:dyDescent="0.15">
      <c r="A17" s="338" t="s">
        <v>398</v>
      </c>
      <c r="B17" s="339">
        <v>175</v>
      </c>
      <c r="C17" s="340">
        <v>364</v>
      </c>
      <c r="D17" s="393">
        <v>877</v>
      </c>
      <c r="E17" s="338">
        <v>-513</v>
      </c>
      <c r="F17" s="575">
        <v>3703</v>
      </c>
      <c r="G17" s="576">
        <v>3021</v>
      </c>
      <c r="H17" s="338">
        <v>682</v>
      </c>
      <c r="I17" s="340">
        <v>21</v>
      </c>
      <c r="J17" s="393">
        <v>15</v>
      </c>
      <c r="K17" s="338">
        <v>6</v>
      </c>
      <c r="L17" s="339">
        <v>611</v>
      </c>
      <c r="M17" s="340">
        <v>182</v>
      </c>
      <c r="N17" s="117"/>
      <c r="O17" s="121"/>
      <c r="P17" s="121"/>
    </row>
    <row r="18" spans="1:16" ht="14.25" thickBot="1" x14ac:dyDescent="0.2">
      <c r="A18" s="338" t="s">
        <v>975</v>
      </c>
      <c r="B18" s="620">
        <f>SUM(B19:B30)</f>
        <v>76</v>
      </c>
      <c r="C18" s="621">
        <f t="shared" ref="C18:M18" si="0">SUM(C19:C30)</f>
        <v>378</v>
      </c>
      <c r="D18" s="622">
        <f t="shared" si="0"/>
        <v>825</v>
      </c>
      <c r="E18" s="623">
        <f t="shared" si="0"/>
        <v>-447</v>
      </c>
      <c r="F18" s="624">
        <f t="shared" si="0"/>
        <v>3720</v>
      </c>
      <c r="G18" s="625">
        <f t="shared" si="0"/>
        <v>3183</v>
      </c>
      <c r="H18" s="623">
        <f t="shared" si="0"/>
        <v>537</v>
      </c>
      <c r="I18" s="621">
        <f t="shared" si="0"/>
        <v>24</v>
      </c>
      <c r="J18" s="622">
        <f t="shared" si="0"/>
        <v>38</v>
      </c>
      <c r="K18" s="623">
        <f t="shared" si="0"/>
        <v>-14</v>
      </c>
      <c r="L18" s="620">
        <f t="shared" si="0"/>
        <v>622</v>
      </c>
      <c r="M18" s="621">
        <f t="shared" si="0"/>
        <v>189</v>
      </c>
      <c r="N18" s="117"/>
      <c r="O18" s="121"/>
      <c r="P18" s="121"/>
    </row>
    <row r="19" spans="1:16" x14ac:dyDescent="0.15">
      <c r="A19" s="626" t="s">
        <v>104</v>
      </c>
      <c r="B19" s="627">
        <f>E19+H19+K19</f>
        <v>-20</v>
      </c>
      <c r="C19" s="628">
        <v>30</v>
      </c>
      <c r="D19" s="629">
        <v>85</v>
      </c>
      <c r="E19" s="630">
        <f>C19-D19</f>
        <v>-55</v>
      </c>
      <c r="F19" s="631">
        <v>186</v>
      </c>
      <c r="G19" s="288">
        <v>148</v>
      </c>
      <c r="H19" s="630">
        <f>F19-G19</f>
        <v>38</v>
      </c>
      <c r="I19" s="496" t="s">
        <v>30</v>
      </c>
      <c r="J19" s="604">
        <v>3</v>
      </c>
      <c r="K19" s="630">
        <v>-3</v>
      </c>
      <c r="L19" s="339">
        <v>56</v>
      </c>
      <c r="M19" s="340">
        <v>3</v>
      </c>
      <c r="N19" s="121"/>
      <c r="O19" s="121"/>
      <c r="P19" s="121"/>
    </row>
    <row r="20" spans="1:16" x14ac:dyDescent="0.15">
      <c r="A20" s="603" t="s">
        <v>105</v>
      </c>
      <c r="B20" s="627">
        <f>E20+H20+K20</f>
        <v>-40</v>
      </c>
      <c r="C20" s="628">
        <v>31</v>
      </c>
      <c r="D20" s="629">
        <v>77</v>
      </c>
      <c r="E20" s="630">
        <f t="shared" ref="E20:E30" si="1">C20-D20</f>
        <v>-46</v>
      </c>
      <c r="F20" s="631">
        <v>188</v>
      </c>
      <c r="G20" s="288">
        <v>183</v>
      </c>
      <c r="H20" s="630">
        <f>F20-G20</f>
        <v>5</v>
      </c>
      <c r="I20" s="605">
        <v>3</v>
      </c>
      <c r="J20" s="288">
        <v>2</v>
      </c>
      <c r="K20" s="630">
        <f>I20-J20</f>
        <v>1</v>
      </c>
      <c r="L20" s="339">
        <v>35</v>
      </c>
      <c r="M20" s="340">
        <v>12</v>
      </c>
      <c r="N20" s="121"/>
      <c r="O20" s="121"/>
      <c r="P20" s="121"/>
    </row>
    <row r="21" spans="1:16" x14ac:dyDescent="0.15">
      <c r="A21" s="603" t="s">
        <v>106</v>
      </c>
      <c r="B21" s="627">
        <f t="shared" ref="B21:B29" si="2">E21+H21+K21</f>
        <v>-271</v>
      </c>
      <c r="C21" s="628">
        <v>27</v>
      </c>
      <c r="D21" s="629">
        <v>67</v>
      </c>
      <c r="E21" s="630">
        <f t="shared" si="1"/>
        <v>-40</v>
      </c>
      <c r="F21" s="631">
        <v>593</v>
      </c>
      <c r="G21" s="288">
        <v>823</v>
      </c>
      <c r="H21" s="630">
        <f t="shared" ref="H21:H28" si="3">F21-G21</f>
        <v>-230</v>
      </c>
      <c r="I21" s="631">
        <v>4</v>
      </c>
      <c r="J21" s="288">
        <v>5</v>
      </c>
      <c r="K21" s="630">
        <f t="shared" ref="K21:K28" si="4">I21-J21</f>
        <v>-1</v>
      </c>
      <c r="L21" s="339">
        <v>64</v>
      </c>
      <c r="M21" s="340">
        <v>18</v>
      </c>
      <c r="N21" s="121"/>
      <c r="O21" s="121"/>
      <c r="P21" s="121"/>
    </row>
    <row r="22" spans="1:16" x14ac:dyDescent="0.15">
      <c r="A22" s="603" t="s">
        <v>107</v>
      </c>
      <c r="B22" s="627">
        <f t="shared" si="2"/>
        <v>225</v>
      </c>
      <c r="C22" s="628">
        <v>27</v>
      </c>
      <c r="D22" s="629">
        <v>67</v>
      </c>
      <c r="E22" s="630">
        <f t="shared" si="1"/>
        <v>-40</v>
      </c>
      <c r="F22" s="631">
        <v>629</v>
      </c>
      <c r="G22" s="288">
        <v>366</v>
      </c>
      <c r="H22" s="630">
        <f t="shared" si="3"/>
        <v>263</v>
      </c>
      <c r="I22" s="631">
        <v>4</v>
      </c>
      <c r="J22" s="288">
        <v>2</v>
      </c>
      <c r="K22" s="630">
        <f t="shared" si="4"/>
        <v>2</v>
      </c>
      <c r="L22" s="339">
        <v>45</v>
      </c>
      <c r="M22" s="340">
        <v>25</v>
      </c>
      <c r="N22" s="121"/>
      <c r="O22" s="121"/>
      <c r="P22" s="121"/>
    </row>
    <row r="23" spans="1:16" x14ac:dyDescent="0.15">
      <c r="A23" s="603" t="s">
        <v>108</v>
      </c>
      <c r="B23" s="627">
        <f t="shared" si="2"/>
        <v>124</v>
      </c>
      <c r="C23" s="628">
        <v>23</v>
      </c>
      <c r="D23" s="629">
        <v>58</v>
      </c>
      <c r="E23" s="630">
        <f t="shared" si="1"/>
        <v>-35</v>
      </c>
      <c r="F23" s="631">
        <v>349</v>
      </c>
      <c r="G23" s="288">
        <v>190</v>
      </c>
      <c r="H23" s="630">
        <f t="shared" si="3"/>
        <v>159</v>
      </c>
      <c r="I23" s="631">
        <v>6</v>
      </c>
      <c r="J23" s="604">
        <v>6</v>
      </c>
      <c r="K23" s="630">
        <f t="shared" si="4"/>
        <v>0</v>
      </c>
      <c r="L23" s="339">
        <v>59</v>
      </c>
      <c r="M23" s="340">
        <v>13</v>
      </c>
      <c r="N23" s="121"/>
      <c r="O23" s="121"/>
      <c r="P23" s="121"/>
    </row>
    <row r="24" spans="1:16" x14ac:dyDescent="0.15">
      <c r="A24" s="603" t="s">
        <v>109</v>
      </c>
      <c r="B24" s="627">
        <f t="shared" si="2"/>
        <v>-28</v>
      </c>
      <c r="C24" s="628">
        <v>39</v>
      </c>
      <c r="D24" s="629">
        <v>56</v>
      </c>
      <c r="E24" s="630">
        <f t="shared" si="1"/>
        <v>-17</v>
      </c>
      <c r="F24" s="631">
        <v>187</v>
      </c>
      <c r="G24" s="288">
        <v>195</v>
      </c>
      <c r="H24" s="630">
        <f t="shared" si="3"/>
        <v>-8</v>
      </c>
      <c r="I24" s="496" t="s">
        <v>30</v>
      </c>
      <c r="J24" s="288">
        <v>3</v>
      </c>
      <c r="K24" s="630">
        <v>-3</v>
      </c>
      <c r="L24" s="339">
        <v>44</v>
      </c>
      <c r="M24" s="340">
        <v>17</v>
      </c>
      <c r="N24" s="121"/>
      <c r="O24" s="121"/>
      <c r="P24" s="121"/>
    </row>
    <row r="25" spans="1:16" x14ac:dyDescent="0.15">
      <c r="A25" s="603" t="s">
        <v>110</v>
      </c>
      <c r="B25" s="627">
        <f t="shared" si="2"/>
        <v>78</v>
      </c>
      <c r="C25" s="628">
        <v>34</v>
      </c>
      <c r="D25" s="629">
        <v>72</v>
      </c>
      <c r="E25" s="630">
        <f t="shared" si="1"/>
        <v>-38</v>
      </c>
      <c r="F25" s="631">
        <v>307</v>
      </c>
      <c r="G25" s="288">
        <v>189</v>
      </c>
      <c r="H25" s="630">
        <f t="shared" si="3"/>
        <v>118</v>
      </c>
      <c r="I25" s="496" t="s">
        <v>30</v>
      </c>
      <c r="J25" s="288">
        <v>2</v>
      </c>
      <c r="K25" s="630">
        <v>-2</v>
      </c>
      <c r="L25" s="339">
        <v>59</v>
      </c>
      <c r="M25" s="340">
        <v>19</v>
      </c>
      <c r="N25" s="121"/>
      <c r="O25" s="121"/>
      <c r="P25" s="121"/>
    </row>
    <row r="26" spans="1:16" x14ac:dyDescent="0.15">
      <c r="A26" s="603" t="s">
        <v>111</v>
      </c>
      <c r="B26" s="627">
        <f t="shared" si="2"/>
        <v>58</v>
      </c>
      <c r="C26" s="628">
        <v>36</v>
      </c>
      <c r="D26" s="629">
        <v>70</v>
      </c>
      <c r="E26" s="630">
        <f t="shared" si="1"/>
        <v>-34</v>
      </c>
      <c r="F26" s="631">
        <v>299</v>
      </c>
      <c r="G26" s="288">
        <v>205</v>
      </c>
      <c r="H26" s="630">
        <f t="shared" si="3"/>
        <v>94</v>
      </c>
      <c r="I26" s="605">
        <v>3</v>
      </c>
      <c r="J26" s="288">
        <v>5</v>
      </c>
      <c r="K26" s="630">
        <f t="shared" si="4"/>
        <v>-2</v>
      </c>
      <c r="L26" s="339">
        <v>60</v>
      </c>
      <c r="M26" s="340">
        <v>15</v>
      </c>
      <c r="N26" s="121"/>
      <c r="O26" s="121"/>
      <c r="P26" s="121"/>
    </row>
    <row r="27" spans="1:16" x14ac:dyDescent="0.15">
      <c r="A27" s="603" t="s">
        <v>112</v>
      </c>
      <c r="B27" s="627">
        <f t="shared" si="2"/>
        <v>-32</v>
      </c>
      <c r="C27" s="628">
        <v>37</v>
      </c>
      <c r="D27" s="629">
        <v>75</v>
      </c>
      <c r="E27" s="630">
        <f t="shared" si="1"/>
        <v>-38</v>
      </c>
      <c r="F27" s="631">
        <v>229</v>
      </c>
      <c r="G27" s="288">
        <v>220</v>
      </c>
      <c r="H27" s="630">
        <f t="shared" si="3"/>
        <v>9</v>
      </c>
      <c r="I27" s="631">
        <v>1</v>
      </c>
      <c r="J27" s="288">
        <v>4</v>
      </c>
      <c r="K27" s="630">
        <f t="shared" si="4"/>
        <v>-3</v>
      </c>
      <c r="L27" s="339">
        <v>38</v>
      </c>
      <c r="M27" s="340">
        <v>15</v>
      </c>
      <c r="N27" s="121"/>
      <c r="O27" s="121"/>
      <c r="P27" s="121"/>
    </row>
    <row r="28" spans="1:16" x14ac:dyDescent="0.15">
      <c r="A28" s="603" t="s">
        <v>113</v>
      </c>
      <c r="B28" s="627">
        <f t="shared" si="2"/>
        <v>45</v>
      </c>
      <c r="C28" s="628">
        <v>41</v>
      </c>
      <c r="D28" s="629">
        <v>57</v>
      </c>
      <c r="E28" s="630">
        <f t="shared" si="1"/>
        <v>-16</v>
      </c>
      <c r="F28" s="631">
        <v>299</v>
      </c>
      <c r="G28" s="288">
        <v>234</v>
      </c>
      <c r="H28" s="630">
        <f t="shared" si="3"/>
        <v>65</v>
      </c>
      <c r="I28" s="631">
        <v>0</v>
      </c>
      <c r="J28" s="288">
        <v>4</v>
      </c>
      <c r="K28" s="630">
        <f t="shared" si="4"/>
        <v>-4</v>
      </c>
      <c r="L28" s="339">
        <v>49</v>
      </c>
      <c r="M28" s="340">
        <v>17</v>
      </c>
      <c r="N28" s="121"/>
      <c r="O28" s="121"/>
      <c r="P28" s="121"/>
    </row>
    <row r="29" spans="1:16" x14ac:dyDescent="0.15">
      <c r="A29" s="603" t="s">
        <v>114</v>
      </c>
      <c r="B29" s="627">
        <f t="shared" si="2"/>
        <v>-11</v>
      </c>
      <c r="C29" s="628">
        <v>28</v>
      </c>
      <c r="D29" s="629">
        <v>65</v>
      </c>
      <c r="E29" s="630">
        <f t="shared" si="1"/>
        <v>-37</v>
      </c>
      <c r="F29" s="631">
        <v>230</v>
      </c>
      <c r="G29" s="288">
        <v>206</v>
      </c>
      <c r="H29" s="630">
        <f>F29-G29</f>
        <v>24</v>
      </c>
      <c r="I29" s="631">
        <v>2</v>
      </c>
      <c r="J29" s="496" t="s">
        <v>30</v>
      </c>
      <c r="K29" s="630">
        <v>2</v>
      </c>
      <c r="L29" s="339">
        <v>74</v>
      </c>
      <c r="M29" s="340">
        <v>17</v>
      </c>
      <c r="N29" s="121"/>
      <c r="O29" s="121"/>
      <c r="P29" s="121"/>
    </row>
    <row r="30" spans="1:16" ht="15" customHeight="1" thickBot="1" x14ac:dyDescent="0.2">
      <c r="A30" s="607" t="s">
        <v>115</v>
      </c>
      <c r="B30" s="632">
        <f>E30+H30+K30</f>
        <v>-52</v>
      </c>
      <c r="C30" s="633">
        <v>25</v>
      </c>
      <c r="D30" s="634">
        <v>76</v>
      </c>
      <c r="E30" s="635">
        <f t="shared" si="1"/>
        <v>-51</v>
      </c>
      <c r="F30" s="636">
        <v>224</v>
      </c>
      <c r="G30" s="637">
        <v>224</v>
      </c>
      <c r="H30" s="635">
        <f>F30-G30</f>
        <v>0</v>
      </c>
      <c r="I30" s="636">
        <v>1</v>
      </c>
      <c r="J30" s="583">
        <v>2</v>
      </c>
      <c r="K30" s="635">
        <f>I30-J30</f>
        <v>-1</v>
      </c>
      <c r="L30" s="620">
        <v>39</v>
      </c>
      <c r="M30" s="621">
        <v>18</v>
      </c>
      <c r="N30" s="121"/>
      <c r="O30" s="121"/>
      <c r="P30" s="121"/>
    </row>
    <row r="31" spans="1:16" x14ac:dyDescent="0.15">
      <c r="A31" s="288" t="s">
        <v>900</v>
      </c>
      <c r="B31" s="286"/>
      <c r="C31" s="286"/>
      <c r="D31" s="286"/>
      <c r="E31" s="286"/>
      <c r="F31" s="286"/>
      <c r="G31" s="286"/>
      <c r="H31" s="286"/>
      <c r="I31" s="286"/>
      <c r="J31" s="286"/>
      <c r="K31" s="286"/>
      <c r="L31" s="286"/>
      <c r="M31" s="286"/>
      <c r="N31" s="121"/>
      <c r="O31" s="121"/>
      <c r="P31" s="121"/>
    </row>
    <row r="32" spans="1:16" ht="26.25" customHeight="1" x14ac:dyDescent="0.15">
      <c r="A32" s="729" t="s">
        <v>858</v>
      </c>
      <c r="B32" s="729"/>
      <c r="C32" s="729"/>
      <c r="D32" s="729"/>
      <c r="E32" s="729"/>
      <c r="F32" s="729"/>
      <c r="G32" s="729"/>
      <c r="H32" s="729"/>
      <c r="I32" s="729"/>
      <c r="J32" s="729"/>
      <c r="K32" s="729"/>
      <c r="L32" s="729"/>
      <c r="M32" s="729"/>
      <c r="N32" s="121"/>
      <c r="O32" s="121"/>
      <c r="P32" s="121"/>
    </row>
    <row r="33" spans="1:24" x14ac:dyDescent="0.15">
      <c r="A33" s="117"/>
      <c r="B33" s="121"/>
      <c r="C33" s="121"/>
      <c r="D33" s="121"/>
      <c r="E33" s="121"/>
      <c r="F33" s="121"/>
      <c r="G33" s="121"/>
      <c r="H33" s="121"/>
      <c r="I33" s="121"/>
      <c r="J33" s="121"/>
      <c r="K33" s="121"/>
      <c r="L33" s="121"/>
      <c r="M33" s="121"/>
      <c r="N33" s="121"/>
      <c r="O33" s="121"/>
      <c r="P33" s="121"/>
    </row>
    <row r="34" spans="1:24" x14ac:dyDescent="0.15">
      <c r="A34" s="730" t="s">
        <v>862</v>
      </c>
      <c r="B34" s="730"/>
      <c r="C34" s="730"/>
      <c r="D34" s="730"/>
      <c r="E34" s="133"/>
      <c r="F34" s="133"/>
      <c r="G34" s="133"/>
      <c r="H34" s="133"/>
      <c r="I34" s="133"/>
      <c r="J34" s="133"/>
      <c r="K34" s="133"/>
      <c r="L34" s="133"/>
      <c r="M34" s="133"/>
      <c r="N34" s="133"/>
      <c r="O34" s="133"/>
      <c r="P34" s="133"/>
    </row>
    <row r="35" spans="1:24" ht="14.25" thickBot="1" x14ac:dyDescent="0.2">
      <c r="A35" s="134"/>
      <c r="B35" s="133"/>
      <c r="C35" s="133"/>
      <c r="D35" s="133"/>
      <c r="E35" s="133"/>
      <c r="F35" s="133"/>
      <c r="G35" s="133"/>
      <c r="H35" s="133"/>
      <c r="I35" s="731" t="s">
        <v>702</v>
      </c>
      <c r="J35" s="731"/>
      <c r="K35" s="731"/>
      <c r="L35" s="121"/>
      <c r="M35" s="135"/>
      <c r="N35" s="133"/>
      <c r="O35" s="133"/>
      <c r="P35" s="135"/>
    </row>
    <row r="36" spans="1:24" x14ac:dyDescent="0.15">
      <c r="A36" s="722" t="s">
        <v>703</v>
      </c>
      <c r="B36" s="723"/>
      <c r="C36" s="718" t="s">
        <v>909</v>
      </c>
      <c r="D36" s="719"/>
      <c r="E36" s="732"/>
      <c r="F36" s="718" t="s">
        <v>980</v>
      </c>
      <c r="G36" s="719"/>
      <c r="H36" s="719"/>
      <c r="I36" s="718" t="s">
        <v>969</v>
      </c>
      <c r="J36" s="719"/>
      <c r="K36" s="719"/>
      <c r="L36" s="121"/>
      <c r="M36" s="121"/>
      <c r="N36" s="121"/>
      <c r="O36" s="121"/>
      <c r="P36" s="121"/>
      <c r="X36" s="77"/>
    </row>
    <row r="37" spans="1:24" x14ac:dyDescent="0.15">
      <c r="A37" s="724"/>
      <c r="B37" s="725"/>
      <c r="C37" s="136" t="s">
        <v>32</v>
      </c>
      <c r="D37" s="136" t="s">
        <v>28</v>
      </c>
      <c r="E37" s="137" t="s">
        <v>29</v>
      </c>
      <c r="F37" s="136" t="s">
        <v>32</v>
      </c>
      <c r="G37" s="136" t="s">
        <v>28</v>
      </c>
      <c r="H37" s="137" t="s">
        <v>29</v>
      </c>
      <c r="I37" s="136" t="s">
        <v>32</v>
      </c>
      <c r="J37" s="136" t="s">
        <v>28</v>
      </c>
      <c r="K37" s="137" t="s">
        <v>29</v>
      </c>
      <c r="L37" s="121"/>
      <c r="M37" s="121"/>
      <c r="N37" s="121"/>
      <c r="O37" s="121"/>
      <c r="P37" s="121"/>
      <c r="X37" s="76"/>
    </row>
    <row r="38" spans="1:24" x14ac:dyDescent="0.15">
      <c r="A38" s="720" t="s">
        <v>901</v>
      </c>
      <c r="B38" s="721"/>
      <c r="C38" s="494">
        <v>47</v>
      </c>
      <c r="D38" s="408">
        <v>23</v>
      </c>
      <c r="E38" s="408">
        <v>24</v>
      </c>
      <c r="F38" s="494">
        <v>44</v>
      </c>
      <c r="G38" s="408">
        <v>21</v>
      </c>
      <c r="H38" s="408">
        <v>23</v>
      </c>
      <c r="I38" s="494">
        <v>43</v>
      </c>
      <c r="J38" s="138">
        <v>19</v>
      </c>
      <c r="K38" s="408">
        <v>24</v>
      </c>
      <c r="L38" s="121"/>
      <c r="M38" s="121"/>
      <c r="N38" s="121"/>
      <c r="O38" s="121"/>
      <c r="P38" s="121"/>
      <c r="X38" s="76"/>
    </row>
    <row r="39" spans="1:24" x14ac:dyDescent="0.15">
      <c r="A39" s="711" t="s">
        <v>704</v>
      </c>
      <c r="B39" s="712"/>
      <c r="C39" s="495">
        <v>110</v>
      </c>
      <c r="D39" s="408">
        <v>49</v>
      </c>
      <c r="E39" s="408">
        <v>61</v>
      </c>
      <c r="F39" s="495">
        <v>73</v>
      </c>
      <c r="G39" s="408">
        <v>33</v>
      </c>
      <c r="H39" s="408">
        <v>40</v>
      </c>
      <c r="I39" s="495">
        <v>60</v>
      </c>
      <c r="J39" s="138">
        <v>27</v>
      </c>
      <c r="K39" s="408">
        <v>33</v>
      </c>
      <c r="L39" s="121"/>
      <c r="M39" s="121"/>
      <c r="N39" s="121"/>
      <c r="O39" s="121"/>
      <c r="P39" s="121"/>
      <c r="X39" s="76"/>
    </row>
    <row r="40" spans="1:24" x14ac:dyDescent="0.15">
      <c r="A40" s="139" t="s">
        <v>705</v>
      </c>
      <c r="B40" s="139"/>
      <c r="C40" s="495">
        <v>122</v>
      </c>
      <c r="D40" s="408">
        <v>52</v>
      </c>
      <c r="E40" s="408">
        <v>70</v>
      </c>
      <c r="F40" s="495">
        <v>124</v>
      </c>
      <c r="G40" s="408">
        <v>51</v>
      </c>
      <c r="H40" s="408">
        <v>73</v>
      </c>
      <c r="I40" s="495">
        <v>104</v>
      </c>
      <c r="J40" s="138">
        <v>41</v>
      </c>
      <c r="K40" s="408">
        <v>63</v>
      </c>
      <c r="L40" s="121"/>
      <c r="M40" s="121"/>
      <c r="N40" s="121"/>
      <c r="O40" s="121"/>
      <c r="P40" s="121"/>
      <c r="X40" s="76"/>
    </row>
    <row r="41" spans="1:24" x14ac:dyDescent="0.15">
      <c r="A41" s="726" t="s">
        <v>965</v>
      </c>
      <c r="B41" s="727"/>
      <c r="C41" s="495">
        <v>111</v>
      </c>
      <c r="D41" s="408">
        <v>84</v>
      </c>
      <c r="E41" s="408">
        <v>27</v>
      </c>
      <c r="F41" s="495">
        <v>171</v>
      </c>
      <c r="G41" s="408">
        <v>113</v>
      </c>
      <c r="H41" s="408">
        <v>58</v>
      </c>
      <c r="I41" s="495">
        <v>176</v>
      </c>
      <c r="J41" s="138">
        <v>105</v>
      </c>
      <c r="K41" s="408">
        <v>71</v>
      </c>
      <c r="L41" s="121"/>
      <c r="M41" s="121"/>
      <c r="N41" s="121"/>
      <c r="O41" s="121"/>
      <c r="P41" s="121"/>
      <c r="X41" s="76"/>
    </row>
    <row r="42" spans="1:24" x14ac:dyDescent="0.15">
      <c r="A42" s="726" t="s">
        <v>963</v>
      </c>
      <c r="B42" s="727"/>
      <c r="C42" s="495">
        <v>22</v>
      </c>
      <c r="D42" s="408">
        <v>10</v>
      </c>
      <c r="E42" s="408">
        <v>12</v>
      </c>
      <c r="F42" s="495">
        <v>25</v>
      </c>
      <c r="G42" s="408">
        <v>14</v>
      </c>
      <c r="H42" s="408">
        <v>11</v>
      </c>
      <c r="I42" s="495">
        <v>23</v>
      </c>
      <c r="J42" s="138">
        <v>14</v>
      </c>
      <c r="K42" s="408">
        <v>9</v>
      </c>
      <c r="L42" s="121"/>
      <c r="M42" s="121"/>
      <c r="N42" s="121"/>
      <c r="O42" s="121"/>
      <c r="P42" s="121"/>
      <c r="X42" s="76"/>
    </row>
    <row r="43" spans="1:24" x14ac:dyDescent="0.15">
      <c r="A43" s="726" t="s">
        <v>706</v>
      </c>
      <c r="B43" s="727"/>
      <c r="C43" s="495">
        <v>4</v>
      </c>
      <c r="D43" s="408">
        <v>3</v>
      </c>
      <c r="E43" s="496">
        <v>1</v>
      </c>
      <c r="F43" s="495">
        <v>3</v>
      </c>
      <c r="G43" s="408">
        <v>3</v>
      </c>
      <c r="H43" s="496" t="s">
        <v>30</v>
      </c>
      <c r="I43" s="495">
        <v>5</v>
      </c>
      <c r="J43" s="138">
        <v>5</v>
      </c>
      <c r="K43" s="496" t="s">
        <v>30</v>
      </c>
      <c r="L43" s="121"/>
      <c r="M43" s="121"/>
      <c r="N43" s="121"/>
      <c r="O43" s="121"/>
      <c r="P43" s="121"/>
      <c r="X43" s="76"/>
    </row>
    <row r="44" spans="1:24" x14ac:dyDescent="0.15">
      <c r="A44" s="711" t="s">
        <v>707</v>
      </c>
      <c r="B44" s="712"/>
      <c r="C44" s="495">
        <v>55</v>
      </c>
      <c r="D44" s="408">
        <v>24</v>
      </c>
      <c r="E44" s="408">
        <v>31</v>
      </c>
      <c r="F44" s="495">
        <v>53</v>
      </c>
      <c r="G44" s="408">
        <v>29</v>
      </c>
      <c r="H44" s="408">
        <v>24</v>
      </c>
      <c r="I44" s="495">
        <v>55</v>
      </c>
      <c r="J44" s="138">
        <v>33</v>
      </c>
      <c r="K44" s="408">
        <v>22</v>
      </c>
      <c r="L44" s="121"/>
      <c r="M44" s="121"/>
      <c r="N44" s="121"/>
      <c r="O44" s="121"/>
      <c r="P44" s="121"/>
      <c r="X44" s="76"/>
    </row>
    <row r="45" spans="1:24" ht="14.25" thickBot="1" x14ac:dyDescent="0.2">
      <c r="A45" s="713" t="s">
        <v>33</v>
      </c>
      <c r="B45" s="714"/>
      <c r="C45" s="497">
        <v>471</v>
      </c>
      <c r="D45" s="498">
        <v>245</v>
      </c>
      <c r="E45" s="498">
        <v>226</v>
      </c>
      <c r="F45" s="497">
        <v>493</v>
      </c>
      <c r="G45" s="498">
        <v>264</v>
      </c>
      <c r="H45" s="498">
        <v>229</v>
      </c>
      <c r="I45" s="497">
        <v>466</v>
      </c>
      <c r="J45" s="572">
        <v>244</v>
      </c>
      <c r="K45" s="498">
        <v>222</v>
      </c>
      <c r="L45" s="121"/>
      <c r="M45" s="121"/>
      <c r="N45" s="121"/>
      <c r="O45" s="121"/>
      <c r="P45" s="121"/>
      <c r="X45" s="76"/>
    </row>
    <row r="46" spans="1:24" ht="14.25" thickBot="1" x14ac:dyDescent="0.2">
      <c r="A46" s="423"/>
      <c r="B46" s="408"/>
      <c r="C46" s="133"/>
      <c r="D46" s="133"/>
      <c r="E46" s="728"/>
      <c r="F46" s="728"/>
      <c r="G46" s="133"/>
      <c r="H46" s="133"/>
      <c r="I46" s="133"/>
      <c r="J46" s="133"/>
      <c r="K46" s="133"/>
      <c r="L46" s="121"/>
      <c r="M46" s="121"/>
      <c r="N46" s="121"/>
      <c r="O46" s="121"/>
      <c r="P46" s="121"/>
      <c r="X46" s="76"/>
    </row>
    <row r="47" spans="1:24" x14ac:dyDescent="0.15">
      <c r="A47" s="722" t="s">
        <v>703</v>
      </c>
      <c r="B47" s="723"/>
      <c r="C47" s="718" t="s">
        <v>970</v>
      </c>
      <c r="D47" s="719"/>
      <c r="E47" s="719"/>
      <c r="F47" s="718" t="s">
        <v>967</v>
      </c>
      <c r="G47" s="719"/>
      <c r="H47" s="719"/>
      <c r="I47" s="718" t="s">
        <v>979</v>
      </c>
      <c r="J47" s="719"/>
      <c r="K47" s="719"/>
      <c r="L47" s="121"/>
      <c r="M47" s="121"/>
      <c r="N47" s="121"/>
      <c r="O47" s="121"/>
      <c r="P47" s="121"/>
      <c r="X47" s="77"/>
    </row>
    <row r="48" spans="1:24" x14ac:dyDescent="0.15">
      <c r="A48" s="724"/>
      <c r="B48" s="725"/>
      <c r="C48" s="136" t="s">
        <v>32</v>
      </c>
      <c r="D48" s="136" t="s">
        <v>28</v>
      </c>
      <c r="E48" s="137" t="s">
        <v>29</v>
      </c>
      <c r="F48" s="136" t="s">
        <v>32</v>
      </c>
      <c r="G48" s="136" t="s">
        <v>28</v>
      </c>
      <c r="H48" s="137" t="s">
        <v>29</v>
      </c>
      <c r="I48" s="136" t="s">
        <v>32</v>
      </c>
      <c r="J48" s="136" t="s">
        <v>28</v>
      </c>
      <c r="K48" s="137" t="s">
        <v>29</v>
      </c>
      <c r="L48" s="121"/>
      <c r="M48" s="121"/>
      <c r="N48" s="121"/>
      <c r="O48" s="121"/>
      <c r="P48" s="121"/>
      <c r="X48" s="76"/>
    </row>
    <row r="49" spans="1:24" x14ac:dyDescent="0.15">
      <c r="A49" s="720" t="s">
        <v>901</v>
      </c>
      <c r="B49" s="721"/>
      <c r="C49" s="494">
        <v>43</v>
      </c>
      <c r="D49" s="408">
        <v>23</v>
      </c>
      <c r="E49" s="408">
        <v>20</v>
      </c>
      <c r="F49" s="494">
        <v>42</v>
      </c>
      <c r="G49" s="408">
        <v>21</v>
      </c>
      <c r="H49" s="408">
        <v>21</v>
      </c>
      <c r="I49" s="494">
        <f>J49+K49</f>
        <v>51</v>
      </c>
      <c r="J49" s="408">
        <v>26</v>
      </c>
      <c r="K49" s="408">
        <v>25</v>
      </c>
      <c r="L49" s="121"/>
      <c r="M49" s="121"/>
      <c r="N49" s="121"/>
      <c r="O49" s="121"/>
      <c r="P49" s="121"/>
      <c r="X49" s="76"/>
    </row>
    <row r="50" spans="1:24" x14ac:dyDescent="0.15">
      <c r="A50" s="711" t="s">
        <v>704</v>
      </c>
      <c r="B50" s="712"/>
      <c r="C50" s="495">
        <v>67</v>
      </c>
      <c r="D50" s="408">
        <v>35</v>
      </c>
      <c r="E50" s="408">
        <v>32</v>
      </c>
      <c r="F50" s="495">
        <v>83</v>
      </c>
      <c r="G50" s="408">
        <v>44</v>
      </c>
      <c r="H50" s="408">
        <v>39</v>
      </c>
      <c r="I50" s="495">
        <f t="shared" ref="I50:I56" si="5">J50+K50</f>
        <v>102</v>
      </c>
      <c r="J50" s="408">
        <v>54</v>
      </c>
      <c r="K50" s="408">
        <v>48</v>
      </c>
      <c r="L50" s="121"/>
      <c r="M50" s="121"/>
      <c r="N50" s="121"/>
      <c r="O50" s="121"/>
      <c r="P50" s="121"/>
      <c r="X50" s="76"/>
    </row>
    <row r="51" spans="1:24" x14ac:dyDescent="0.15">
      <c r="A51" s="726" t="s">
        <v>705</v>
      </c>
      <c r="B51" s="727"/>
      <c r="C51" s="495">
        <v>93</v>
      </c>
      <c r="D51" s="408">
        <v>37</v>
      </c>
      <c r="E51" s="408">
        <v>56</v>
      </c>
      <c r="F51" s="495">
        <v>137</v>
      </c>
      <c r="G51" s="408">
        <v>46</v>
      </c>
      <c r="H51" s="408">
        <v>91</v>
      </c>
      <c r="I51" s="495">
        <f t="shared" si="5"/>
        <v>154</v>
      </c>
      <c r="J51" s="408">
        <v>51</v>
      </c>
      <c r="K51" s="408">
        <v>103</v>
      </c>
      <c r="L51" s="121"/>
      <c r="M51" s="121"/>
      <c r="N51" s="121"/>
      <c r="O51" s="121"/>
      <c r="P51" s="121"/>
      <c r="X51" s="76"/>
    </row>
    <row r="52" spans="1:24" x14ac:dyDescent="0.15">
      <c r="A52" s="726" t="s">
        <v>964</v>
      </c>
      <c r="B52" s="727"/>
      <c r="C52" s="495">
        <v>178</v>
      </c>
      <c r="D52" s="408">
        <v>109</v>
      </c>
      <c r="E52" s="408">
        <v>69</v>
      </c>
      <c r="F52" s="495">
        <v>265</v>
      </c>
      <c r="G52" s="408">
        <v>166</v>
      </c>
      <c r="H52" s="408">
        <v>99</v>
      </c>
      <c r="I52" s="495">
        <f t="shared" si="5"/>
        <v>298</v>
      </c>
      <c r="J52" s="408">
        <v>192</v>
      </c>
      <c r="K52" s="408">
        <v>106</v>
      </c>
      <c r="L52" s="121"/>
      <c r="M52" s="121"/>
      <c r="N52" s="121"/>
      <c r="O52" s="121"/>
      <c r="P52" s="121"/>
      <c r="X52" s="76"/>
    </row>
    <row r="53" spans="1:24" x14ac:dyDescent="0.15">
      <c r="A53" s="726" t="s">
        <v>962</v>
      </c>
      <c r="B53" s="727"/>
      <c r="C53" s="495">
        <v>95</v>
      </c>
      <c r="D53" s="408">
        <v>58</v>
      </c>
      <c r="E53" s="408">
        <v>37</v>
      </c>
      <c r="F53" s="495">
        <v>81</v>
      </c>
      <c r="G53" s="408">
        <v>47</v>
      </c>
      <c r="H53" s="408">
        <v>34</v>
      </c>
      <c r="I53" s="495">
        <f t="shared" si="5"/>
        <v>211</v>
      </c>
      <c r="J53" s="408">
        <v>72</v>
      </c>
      <c r="K53" s="408">
        <v>139</v>
      </c>
      <c r="L53" s="121"/>
      <c r="M53" s="121"/>
      <c r="N53" s="121"/>
      <c r="O53" s="121"/>
      <c r="P53" s="121"/>
      <c r="X53" s="76"/>
    </row>
    <row r="54" spans="1:24" x14ac:dyDescent="0.15">
      <c r="A54" s="726" t="s">
        <v>706</v>
      </c>
      <c r="B54" s="727"/>
      <c r="C54" s="495">
        <v>6</v>
      </c>
      <c r="D54" s="408">
        <v>6</v>
      </c>
      <c r="E54" s="496" t="s">
        <v>30</v>
      </c>
      <c r="F54" s="495">
        <v>8</v>
      </c>
      <c r="G54" s="408">
        <v>7</v>
      </c>
      <c r="H54" s="496">
        <v>1</v>
      </c>
      <c r="I54" s="495">
        <f>J54</f>
        <v>6</v>
      </c>
      <c r="J54" s="408">
        <v>6</v>
      </c>
      <c r="K54" s="496" t="s">
        <v>30</v>
      </c>
      <c r="L54" s="121"/>
      <c r="M54" s="121"/>
      <c r="N54" s="121"/>
      <c r="O54" s="121"/>
      <c r="P54" s="121"/>
      <c r="X54" s="76"/>
    </row>
    <row r="55" spans="1:24" x14ac:dyDescent="0.15">
      <c r="A55" s="711" t="s">
        <v>707</v>
      </c>
      <c r="B55" s="712"/>
      <c r="C55" s="495">
        <v>80</v>
      </c>
      <c r="D55" s="408">
        <v>50</v>
      </c>
      <c r="E55" s="408">
        <v>30</v>
      </c>
      <c r="F55" s="495">
        <v>137</v>
      </c>
      <c r="G55" s="408">
        <v>68</v>
      </c>
      <c r="H55" s="408">
        <v>69</v>
      </c>
      <c r="I55" s="495">
        <f t="shared" si="5"/>
        <v>249</v>
      </c>
      <c r="J55" s="408">
        <f>J56-SUM(J49:J54)</f>
        <v>138</v>
      </c>
      <c r="K55" s="408">
        <f>K56-SUM(K49:K54)</f>
        <v>111</v>
      </c>
      <c r="L55" s="121"/>
      <c r="M55" s="121"/>
      <c r="N55" s="121"/>
      <c r="O55" s="121"/>
      <c r="P55" s="121"/>
      <c r="X55" s="76"/>
    </row>
    <row r="56" spans="1:24" ht="14.25" thickBot="1" x14ac:dyDescent="0.2">
      <c r="A56" s="713" t="s">
        <v>33</v>
      </c>
      <c r="B56" s="714"/>
      <c r="C56" s="497">
        <v>562</v>
      </c>
      <c r="D56" s="498">
        <v>318</v>
      </c>
      <c r="E56" s="498">
        <v>244</v>
      </c>
      <c r="F56" s="497">
        <v>753</v>
      </c>
      <c r="G56" s="498">
        <v>399</v>
      </c>
      <c r="H56" s="498">
        <v>354</v>
      </c>
      <c r="I56" s="638">
        <f t="shared" si="5"/>
        <v>1071</v>
      </c>
      <c r="J56" s="498">
        <v>539</v>
      </c>
      <c r="K56" s="498">
        <v>532</v>
      </c>
      <c r="L56" s="121"/>
      <c r="M56" s="121"/>
      <c r="N56" s="121"/>
      <c r="O56" s="121"/>
      <c r="P56" s="121"/>
      <c r="X56" s="76"/>
    </row>
    <row r="57" spans="1:24" x14ac:dyDescent="0.15">
      <c r="A57" s="715" t="s">
        <v>900</v>
      </c>
      <c r="B57" s="715"/>
      <c r="C57" s="715"/>
      <c r="D57" s="715"/>
      <c r="E57" s="133"/>
      <c r="F57" s="133"/>
      <c r="G57" s="133"/>
      <c r="H57" s="133"/>
      <c r="I57" s="133"/>
      <c r="J57" s="133"/>
      <c r="K57" s="133"/>
      <c r="L57" s="121"/>
      <c r="M57" s="121"/>
      <c r="N57" s="121"/>
      <c r="O57" s="121"/>
      <c r="P57" s="121"/>
      <c r="X57" s="76"/>
    </row>
    <row r="58" spans="1:24" ht="13.5" customHeight="1" x14ac:dyDescent="0.15">
      <c r="A58" s="716"/>
      <c r="B58" s="717"/>
      <c r="C58" s="717"/>
      <c r="D58" s="717"/>
      <c r="E58" s="717"/>
      <c r="F58" s="717"/>
      <c r="G58" s="717"/>
      <c r="H58" s="717"/>
      <c r="I58" s="717"/>
      <c r="J58" s="717"/>
      <c r="K58" s="717"/>
      <c r="L58" s="717"/>
      <c r="M58" s="717"/>
      <c r="N58" s="717"/>
      <c r="O58" s="717"/>
      <c r="P58" s="121"/>
    </row>
    <row r="59" spans="1:24" x14ac:dyDescent="0.15">
      <c r="A59" s="717"/>
      <c r="B59" s="717"/>
      <c r="C59" s="717"/>
      <c r="D59" s="717"/>
      <c r="E59" s="717"/>
      <c r="F59" s="717"/>
      <c r="G59" s="717"/>
      <c r="H59" s="717"/>
      <c r="I59" s="717"/>
      <c r="J59" s="717"/>
      <c r="K59" s="717"/>
      <c r="L59" s="717"/>
      <c r="M59" s="717"/>
      <c r="N59" s="717"/>
      <c r="O59" s="717"/>
      <c r="P59" s="121"/>
    </row>
    <row r="60" spans="1:24" x14ac:dyDescent="0.15">
      <c r="A60" s="408"/>
      <c r="B60" s="133"/>
      <c r="C60" s="133"/>
      <c r="D60" s="133"/>
      <c r="E60" s="133"/>
      <c r="F60" s="133"/>
      <c r="G60" s="133"/>
      <c r="H60" s="133"/>
      <c r="I60" s="133"/>
      <c r="J60" s="133"/>
      <c r="K60" s="133"/>
      <c r="L60" s="121"/>
      <c r="M60" s="121"/>
      <c r="N60" s="121"/>
      <c r="O60" s="121"/>
      <c r="P60" s="121"/>
    </row>
    <row r="61" spans="1:24" x14ac:dyDescent="0.15">
      <c r="A61" s="133"/>
      <c r="B61" s="133"/>
      <c r="C61" s="133"/>
      <c r="D61" s="133"/>
      <c r="E61" s="133"/>
      <c r="F61" s="133"/>
      <c r="G61" s="133"/>
      <c r="H61" s="133"/>
      <c r="I61" s="133"/>
      <c r="J61" s="133"/>
      <c r="K61" s="133"/>
      <c r="L61" s="121"/>
      <c r="M61" s="121"/>
      <c r="N61" s="121"/>
      <c r="O61" s="121"/>
      <c r="P61" s="121"/>
    </row>
    <row r="62" spans="1:24" x14ac:dyDescent="0.15">
      <c r="A62" s="121"/>
      <c r="B62" s="121"/>
      <c r="C62" s="121"/>
      <c r="D62" s="121"/>
      <c r="E62" s="121"/>
      <c r="F62" s="121"/>
      <c r="G62" s="121"/>
      <c r="H62" s="121"/>
      <c r="I62" s="121"/>
      <c r="J62" s="121"/>
      <c r="K62" s="121"/>
      <c r="L62" s="121"/>
      <c r="M62" s="121"/>
      <c r="N62" s="121"/>
      <c r="O62" s="121"/>
      <c r="P62" s="121"/>
    </row>
    <row r="63" spans="1:24" x14ac:dyDescent="0.15">
      <c r="A63" s="121"/>
      <c r="B63" s="121"/>
      <c r="C63" s="121"/>
      <c r="D63" s="121"/>
      <c r="E63" s="121"/>
      <c r="F63" s="121"/>
      <c r="G63" s="121"/>
      <c r="H63" s="121"/>
      <c r="I63" s="121"/>
      <c r="J63" s="121"/>
      <c r="K63" s="121"/>
      <c r="L63" s="121"/>
      <c r="M63" s="121"/>
      <c r="N63" s="121"/>
      <c r="O63" s="121"/>
      <c r="P63" s="121"/>
    </row>
    <row r="64" spans="1:24" x14ac:dyDescent="0.15">
      <c r="A64" s="121"/>
      <c r="B64" s="121"/>
      <c r="C64" s="121"/>
      <c r="D64" s="121"/>
      <c r="E64" s="121"/>
      <c r="F64" s="121"/>
      <c r="G64" s="121"/>
      <c r="H64" s="121"/>
      <c r="I64" s="121"/>
      <c r="J64" s="121"/>
      <c r="K64" s="121"/>
      <c r="L64" s="121"/>
      <c r="M64" s="121"/>
      <c r="N64" s="121"/>
      <c r="O64" s="121"/>
      <c r="P64" s="121"/>
    </row>
    <row r="65" spans="1:16" x14ac:dyDescent="0.15">
      <c r="A65" s="121"/>
      <c r="B65" s="121"/>
      <c r="C65" s="121"/>
      <c r="D65" s="121"/>
      <c r="E65" s="121"/>
      <c r="F65" s="121"/>
      <c r="G65" s="121"/>
      <c r="H65" s="121"/>
      <c r="I65" s="121"/>
      <c r="J65" s="121"/>
      <c r="K65" s="121"/>
      <c r="L65" s="121"/>
      <c r="M65" s="121"/>
      <c r="N65" s="121"/>
      <c r="O65" s="121"/>
      <c r="P65" s="121"/>
    </row>
    <row r="66" spans="1:16" x14ac:dyDescent="0.15">
      <c r="A66" s="121"/>
      <c r="B66" s="121"/>
      <c r="C66" s="121"/>
      <c r="D66" s="121"/>
      <c r="E66" s="121"/>
      <c r="F66" s="121"/>
      <c r="G66" s="121"/>
      <c r="H66" s="121"/>
      <c r="I66" s="121"/>
      <c r="J66" s="121"/>
      <c r="K66" s="121"/>
      <c r="L66" s="121"/>
      <c r="M66" s="121"/>
      <c r="N66" s="121"/>
      <c r="O66" s="121"/>
      <c r="P66" s="121"/>
    </row>
    <row r="67" spans="1:16" x14ac:dyDescent="0.15">
      <c r="A67" s="121"/>
      <c r="B67" s="121"/>
      <c r="C67" s="121"/>
      <c r="D67" s="121"/>
      <c r="E67" s="121"/>
      <c r="F67" s="121"/>
      <c r="G67" s="121"/>
      <c r="H67" s="121"/>
      <c r="I67" s="121"/>
      <c r="J67" s="121"/>
      <c r="K67" s="121"/>
      <c r="L67" s="121"/>
      <c r="M67" s="121"/>
      <c r="N67" s="121"/>
      <c r="O67" s="121"/>
      <c r="P67" s="121"/>
    </row>
    <row r="68" spans="1:16" x14ac:dyDescent="0.15">
      <c r="A68" s="121"/>
      <c r="B68" s="121"/>
      <c r="C68" s="121"/>
      <c r="D68" s="121"/>
      <c r="E68" s="121"/>
      <c r="F68" s="121"/>
      <c r="G68" s="121"/>
      <c r="H68" s="121"/>
      <c r="I68" s="121"/>
      <c r="J68" s="121"/>
      <c r="K68" s="121"/>
      <c r="L68" s="121"/>
      <c r="M68" s="121"/>
      <c r="N68" s="121"/>
      <c r="O68" s="121"/>
      <c r="P68" s="121"/>
    </row>
    <row r="69" spans="1:16" x14ac:dyDescent="0.15">
      <c r="A69" s="121"/>
      <c r="B69" s="121"/>
      <c r="C69" s="121"/>
      <c r="D69" s="121"/>
      <c r="E69" s="121"/>
      <c r="F69" s="121"/>
      <c r="G69" s="121"/>
      <c r="H69" s="121"/>
      <c r="I69" s="121"/>
      <c r="J69" s="121"/>
      <c r="K69" s="121"/>
      <c r="L69" s="121"/>
      <c r="M69" s="121"/>
      <c r="N69" s="121"/>
      <c r="O69" s="121"/>
      <c r="P69" s="121"/>
    </row>
    <row r="70" spans="1:16" x14ac:dyDescent="0.15">
      <c r="A70" s="121"/>
      <c r="B70" s="121"/>
      <c r="C70" s="121"/>
      <c r="D70" s="121"/>
      <c r="E70" s="121"/>
      <c r="F70" s="121"/>
      <c r="G70" s="121"/>
      <c r="H70" s="121"/>
      <c r="I70" s="121"/>
      <c r="J70" s="121"/>
      <c r="K70" s="121"/>
      <c r="L70" s="121"/>
      <c r="M70" s="121"/>
      <c r="N70" s="121"/>
      <c r="O70" s="121"/>
      <c r="P70" s="121"/>
    </row>
  </sheetData>
  <mergeCells count="37">
    <mergeCell ref="A1:D1"/>
    <mergeCell ref="K2:M2"/>
    <mergeCell ref="A3:A4"/>
    <mergeCell ref="C3:E3"/>
    <mergeCell ref="F3:H3"/>
    <mergeCell ref="I3:K3"/>
    <mergeCell ref="L3:L4"/>
    <mergeCell ref="M3:M4"/>
    <mergeCell ref="E46:F46"/>
    <mergeCell ref="A32:M32"/>
    <mergeCell ref="A34:D34"/>
    <mergeCell ref="I35:K35"/>
    <mergeCell ref="A36:B37"/>
    <mergeCell ref="C36:E36"/>
    <mergeCell ref="F36:H36"/>
    <mergeCell ref="I36:K36"/>
    <mergeCell ref="A38:B38"/>
    <mergeCell ref="A39:B39"/>
    <mergeCell ref="A44:B44"/>
    <mergeCell ref="A45:B45"/>
    <mergeCell ref="A41:B41"/>
    <mergeCell ref="A42:B42"/>
    <mergeCell ref="A43:B43"/>
    <mergeCell ref="A55:B55"/>
    <mergeCell ref="A56:B56"/>
    <mergeCell ref="A57:D57"/>
    <mergeCell ref="A58:O59"/>
    <mergeCell ref="C47:E47"/>
    <mergeCell ref="F47:H47"/>
    <mergeCell ref="I47:K47"/>
    <mergeCell ref="A49:B49"/>
    <mergeCell ref="A50:B50"/>
    <mergeCell ref="A47:B48"/>
    <mergeCell ref="A51:B51"/>
    <mergeCell ref="A52:B52"/>
    <mergeCell ref="A53:B53"/>
    <mergeCell ref="A54:B54"/>
  </mergeCells>
  <phoneticPr fontId="2"/>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15"/>
  </sheetPr>
  <dimension ref="A1:N66"/>
  <sheetViews>
    <sheetView tabSelected="1" view="pageBreakPreview" zoomScale="85" zoomScaleNormal="100" zoomScaleSheetLayoutView="85" workbookViewId="0">
      <pane ySplit="1" topLeftCell="A2" activePane="bottomLeft" state="frozen"/>
      <selection activeCell="K44" sqref="K44"/>
      <selection pane="bottomLeft" activeCell="L54" sqref="L54"/>
    </sheetView>
  </sheetViews>
  <sheetFormatPr defaultRowHeight="13.5" x14ac:dyDescent="0.15"/>
  <cols>
    <col min="1" max="1" width="3" style="53" customWidth="1"/>
    <col min="2" max="2" width="6.25" style="53" customWidth="1"/>
    <col min="3" max="12" width="7.625" style="53" customWidth="1"/>
    <col min="13" max="16384" width="9" style="53"/>
  </cols>
  <sheetData>
    <row r="1" spans="1:14" x14ac:dyDescent="0.15">
      <c r="A1" s="140" t="s">
        <v>863</v>
      </c>
      <c r="B1" s="140"/>
      <c r="C1" s="140"/>
      <c r="D1" s="140"/>
      <c r="E1" s="88"/>
      <c r="F1" s="88"/>
      <c r="G1" s="88"/>
      <c r="H1" s="88"/>
      <c r="I1" s="88"/>
      <c r="J1" s="88"/>
      <c r="K1" s="88"/>
      <c r="L1" s="88"/>
      <c r="M1" s="104"/>
      <c r="N1" s="104"/>
    </row>
    <row r="2" spans="1:14" ht="14.25" thickBot="1" x14ac:dyDescent="0.2">
      <c r="A2" s="100"/>
      <c r="B2" s="88"/>
      <c r="C2" s="88"/>
      <c r="D2" s="88"/>
      <c r="E2" s="88"/>
      <c r="F2" s="88"/>
      <c r="G2" s="88"/>
      <c r="H2" s="88"/>
      <c r="I2" s="88"/>
      <c r="J2" s="141"/>
      <c r="K2" s="88"/>
      <c r="L2" s="141" t="s">
        <v>116</v>
      </c>
      <c r="M2" s="104"/>
      <c r="N2" s="104"/>
    </row>
    <row r="3" spans="1:14" x14ac:dyDescent="0.15">
      <c r="A3" s="732" t="s">
        <v>571</v>
      </c>
      <c r="B3" s="682"/>
      <c r="C3" s="718" t="s">
        <v>968</v>
      </c>
      <c r="D3" s="732"/>
      <c r="E3" s="718" t="s">
        <v>914</v>
      </c>
      <c r="F3" s="732"/>
      <c r="G3" s="718" t="s">
        <v>947</v>
      </c>
      <c r="H3" s="732"/>
      <c r="I3" s="718" t="s">
        <v>971</v>
      </c>
      <c r="J3" s="719"/>
      <c r="K3" s="718" t="s">
        <v>981</v>
      </c>
      <c r="L3" s="719"/>
      <c r="M3" s="104"/>
      <c r="N3" s="104"/>
    </row>
    <row r="4" spans="1:14" x14ac:dyDescent="0.15">
      <c r="A4" s="751"/>
      <c r="B4" s="752"/>
      <c r="C4" s="646" t="s">
        <v>100</v>
      </c>
      <c r="D4" s="647" t="s">
        <v>101</v>
      </c>
      <c r="E4" s="646" t="s">
        <v>100</v>
      </c>
      <c r="F4" s="647" t="s">
        <v>101</v>
      </c>
      <c r="G4" s="646" t="s">
        <v>100</v>
      </c>
      <c r="H4" s="647" t="s">
        <v>101</v>
      </c>
      <c r="I4" s="646" t="s">
        <v>100</v>
      </c>
      <c r="J4" s="647" t="s">
        <v>101</v>
      </c>
      <c r="K4" s="646" t="s">
        <v>100</v>
      </c>
      <c r="L4" s="647" t="s">
        <v>101</v>
      </c>
      <c r="M4" s="104"/>
      <c r="N4" s="104"/>
    </row>
    <row r="5" spans="1:14" x14ac:dyDescent="0.15">
      <c r="A5" s="749" t="s">
        <v>117</v>
      </c>
      <c r="B5" s="750"/>
      <c r="C5" s="341">
        <v>2010</v>
      </c>
      <c r="D5" s="342">
        <v>2311</v>
      </c>
      <c r="E5" s="341">
        <v>2326</v>
      </c>
      <c r="F5" s="342">
        <v>1955</v>
      </c>
      <c r="G5" s="341">
        <v>2495</v>
      </c>
      <c r="H5" s="342">
        <v>1958</v>
      </c>
      <c r="I5" s="341">
        <v>2465</v>
      </c>
      <c r="J5" s="342">
        <v>1879</v>
      </c>
      <c r="K5" s="341">
        <v>2305</v>
      </c>
      <c r="L5" s="342">
        <v>1954</v>
      </c>
      <c r="M5" s="142"/>
      <c r="N5" s="142"/>
    </row>
    <row r="6" spans="1:14" x14ac:dyDescent="0.15">
      <c r="A6" s="644"/>
      <c r="B6" s="645"/>
      <c r="C6" s="343"/>
      <c r="D6" s="344"/>
      <c r="E6" s="343"/>
      <c r="F6" s="344"/>
      <c r="G6" s="343"/>
      <c r="H6" s="344"/>
      <c r="I6" s="343"/>
      <c r="J6" s="344"/>
      <c r="K6" s="343"/>
      <c r="L6" s="344"/>
      <c r="M6" s="142"/>
      <c r="N6" s="104"/>
    </row>
    <row r="7" spans="1:14" x14ac:dyDescent="0.15">
      <c r="A7" s="745" t="s">
        <v>118</v>
      </c>
      <c r="B7" s="746"/>
      <c r="C7" s="345">
        <v>1793</v>
      </c>
      <c r="D7" s="346">
        <v>1932</v>
      </c>
      <c r="E7" s="345">
        <v>2061</v>
      </c>
      <c r="F7" s="346">
        <v>1706</v>
      </c>
      <c r="G7" s="345">
        <v>2144</v>
      </c>
      <c r="H7" s="346">
        <v>1701</v>
      </c>
      <c r="I7" s="345">
        <v>2078</v>
      </c>
      <c r="J7" s="346">
        <v>1637</v>
      </c>
      <c r="K7" s="345">
        <v>1938</v>
      </c>
      <c r="L7" s="346">
        <v>1714</v>
      </c>
      <c r="M7" s="142"/>
      <c r="N7" s="104"/>
    </row>
    <row r="8" spans="1:14" x14ac:dyDescent="0.15">
      <c r="A8" s="644"/>
      <c r="B8" s="645"/>
      <c r="C8" s="347"/>
      <c r="D8" s="348"/>
      <c r="E8" s="347"/>
      <c r="F8" s="348"/>
      <c r="G8" s="347"/>
      <c r="H8" s="348"/>
      <c r="I8" s="347"/>
      <c r="J8" s="348"/>
      <c r="K8" s="347"/>
      <c r="L8" s="348"/>
      <c r="M8" s="142"/>
      <c r="N8" s="142"/>
    </row>
    <row r="9" spans="1:14" x14ac:dyDescent="0.15">
      <c r="A9" s="745" t="s">
        <v>119</v>
      </c>
      <c r="B9" s="746"/>
      <c r="C9" s="345">
        <v>923</v>
      </c>
      <c r="D9" s="346">
        <v>687</v>
      </c>
      <c r="E9" s="345">
        <v>772</v>
      </c>
      <c r="F9" s="346">
        <v>888</v>
      </c>
      <c r="G9" s="345">
        <v>867</v>
      </c>
      <c r="H9" s="346">
        <v>900</v>
      </c>
      <c r="I9" s="345">
        <v>851</v>
      </c>
      <c r="J9" s="346">
        <v>886</v>
      </c>
      <c r="K9" s="345">
        <v>682</v>
      </c>
      <c r="L9" s="346">
        <v>951</v>
      </c>
      <c r="M9" s="104"/>
      <c r="N9" s="104"/>
    </row>
    <row r="10" spans="1:14" x14ac:dyDescent="0.15">
      <c r="A10" s="643"/>
      <c r="B10" s="645" t="s">
        <v>120</v>
      </c>
      <c r="C10" s="345">
        <v>136</v>
      </c>
      <c r="D10" s="346">
        <v>96</v>
      </c>
      <c r="E10" s="345">
        <v>98</v>
      </c>
      <c r="F10" s="346">
        <v>121</v>
      </c>
      <c r="G10" s="345">
        <v>91</v>
      </c>
      <c r="H10" s="346">
        <v>137</v>
      </c>
      <c r="I10" s="345">
        <v>99</v>
      </c>
      <c r="J10" s="346">
        <v>127</v>
      </c>
      <c r="K10" s="345">
        <v>77</v>
      </c>
      <c r="L10" s="346">
        <v>133</v>
      </c>
      <c r="M10" s="104"/>
      <c r="N10" s="104"/>
    </row>
    <row r="11" spans="1:14" x14ac:dyDescent="0.15">
      <c r="A11" s="643"/>
      <c r="B11" s="645" t="s">
        <v>121</v>
      </c>
      <c r="C11" s="345">
        <v>80</v>
      </c>
      <c r="D11" s="346">
        <v>47</v>
      </c>
      <c r="E11" s="345">
        <v>42</v>
      </c>
      <c r="F11" s="346">
        <v>80</v>
      </c>
      <c r="G11" s="345">
        <v>87</v>
      </c>
      <c r="H11" s="346">
        <v>77</v>
      </c>
      <c r="I11" s="345">
        <v>70</v>
      </c>
      <c r="J11" s="346">
        <v>76</v>
      </c>
      <c r="K11" s="345">
        <v>75</v>
      </c>
      <c r="L11" s="346">
        <v>82</v>
      </c>
      <c r="M11" s="104"/>
      <c r="N11" s="104"/>
    </row>
    <row r="12" spans="1:14" x14ac:dyDescent="0.15">
      <c r="A12" s="643"/>
      <c r="B12" s="645" t="s">
        <v>122</v>
      </c>
      <c r="C12" s="345">
        <v>124</v>
      </c>
      <c r="D12" s="346">
        <v>63</v>
      </c>
      <c r="E12" s="345">
        <v>102</v>
      </c>
      <c r="F12" s="346">
        <v>102</v>
      </c>
      <c r="G12" s="345">
        <v>85</v>
      </c>
      <c r="H12" s="346">
        <v>108</v>
      </c>
      <c r="I12" s="345">
        <v>97</v>
      </c>
      <c r="J12" s="346">
        <v>105</v>
      </c>
      <c r="K12" s="345">
        <v>58</v>
      </c>
      <c r="L12" s="346">
        <v>104</v>
      </c>
      <c r="M12" s="104"/>
      <c r="N12" s="104"/>
    </row>
    <row r="13" spans="1:14" x14ac:dyDescent="0.15">
      <c r="A13" s="643"/>
      <c r="B13" s="645" t="s">
        <v>123</v>
      </c>
      <c r="C13" s="345">
        <v>120</v>
      </c>
      <c r="D13" s="346">
        <v>96</v>
      </c>
      <c r="E13" s="345">
        <v>112</v>
      </c>
      <c r="F13" s="346">
        <v>124</v>
      </c>
      <c r="G13" s="345">
        <v>145</v>
      </c>
      <c r="H13" s="346">
        <v>126</v>
      </c>
      <c r="I13" s="345">
        <v>124</v>
      </c>
      <c r="J13" s="346">
        <v>118</v>
      </c>
      <c r="K13" s="345">
        <v>118</v>
      </c>
      <c r="L13" s="346">
        <v>145</v>
      </c>
      <c r="M13" s="104"/>
      <c r="N13" s="104"/>
    </row>
    <row r="14" spans="1:14" x14ac:dyDescent="0.15">
      <c r="A14" s="643"/>
      <c r="B14" s="645" t="s">
        <v>124</v>
      </c>
      <c r="C14" s="345">
        <v>138</v>
      </c>
      <c r="D14" s="346">
        <v>128</v>
      </c>
      <c r="E14" s="345">
        <v>115</v>
      </c>
      <c r="F14" s="346">
        <v>123</v>
      </c>
      <c r="G14" s="345">
        <v>122</v>
      </c>
      <c r="H14" s="346">
        <v>152</v>
      </c>
      <c r="I14" s="345">
        <v>141</v>
      </c>
      <c r="J14" s="346">
        <v>157</v>
      </c>
      <c r="K14" s="345">
        <v>99</v>
      </c>
      <c r="L14" s="346">
        <v>156</v>
      </c>
      <c r="M14" s="104"/>
      <c r="N14" s="104"/>
    </row>
    <row r="15" spans="1:14" x14ac:dyDescent="0.15">
      <c r="A15" s="643"/>
      <c r="B15" s="645" t="s">
        <v>125</v>
      </c>
      <c r="C15" s="345">
        <v>89</v>
      </c>
      <c r="D15" s="346">
        <v>73</v>
      </c>
      <c r="E15" s="345">
        <v>87</v>
      </c>
      <c r="F15" s="346">
        <v>91</v>
      </c>
      <c r="G15" s="345">
        <v>94</v>
      </c>
      <c r="H15" s="346">
        <v>59</v>
      </c>
      <c r="I15" s="345">
        <v>113</v>
      </c>
      <c r="J15" s="346">
        <v>68</v>
      </c>
      <c r="K15" s="345">
        <v>67</v>
      </c>
      <c r="L15" s="346">
        <v>72</v>
      </c>
      <c r="M15" s="104"/>
      <c r="N15" s="104"/>
    </row>
    <row r="16" spans="1:14" x14ac:dyDescent="0.15">
      <c r="A16" s="643"/>
      <c r="B16" s="645" t="s">
        <v>126</v>
      </c>
      <c r="C16" s="345">
        <v>51</v>
      </c>
      <c r="D16" s="346">
        <v>55</v>
      </c>
      <c r="E16" s="345">
        <v>67</v>
      </c>
      <c r="F16" s="346">
        <v>60</v>
      </c>
      <c r="G16" s="345">
        <v>56</v>
      </c>
      <c r="H16" s="346">
        <v>75</v>
      </c>
      <c r="I16" s="345">
        <v>50</v>
      </c>
      <c r="J16" s="346">
        <v>57</v>
      </c>
      <c r="K16" s="345">
        <v>52</v>
      </c>
      <c r="L16" s="346">
        <v>70</v>
      </c>
      <c r="M16" s="104"/>
      <c r="N16" s="104"/>
    </row>
    <row r="17" spans="1:14" x14ac:dyDescent="0.15">
      <c r="A17" s="643"/>
      <c r="B17" s="645" t="s">
        <v>127</v>
      </c>
      <c r="C17" s="345">
        <v>103</v>
      </c>
      <c r="D17" s="346">
        <v>58</v>
      </c>
      <c r="E17" s="345">
        <v>74</v>
      </c>
      <c r="F17" s="346">
        <v>117</v>
      </c>
      <c r="G17" s="345">
        <v>97</v>
      </c>
      <c r="H17" s="346">
        <v>98</v>
      </c>
      <c r="I17" s="345">
        <v>60</v>
      </c>
      <c r="J17" s="346">
        <v>91</v>
      </c>
      <c r="K17" s="345">
        <v>50</v>
      </c>
      <c r="L17" s="346">
        <v>102</v>
      </c>
      <c r="M17" s="104"/>
      <c r="N17" s="104"/>
    </row>
    <row r="18" spans="1:14" x14ac:dyDescent="0.15">
      <c r="A18" s="643"/>
      <c r="B18" s="645" t="s">
        <v>128</v>
      </c>
      <c r="C18" s="345">
        <v>33</v>
      </c>
      <c r="D18" s="346">
        <v>38</v>
      </c>
      <c r="E18" s="345">
        <v>38</v>
      </c>
      <c r="F18" s="346">
        <v>30</v>
      </c>
      <c r="G18" s="345">
        <v>18</v>
      </c>
      <c r="H18" s="346">
        <v>30</v>
      </c>
      <c r="I18" s="345">
        <v>37</v>
      </c>
      <c r="J18" s="346">
        <v>32</v>
      </c>
      <c r="K18" s="345">
        <v>32</v>
      </c>
      <c r="L18" s="346">
        <v>35</v>
      </c>
      <c r="M18" s="104"/>
      <c r="N18" s="104"/>
    </row>
    <row r="19" spans="1:14" x14ac:dyDescent="0.15">
      <c r="A19" s="643"/>
      <c r="B19" s="645" t="s">
        <v>129</v>
      </c>
      <c r="C19" s="345">
        <v>49</v>
      </c>
      <c r="D19" s="346">
        <v>33</v>
      </c>
      <c r="E19" s="345">
        <v>37</v>
      </c>
      <c r="F19" s="346">
        <v>40</v>
      </c>
      <c r="G19" s="345">
        <v>72</v>
      </c>
      <c r="H19" s="346">
        <v>38</v>
      </c>
      <c r="I19" s="345">
        <v>60</v>
      </c>
      <c r="J19" s="346">
        <v>55</v>
      </c>
      <c r="K19" s="345">
        <v>54</v>
      </c>
      <c r="L19" s="346">
        <v>52</v>
      </c>
      <c r="M19" s="104"/>
      <c r="N19" s="104"/>
    </row>
    <row r="20" spans="1:14" x14ac:dyDescent="0.15">
      <c r="A20" s="745" t="s">
        <v>130</v>
      </c>
      <c r="B20" s="746"/>
      <c r="C20" s="345">
        <v>35</v>
      </c>
      <c r="D20" s="346">
        <v>61</v>
      </c>
      <c r="E20" s="345">
        <v>67</v>
      </c>
      <c r="F20" s="346">
        <v>43</v>
      </c>
      <c r="G20" s="345">
        <v>67</v>
      </c>
      <c r="H20" s="346">
        <v>33</v>
      </c>
      <c r="I20" s="345">
        <v>68</v>
      </c>
      <c r="J20" s="346">
        <v>22</v>
      </c>
      <c r="K20" s="345">
        <v>26</v>
      </c>
      <c r="L20" s="346">
        <v>46</v>
      </c>
      <c r="M20" s="104"/>
      <c r="N20" s="104"/>
    </row>
    <row r="21" spans="1:14" x14ac:dyDescent="0.15">
      <c r="A21" s="745" t="s">
        <v>131</v>
      </c>
      <c r="B21" s="746"/>
      <c r="C21" s="345">
        <v>18</v>
      </c>
      <c r="D21" s="346">
        <v>17</v>
      </c>
      <c r="E21" s="345">
        <v>17</v>
      </c>
      <c r="F21" s="346">
        <v>17</v>
      </c>
      <c r="G21" s="345">
        <v>17</v>
      </c>
      <c r="H21" s="346">
        <v>17</v>
      </c>
      <c r="I21" s="345">
        <v>16</v>
      </c>
      <c r="J21" s="346">
        <v>23</v>
      </c>
      <c r="K21" s="345">
        <v>25</v>
      </c>
      <c r="L21" s="346">
        <v>19</v>
      </c>
      <c r="M21" s="104"/>
      <c r="N21" s="104"/>
    </row>
    <row r="22" spans="1:14" x14ac:dyDescent="0.15">
      <c r="A22" s="745" t="s">
        <v>132</v>
      </c>
      <c r="B22" s="746"/>
      <c r="C22" s="345">
        <v>59</v>
      </c>
      <c r="D22" s="346">
        <v>81</v>
      </c>
      <c r="E22" s="345">
        <v>64</v>
      </c>
      <c r="F22" s="346">
        <v>78</v>
      </c>
      <c r="G22" s="345">
        <v>116</v>
      </c>
      <c r="H22" s="346">
        <v>63</v>
      </c>
      <c r="I22" s="345">
        <v>103</v>
      </c>
      <c r="J22" s="346">
        <v>53</v>
      </c>
      <c r="K22" s="345">
        <v>64</v>
      </c>
      <c r="L22" s="346">
        <v>43</v>
      </c>
      <c r="M22" s="104"/>
      <c r="N22" s="104"/>
    </row>
    <row r="23" spans="1:14" x14ac:dyDescent="0.15">
      <c r="A23" s="745" t="s">
        <v>133</v>
      </c>
      <c r="B23" s="746"/>
      <c r="C23" s="345">
        <v>14</v>
      </c>
      <c r="D23" s="346">
        <v>17</v>
      </c>
      <c r="E23" s="345">
        <v>23</v>
      </c>
      <c r="F23" s="346">
        <v>11</v>
      </c>
      <c r="G23" s="345">
        <v>34</v>
      </c>
      <c r="H23" s="346">
        <v>27</v>
      </c>
      <c r="I23" s="345">
        <v>26</v>
      </c>
      <c r="J23" s="346">
        <v>18</v>
      </c>
      <c r="K23" s="345">
        <v>30</v>
      </c>
      <c r="L23" s="346">
        <v>23</v>
      </c>
      <c r="M23" s="104"/>
      <c r="N23" s="104"/>
    </row>
    <row r="24" spans="1:14" x14ac:dyDescent="0.15">
      <c r="A24" s="745" t="s">
        <v>134</v>
      </c>
      <c r="B24" s="746"/>
      <c r="C24" s="345">
        <v>22</v>
      </c>
      <c r="D24" s="346">
        <v>27</v>
      </c>
      <c r="E24" s="345">
        <v>39</v>
      </c>
      <c r="F24" s="346">
        <v>21</v>
      </c>
      <c r="G24" s="345">
        <v>35</v>
      </c>
      <c r="H24" s="346">
        <v>33</v>
      </c>
      <c r="I24" s="345">
        <v>30</v>
      </c>
      <c r="J24" s="346">
        <v>13</v>
      </c>
      <c r="K24" s="345">
        <v>29</v>
      </c>
      <c r="L24" s="346">
        <v>22</v>
      </c>
      <c r="M24" s="104"/>
      <c r="N24" s="104"/>
    </row>
    <row r="25" spans="1:14" x14ac:dyDescent="0.15">
      <c r="A25" s="745" t="s">
        <v>135</v>
      </c>
      <c r="B25" s="746"/>
      <c r="C25" s="345">
        <v>51</v>
      </c>
      <c r="D25" s="346">
        <v>74</v>
      </c>
      <c r="E25" s="345">
        <v>49</v>
      </c>
      <c r="F25" s="346">
        <v>53</v>
      </c>
      <c r="G25" s="345">
        <v>33</v>
      </c>
      <c r="H25" s="346">
        <v>36</v>
      </c>
      <c r="I25" s="345">
        <v>48</v>
      </c>
      <c r="J25" s="346">
        <v>48</v>
      </c>
      <c r="K25" s="345">
        <v>64</v>
      </c>
      <c r="L25" s="346">
        <v>36</v>
      </c>
      <c r="M25" s="104"/>
      <c r="N25" s="104"/>
    </row>
    <row r="26" spans="1:14" x14ac:dyDescent="0.15">
      <c r="A26" s="745" t="s">
        <v>136</v>
      </c>
      <c r="B26" s="746"/>
      <c r="C26" s="345">
        <v>14</v>
      </c>
      <c r="D26" s="346">
        <v>24</v>
      </c>
      <c r="E26" s="345">
        <v>40</v>
      </c>
      <c r="F26" s="346">
        <v>12</v>
      </c>
      <c r="G26" s="345">
        <v>24</v>
      </c>
      <c r="H26" s="346">
        <v>14</v>
      </c>
      <c r="I26" s="345">
        <v>19</v>
      </c>
      <c r="J26" s="346">
        <v>16</v>
      </c>
      <c r="K26" s="345">
        <v>13</v>
      </c>
      <c r="L26" s="346">
        <v>8</v>
      </c>
      <c r="M26" s="104"/>
      <c r="N26" s="104"/>
    </row>
    <row r="27" spans="1:14" x14ac:dyDescent="0.15">
      <c r="A27" s="745" t="s">
        <v>137</v>
      </c>
      <c r="B27" s="746"/>
      <c r="C27" s="345">
        <v>4</v>
      </c>
      <c r="D27" s="349">
        <v>4</v>
      </c>
      <c r="E27" s="345">
        <v>6</v>
      </c>
      <c r="F27" s="349">
        <v>3</v>
      </c>
      <c r="G27" s="345">
        <v>4</v>
      </c>
      <c r="H27" s="349">
        <v>1</v>
      </c>
      <c r="I27" s="345">
        <v>1</v>
      </c>
      <c r="J27" s="349">
        <v>3</v>
      </c>
      <c r="K27" s="345">
        <v>5</v>
      </c>
      <c r="L27" s="349">
        <v>3</v>
      </c>
      <c r="M27" s="104"/>
      <c r="N27" s="104"/>
    </row>
    <row r="28" spans="1:14" x14ac:dyDescent="0.15">
      <c r="A28" s="745" t="s">
        <v>138</v>
      </c>
      <c r="B28" s="746"/>
      <c r="C28" s="345">
        <v>25</v>
      </c>
      <c r="D28" s="346">
        <v>39</v>
      </c>
      <c r="E28" s="345">
        <v>28</v>
      </c>
      <c r="F28" s="346">
        <v>15</v>
      </c>
      <c r="G28" s="345">
        <v>34</v>
      </c>
      <c r="H28" s="346">
        <v>39</v>
      </c>
      <c r="I28" s="345">
        <v>36</v>
      </c>
      <c r="J28" s="346">
        <v>35</v>
      </c>
      <c r="K28" s="345">
        <v>30</v>
      </c>
      <c r="L28" s="346">
        <v>19</v>
      </c>
      <c r="M28" s="104"/>
      <c r="N28" s="104"/>
    </row>
    <row r="29" spans="1:14" x14ac:dyDescent="0.15">
      <c r="A29" s="745" t="s">
        <v>139</v>
      </c>
      <c r="B29" s="746"/>
      <c r="C29" s="345">
        <v>2</v>
      </c>
      <c r="D29" s="346">
        <v>7</v>
      </c>
      <c r="E29" s="345">
        <v>17</v>
      </c>
      <c r="F29" s="346">
        <v>6</v>
      </c>
      <c r="G29" s="345">
        <v>8</v>
      </c>
      <c r="H29" s="346">
        <v>5</v>
      </c>
      <c r="I29" s="345">
        <v>9</v>
      </c>
      <c r="J29" s="346">
        <v>4</v>
      </c>
      <c r="K29" s="345">
        <v>12</v>
      </c>
      <c r="L29" s="346">
        <v>6</v>
      </c>
      <c r="M29" s="104"/>
      <c r="N29" s="104"/>
    </row>
    <row r="30" spans="1:14" x14ac:dyDescent="0.15">
      <c r="A30" s="745" t="s">
        <v>140</v>
      </c>
      <c r="B30" s="746"/>
      <c r="C30" s="345">
        <v>10</v>
      </c>
      <c r="D30" s="346">
        <v>10</v>
      </c>
      <c r="E30" s="345">
        <v>5</v>
      </c>
      <c r="F30" s="346">
        <v>5</v>
      </c>
      <c r="G30" s="345">
        <v>16</v>
      </c>
      <c r="H30" s="346">
        <v>4</v>
      </c>
      <c r="I30" s="345">
        <v>10</v>
      </c>
      <c r="J30" s="346">
        <v>5</v>
      </c>
      <c r="K30" s="345">
        <v>6</v>
      </c>
      <c r="L30" s="346">
        <v>5</v>
      </c>
      <c r="M30" s="104"/>
      <c r="N30" s="104"/>
    </row>
    <row r="31" spans="1:14" x14ac:dyDescent="0.15">
      <c r="A31" s="745" t="s">
        <v>141</v>
      </c>
      <c r="B31" s="746"/>
      <c r="C31" s="345">
        <v>101</v>
      </c>
      <c r="D31" s="346">
        <v>134</v>
      </c>
      <c r="E31" s="345">
        <v>127</v>
      </c>
      <c r="F31" s="346">
        <v>103</v>
      </c>
      <c r="G31" s="345">
        <v>115</v>
      </c>
      <c r="H31" s="346">
        <v>103</v>
      </c>
      <c r="I31" s="345">
        <v>134</v>
      </c>
      <c r="J31" s="346">
        <v>78</v>
      </c>
      <c r="K31" s="345">
        <v>130</v>
      </c>
      <c r="L31" s="346">
        <v>104</v>
      </c>
      <c r="M31" s="104"/>
      <c r="N31" s="104"/>
    </row>
    <row r="32" spans="1:14" x14ac:dyDescent="0.15">
      <c r="A32" s="745" t="s">
        <v>142</v>
      </c>
      <c r="B32" s="746"/>
      <c r="C32" s="345">
        <v>6</v>
      </c>
      <c r="D32" s="346">
        <v>11</v>
      </c>
      <c r="E32" s="345">
        <v>10</v>
      </c>
      <c r="F32" s="346">
        <v>4</v>
      </c>
      <c r="G32" s="345">
        <v>17</v>
      </c>
      <c r="H32" s="346">
        <v>6</v>
      </c>
      <c r="I32" s="345">
        <v>22</v>
      </c>
      <c r="J32" s="346">
        <v>7</v>
      </c>
      <c r="K32" s="345">
        <v>15</v>
      </c>
      <c r="L32" s="346">
        <v>9</v>
      </c>
      <c r="M32" s="104"/>
      <c r="N32" s="104"/>
    </row>
    <row r="33" spans="1:14" x14ac:dyDescent="0.15">
      <c r="A33" s="745" t="s">
        <v>143</v>
      </c>
      <c r="B33" s="746"/>
      <c r="C33" s="345">
        <v>5</v>
      </c>
      <c r="D33" s="346">
        <v>14</v>
      </c>
      <c r="E33" s="345">
        <v>11</v>
      </c>
      <c r="F33" s="346">
        <v>4</v>
      </c>
      <c r="G33" s="345">
        <v>8</v>
      </c>
      <c r="H33" s="346">
        <v>2</v>
      </c>
      <c r="I33" s="345">
        <v>16</v>
      </c>
      <c r="J33" s="346">
        <v>8</v>
      </c>
      <c r="K33" s="345">
        <v>7</v>
      </c>
      <c r="L33" s="346">
        <v>6</v>
      </c>
      <c r="M33" s="104"/>
      <c r="N33" s="104"/>
    </row>
    <row r="34" spans="1:14" x14ac:dyDescent="0.15">
      <c r="A34" s="745" t="s">
        <v>144</v>
      </c>
      <c r="B34" s="746"/>
      <c r="C34" s="345">
        <v>2</v>
      </c>
      <c r="D34" s="346">
        <v>2</v>
      </c>
      <c r="E34" s="345">
        <v>2</v>
      </c>
      <c r="F34" s="346">
        <v>3</v>
      </c>
      <c r="G34" s="345">
        <v>1</v>
      </c>
      <c r="H34" s="346">
        <v>2</v>
      </c>
      <c r="I34" s="345">
        <v>3</v>
      </c>
      <c r="J34" s="346">
        <v>1</v>
      </c>
      <c r="K34" s="345">
        <v>0</v>
      </c>
      <c r="L34" s="346">
        <v>2</v>
      </c>
      <c r="M34" s="104"/>
      <c r="N34" s="104"/>
    </row>
    <row r="35" spans="1:14" x14ac:dyDescent="0.15">
      <c r="A35" s="745" t="s">
        <v>145</v>
      </c>
      <c r="B35" s="746"/>
      <c r="C35" s="345">
        <v>75</v>
      </c>
      <c r="D35" s="346">
        <v>43</v>
      </c>
      <c r="E35" s="345">
        <v>66</v>
      </c>
      <c r="F35" s="346">
        <v>60</v>
      </c>
      <c r="G35" s="345">
        <v>55</v>
      </c>
      <c r="H35" s="346">
        <v>57</v>
      </c>
      <c r="I35" s="345">
        <v>46</v>
      </c>
      <c r="J35" s="346">
        <v>54</v>
      </c>
      <c r="K35" s="345">
        <v>54</v>
      </c>
      <c r="L35" s="346">
        <v>47</v>
      </c>
      <c r="M35" s="104"/>
      <c r="N35" s="104"/>
    </row>
    <row r="36" spans="1:14" x14ac:dyDescent="0.15">
      <c r="A36" s="745" t="s">
        <v>146</v>
      </c>
      <c r="B36" s="746"/>
      <c r="C36" s="350">
        <v>2</v>
      </c>
      <c r="D36" s="346">
        <v>4</v>
      </c>
      <c r="E36" s="350">
        <v>4</v>
      </c>
      <c r="F36" s="346">
        <v>0</v>
      </c>
      <c r="G36" s="350">
        <v>3</v>
      </c>
      <c r="H36" s="346">
        <v>0</v>
      </c>
      <c r="I36" s="350">
        <v>1</v>
      </c>
      <c r="J36" s="346">
        <v>1</v>
      </c>
      <c r="K36" s="350">
        <v>3</v>
      </c>
      <c r="L36" s="346">
        <v>0</v>
      </c>
      <c r="M36" s="104"/>
      <c r="N36" s="104"/>
    </row>
    <row r="37" spans="1:14" x14ac:dyDescent="0.15">
      <c r="A37" s="745" t="s">
        <v>147</v>
      </c>
      <c r="B37" s="746"/>
      <c r="C37" s="345">
        <v>6</v>
      </c>
      <c r="D37" s="346">
        <v>4</v>
      </c>
      <c r="E37" s="345">
        <v>11</v>
      </c>
      <c r="F37" s="346">
        <v>8</v>
      </c>
      <c r="G37" s="345">
        <v>6</v>
      </c>
      <c r="H37" s="346">
        <v>3</v>
      </c>
      <c r="I37" s="345">
        <v>4</v>
      </c>
      <c r="J37" s="346">
        <v>5</v>
      </c>
      <c r="K37" s="345">
        <v>3</v>
      </c>
      <c r="L37" s="346">
        <v>6</v>
      </c>
      <c r="M37" s="104"/>
      <c r="N37" s="104"/>
    </row>
    <row r="38" spans="1:14" x14ac:dyDescent="0.15">
      <c r="A38" s="745" t="s">
        <v>148</v>
      </c>
      <c r="B38" s="746"/>
      <c r="C38" s="345">
        <v>4</v>
      </c>
      <c r="D38" s="346">
        <v>3</v>
      </c>
      <c r="E38" s="345">
        <v>4</v>
      </c>
      <c r="F38" s="346">
        <v>2</v>
      </c>
      <c r="G38" s="345">
        <v>2</v>
      </c>
      <c r="H38" s="346">
        <v>1</v>
      </c>
      <c r="I38" s="345">
        <v>6</v>
      </c>
      <c r="J38" s="346">
        <v>2</v>
      </c>
      <c r="K38" s="345">
        <v>2</v>
      </c>
      <c r="L38" s="346">
        <v>3</v>
      </c>
      <c r="M38" s="104"/>
      <c r="N38" s="104"/>
    </row>
    <row r="39" spans="1:14" x14ac:dyDescent="0.15">
      <c r="A39" s="745" t="s">
        <v>149</v>
      </c>
      <c r="B39" s="746"/>
      <c r="C39" s="345">
        <v>23</v>
      </c>
      <c r="D39" s="346">
        <v>25</v>
      </c>
      <c r="E39" s="345">
        <v>13</v>
      </c>
      <c r="F39" s="346">
        <v>6</v>
      </c>
      <c r="G39" s="345">
        <v>37</v>
      </c>
      <c r="H39" s="346">
        <v>17</v>
      </c>
      <c r="I39" s="345">
        <v>15</v>
      </c>
      <c r="J39" s="346">
        <v>14</v>
      </c>
      <c r="K39" s="345">
        <v>27</v>
      </c>
      <c r="L39" s="346">
        <v>7</v>
      </c>
      <c r="M39" s="104"/>
      <c r="N39" s="104"/>
    </row>
    <row r="40" spans="1:14" x14ac:dyDescent="0.15">
      <c r="A40" s="745" t="s">
        <v>150</v>
      </c>
      <c r="B40" s="746"/>
      <c r="C40" s="345">
        <v>2</v>
      </c>
      <c r="D40" s="346">
        <v>3</v>
      </c>
      <c r="E40" s="345">
        <v>7</v>
      </c>
      <c r="F40" s="346">
        <v>1</v>
      </c>
      <c r="G40" s="345">
        <v>1</v>
      </c>
      <c r="H40" s="346">
        <v>0</v>
      </c>
      <c r="I40" s="345">
        <v>3</v>
      </c>
      <c r="J40" s="346">
        <v>1</v>
      </c>
      <c r="K40" s="345">
        <v>5</v>
      </c>
      <c r="L40" s="346">
        <v>0</v>
      </c>
      <c r="M40" s="104"/>
      <c r="N40" s="104"/>
    </row>
    <row r="41" spans="1:14" x14ac:dyDescent="0.15">
      <c r="A41" s="745" t="s">
        <v>151</v>
      </c>
      <c r="B41" s="746"/>
      <c r="C41" s="345">
        <v>0</v>
      </c>
      <c r="D41" s="346">
        <v>13</v>
      </c>
      <c r="E41" s="345">
        <v>6</v>
      </c>
      <c r="F41" s="346">
        <v>1</v>
      </c>
      <c r="G41" s="345">
        <v>7</v>
      </c>
      <c r="H41" s="346">
        <v>1</v>
      </c>
      <c r="I41" s="345">
        <v>7</v>
      </c>
      <c r="J41" s="346">
        <v>8</v>
      </c>
      <c r="K41" s="345">
        <v>11</v>
      </c>
      <c r="L41" s="346">
        <v>6</v>
      </c>
      <c r="M41" s="104"/>
      <c r="N41" s="104"/>
    </row>
    <row r="42" spans="1:14" x14ac:dyDescent="0.15">
      <c r="A42" s="745" t="s">
        <v>152</v>
      </c>
      <c r="B42" s="746"/>
      <c r="C42" s="345">
        <v>205</v>
      </c>
      <c r="D42" s="346">
        <v>420</v>
      </c>
      <c r="E42" s="345">
        <v>479</v>
      </c>
      <c r="F42" s="346">
        <v>208</v>
      </c>
      <c r="G42" s="345">
        <v>420</v>
      </c>
      <c r="H42" s="346">
        <v>212</v>
      </c>
      <c r="I42" s="345">
        <v>384</v>
      </c>
      <c r="J42" s="346">
        <v>190</v>
      </c>
      <c r="K42" s="345">
        <v>477</v>
      </c>
      <c r="L42" s="346">
        <v>191</v>
      </c>
      <c r="M42" s="104"/>
      <c r="N42" s="104"/>
    </row>
    <row r="43" spans="1:14" x14ac:dyDescent="0.15">
      <c r="A43" s="745" t="s">
        <v>153</v>
      </c>
      <c r="B43" s="746"/>
      <c r="C43" s="345">
        <v>13</v>
      </c>
      <c r="D43" s="346">
        <v>20</v>
      </c>
      <c r="E43" s="345">
        <v>27</v>
      </c>
      <c r="F43" s="346">
        <v>13</v>
      </c>
      <c r="G43" s="345">
        <v>28</v>
      </c>
      <c r="H43" s="346">
        <v>9</v>
      </c>
      <c r="I43" s="345">
        <v>21</v>
      </c>
      <c r="J43" s="346">
        <v>17</v>
      </c>
      <c r="K43" s="345">
        <v>20</v>
      </c>
      <c r="L43" s="346">
        <v>11</v>
      </c>
      <c r="M43" s="104"/>
      <c r="N43" s="104"/>
    </row>
    <row r="44" spans="1:14" x14ac:dyDescent="0.15">
      <c r="A44" s="745" t="s">
        <v>154</v>
      </c>
      <c r="B44" s="746"/>
      <c r="C44" s="345">
        <v>5</v>
      </c>
      <c r="D44" s="346">
        <v>3</v>
      </c>
      <c r="E44" s="345">
        <v>0</v>
      </c>
      <c r="F44" s="346">
        <v>3</v>
      </c>
      <c r="G44" s="345">
        <v>4</v>
      </c>
      <c r="H44" s="346">
        <v>8</v>
      </c>
      <c r="I44" s="345">
        <v>3</v>
      </c>
      <c r="J44" s="346">
        <v>4</v>
      </c>
      <c r="K44" s="345">
        <v>9</v>
      </c>
      <c r="L44" s="346">
        <v>1</v>
      </c>
      <c r="M44" s="104"/>
      <c r="N44" s="104"/>
    </row>
    <row r="45" spans="1:14" x14ac:dyDescent="0.15">
      <c r="A45" s="745" t="s">
        <v>155</v>
      </c>
      <c r="B45" s="746"/>
      <c r="C45" s="350">
        <v>0</v>
      </c>
      <c r="D45" s="349">
        <v>0</v>
      </c>
      <c r="E45" s="350">
        <v>1</v>
      </c>
      <c r="F45" s="349">
        <v>1</v>
      </c>
      <c r="G45" s="350">
        <v>1</v>
      </c>
      <c r="H45" s="349">
        <v>0</v>
      </c>
      <c r="I45" s="350" t="s">
        <v>30</v>
      </c>
      <c r="J45" s="349">
        <v>2</v>
      </c>
      <c r="K45" s="350">
        <v>0</v>
      </c>
      <c r="L45" s="346">
        <v>0</v>
      </c>
      <c r="M45" s="104"/>
      <c r="N45" s="104"/>
    </row>
    <row r="46" spans="1:14" x14ac:dyDescent="0.15">
      <c r="A46" s="745" t="s">
        <v>156</v>
      </c>
      <c r="B46" s="746"/>
      <c r="C46" s="345">
        <v>8</v>
      </c>
      <c r="D46" s="346">
        <v>2</v>
      </c>
      <c r="E46" s="345">
        <v>4</v>
      </c>
      <c r="F46" s="346">
        <v>2</v>
      </c>
      <c r="G46" s="345">
        <v>3</v>
      </c>
      <c r="H46" s="346">
        <v>3</v>
      </c>
      <c r="I46" s="345">
        <v>12</v>
      </c>
      <c r="J46" s="346">
        <v>2</v>
      </c>
      <c r="K46" s="345">
        <v>7</v>
      </c>
      <c r="L46" s="346">
        <v>5</v>
      </c>
      <c r="M46" s="104"/>
      <c r="N46" s="104"/>
    </row>
    <row r="47" spans="1:14" x14ac:dyDescent="0.15">
      <c r="A47" s="745" t="s">
        <v>157</v>
      </c>
      <c r="B47" s="746"/>
      <c r="C47" s="345">
        <v>4</v>
      </c>
      <c r="D47" s="346">
        <v>13</v>
      </c>
      <c r="E47" s="345">
        <v>0</v>
      </c>
      <c r="F47" s="346">
        <v>4</v>
      </c>
      <c r="G47" s="345">
        <v>12</v>
      </c>
      <c r="H47" s="346">
        <v>4</v>
      </c>
      <c r="I47" s="345">
        <v>8</v>
      </c>
      <c r="J47" s="346">
        <v>5</v>
      </c>
      <c r="K47" s="345">
        <v>9</v>
      </c>
      <c r="L47" s="346">
        <v>5</v>
      </c>
      <c r="M47" s="104"/>
      <c r="N47" s="104"/>
    </row>
    <row r="48" spans="1:14" x14ac:dyDescent="0.15">
      <c r="A48" s="745" t="s">
        <v>158</v>
      </c>
      <c r="B48" s="746"/>
      <c r="C48" s="345">
        <v>22</v>
      </c>
      <c r="D48" s="346">
        <v>22</v>
      </c>
      <c r="E48" s="345">
        <v>36</v>
      </c>
      <c r="F48" s="346">
        <v>12</v>
      </c>
      <c r="G48" s="345">
        <v>11</v>
      </c>
      <c r="H48" s="346">
        <v>9</v>
      </c>
      <c r="I48" s="345">
        <v>21</v>
      </c>
      <c r="J48" s="346">
        <v>12</v>
      </c>
      <c r="K48" s="345">
        <v>22</v>
      </c>
      <c r="L48" s="346">
        <v>11</v>
      </c>
      <c r="M48" s="104"/>
      <c r="N48" s="104"/>
    </row>
    <row r="49" spans="1:14" x14ac:dyDescent="0.15">
      <c r="A49" s="745" t="s">
        <v>159</v>
      </c>
      <c r="B49" s="746"/>
      <c r="C49" s="345">
        <v>7</v>
      </c>
      <c r="D49" s="346">
        <v>16</v>
      </c>
      <c r="E49" s="345">
        <v>10</v>
      </c>
      <c r="F49" s="346">
        <v>4</v>
      </c>
      <c r="G49" s="345">
        <v>7</v>
      </c>
      <c r="H49" s="346">
        <v>7</v>
      </c>
      <c r="I49" s="345">
        <v>11</v>
      </c>
      <c r="J49" s="346">
        <v>7</v>
      </c>
      <c r="K49" s="345">
        <v>11</v>
      </c>
      <c r="L49" s="346">
        <v>10</v>
      </c>
      <c r="M49" s="104"/>
      <c r="N49" s="104"/>
    </row>
    <row r="50" spans="1:14" x14ac:dyDescent="0.15">
      <c r="A50" s="745" t="s">
        <v>160</v>
      </c>
      <c r="B50" s="746"/>
      <c r="C50" s="345">
        <v>117</v>
      </c>
      <c r="D50" s="346">
        <v>102</v>
      </c>
      <c r="E50" s="345">
        <v>95</v>
      </c>
      <c r="F50" s="346">
        <v>99</v>
      </c>
      <c r="G50" s="345">
        <v>130</v>
      </c>
      <c r="H50" s="346">
        <v>75</v>
      </c>
      <c r="I50" s="345">
        <v>116</v>
      </c>
      <c r="J50" s="346">
        <v>72</v>
      </c>
      <c r="K50" s="345">
        <v>111</v>
      </c>
      <c r="L50" s="346">
        <v>90</v>
      </c>
      <c r="M50" s="104"/>
      <c r="N50" s="104"/>
    </row>
    <row r="51" spans="1:14" x14ac:dyDescent="0.15">
      <c r="A51" s="745" t="s">
        <v>161</v>
      </c>
      <c r="B51" s="746"/>
      <c r="C51" s="345">
        <v>9</v>
      </c>
      <c r="D51" s="346">
        <v>16</v>
      </c>
      <c r="E51" s="345">
        <v>9</v>
      </c>
      <c r="F51" s="346">
        <v>11</v>
      </c>
      <c r="G51" s="345">
        <v>19</v>
      </c>
      <c r="H51" s="346">
        <v>8</v>
      </c>
      <c r="I51" s="345">
        <v>20</v>
      </c>
      <c r="J51" s="346">
        <v>16</v>
      </c>
      <c r="K51" s="345">
        <v>16</v>
      </c>
      <c r="L51" s="346">
        <v>9</v>
      </c>
      <c r="M51" s="104"/>
      <c r="N51" s="104"/>
    </row>
    <row r="52" spans="1:14" x14ac:dyDescent="0.15">
      <c r="A52" s="745" t="s">
        <v>162</v>
      </c>
      <c r="B52" s="746"/>
      <c r="C52" s="345">
        <v>3</v>
      </c>
      <c r="D52" s="346">
        <v>8</v>
      </c>
      <c r="E52" s="345">
        <v>12</v>
      </c>
      <c r="F52" s="346">
        <v>5</v>
      </c>
      <c r="G52" s="345">
        <v>2</v>
      </c>
      <c r="H52" s="346">
        <v>2</v>
      </c>
      <c r="I52" s="345">
        <v>8</v>
      </c>
      <c r="J52" s="346">
        <v>5</v>
      </c>
      <c r="K52" s="345">
        <v>9</v>
      </c>
      <c r="L52" s="346">
        <v>6</v>
      </c>
      <c r="M52" s="104"/>
      <c r="N52" s="104"/>
    </row>
    <row r="53" spans="1:14" x14ac:dyDescent="0.15">
      <c r="A53" s="644"/>
      <c r="B53" s="645"/>
      <c r="C53" s="351"/>
      <c r="D53" s="352"/>
      <c r="E53" s="351"/>
      <c r="F53" s="352"/>
      <c r="G53" s="351"/>
      <c r="H53" s="352"/>
      <c r="I53" s="351"/>
      <c r="J53" s="352"/>
      <c r="K53" s="351"/>
      <c r="L53" s="352"/>
      <c r="M53" s="104"/>
      <c r="N53" s="104"/>
    </row>
    <row r="54" spans="1:14" ht="14.25" thickBot="1" x14ac:dyDescent="0.2">
      <c r="A54" s="747" t="s">
        <v>163</v>
      </c>
      <c r="B54" s="748"/>
      <c r="C54" s="353">
        <v>217</v>
      </c>
      <c r="D54" s="354">
        <v>379</v>
      </c>
      <c r="E54" s="353">
        <v>265</v>
      </c>
      <c r="F54" s="354">
        <v>249</v>
      </c>
      <c r="G54" s="353">
        <v>351</v>
      </c>
      <c r="H54" s="354">
        <v>257</v>
      </c>
      <c r="I54" s="353">
        <v>387</v>
      </c>
      <c r="J54" s="354">
        <v>242</v>
      </c>
      <c r="K54" s="353">
        <v>367</v>
      </c>
      <c r="L54" s="354">
        <v>240</v>
      </c>
      <c r="M54" s="143"/>
      <c r="N54" s="104"/>
    </row>
    <row r="55" spans="1:14" x14ac:dyDescent="0.15">
      <c r="A55" s="144" t="s">
        <v>417</v>
      </c>
      <c r="B55" s="144"/>
      <c r="C55" s="88"/>
      <c r="D55" s="88"/>
      <c r="E55" s="88"/>
      <c r="F55" s="88"/>
      <c r="G55" s="88"/>
      <c r="H55" s="88"/>
      <c r="I55" s="88"/>
      <c r="J55" s="88"/>
      <c r="K55" s="744" t="s">
        <v>555</v>
      </c>
      <c r="L55" s="744"/>
      <c r="M55" s="104"/>
      <c r="N55" s="104"/>
    </row>
    <row r="56" spans="1:14" x14ac:dyDescent="0.15">
      <c r="A56" s="88" t="s">
        <v>392</v>
      </c>
      <c r="B56" s="104"/>
      <c r="C56" s="104"/>
      <c r="D56" s="104"/>
      <c r="E56" s="104"/>
      <c r="F56" s="104"/>
      <c r="G56" s="104"/>
      <c r="H56" s="104"/>
      <c r="I56" s="104"/>
      <c r="J56" s="104"/>
      <c r="K56" s="104"/>
      <c r="L56" s="104"/>
      <c r="M56" s="104"/>
      <c r="N56" s="104"/>
    </row>
    <row r="57" spans="1:14" x14ac:dyDescent="0.15">
      <c r="A57" s="104"/>
      <c r="B57" s="104"/>
      <c r="C57" s="104"/>
      <c r="D57" s="104"/>
      <c r="E57" s="104"/>
      <c r="F57" s="104"/>
      <c r="G57" s="104"/>
      <c r="H57" s="104"/>
      <c r="I57" s="104"/>
      <c r="J57" s="104"/>
      <c r="K57" s="104"/>
      <c r="L57" s="104"/>
      <c r="M57" s="104"/>
      <c r="N57" s="104"/>
    </row>
    <row r="58" spans="1:14" x14ac:dyDescent="0.15">
      <c r="A58" s="104"/>
      <c r="B58" s="104"/>
      <c r="C58" s="104"/>
      <c r="D58" s="104"/>
      <c r="E58" s="104"/>
      <c r="F58" s="104"/>
      <c r="G58" s="104"/>
      <c r="H58" s="104"/>
      <c r="I58" s="104"/>
      <c r="J58" s="104"/>
      <c r="K58" s="104"/>
      <c r="L58" s="104"/>
      <c r="M58" s="104"/>
      <c r="N58" s="104"/>
    </row>
    <row r="59" spans="1:14" x14ac:dyDescent="0.15">
      <c r="A59" s="104"/>
      <c r="B59" s="104"/>
      <c r="C59" s="104"/>
      <c r="D59" s="104"/>
      <c r="E59" s="104"/>
      <c r="F59" s="104"/>
      <c r="G59" s="104"/>
      <c r="H59" s="104"/>
      <c r="I59" s="104"/>
      <c r="J59" s="104"/>
      <c r="K59" s="104"/>
      <c r="L59" s="104"/>
      <c r="M59" s="104"/>
      <c r="N59" s="104"/>
    </row>
    <row r="60" spans="1:14" x14ac:dyDescent="0.15">
      <c r="A60" s="104"/>
      <c r="B60" s="104"/>
      <c r="C60" s="104"/>
      <c r="D60" s="104"/>
      <c r="E60" s="104"/>
      <c r="F60" s="104"/>
      <c r="G60" s="104"/>
      <c r="H60" s="104"/>
      <c r="I60" s="104"/>
      <c r="J60" s="104"/>
      <c r="K60" s="104"/>
      <c r="L60" s="104"/>
      <c r="M60" s="104"/>
      <c r="N60" s="104"/>
    </row>
    <row r="61" spans="1:14" x14ac:dyDescent="0.15">
      <c r="A61" s="104"/>
      <c r="B61" s="104"/>
      <c r="C61" s="104"/>
      <c r="D61" s="104"/>
      <c r="E61" s="104"/>
      <c r="F61" s="104"/>
      <c r="G61" s="104"/>
      <c r="H61" s="104"/>
      <c r="I61" s="104"/>
      <c r="J61" s="104"/>
      <c r="K61" s="104"/>
      <c r="L61" s="104"/>
      <c r="M61" s="104"/>
      <c r="N61" s="104"/>
    </row>
    <row r="62" spans="1:14" x14ac:dyDescent="0.15">
      <c r="A62" s="104"/>
      <c r="B62" s="104"/>
      <c r="C62" s="104"/>
      <c r="D62" s="104"/>
      <c r="E62" s="104"/>
      <c r="F62" s="104"/>
      <c r="G62" s="104"/>
      <c r="H62" s="104"/>
      <c r="I62" s="104"/>
      <c r="J62" s="104"/>
      <c r="K62" s="104"/>
      <c r="L62" s="104"/>
      <c r="M62" s="104"/>
      <c r="N62" s="104"/>
    </row>
    <row r="63" spans="1:14" x14ac:dyDescent="0.15">
      <c r="A63" s="104"/>
      <c r="B63" s="104"/>
      <c r="C63" s="104"/>
      <c r="D63" s="104"/>
      <c r="E63" s="104"/>
      <c r="F63" s="104"/>
      <c r="G63" s="104"/>
      <c r="H63" s="104"/>
      <c r="I63" s="104"/>
      <c r="J63" s="104"/>
      <c r="K63" s="104"/>
      <c r="L63" s="104"/>
      <c r="M63" s="104"/>
      <c r="N63" s="104"/>
    </row>
    <row r="64" spans="1:14" x14ac:dyDescent="0.15">
      <c r="A64" s="104"/>
      <c r="B64" s="104"/>
      <c r="C64" s="104"/>
      <c r="D64" s="104"/>
      <c r="E64" s="104"/>
      <c r="F64" s="104"/>
      <c r="G64" s="104"/>
      <c r="H64" s="104"/>
      <c r="I64" s="104"/>
      <c r="J64" s="104"/>
      <c r="K64" s="104"/>
      <c r="L64" s="104"/>
      <c r="M64" s="104"/>
      <c r="N64" s="104"/>
    </row>
    <row r="65" spans="1:14" x14ac:dyDescent="0.15">
      <c r="A65" s="104"/>
      <c r="B65" s="104"/>
      <c r="C65" s="104"/>
      <c r="D65" s="104"/>
      <c r="E65" s="104"/>
      <c r="F65" s="104"/>
      <c r="G65" s="104"/>
      <c r="H65" s="104"/>
      <c r="I65" s="104"/>
      <c r="J65" s="104"/>
      <c r="K65" s="104"/>
      <c r="L65" s="104"/>
      <c r="M65" s="104"/>
      <c r="N65" s="104"/>
    </row>
    <row r="66" spans="1:14" x14ac:dyDescent="0.15">
      <c r="A66" s="104"/>
      <c r="B66" s="104"/>
      <c r="C66" s="104"/>
      <c r="D66" s="104"/>
      <c r="E66" s="104"/>
      <c r="F66" s="104"/>
      <c r="G66" s="104"/>
      <c r="H66" s="104"/>
      <c r="I66" s="104"/>
      <c r="J66" s="104"/>
      <c r="K66" s="104"/>
      <c r="L66" s="104"/>
      <c r="M66" s="104"/>
      <c r="N66" s="104"/>
    </row>
  </sheetData>
  <mergeCells count="44">
    <mergeCell ref="I3:J3"/>
    <mergeCell ref="K3:L3"/>
    <mergeCell ref="A5:B5"/>
    <mergeCell ref="A7:B7"/>
    <mergeCell ref="A3:B4"/>
    <mergeCell ref="C3:D3"/>
    <mergeCell ref="E3:F3"/>
    <mergeCell ref="G3:H3"/>
    <mergeCell ref="A9:B9"/>
    <mergeCell ref="A20:B20"/>
    <mergeCell ref="A21:B21"/>
    <mergeCell ref="A22:B22"/>
    <mergeCell ref="A35:B35"/>
    <mergeCell ref="A30:B30"/>
    <mergeCell ref="A23:B23"/>
    <mergeCell ref="A24:B24"/>
    <mergeCell ref="A25:B25"/>
    <mergeCell ref="A26:B26"/>
    <mergeCell ref="A27:B27"/>
    <mergeCell ref="A28:B28"/>
    <mergeCell ref="A29:B29"/>
    <mergeCell ref="A36:B36"/>
    <mergeCell ref="A37:B37"/>
    <mergeCell ref="A38:B38"/>
    <mergeCell ref="A31:B31"/>
    <mergeCell ref="A32:B32"/>
    <mergeCell ref="A33:B33"/>
    <mergeCell ref="A34:B34"/>
    <mergeCell ref="A43:B43"/>
    <mergeCell ref="A44:B44"/>
    <mergeCell ref="A45:B45"/>
    <mergeCell ref="A46:B46"/>
    <mergeCell ref="A39:B39"/>
    <mergeCell ref="A40:B40"/>
    <mergeCell ref="A41:B41"/>
    <mergeCell ref="A42:B42"/>
    <mergeCell ref="K55:L55"/>
    <mergeCell ref="A51:B51"/>
    <mergeCell ref="A52:B52"/>
    <mergeCell ref="A54:B54"/>
    <mergeCell ref="A47:B47"/>
    <mergeCell ref="A48:B48"/>
    <mergeCell ref="A49:B49"/>
    <mergeCell ref="A50:B50"/>
  </mergeCells>
  <phoneticPr fontId="2"/>
  <pageMargins left="0.75" right="0.75" top="1" bottom="0.75"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14</vt:i4>
      </vt:variant>
    </vt:vector>
  </HeadingPairs>
  <TitlesOfParts>
    <vt:vector size="39" baseType="lpstr">
      <vt:lpstr>第2編表紙</vt:lpstr>
      <vt:lpstr>人口の推移</vt:lpstr>
      <vt:lpstr>地域の人口</vt:lpstr>
      <vt:lpstr>年齢別人口（５歳階級）</vt:lpstr>
      <vt:lpstr>町内別年齢別人口①</vt:lpstr>
      <vt:lpstr>町内別年齢別人口②</vt:lpstr>
      <vt:lpstr>町内別年齢別人口③</vt:lpstr>
      <vt:lpstr>人口動態、外国人登録人口</vt:lpstr>
      <vt:lpstr>社会動態（道内）</vt:lpstr>
      <vt:lpstr>社会動態（道外）</vt:lpstr>
      <vt:lpstr>全道各市の人口</vt:lpstr>
      <vt:lpstr>国調人口推移</vt:lpstr>
      <vt:lpstr>地域の人口①</vt:lpstr>
      <vt:lpstr>地域の人口②</vt:lpstr>
      <vt:lpstr>地域の人口③</vt:lpstr>
      <vt:lpstr>国調年齢別</vt:lpstr>
      <vt:lpstr>人口集中地区、昼間・夜間人口、産業別就業人口</vt:lpstr>
      <vt:lpstr>夜間及び昼間人口、通学者数</vt:lpstr>
      <vt:lpstr>産業別就業人口</vt:lpstr>
      <vt:lpstr>グラフ（入力シート）追加</vt:lpstr>
      <vt:lpstr>グラフ（入力シート）</vt:lpstr>
      <vt:lpstr>グラフ（入力シート）②</vt:lpstr>
      <vt:lpstr>グラフ（入力シート）⑤</vt:lpstr>
      <vt:lpstr>グラフ（入力シート）⑥</vt:lpstr>
      <vt:lpstr>グラフ（入力シート）⑦</vt:lpstr>
      <vt:lpstr>'グラフ（入力シート）⑤'!Print_Area</vt:lpstr>
      <vt:lpstr>国調人口推移!Print_Area</vt:lpstr>
      <vt:lpstr>産業別就業人口!Print_Area</vt:lpstr>
      <vt:lpstr>'社会動態（道外）'!Print_Area</vt:lpstr>
      <vt:lpstr>人口の推移!Print_Area</vt:lpstr>
      <vt:lpstr>'人口動態、外国人登録人口'!Print_Area</vt:lpstr>
      <vt:lpstr>全道各市の人口!Print_Area</vt:lpstr>
      <vt:lpstr>第2編表紙!Print_Area</vt:lpstr>
      <vt:lpstr>地域の人口!Print_Area</vt:lpstr>
      <vt:lpstr>地域の人口①!Print_Area</vt:lpstr>
      <vt:lpstr>町内別年齢別人口①!Print_Area</vt:lpstr>
      <vt:lpstr>町内別年齢別人口②!Print_Area</vt:lpstr>
      <vt:lpstr>町内別年齢別人口③!Print_Area</vt:lpstr>
      <vt:lpstr>'年齢別人口（５歳階級）'!Print_Area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篠尾　有輝</dc:creator>
  <cp:lastModifiedBy>竹俣　信吾</cp:lastModifiedBy>
  <cp:lastPrinted>2026-01-06T06:07:08Z</cp:lastPrinted>
  <dcterms:created xsi:type="dcterms:W3CDTF">1997-01-08T22:48:59Z</dcterms:created>
  <dcterms:modified xsi:type="dcterms:W3CDTF">2026-01-06T06:23:18Z</dcterms:modified>
</cp:coreProperties>
</file>