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行政係\08_市町村行政関係\07_行政概要及び全国市町村要覧\R6(2024)年度\01_行政概要\07_公開用データ\02_公開データ\"/>
    </mc:Choice>
  </mc:AlternateContent>
  <bookViews>
    <workbookView xWindow="0" yWindow="0" windowWidth="28800" windowHeight="11650" tabRatio="745"/>
  </bookViews>
  <sheets>
    <sheet name="１－１" sheetId="4" r:id="rId1"/>
  </sheets>
  <definedNames>
    <definedName name="_xlnm._FilterDatabase" localSheetId="0" hidden="1">'１－１'!$A$19:$V$238</definedName>
    <definedName name="\A" localSheetId="0">#REF!</definedName>
    <definedName name="\A">#REF!</definedName>
    <definedName name="\B" localSheetId="0">#REF!</definedName>
    <definedName name="\B">#REF!</definedName>
    <definedName name="_xlnm.Print_Area" localSheetId="0">'１－１'!$A$1:$S$239</definedName>
    <definedName name="_xlnm.Print_Titles" localSheetId="0">'１－１'!$14:$18</definedName>
    <definedName name="tblDOUTAIwk_T">#REF!</definedName>
    <definedName name="チェック表">#REF!</definedName>
  </definedNames>
  <calcPr calcId="162913"/>
</workbook>
</file>

<file path=xl/calcChain.xml><?xml version="1.0" encoding="utf-8"?>
<calcChain xmlns="http://schemas.openxmlformats.org/spreadsheetml/2006/main">
  <c r="P65" i="4" l="1"/>
  <c r="P62" i="4"/>
  <c r="P115" i="4"/>
  <c r="M115" i="4"/>
  <c r="M118" i="4"/>
  <c r="Q224" i="4" l="1"/>
  <c r="Q23" i="4"/>
  <c r="C20" i="4"/>
  <c r="Q22" i="4"/>
  <c r="Q21" i="4"/>
  <c r="C223" i="4"/>
  <c r="C224" i="4"/>
  <c r="C214" i="4"/>
  <c r="C193" i="4"/>
  <c r="C174" i="4"/>
  <c r="C163" i="4"/>
  <c r="C154" i="4"/>
  <c r="C130" i="4"/>
  <c r="C122" i="4"/>
  <c r="C102" i="4"/>
  <c r="C110" i="4"/>
  <c r="C90" i="4"/>
  <c r="C69" i="4"/>
  <c r="C50" i="4"/>
  <c r="C25" i="4"/>
  <c r="Q19" i="4" l="1"/>
  <c r="Q227" i="4"/>
  <c r="Q228" i="4"/>
  <c r="Q229" i="4"/>
  <c r="Q226" i="4"/>
  <c r="Q225" i="4"/>
  <c r="Q217" i="4"/>
  <c r="Q218" i="4"/>
  <c r="Q219" i="4"/>
  <c r="Q220" i="4"/>
  <c r="Q221" i="4"/>
  <c r="Q222" i="4"/>
  <c r="Q216" i="4"/>
  <c r="Q215" i="4"/>
  <c r="Q196" i="4"/>
  <c r="Q197" i="4"/>
  <c r="Q198" i="4"/>
  <c r="Q199" i="4"/>
  <c r="Q200" i="4"/>
  <c r="Q201" i="4"/>
  <c r="Q202" i="4"/>
  <c r="Q203" i="4"/>
  <c r="Q204" i="4"/>
  <c r="Q205" i="4"/>
  <c r="Q206" i="4"/>
  <c r="Q207" i="4"/>
  <c r="Q208" i="4"/>
  <c r="Q209" i="4"/>
  <c r="Q210" i="4"/>
  <c r="Q211" i="4"/>
  <c r="Q212" i="4"/>
  <c r="Q195" i="4"/>
  <c r="Q194" i="4"/>
  <c r="Q177" i="4"/>
  <c r="Q178" i="4"/>
  <c r="Q179" i="4"/>
  <c r="Q180" i="4"/>
  <c r="Q181" i="4"/>
  <c r="Q182" i="4"/>
  <c r="Q183" i="4"/>
  <c r="Q184" i="4"/>
  <c r="Q185" i="4"/>
  <c r="Q186" i="4"/>
  <c r="Q187" i="4"/>
  <c r="Q188" i="4"/>
  <c r="Q189" i="4"/>
  <c r="Q190" i="4"/>
  <c r="Q191" i="4"/>
  <c r="Q192" i="4"/>
  <c r="Q176" i="4"/>
  <c r="Q175" i="4"/>
  <c r="Q166" i="4"/>
  <c r="Q167" i="4"/>
  <c r="Q168" i="4"/>
  <c r="Q169" i="4"/>
  <c r="Q170" i="4"/>
  <c r="Q171" i="4"/>
  <c r="Q172" i="4"/>
  <c r="Q173" i="4"/>
  <c r="Q165" i="4"/>
  <c r="Q164" i="4"/>
  <c r="Q163" i="4" s="1"/>
  <c r="Q157" i="4"/>
  <c r="Q158" i="4"/>
  <c r="Q159" i="4"/>
  <c r="Q160" i="4"/>
  <c r="Q161" i="4"/>
  <c r="Q162" i="4"/>
  <c r="Q156" i="4"/>
  <c r="Q155" i="4"/>
  <c r="Q133" i="4"/>
  <c r="Q134" i="4"/>
  <c r="Q135" i="4"/>
  <c r="Q136" i="4"/>
  <c r="Q137" i="4"/>
  <c r="Q138" i="4"/>
  <c r="Q139" i="4"/>
  <c r="Q140" i="4"/>
  <c r="Q141" i="4"/>
  <c r="Q142" i="4"/>
  <c r="Q143" i="4"/>
  <c r="Q144" i="4"/>
  <c r="Q145" i="4"/>
  <c r="Q146" i="4"/>
  <c r="Q147" i="4"/>
  <c r="Q148" i="4"/>
  <c r="Q149" i="4"/>
  <c r="Q150" i="4"/>
  <c r="Q151" i="4"/>
  <c r="Q152" i="4"/>
  <c r="Q153" i="4"/>
  <c r="Q132" i="4"/>
  <c r="Q131" i="4"/>
  <c r="Q125" i="4"/>
  <c r="Q126" i="4"/>
  <c r="Q127" i="4"/>
  <c r="Q128" i="4"/>
  <c r="Q129" i="4"/>
  <c r="Q124" i="4"/>
  <c r="Q123" i="4"/>
  <c r="Q122" i="4" s="1"/>
  <c r="Q113" i="4"/>
  <c r="Q114" i="4"/>
  <c r="Q115" i="4"/>
  <c r="Q116" i="4"/>
  <c r="Q117" i="4"/>
  <c r="Q118" i="4"/>
  <c r="Q119" i="4"/>
  <c r="Q120" i="4"/>
  <c r="Q121" i="4"/>
  <c r="Q112" i="4"/>
  <c r="Q111" i="4"/>
  <c r="Q105" i="4"/>
  <c r="Q106" i="4"/>
  <c r="Q107" i="4"/>
  <c r="Q108" i="4"/>
  <c r="Q109" i="4"/>
  <c r="Q104" i="4"/>
  <c r="Q103" i="4"/>
  <c r="Q102" i="4" s="1"/>
  <c r="Q93" i="4"/>
  <c r="Q94" i="4"/>
  <c r="Q95" i="4"/>
  <c r="Q96" i="4"/>
  <c r="Q97" i="4"/>
  <c r="Q98" i="4"/>
  <c r="Q99" i="4"/>
  <c r="Q100" i="4"/>
  <c r="Q101" i="4"/>
  <c r="Q92" i="4"/>
  <c r="Q91" i="4"/>
  <c r="Q72" i="4"/>
  <c r="Q73" i="4"/>
  <c r="Q74" i="4"/>
  <c r="Q75" i="4"/>
  <c r="Q76" i="4"/>
  <c r="Q77" i="4"/>
  <c r="Q78" i="4"/>
  <c r="Q79" i="4"/>
  <c r="Q80" i="4"/>
  <c r="Q81" i="4"/>
  <c r="Q82" i="4"/>
  <c r="Q83" i="4"/>
  <c r="Q84" i="4"/>
  <c r="Q85" i="4"/>
  <c r="Q86" i="4"/>
  <c r="Q87" i="4"/>
  <c r="Q88" i="4"/>
  <c r="Q89" i="4"/>
  <c r="Q71" i="4"/>
  <c r="Q70" i="4"/>
  <c r="Q55" i="4"/>
  <c r="Q56" i="4"/>
  <c r="Q57" i="4"/>
  <c r="Q58" i="4"/>
  <c r="Q59" i="4"/>
  <c r="Q60" i="4"/>
  <c r="Q61" i="4"/>
  <c r="Q62" i="4"/>
  <c r="Q63" i="4"/>
  <c r="Q64" i="4"/>
  <c r="Q65" i="4"/>
  <c r="Q66" i="4"/>
  <c r="Q67" i="4"/>
  <c r="Q68" i="4"/>
  <c r="Q54" i="4"/>
  <c r="Q53" i="4"/>
  <c r="Q52" i="4"/>
  <c r="R50" i="4"/>
  <c r="Q51" i="4"/>
  <c r="Q49" i="4"/>
  <c r="Q27" i="4"/>
  <c r="Q28" i="4"/>
  <c r="Q29" i="4"/>
  <c r="Q30" i="4"/>
  <c r="Q31" i="4"/>
  <c r="Q32" i="4"/>
  <c r="Q33" i="4"/>
  <c r="Q34" i="4"/>
  <c r="Q35" i="4"/>
  <c r="Q36" i="4"/>
  <c r="Q37" i="4"/>
  <c r="Q38" i="4"/>
  <c r="Q39" i="4"/>
  <c r="Q40" i="4"/>
  <c r="Q41" i="4"/>
  <c r="Q42" i="4"/>
  <c r="Q43" i="4"/>
  <c r="Q44" i="4"/>
  <c r="Q45" i="4"/>
  <c r="Q46" i="4"/>
  <c r="Q47" i="4"/>
  <c r="Q48" i="4"/>
  <c r="Q26" i="4"/>
  <c r="R223" i="4"/>
  <c r="R214" i="4"/>
  <c r="R193" i="4"/>
  <c r="R174" i="4"/>
  <c r="R163" i="4"/>
  <c r="R154" i="4"/>
  <c r="R130" i="4"/>
  <c r="R122" i="4"/>
  <c r="R110" i="4"/>
  <c r="R102" i="4"/>
  <c r="R90" i="4"/>
  <c r="R69" i="4"/>
  <c r="R25" i="4"/>
  <c r="Q223" i="4" l="1"/>
  <c r="Q214" i="4"/>
  <c r="Q193" i="4"/>
  <c r="Q174" i="4"/>
  <c r="Q154" i="4"/>
  <c r="Q130" i="4"/>
  <c r="Q110" i="4"/>
  <c r="Q90" i="4"/>
  <c r="Q69" i="4"/>
  <c r="Q50" i="4"/>
  <c r="Q25" i="4"/>
  <c r="P226" i="4"/>
  <c r="P227" i="4"/>
  <c r="P228" i="4"/>
  <c r="P229" i="4"/>
  <c r="P225" i="4"/>
  <c r="P223" i="4"/>
  <c r="N223" i="4"/>
  <c r="M226" i="4"/>
  <c r="M227" i="4"/>
  <c r="M228" i="4"/>
  <c r="M229" i="4"/>
  <c r="M225" i="4"/>
  <c r="M223" i="4"/>
  <c r="J223" i="4"/>
  <c r="I223" i="4"/>
  <c r="P219" i="4"/>
  <c r="P220" i="4"/>
  <c r="P221" i="4"/>
  <c r="P222" i="4"/>
  <c r="P218" i="4"/>
  <c r="P217" i="4"/>
  <c r="P216" i="4"/>
  <c r="P215" i="4"/>
  <c r="P214" i="4"/>
  <c r="N214" i="4"/>
  <c r="M217" i="4"/>
  <c r="M218" i="4"/>
  <c r="M219" i="4"/>
  <c r="M220" i="4"/>
  <c r="M221" i="4"/>
  <c r="M222" i="4"/>
  <c r="M216" i="4"/>
  <c r="M215" i="4"/>
  <c r="M214" i="4"/>
  <c r="J214" i="4"/>
  <c r="I214" i="4"/>
  <c r="M196" i="4"/>
  <c r="M197" i="4"/>
  <c r="M198" i="4"/>
  <c r="M199" i="4"/>
  <c r="M200" i="4"/>
  <c r="M201" i="4"/>
  <c r="M202" i="4"/>
  <c r="M203" i="4"/>
  <c r="M204" i="4"/>
  <c r="M205" i="4"/>
  <c r="M206" i="4"/>
  <c r="M207" i="4"/>
  <c r="M208" i="4"/>
  <c r="M209" i="4"/>
  <c r="M210" i="4"/>
  <c r="M211" i="4"/>
  <c r="M212" i="4"/>
  <c r="M195" i="4"/>
  <c r="M194" i="4"/>
  <c r="M193" i="4"/>
  <c r="P196" i="4"/>
  <c r="P197" i="4"/>
  <c r="P198" i="4"/>
  <c r="P199" i="4"/>
  <c r="P200" i="4"/>
  <c r="P201" i="4"/>
  <c r="P202" i="4"/>
  <c r="P203" i="4"/>
  <c r="P204" i="4"/>
  <c r="P205" i="4"/>
  <c r="P206" i="4"/>
  <c r="P207" i="4"/>
  <c r="P208" i="4"/>
  <c r="P209" i="4"/>
  <c r="P210" i="4"/>
  <c r="P211" i="4"/>
  <c r="P212" i="4"/>
  <c r="P195" i="4"/>
  <c r="P194" i="4"/>
  <c r="N193" i="4"/>
  <c r="P193" i="4" s="1"/>
  <c r="J193" i="4"/>
  <c r="I193" i="4"/>
  <c r="P177" i="4"/>
  <c r="P178" i="4"/>
  <c r="P179" i="4"/>
  <c r="P180" i="4"/>
  <c r="P181" i="4"/>
  <c r="P182" i="4"/>
  <c r="P183" i="4"/>
  <c r="P184" i="4"/>
  <c r="P185" i="4"/>
  <c r="P186" i="4"/>
  <c r="P187" i="4"/>
  <c r="P188" i="4"/>
  <c r="P189" i="4"/>
  <c r="P190" i="4"/>
  <c r="P191" i="4"/>
  <c r="P192" i="4"/>
  <c r="P176" i="4"/>
  <c r="P175" i="4"/>
  <c r="P174" i="4"/>
  <c r="N174" i="4"/>
  <c r="M178" i="4"/>
  <c r="M179" i="4"/>
  <c r="M180" i="4"/>
  <c r="M181" i="4"/>
  <c r="M182" i="4"/>
  <c r="M183" i="4"/>
  <c r="M184" i="4"/>
  <c r="M185" i="4"/>
  <c r="M186" i="4"/>
  <c r="M187" i="4"/>
  <c r="M188" i="4"/>
  <c r="M189" i="4"/>
  <c r="M190" i="4"/>
  <c r="M191" i="4"/>
  <c r="M192" i="4"/>
  <c r="M177" i="4"/>
  <c r="M176" i="4"/>
  <c r="M175" i="4"/>
  <c r="M174" i="4"/>
  <c r="J174" i="4"/>
  <c r="I174" i="4"/>
  <c r="M165" i="4"/>
  <c r="P166" i="4"/>
  <c r="P167" i="4"/>
  <c r="P168" i="4"/>
  <c r="P169" i="4"/>
  <c r="P170" i="4"/>
  <c r="P171" i="4"/>
  <c r="P172" i="4"/>
  <c r="P173" i="4"/>
  <c r="P165" i="4"/>
  <c r="P164" i="4"/>
  <c r="P163" i="4"/>
  <c r="N163" i="4"/>
  <c r="M166" i="4"/>
  <c r="M167" i="4"/>
  <c r="M168" i="4"/>
  <c r="M169" i="4"/>
  <c r="M170" i="4"/>
  <c r="M171" i="4"/>
  <c r="M172" i="4"/>
  <c r="M173" i="4"/>
  <c r="M164" i="4"/>
  <c r="M163" i="4"/>
  <c r="J163" i="4"/>
  <c r="I163" i="4"/>
  <c r="P158" i="4"/>
  <c r="P159" i="4"/>
  <c r="P160" i="4"/>
  <c r="P161" i="4"/>
  <c r="P162" i="4"/>
  <c r="P157" i="4"/>
  <c r="P156" i="4"/>
  <c r="P155" i="4"/>
  <c r="P154" i="4"/>
  <c r="N154" i="4"/>
  <c r="M162" i="4"/>
  <c r="M161" i="4"/>
  <c r="M160" i="4"/>
  <c r="M159" i="4"/>
  <c r="M158" i="4"/>
  <c r="M157" i="4"/>
  <c r="M156" i="4"/>
  <c r="M155" i="4"/>
  <c r="M154" i="4"/>
  <c r="J154" i="4"/>
  <c r="I154" i="4"/>
  <c r="P135" i="4"/>
  <c r="P136" i="4"/>
  <c r="P137" i="4"/>
  <c r="P138" i="4"/>
  <c r="P139" i="4"/>
  <c r="P140" i="4"/>
  <c r="P141" i="4"/>
  <c r="P142" i="4"/>
  <c r="P143" i="4"/>
  <c r="P144" i="4"/>
  <c r="P145" i="4"/>
  <c r="P146" i="4"/>
  <c r="P147" i="4"/>
  <c r="P148" i="4"/>
  <c r="P149" i="4"/>
  <c r="P150" i="4"/>
  <c r="P151" i="4"/>
  <c r="P152" i="4"/>
  <c r="P153" i="4"/>
  <c r="P134" i="4"/>
  <c r="P133" i="4"/>
  <c r="P132" i="4"/>
  <c r="P131" i="4"/>
  <c r="P130" i="4"/>
  <c r="N130" i="4"/>
  <c r="M133" i="4"/>
  <c r="M134" i="4"/>
  <c r="M135" i="4"/>
  <c r="M136" i="4"/>
  <c r="M137" i="4"/>
  <c r="M138" i="4"/>
  <c r="M139" i="4"/>
  <c r="M140" i="4"/>
  <c r="M141" i="4"/>
  <c r="M142" i="4"/>
  <c r="M143" i="4"/>
  <c r="M144" i="4"/>
  <c r="M145" i="4"/>
  <c r="M146" i="4"/>
  <c r="M147" i="4"/>
  <c r="M148" i="4"/>
  <c r="M149" i="4"/>
  <c r="M150" i="4"/>
  <c r="M151" i="4"/>
  <c r="M152" i="4"/>
  <c r="M153" i="4"/>
  <c r="M132" i="4"/>
  <c r="M131" i="4"/>
  <c r="M130" i="4"/>
  <c r="M117" i="4"/>
  <c r="M119" i="4"/>
  <c r="M120" i="4"/>
  <c r="M121" i="4"/>
  <c r="M116" i="4"/>
  <c r="M114" i="4"/>
  <c r="M113" i="4"/>
  <c r="M112" i="4"/>
  <c r="M111" i="4"/>
  <c r="M125" i="4"/>
  <c r="M126" i="4"/>
  <c r="M127" i="4"/>
  <c r="M128" i="4"/>
  <c r="M129" i="4"/>
  <c r="M124" i="4"/>
  <c r="M123" i="4"/>
  <c r="M122" i="4"/>
  <c r="J130" i="4"/>
  <c r="I130" i="4"/>
  <c r="P125" i="4"/>
  <c r="P126" i="4"/>
  <c r="P127" i="4"/>
  <c r="P128" i="4"/>
  <c r="P129" i="4"/>
  <c r="P124" i="4"/>
  <c r="P123" i="4"/>
  <c r="P122" i="4"/>
  <c r="N122" i="4"/>
  <c r="J122" i="4"/>
  <c r="I122" i="4"/>
  <c r="P113" i="4"/>
  <c r="P114" i="4"/>
  <c r="P116" i="4"/>
  <c r="P117" i="4"/>
  <c r="P118" i="4"/>
  <c r="P119" i="4"/>
  <c r="P120" i="4"/>
  <c r="P121" i="4"/>
  <c r="P112" i="4"/>
  <c r="P111" i="4"/>
  <c r="N110" i="4"/>
  <c r="P110" i="4" s="1"/>
  <c r="J110" i="4"/>
  <c r="I110" i="4"/>
  <c r="M110" i="4" s="1"/>
  <c r="P109" i="4"/>
  <c r="P108" i="4"/>
  <c r="P107" i="4"/>
  <c r="P106" i="4"/>
  <c r="P105" i="4"/>
  <c r="P104" i="4"/>
  <c r="P103" i="4"/>
  <c r="P102" i="4"/>
  <c r="N102" i="4"/>
  <c r="M109" i="4"/>
  <c r="M108" i="4"/>
  <c r="M107" i="4"/>
  <c r="M106" i="4"/>
  <c r="M105" i="4"/>
  <c r="M104" i="4"/>
  <c r="M103" i="4"/>
  <c r="J102" i="4"/>
  <c r="I102" i="4"/>
  <c r="M102" i="4" s="1"/>
  <c r="P94" i="4"/>
  <c r="P95" i="4"/>
  <c r="P96" i="4"/>
  <c r="P97" i="4"/>
  <c r="P98" i="4"/>
  <c r="P99" i="4"/>
  <c r="P100" i="4"/>
  <c r="P101" i="4"/>
  <c r="P93" i="4"/>
  <c r="P92" i="4"/>
  <c r="P91" i="4"/>
  <c r="P90" i="4"/>
  <c r="N90" i="4"/>
  <c r="M94" i="4"/>
  <c r="M95" i="4"/>
  <c r="M96" i="4"/>
  <c r="M97" i="4"/>
  <c r="M98" i="4"/>
  <c r="M99" i="4"/>
  <c r="M100" i="4"/>
  <c r="M101" i="4"/>
  <c r="M93" i="4"/>
  <c r="M92" i="4"/>
  <c r="M91" i="4"/>
  <c r="J90" i="4"/>
  <c r="I90" i="4"/>
  <c r="M90" i="4" s="1"/>
  <c r="P73" i="4"/>
  <c r="P74" i="4"/>
  <c r="P75" i="4"/>
  <c r="P76" i="4"/>
  <c r="P77" i="4"/>
  <c r="P78" i="4"/>
  <c r="P79" i="4"/>
  <c r="P80" i="4"/>
  <c r="P81" i="4"/>
  <c r="P82" i="4"/>
  <c r="P83" i="4"/>
  <c r="P84" i="4"/>
  <c r="P85" i="4"/>
  <c r="P86" i="4"/>
  <c r="P87" i="4"/>
  <c r="P88" i="4"/>
  <c r="P89" i="4"/>
  <c r="P72" i="4"/>
  <c r="P71" i="4"/>
  <c r="P70" i="4"/>
  <c r="P69" i="4"/>
  <c r="N69" i="4"/>
  <c r="M73" i="4"/>
  <c r="M74" i="4"/>
  <c r="M75" i="4"/>
  <c r="M76" i="4"/>
  <c r="M77" i="4"/>
  <c r="M78" i="4"/>
  <c r="M79" i="4"/>
  <c r="M80" i="4"/>
  <c r="M81" i="4"/>
  <c r="M82" i="4"/>
  <c r="M83" i="4"/>
  <c r="M84" i="4"/>
  <c r="M85" i="4"/>
  <c r="M86" i="4"/>
  <c r="M87" i="4"/>
  <c r="M88" i="4"/>
  <c r="M89" i="4"/>
  <c r="M72" i="4"/>
  <c r="M71" i="4"/>
  <c r="M50" i="4"/>
  <c r="M70" i="4"/>
  <c r="M69" i="4"/>
  <c r="J69" i="4"/>
  <c r="I69" i="4"/>
  <c r="P59" i="4"/>
  <c r="P60" i="4"/>
  <c r="P61" i="4"/>
  <c r="P63" i="4"/>
  <c r="P64" i="4"/>
  <c r="P66" i="4"/>
  <c r="P67" i="4"/>
  <c r="P68" i="4"/>
  <c r="P58" i="4"/>
  <c r="P57" i="4"/>
  <c r="P56" i="4"/>
  <c r="P55" i="4"/>
  <c r="P54" i="4"/>
  <c r="P53" i="4"/>
  <c r="P52" i="4"/>
  <c r="N50" i="4"/>
  <c r="P50" i="4" s="1"/>
  <c r="P51" i="4"/>
  <c r="M55" i="4"/>
  <c r="M56" i="4"/>
  <c r="M57" i="4"/>
  <c r="M58" i="4"/>
  <c r="M59" i="4"/>
  <c r="M60" i="4"/>
  <c r="M61" i="4"/>
  <c r="M62" i="4"/>
  <c r="M63" i="4"/>
  <c r="M64" i="4"/>
  <c r="M65" i="4"/>
  <c r="M66" i="4"/>
  <c r="M67" i="4"/>
  <c r="M68" i="4"/>
  <c r="M54" i="4"/>
  <c r="M53" i="4"/>
  <c r="M52" i="4"/>
  <c r="M51" i="4"/>
  <c r="J50" i="4"/>
  <c r="I50" i="4"/>
  <c r="M25" i="4"/>
  <c r="M26" i="4"/>
  <c r="N25" i="4"/>
  <c r="I25" i="4"/>
  <c r="J25" i="4"/>
  <c r="P29" i="4"/>
  <c r="P30" i="4"/>
  <c r="P31" i="4"/>
  <c r="P32" i="4"/>
  <c r="P25" i="4" s="1"/>
  <c r="P33" i="4"/>
  <c r="P34" i="4"/>
  <c r="P35" i="4"/>
  <c r="P36" i="4"/>
  <c r="P37" i="4"/>
  <c r="P38" i="4"/>
  <c r="P39" i="4"/>
  <c r="P40" i="4"/>
  <c r="P41" i="4"/>
  <c r="P42" i="4"/>
  <c r="P43" i="4"/>
  <c r="P44" i="4"/>
  <c r="P45" i="4"/>
  <c r="P46" i="4"/>
  <c r="P47" i="4"/>
  <c r="P48" i="4"/>
  <c r="P49" i="4"/>
  <c r="P28" i="4"/>
  <c r="P27" i="4"/>
  <c r="P26" i="4"/>
  <c r="M31" i="4"/>
  <c r="M32" i="4"/>
  <c r="M33" i="4"/>
  <c r="M34" i="4"/>
  <c r="M35" i="4"/>
  <c r="M36" i="4"/>
  <c r="M37" i="4"/>
  <c r="M38" i="4"/>
  <c r="M39" i="4"/>
  <c r="M40" i="4"/>
  <c r="M41" i="4"/>
  <c r="M42" i="4"/>
  <c r="M43" i="4"/>
  <c r="M44" i="4"/>
  <c r="M45" i="4"/>
  <c r="M46" i="4"/>
  <c r="M47" i="4"/>
  <c r="M48" i="4"/>
  <c r="M49" i="4"/>
  <c r="M30" i="4"/>
  <c r="M29" i="4"/>
  <c r="M28" i="4"/>
  <c r="M27" i="4"/>
</calcChain>
</file>

<file path=xl/sharedStrings.xml><?xml version="1.0" encoding="utf-8"?>
<sst xmlns="http://schemas.openxmlformats.org/spreadsheetml/2006/main" count="833" uniqueCount="468">
  <si>
    <t>中央区</t>
  </si>
  <si>
    <t>北区</t>
  </si>
  <si>
    <t>東区</t>
  </si>
  <si>
    <t>白石区</t>
  </si>
  <si>
    <t>豊平区</t>
  </si>
  <si>
    <t>南区</t>
  </si>
  <si>
    <t>西区</t>
  </si>
  <si>
    <t>厚別区</t>
  </si>
  <si>
    <t>手稲区</t>
  </si>
  <si>
    <t>清田区</t>
  </si>
  <si>
    <t>函館市</t>
  </si>
  <si>
    <t>小樽市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</si>
  <si>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</si>
  <si>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</si>
  <si>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</si>
  <si>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</si>
  <si>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</si>
  <si>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</si>
  <si>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</si>
  <si>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</si>
  <si>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</si>
  <si>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</si>
  <si>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</si>
  <si>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</si>
  <si>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</si>
  <si>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</si>
  <si>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</si>
  <si>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三笠市</t>
  </si>
  <si>
    <t>根室市</t>
  </si>
  <si>
    <t>千歳市</t>
  </si>
  <si>
    <t>滝川市</t>
  </si>
  <si>
    <t>砂川市</t>
  </si>
  <si>
    <t>歌志内市</t>
  </si>
  <si>
    <t>深川市</t>
  </si>
  <si>
    <t>登別市</t>
  </si>
  <si>
    <t>恵庭市</t>
  </si>
  <si>
    <t>伊達市</t>
  </si>
  <si>
    <t>北広島市</t>
  </si>
  <si>
    <t>石狩市</t>
  </si>
  <si>
    <t>当別町</t>
  </si>
  <si>
    <t>新篠津村</t>
  </si>
  <si>
    <t>松前町</t>
  </si>
  <si>
    <t>福島町</t>
  </si>
  <si>
    <t>知内町</t>
  </si>
  <si>
    <t>木古内町</t>
  </si>
  <si>
    <t>七飯町</t>
  </si>
  <si>
    <t>鹿部町</t>
  </si>
  <si>
    <t>森町</t>
  </si>
  <si>
    <t>島牧村</t>
  </si>
  <si>
    <t>寿都町</t>
  </si>
  <si>
    <t>黒松内町</t>
  </si>
  <si>
    <t>蘭越町</t>
  </si>
  <si>
    <t>ニセコ町</t>
  </si>
  <si>
    <t>留寿都村</t>
  </si>
  <si>
    <t>喜茂別町</t>
  </si>
  <si>
    <t>京極町</t>
  </si>
  <si>
    <t>倶知安町</t>
  </si>
  <si>
    <t>共和町</t>
  </si>
  <si>
    <t>岩内町</t>
  </si>
  <si>
    <t>神恵内村</t>
  </si>
  <si>
    <t>積丹町</t>
  </si>
  <si>
    <t>古平町</t>
  </si>
  <si>
    <t>仁木町</t>
  </si>
  <si>
    <t>余市町</t>
  </si>
  <si>
    <t>赤井川村</t>
  </si>
  <si>
    <t>上砂川町</t>
  </si>
  <si>
    <t>由仁町</t>
  </si>
  <si>
    <t>長沼町</t>
  </si>
  <si>
    <t>栗山町</t>
  </si>
  <si>
    <t>月形町</t>
  </si>
  <si>
    <t>浦臼町</t>
  </si>
  <si>
    <t>新十津川町</t>
  </si>
  <si>
    <t>妹背牛町</t>
  </si>
  <si>
    <t>秩父別町</t>
  </si>
  <si>
    <t>雨竜町</t>
  </si>
  <si>
    <t>北竜町</t>
  </si>
  <si>
    <t>沼田町</t>
  </si>
  <si>
    <t>幌加内町</t>
  </si>
  <si>
    <t>増毛町</t>
  </si>
  <si>
    <t>小平町</t>
  </si>
  <si>
    <t>苫前町</t>
  </si>
  <si>
    <t>羽幌町</t>
  </si>
  <si>
    <t>初山別村</t>
  </si>
  <si>
    <t>遠別町</t>
  </si>
  <si>
    <t>天塩町</t>
  </si>
  <si>
    <t>幌延町</t>
  </si>
  <si>
    <t>猿払村</t>
  </si>
  <si>
    <t>浜頓別町</t>
  </si>
  <si>
    <t>中頓別町</t>
  </si>
  <si>
    <t>枝幸町</t>
  </si>
  <si>
    <t>豊富町</t>
  </si>
  <si>
    <t>礼文町</t>
  </si>
  <si>
    <t>利尻富士町</t>
  </si>
  <si>
    <t>美幌町</t>
  </si>
  <si>
    <t>津別町</t>
  </si>
  <si>
    <t>斜里町</t>
  </si>
  <si>
    <t>清里町</t>
  </si>
  <si>
    <t>小清水町</t>
  </si>
  <si>
    <t>訓子府町</t>
  </si>
  <si>
    <t>置戸町</t>
  </si>
  <si>
    <t>佐呂間町</t>
  </si>
  <si>
    <t>湧別町</t>
  </si>
  <si>
    <t>滝上町</t>
  </si>
  <si>
    <t>興部町</t>
  </si>
  <si>
    <t>西興部村</t>
  </si>
  <si>
    <t>雄武町</t>
  </si>
  <si>
    <t>豊浦町</t>
  </si>
  <si>
    <t>壮瞥町</t>
  </si>
  <si>
    <t>白老町</t>
  </si>
  <si>
    <t>日高町</t>
  </si>
  <si>
    <t>平取町</t>
  </si>
  <si>
    <t>新冠町</t>
  </si>
  <si>
    <t>浦河町</t>
  </si>
  <si>
    <t>様似町</t>
  </si>
  <si>
    <t>えりも町</t>
  </si>
  <si>
    <t>音更町</t>
  </si>
  <si>
    <t>士幌町</t>
  </si>
  <si>
    <t>上士幌町</t>
  </si>
  <si>
    <t>鹿追町</t>
  </si>
  <si>
    <t>芽室町</t>
  </si>
  <si>
    <t>中札内村</t>
  </si>
  <si>
    <t>更別村</t>
  </si>
  <si>
    <t>大樹町</t>
  </si>
  <si>
    <t>広尾町</t>
  </si>
  <si>
    <t>幕別町</t>
  </si>
  <si>
    <t>池田町</t>
  </si>
  <si>
    <t>豊頃町</t>
  </si>
  <si>
    <t>本別町</t>
  </si>
  <si>
    <t>足寄町</t>
  </si>
  <si>
    <t>陸別町</t>
  </si>
  <si>
    <t>浦幌町</t>
  </si>
  <si>
    <t>釧路町</t>
  </si>
  <si>
    <t>厚岸町</t>
  </si>
  <si>
    <t>標茶町</t>
  </si>
  <si>
    <t>弟子屈町</t>
  </si>
  <si>
    <t>鶴居村</t>
  </si>
  <si>
    <t>白糠町</t>
  </si>
  <si>
    <t>別海町</t>
  </si>
  <si>
    <t>中標津町</t>
  </si>
  <si>
    <t>標津町</t>
  </si>
  <si>
    <t>羅臼町</t>
  </si>
  <si>
    <t>国土地理院公表値等</t>
    <rPh sb="0" eb="2">
      <t>コクド</t>
    </rPh>
    <rPh sb="2" eb="4">
      <t>チリ</t>
    </rPh>
    <rPh sb="4" eb="5">
      <t>イン</t>
    </rPh>
    <rPh sb="5" eb="7">
      <t>コウヒョウ</t>
    </rPh>
    <rPh sb="7" eb="8">
      <t>アタイ</t>
    </rPh>
    <rPh sb="8" eb="9">
      <t>トウ</t>
    </rPh>
    <phoneticPr fontId="7"/>
  </si>
  <si>
    <t>人口密度</t>
    <rPh sb="0" eb="2">
      <t>ジンコウ</t>
    </rPh>
    <rPh sb="2" eb="4">
      <t>ミツド</t>
    </rPh>
    <phoneticPr fontId="7"/>
  </si>
  <si>
    <t>選挙人名簿
登録者数</t>
    <rPh sb="0" eb="2">
      <t>センキョ</t>
    </rPh>
    <rPh sb="2" eb="3">
      <t>ニン</t>
    </rPh>
    <rPh sb="3" eb="5">
      <t>メイボ</t>
    </rPh>
    <rPh sb="6" eb="8">
      <t>トウロク</t>
    </rPh>
    <rPh sb="8" eb="9">
      <t>シャ</t>
    </rPh>
    <rPh sb="9" eb="10">
      <t>スウ</t>
    </rPh>
    <phoneticPr fontId="7"/>
  </si>
  <si>
    <t>増減</t>
    <rPh sb="0" eb="2">
      <t>ゾウゲン</t>
    </rPh>
    <phoneticPr fontId="7"/>
  </si>
  <si>
    <t>国     勢     調     査</t>
    <rPh sb="0" eb="1">
      <t>クニ</t>
    </rPh>
    <rPh sb="6" eb="7">
      <t>ゼイ</t>
    </rPh>
    <rPh sb="12" eb="13">
      <t>チョウ</t>
    </rPh>
    <rPh sb="18" eb="19">
      <t>サ</t>
    </rPh>
    <phoneticPr fontId="7"/>
  </si>
  <si>
    <t>住   民   基   本   台   帳</t>
    <rPh sb="0" eb="1">
      <t>ジュウ</t>
    </rPh>
    <rPh sb="4" eb="5">
      <t>ミン</t>
    </rPh>
    <rPh sb="8" eb="9">
      <t>モト</t>
    </rPh>
    <rPh sb="12" eb="13">
      <t>ホン</t>
    </rPh>
    <rPh sb="16" eb="17">
      <t>ダイ</t>
    </rPh>
    <rPh sb="20" eb="21">
      <t>トバリ</t>
    </rPh>
    <phoneticPr fontId="7"/>
  </si>
  <si>
    <t>比      較</t>
    <rPh sb="0" eb="1">
      <t>ヒ</t>
    </rPh>
    <rPh sb="7" eb="8">
      <t>クラ</t>
    </rPh>
    <phoneticPr fontId="9"/>
  </si>
  <si>
    <t>世       帯      数</t>
    <rPh sb="0" eb="1">
      <t>ヨ</t>
    </rPh>
    <rPh sb="8" eb="9">
      <t>オビ</t>
    </rPh>
    <rPh sb="15" eb="16">
      <t>カズ</t>
    </rPh>
    <phoneticPr fontId="7"/>
  </si>
  <si>
    <t>人        口</t>
    <rPh sb="0" eb="1">
      <t>ヒト</t>
    </rPh>
    <rPh sb="9" eb="10">
      <t>クチ</t>
    </rPh>
    <phoneticPr fontId="7"/>
  </si>
  <si>
    <r>
      <t>増減数</t>
    </r>
    <r>
      <rPr>
        <sz val="10"/>
        <color indexed="8"/>
        <rFont val="ＭＳ Ｐゴシック"/>
        <family val="3"/>
        <charset val="128"/>
      </rPr>
      <t/>
    </r>
    <rPh sb="0" eb="2">
      <t>ゾウゲン</t>
    </rPh>
    <rPh sb="2" eb="3">
      <t>スウ</t>
    </rPh>
    <phoneticPr fontId="9"/>
  </si>
  <si>
    <t>（人/k㎡）</t>
    <rPh sb="1" eb="2">
      <t>ヒト</t>
    </rPh>
    <phoneticPr fontId="7"/>
  </si>
  <si>
    <t>世 帯 数</t>
    <rPh sb="0" eb="1">
      <t>ヨ</t>
    </rPh>
    <rPh sb="2" eb="3">
      <t>オビ</t>
    </rPh>
    <rPh sb="4" eb="5">
      <t>カズ</t>
    </rPh>
    <phoneticPr fontId="9"/>
  </si>
  <si>
    <t>面   積</t>
    <rPh sb="0" eb="1">
      <t>メン</t>
    </rPh>
    <rPh sb="4" eb="5">
      <t>セキ</t>
    </rPh>
    <phoneticPr fontId="7"/>
  </si>
  <si>
    <t>人   口</t>
    <rPh sb="0" eb="1">
      <t>ヒト</t>
    </rPh>
    <rPh sb="4" eb="5">
      <t>クチ</t>
    </rPh>
    <phoneticPr fontId="9"/>
  </si>
  <si>
    <t>市　町　村　名</t>
    <rPh sb="0" eb="1">
      <t>シ</t>
    </rPh>
    <rPh sb="2" eb="3">
      <t>マチ</t>
    </rPh>
    <rPh sb="4" eb="5">
      <t>ムラ</t>
    </rPh>
    <rPh sb="6" eb="7">
      <t>メイ</t>
    </rPh>
    <phoneticPr fontId="7"/>
  </si>
  <si>
    <t>(G)-(H)
（I)</t>
    <phoneticPr fontId="7"/>
  </si>
  <si>
    <t>(人)
(B)</t>
    <rPh sb="1" eb="2">
      <t>ヒト</t>
    </rPh>
    <phoneticPr fontId="7"/>
  </si>
  <si>
    <t>（世帯）
(C)</t>
    <rPh sb="1" eb="3">
      <t>セタイ</t>
    </rPh>
    <phoneticPr fontId="7"/>
  </si>
  <si>
    <t>（人）
(D)</t>
    <rPh sb="1" eb="2">
      <t>ヒト</t>
    </rPh>
    <phoneticPr fontId="9"/>
  </si>
  <si>
    <t>（人）
(G)</t>
    <rPh sb="1" eb="2">
      <t>ヒト</t>
    </rPh>
    <phoneticPr fontId="7"/>
  </si>
  <si>
    <t>（世帯）
(J)</t>
    <rPh sb="1" eb="3">
      <t>セタイ</t>
    </rPh>
    <phoneticPr fontId="7"/>
  </si>
  <si>
    <t>(J)-(K)
(L)</t>
    <phoneticPr fontId="7"/>
  </si>
  <si>
    <t>(G)/(A)
(M)</t>
    <phoneticPr fontId="7"/>
  </si>
  <si>
    <t>（人）
(N)</t>
    <rPh sb="1" eb="2">
      <t>ヒト</t>
    </rPh>
    <phoneticPr fontId="7"/>
  </si>
  <si>
    <t xml:space="preserve">(k㎡)
(A)                                                                                                                                                                                                                                                          </t>
    <phoneticPr fontId="7"/>
  </si>
  <si>
    <t>(B)-(D)
(E)</t>
    <phoneticPr fontId="10"/>
  </si>
  <si>
    <r>
      <t>増減率</t>
    </r>
    <r>
      <rPr>
        <sz val="10"/>
        <color indexed="8"/>
        <rFont val="ＭＳ Ｐゴシック"/>
        <family val="3"/>
        <charset val="128"/>
      </rPr>
      <t/>
    </r>
    <rPh sb="0" eb="3">
      <t>ゾウゲンリツ</t>
    </rPh>
    <phoneticPr fontId="9"/>
  </si>
  <si>
    <t>(E)/(D)×100
（％）(F)</t>
    <phoneticPr fontId="10"/>
  </si>
  <si>
    <t>留意事項</t>
    <rPh sb="0" eb="2">
      <t>リュウイ</t>
    </rPh>
    <rPh sb="2" eb="4">
      <t>ジコウ</t>
    </rPh>
    <phoneticPr fontId="10"/>
  </si>
  <si>
    <t xml:space="preserve">（人）
</t>
    <rPh sb="1" eb="2">
      <t>ヒト</t>
    </rPh>
    <phoneticPr fontId="7"/>
  </si>
  <si>
    <t>外国人</t>
    <phoneticPr fontId="10"/>
  </si>
  <si>
    <t>―</t>
  </si>
  <si>
    <t>（人）
(H)</t>
    <rPh sb="1" eb="2">
      <t>ヒト</t>
    </rPh>
    <phoneticPr fontId="7"/>
  </si>
  <si>
    <t>（世帯）
(K)</t>
    <rPh sb="1" eb="3">
      <t>セタイ</t>
    </rPh>
    <phoneticPr fontId="7"/>
  </si>
  <si>
    <t>泊村</t>
  </si>
  <si>
    <t>全道計</t>
    <rPh sb="0" eb="1">
      <t>ゼン</t>
    </rPh>
    <rPh sb="1" eb="2">
      <t>ドウ</t>
    </rPh>
    <rPh sb="2" eb="3">
      <t>ケイ</t>
    </rPh>
    <phoneticPr fontId="9"/>
  </si>
  <si>
    <t>〈全道計〉</t>
    <rPh sb="1" eb="2">
      <t>ゼン</t>
    </rPh>
    <rPh sb="2" eb="3">
      <t>ミチ</t>
    </rPh>
    <rPh sb="3" eb="4">
      <t>ケイ</t>
    </rPh>
    <phoneticPr fontId="9"/>
  </si>
  <si>
    <t>市計</t>
    <rPh sb="0" eb="1">
      <t>シ</t>
    </rPh>
    <rPh sb="1" eb="2">
      <t>ケイ</t>
    </rPh>
    <phoneticPr fontId="9"/>
  </si>
  <si>
    <t>町村計</t>
    <rPh sb="0" eb="2">
      <t>チョウソン</t>
    </rPh>
    <rPh sb="2" eb="3">
      <t>ケイ</t>
    </rPh>
    <phoneticPr fontId="9"/>
  </si>
  <si>
    <t>〈町村計〉</t>
    <rPh sb="1" eb="3">
      <t>チョウソン</t>
    </rPh>
    <rPh sb="3" eb="4">
      <t>ケイ</t>
    </rPh>
    <phoneticPr fontId="9"/>
  </si>
  <si>
    <t>空知総合振興局</t>
    <rPh sb="0" eb="2">
      <t>ソラチ</t>
    </rPh>
    <rPh sb="2" eb="4">
      <t>ソウゴウ</t>
    </rPh>
    <rPh sb="4" eb="7">
      <t>シンコウキョク</t>
    </rPh>
    <phoneticPr fontId="9"/>
  </si>
  <si>
    <t>012092</t>
  </si>
  <si>
    <t>012106</t>
  </si>
  <si>
    <t>012157</t>
  </si>
  <si>
    <t>012165</t>
  </si>
  <si>
    <t>012181</t>
  </si>
  <si>
    <t>012220</t>
  </si>
  <si>
    <t>012254</t>
  </si>
  <si>
    <t>012262</t>
  </si>
  <si>
    <t>012271</t>
  </si>
  <si>
    <t>012289</t>
  </si>
  <si>
    <t>南幌町</t>
  </si>
  <si>
    <t>014231</t>
  </si>
  <si>
    <t>奈井江町</t>
  </si>
  <si>
    <t>014249</t>
  </si>
  <si>
    <t>014257</t>
  </si>
  <si>
    <t>014273</t>
  </si>
  <si>
    <t>014281</t>
  </si>
  <si>
    <t>014290</t>
  </si>
  <si>
    <t>014303</t>
  </si>
  <si>
    <t>014311</t>
  </si>
  <si>
    <t>014320</t>
  </si>
  <si>
    <t>014338</t>
  </si>
  <si>
    <t>014346</t>
  </si>
  <si>
    <t>014362</t>
  </si>
  <si>
    <t>014371</t>
  </si>
  <si>
    <t>014389</t>
  </si>
  <si>
    <t>石狩振興局</t>
    <rPh sb="0" eb="2">
      <t>イシカリ</t>
    </rPh>
    <rPh sb="2" eb="5">
      <t>シンコウキョク</t>
    </rPh>
    <phoneticPr fontId="9"/>
  </si>
  <si>
    <t>札幌市</t>
  </si>
  <si>
    <t>011002</t>
  </si>
  <si>
    <t>011011</t>
  </si>
  <si>
    <t>011029</t>
  </si>
  <si>
    <t>011037</t>
  </si>
  <si>
    <t>011045</t>
  </si>
  <si>
    <t>011053</t>
  </si>
  <si>
    <t>011061</t>
  </si>
  <si>
    <t>011070</t>
  </si>
  <si>
    <t>011088</t>
  </si>
  <si>
    <t>011096</t>
  </si>
  <si>
    <t>011100</t>
  </si>
  <si>
    <t>012173</t>
  </si>
  <si>
    <t>012246</t>
  </si>
  <si>
    <t>012319</t>
  </si>
  <si>
    <t>012343</t>
  </si>
  <si>
    <t>012351</t>
  </si>
  <si>
    <t>013030</t>
  </si>
  <si>
    <t>013048</t>
  </si>
  <si>
    <t>後志総合振興局</t>
    <rPh sb="0" eb="2">
      <t>シリベシ</t>
    </rPh>
    <rPh sb="2" eb="4">
      <t>ソウゴウ</t>
    </rPh>
    <rPh sb="4" eb="7">
      <t>シンコウキョク</t>
    </rPh>
    <phoneticPr fontId="9"/>
  </si>
  <si>
    <t>012033</t>
  </si>
  <si>
    <t>013919</t>
  </si>
  <si>
    <t>013927</t>
  </si>
  <si>
    <t>013935</t>
  </si>
  <si>
    <t>013943</t>
  </si>
  <si>
    <t>013951</t>
  </si>
  <si>
    <t>真狩村</t>
  </si>
  <si>
    <t>013960</t>
  </si>
  <si>
    <t>013978</t>
  </si>
  <si>
    <t>013986</t>
  </si>
  <si>
    <t>013994</t>
  </si>
  <si>
    <t>014001</t>
  </si>
  <si>
    <t>014010</t>
  </si>
  <si>
    <t>014028</t>
  </si>
  <si>
    <t>014036</t>
  </si>
  <si>
    <t>014044</t>
  </si>
  <si>
    <t>014052</t>
  </si>
  <si>
    <t>014061</t>
  </si>
  <si>
    <t>014079</t>
  </si>
  <si>
    <t>014087</t>
  </si>
  <si>
    <t>014095</t>
  </si>
  <si>
    <t>胆振総合振興局</t>
    <rPh sb="0" eb="2">
      <t>イブリ</t>
    </rPh>
    <rPh sb="2" eb="4">
      <t>ソウゴウ</t>
    </rPh>
    <rPh sb="4" eb="7">
      <t>シンコウキョク</t>
    </rPh>
    <phoneticPr fontId="9"/>
  </si>
  <si>
    <t>012050</t>
  </si>
  <si>
    <t>012131</t>
  </si>
  <si>
    <t>012301</t>
  </si>
  <si>
    <t>012335</t>
  </si>
  <si>
    <t>015717</t>
  </si>
  <si>
    <t>015750</t>
  </si>
  <si>
    <t>015784</t>
  </si>
  <si>
    <t>厚真町</t>
  </si>
  <si>
    <t>015814</t>
  </si>
  <si>
    <t>洞爺湖町</t>
    <rPh sb="0" eb="2">
      <t>トウヤ</t>
    </rPh>
    <rPh sb="2" eb="3">
      <t>コ</t>
    </rPh>
    <rPh sb="3" eb="4">
      <t>チョウ</t>
    </rPh>
    <phoneticPr fontId="9"/>
  </si>
  <si>
    <t>015849</t>
  </si>
  <si>
    <t>安平町</t>
    <rPh sb="0" eb="2">
      <t>アビラ</t>
    </rPh>
    <rPh sb="2" eb="3">
      <t>チョウ</t>
    </rPh>
    <phoneticPr fontId="9"/>
  </si>
  <si>
    <t>015857</t>
  </si>
  <si>
    <t>むかわ町</t>
    <rPh sb="3" eb="4">
      <t>チョウ</t>
    </rPh>
    <phoneticPr fontId="9"/>
  </si>
  <si>
    <t>015865</t>
  </si>
  <si>
    <t>日高振興局</t>
    <rPh sb="0" eb="2">
      <t>ヒダカ</t>
    </rPh>
    <rPh sb="2" eb="5">
      <t>シンコウキョク</t>
    </rPh>
    <phoneticPr fontId="9"/>
  </si>
  <si>
    <t>016012</t>
  </si>
  <si>
    <t>016021</t>
  </si>
  <si>
    <t>016047</t>
  </si>
  <si>
    <t>016071</t>
  </si>
  <si>
    <t>016080</t>
  </si>
  <si>
    <t>016098</t>
  </si>
  <si>
    <t>新ひだか町</t>
    <rPh sb="0" eb="1">
      <t>シン</t>
    </rPh>
    <rPh sb="4" eb="5">
      <t>チョウ</t>
    </rPh>
    <phoneticPr fontId="9"/>
  </si>
  <si>
    <t>016101</t>
  </si>
  <si>
    <t>渡島総合振興局</t>
    <rPh sb="0" eb="2">
      <t>オシマ</t>
    </rPh>
    <rPh sb="2" eb="4">
      <t>ソウゴウ</t>
    </rPh>
    <rPh sb="4" eb="7">
      <t>シンコウキョク</t>
    </rPh>
    <phoneticPr fontId="9"/>
  </si>
  <si>
    <t>012025</t>
  </si>
  <si>
    <t>北斗市</t>
    <rPh sb="0" eb="2">
      <t>ホクト</t>
    </rPh>
    <rPh sb="2" eb="3">
      <t>シ</t>
    </rPh>
    <phoneticPr fontId="9"/>
  </si>
  <si>
    <t>012360</t>
  </si>
  <si>
    <t>013315</t>
  </si>
  <si>
    <t>013323</t>
  </si>
  <si>
    <t>013331</t>
  </si>
  <si>
    <t>013340</t>
  </si>
  <si>
    <t>013374</t>
  </si>
  <si>
    <t>013439</t>
  </si>
  <si>
    <t>013455</t>
  </si>
  <si>
    <t>八雲町</t>
  </si>
  <si>
    <t>013463</t>
  </si>
  <si>
    <t>長万部町</t>
  </si>
  <si>
    <t>013471</t>
  </si>
  <si>
    <t>檜山振興局</t>
    <rPh sb="0" eb="2">
      <t>ヒヤマ</t>
    </rPh>
    <rPh sb="2" eb="5">
      <t>シンコウキョク</t>
    </rPh>
    <phoneticPr fontId="9"/>
  </si>
  <si>
    <t>江差町</t>
    <rPh sb="0" eb="3">
      <t>エサシチョウ</t>
    </rPh>
    <phoneticPr fontId="9"/>
  </si>
  <si>
    <t>013617</t>
  </si>
  <si>
    <t>上ノ国町</t>
    <rPh sb="0" eb="1">
      <t>カミ</t>
    </rPh>
    <rPh sb="2" eb="4">
      <t>クニチョウ</t>
    </rPh>
    <phoneticPr fontId="9"/>
  </si>
  <si>
    <t>013625</t>
  </si>
  <si>
    <t>厚沢部町</t>
    <rPh sb="0" eb="4">
      <t>アッサブチョウ</t>
    </rPh>
    <phoneticPr fontId="9"/>
  </si>
  <si>
    <t>013633</t>
  </si>
  <si>
    <t>乙部町</t>
    <rPh sb="0" eb="3">
      <t>オトベチョウ</t>
    </rPh>
    <phoneticPr fontId="9"/>
  </si>
  <si>
    <t>013641</t>
  </si>
  <si>
    <t>奥尻町</t>
    <rPh sb="0" eb="2">
      <t>オクシリ</t>
    </rPh>
    <rPh sb="2" eb="3">
      <t>チョウ</t>
    </rPh>
    <phoneticPr fontId="9"/>
  </si>
  <si>
    <t>013676</t>
  </si>
  <si>
    <t>今金町</t>
    <rPh sb="0" eb="1">
      <t>イマ</t>
    </rPh>
    <rPh sb="1" eb="2">
      <t>キン</t>
    </rPh>
    <rPh sb="2" eb="3">
      <t>チョウ</t>
    </rPh>
    <phoneticPr fontId="9"/>
  </si>
  <si>
    <t>013706</t>
  </si>
  <si>
    <t>せたな町</t>
    <rPh sb="3" eb="4">
      <t>マチ</t>
    </rPh>
    <phoneticPr fontId="9"/>
  </si>
  <si>
    <t>013714</t>
  </si>
  <si>
    <t>上川総合振興局</t>
    <rPh sb="0" eb="2">
      <t>カミカワ</t>
    </rPh>
    <rPh sb="2" eb="4">
      <t>ソウゴウ</t>
    </rPh>
    <rPh sb="4" eb="7">
      <t>シンコウキョク</t>
    </rPh>
    <phoneticPr fontId="9"/>
  </si>
  <si>
    <t>旭川市</t>
    <rPh sb="0" eb="3">
      <t>アサヒカワシ</t>
    </rPh>
    <phoneticPr fontId="8"/>
  </si>
  <si>
    <t>012041</t>
  </si>
  <si>
    <t>士別市</t>
    <rPh sb="0" eb="3">
      <t>シベツシ</t>
    </rPh>
    <phoneticPr fontId="8"/>
  </si>
  <si>
    <t>012203</t>
  </si>
  <si>
    <t>名寄市</t>
    <rPh sb="0" eb="3">
      <t>ナヨロシ</t>
    </rPh>
    <phoneticPr fontId="8"/>
  </si>
  <si>
    <t>012211</t>
  </si>
  <si>
    <t>富良野市</t>
    <rPh sb="0" eb="4">
      <t>フラノシ</t>
    </rPh>
    <phoneticPr fontId="8"/>
  </si>
  <si>
    <t>012297</t>
  </si>
  <si>
    <t>鷹栖町</t>
    <rPh sb="0" eb="3">
      <t>タカスチョウ</t>
    </rPh>
    <phoneticPr fontId="8"/>
  </si>
  <si>
    <t>014524</t>
  </si>
  <si>
    <t>東神楽町</t>
    <rPh sb="0" eb="4">
      <t>ヒガシカグラチョウ</t>
    </rPh>
    <phoneticPr fontId="8"/>
  </si>
  <si>
    <t>014532</t>
  </si>
  <si>
    <t>当麻町</t>
    <rPh sb="0" eb="3">
      <t>トウマチョウ</t>
    </rPh>
    <phoneticPr fontId="8"/>
  </si>
  <si>
    <t>014541</t>
  </si>
  <si>
    <t>比布町</t>
    <rPh sb="0" eb="3">
      <t>ピップチョウ</t>
    </rPh>
    <phoneticPr fontId="8"/>
  </si>
  <si>
    <t>014559</t>
  </si>
  <si>
    <t>愛別町</t>
    <rPh sb="0" eb="3">
      <t>アイベツチョウ</t>
    </rPh>
    <phoneticPr fontId="8"/>
  </si>
  <si>
    <t>014567</t>
  </si>
  <si>
    <t>上川町</t>
    <rPh sb="0" eb="3">
      <t>カミカワチョウ</t>
    </rPh>
    <phoneticPr fontId="8"/>
  </si>
  <si>
    <t>014575</t>
  </si>
  <si>
    <t>東川町</t>
    <rPh sb="0" eb="3">
      <t>ヒガシカワチョウ</t>
    </rPh>
    <phoneticPr fontId="8"/>
  </si>
  <si>
    <t>014583</t>
  </si>
  <si>
    <t>美瑛町</t>
    <rPh sb="0" eb="3">
      <t>ビエイチョウ</t>
    </rPh>
    <phoneticPr fontId="8"/>
  </si>
  <si>
    <t>014591</t>
  </si>
  <si>
    <t>上富良野町</t>
    <rPh sb="0" eb="5">
      <t>カミフラノチョウ</t>
    </rPh>
    <phoneticPr fontId="8"/>
  </si>
  <si>
    <t>014605</t>
  </si>
  <si>
    <t>中富良野町</t>
    <rPh sb="0" eb="5">
      <t>ナカフラノチョウ</t>
    </rPh>
    <phoneticPr fontId="8"/>
  </si>
  <si>
    <t>014613</t>
  </si>
  <si>
    <t>南富良野町</t>
    <rPh sb="0" eb="5">
      <t>ミナミフラノチョウ</t>
    </rPh>
    <phoneticPr fontId="8"/>
  </si>
  <si>
    <t>014621</t>
  </si>
  <si>
    <t>占冠村</t>
    <rPh sb="0" eb="3">
      <t>シムカップムラ</t>
    </rPh>
    <phoneticPr fontId="8"/>
  </si>
  <si>
    <t>014630</t>
  </si>
  <si>
    <t>和寒町</t>
    <rPh sb="0" eb="3">
      <t>ワッサムチョウ</t>
    </rPh>
    <phoneticPr fontId="8"/>
  </si>
  <si>
    <t>014648</t>
  </si>
  <si>
    <t>剣淵町</t>
    <rPh sb="0" eb="3">
      <t>ケンブチチョウ</t>
    </rPh>
    <phoneticPr fontId="8"/>
  </si>
  <si>
    <t>014656</t>
  </si>
  <si>
    <t>下川町</t>
    <rPh sb="0" eb="3">
      <t>シモカワチョウ</t>
    </rPh>
    <phoneticPr fontId="8"/>
  </si>
  <si>
    <t>014681</t>
  </si>
  <si>
    <t>美深町</t>
    <rPh sb="0" eb="3">
      <t>ビフカチョウ</t>
    </rPh>
    <phoneticPr fontId="8"/>
  </si>
  <si>
    <t>014699</t>
  </si>
  <si>
    <t>音威子府村</t>
    <rPh sb="0" eb="5">
      <t>オトイネップムラ</t>
    </rPh>
    <phoneticPr fontId="8"/>
  </si>
  <si>
    <t>014702</t>
  </si>
  <si>
    <t>中川町</t>
    <rPh sb="0" eb="3">
      <t>ナカガワチョウ</t>
    </rPh>
    <phoneticPr fontId="8"/>
  </si>
  <si>
    <t>014711</t>
  </si>
  <si>
    <t>014729</t>
  </si>
  <si>
    <t>留萌振興局</t>
    <rPh sb="0" eb="2">
      <t>ルモイ</t>
    </rPh>
    <rPh sb="2" eb="5">
      <t>シンコウキョク</t>
    </rPh>
    <phoneticPr fontId="9"/>
  </si>
  <si>
    <t>012122</t>
  </si>
  <si>
    <t>014818</t>
  </si>
  <si>
    <t>014826</t>
  </si>
  <si>
    <t>014834</t>
  </si>
  <si>
    <t>014842</t>
  </si>
  <si>
    <t>014851</t>
  </si>
  <si>
    <t>014869</t>
  </si>
  <si>
    <t>014877</t>
  </si>
  <si>
    <t>宗谷総合振興局</t>
    <rPh sb="0" eb="2">
      <t>ソウヤ</t>
    </rPh>
    <rPh sb="2" eb="4">
      <t>ソウゴウ</t>
    </rPh>
    <rPh sb="4" eb="7">
      <t>シンコウキョク</t>
    </rPh>
    <phoneticPr fontId="9"/>
  </si>
  <si>
    <t>012149</t>
  </si>
  <si>
    <t>015113</t>
  </si>
  <si>
    <t>015121</t>
  </si>
  <si>
    <t>015130</t>
  </si>
  <si>
    <t>015148</t>
  </si>
  <si>
    <t>015164</t>
  </si>
  <si>
    <t>015172</t>
  </si>
  <si>
    <t>利尻町</t>
  </si>
  <si>
    <t>015181</t>
  </si>
  <si>
    <t>015199</t>
  </si>
  <si>
    <t>015202</t>
  </si>
  <si>
    <t>オホーツク
総合振興局</t>
    <rPh sb="6" eb="8">
      <t>ソウゴウ</t>
    </rPh>
    <rPh sb="8" eb="11">
      <t>シンコウキョク</t>
    </rPh>
    <phoneticPr fontId="9"/>
  </si>
  <si>
    <t>012084</t>
  </si>
  <si>
    <t>012114</t>
  </si>
  <si>
    <t>012190</t>
  </si>
  <si>
    <t>015431</t>
  </si>
  <si>
    <t>015440</t>
  </si>
  <si>
    <t>015458</t>
  </si>
  <si>
    <t>015466</t>
  </si>
  <si>
    <t>015474</t>
  </si>
  <si>
    <t>015491</t>
  </si>
  <si>
    <t>015504</t>
  </si>
  <si>
    <t>015521</t>
  </si>
  <si>
    <t>遠軽町</t>
  </si>
  <si>
    <t>015555</t>
  </si>
  <si>
    <t>015598</t>
  </si>
  <si>
    <t>015601</t>
  </si>
  <si>
    <t>015610</t>
  </si>
  <si>
    <t>015628</t>
  </si>
  <si>
    <t>015636</t>
  </si>
  <si>
    <t>大空町</t>
    <rPh sb="0" eb="3">
      <t>オオゾラチョウ</t>
    </rPh>
    <phoneticPr fontId="9"/>
  </si>
  <si>
    <t>015644</t>
  </si>
  <si>
    <t>十勝総合振興局</t>
    <rPh sb="0" eb="2">
      <t>トカチ</t>
    </rPh>
    <rPh sb="2" eb="4">
      <t>ソウゴウ</t>
    </rPh>
    <rPh sb="4" eb="7">
      <t>シンコウキョク</t>
    </rPh>
    <phoneticPr fontId="9"/>
  </si>
  <si>
    <t>012076</t>
  </si>
  <si>
    <t>016314</t>
  </si>
  <si>
    <t>016322</t>
  </si>
  <si>
    <t>016331</t>
  </si>
  <si>
    <t>016349</t>
  </si>
  <si>
    <t>新得町</t>
  </si>
  <si>
    <t>016357</t>
  </si>
  <si>
    <t>清水町</t>
  </si>
  <si>
    <t>016365</t>
  </si>
  <si>
    <t>016373</t>
  </si>
  <si>
    <t>016381</t>
  </si>
  <si>
    <t>016390</t>
  </si>
  <si>
    <t>016411</t>
  </si>
  <si>
    <t>016420</t>
  </si>
  <si>
    <t>016438</t>
  </si>
  <si>
    <t>016446</t>
  </si>
  <si>
    <t>016454</t>
  </si>
  <si>
    <t>016462</t>
  </si>
  <si>
    <t>016471</t>
  </si>
  <si>
    <t>016489</t>
  </si>
  <si>
    <t>016497</t>
  </si>
  <si>
    <t>釧路総合振興局</t>
    <rPh sb="0" eb="2">
      <t>クシロ</t>
    </rPh>
    <rPh sb="2" eb="4">
      <t>ソウゴウ</t>
    </rPh>
    <rPh sb="4" eb="7">
      <t>シンコウキョク</t>
    </rPh>
    <phoneticPr fontId="9"/>
  </si>
  <si>
    <t>012068</t>
  </si>
  <si>
    <t>016616</t>
  </si>
  <si>
    <t>016624</t>
  </si>
  <si>
    <t>浜中町</t>
  </si>
  <si>
    <t>016632</t>
  </si>
  <si>
    <t>016641</t>
  </si>
  <si>
    <t>016659</t>
  </si>
  <si>
    <t>016675</t>
  </si>
  <si>
    <t>016683</t>
  </si>
  <si>
    <t>根室振興局</t>
    <rPh sb="2" eb="5">
      <t>シンコウキョク</t>
    </rPh>
    <phoneticPr fontId="9"/>
  </si>
  <si>
    <t>〈根室振興局〉</t>
    <rPh sb="1" eb="3">
      <t>ネムロ</t>
    </rPh>
    <rPh sb="3" eb="6">
      <t>シンコウキョク</t>
    </rPh>
    <phoneticPr fontId="9"/>
  </si>
  <si>
    <t>012238</t>
  </si>
  <si>
    <t>016918</t>
  </si>
  <si>
    <t>016926</t>
  </si>
  <si>
    <t>016934</t>
  </si>
  <si>
    <t>016942</t>
  </si>
  <si>
    <t>色丹島</t>
    <rPh sb="0" eb="3">
      <t>シコタントウ</t>
    </rPh>
    <phoneticPr fontId="9"/>
  </si>
  <si>
    <t>色丹村</t>
    <rPh sb="0" eb="3">
      <t>シコタンムラ</t>
    </rPh>
    <phoneticPr fontId="9"/>
  </si>
  <si>
    <t>016951</t>
  </si>
  <si>
    <t>〔国後島〕</t>
    <rPh sb="1" eb="3">
      <t>クナシリ</t>
    </rPh>
    <rPh sb="3" eb="4">
      <t>トウ</t>
    </rPh>
    <phoneticPr fontId="9"/>
  </si>
  <si>
    <t>016969</t>
  </si>
  <si>
    <t>留夜別村</t>
    <rPh sb="0" eb="4">
      <t>ルヨベツムラ</t>
    </rPh>
    <phoneticPr fontId="9"/>
  </si>
  <si>
    <t>016977</t>
  </si>
  <si>
    <t>〔択捉島〕</t>
    <rPh sb="1" eb="3">
      <t>エトロフ</t>
    </rPh>
    <rPh sb="3" eb="4">
      <t>トウ</t>
    </rPh>
    <phoneticPr fontId="9"/>
  </si>
  <si>
    <t>留別村</t>
    <rPh sb="0" eb="3">
      <t>ルベツムラ</t>
    </rPh>
    <phoneticPr fontId="9"/>
  </si>
  <si>
    <t>016985</t>
  </si>
  <si>
    <t>紗那村</t>
    <rPh sb="0" eb="3">
      <t>シャナムラ</t>
    </rPh>
    <phoneticPr fontId="9"/>
  </si>
  <si>
    <t>016993</t>
  </si>
  <si>
    <t>蘂取村</t>
    <rPh sb="0" eb="1">
      <t>シベ</t>
    </rPh>
    <rPh sb="1" eb="2">
      <t>トリ</t>
    </rPh>
    <rPh sb="2" eb="3">
      <t>ムラ</t>
    </rPh>
    <phoneticPr fontId="9"/>
  </si>
  <si>
    <t>017001</t>
  </si>
  <si>
    <t>　・面積と人口密度の全道計、町村計及び根室振興局計は北方領土の６村を加えて算定し、同６村の国土地理院公表面積を全道</t>
    <rPh sb="2" eb="4">
      <t>メンセキ</t>
    </rPh>
    <rPh sb="5" eb="7">
      <t>ジンコウ</t>
    </rPh>
    <rPh sb="7" eb="9">
      <t>ミツド</t>
    </rPh>
    <rPh sb="10" eb="11">
      <t>ゼン</t>
    </rPh>
    <rPh sb="11" eb="12">
      <t>ドウ</t>
    </rPh>
    <rPh sb="12" eb="13">
      <t>ケイ</t>
    </rPh>
    <rPh sb="14" eb="16">
      <t>チョウソン</t>
    </rPh>
    <rPh sb="16" eb="17">
      <t>ケイ</t>
    </rPh>
    <rPh sb="17" eb="18">
      <t>オヨ</t>
    </rPh>
    <rPh sb="19" eb="21">
      <t>ネムロ</t>
    </rPh>
    <rPh sb="21" eb="24">
      <t>シンコウキョク</t>
    </rPh>
    <rPh sb="24" eb="25">
      <t>ケイ</t>
    </rPh>
    <rPh sb="26" eb="28">
      <t>ホッポウ</t>
    </rPh>
    <rPh sb="28" eb="30">
      <t>リョウド</t>
    </rPh>
    <rPh sb="32" eb="33">
      <t>ソン</t>
    </rPh>
    <rPh sb="41" eb="42">
      <t>ドウ</t>
    </rPh>
    <rPh sb="43" eb="44">
      <t>ソン</t>
    </rPh>
    <rPh sb="45" eb="47">
      <t>コクド</t>
    </rPh>
    <rPh sb="47" eb="50">
      <t>チリイン</t>
    </rPh>
    <rPh sb="50" eb="52">
      <t>コウヒョウ</t>
    </rPh>
    <rPh sb="52" eb="54">
      <t>メンセキ</t>
    </rPh>
    <rPh sb="55" eb="57">
      <t>ゼンドウ</t>
    </rPh>
    <phoneticPr fontId="9"/>
  </si>
  <si>
    <t>　  計、町村計及び根室振興局計から差し引いた面積及び密度を〈　　　〉書きした。</t>
    <rPh sb="3" eb="4">
      <t>ケイ</t>
    </rPh>
    <rPh sb="5" eb="7">
      <t>チョウソン</t>
    </rPh>
    <rPh sb="7" eb="8">
      <t>ケイ</t>
    </rPh>
    <rPh sb="8" eb="9">
      <t>オヨ</t>
    </rPh>
    <rPh sb="10" eb="12">
      <t>ネムロ</t>
    </rPh>
    <rPh sb="12" eb="15">
      <t>シンコウキョク</t>
    </rPh>
    <rPh sb="15" eb="16">
      <t>ケイ</t>
    </rPh>
    <rPh sb="18" eb="19">
      <t>サ</t>
    </rPh>
    <rPh sb="20" eb="21">
      <t>ヒ</t>
    </rPh>
    <rPh sb="23" eb="25">
      <t>メンセキ</t>
    </rPh>
    <rPh sb="25" eb="26">
      <t>オヨ</t>
    </rPh>
    <phoneticPr fontId="12"/>
  </si>
  <si>
    <t>　・歯舞群島の面積（94.84k㎡）は、根室市の面積に算入している。</t>
    <rPh sb="2" eb="4">
      <t>ハボマイ</t>
    </rPh>
    <rPh sb="4" eb="6">
      <t>グントウ</t>
    </rPh>
    <rPh sb="7" eb="9">
      <t>メンセキ</t>
    </rPh>
    <rPh sb="20" eb="23">
      <t>ネムロシ</t>
    </rPh>
    <rPh sb="24" eb="26">
      <t>メンセキ</t>
    </rPh>
    <rPh sb="27" eb="29">
      <t>サンニュウ</t>
    </rPh>
    <phoneticPr fontId="9"/>
  </si>
  <si>
    <t>　・境界未定部を有する市区町村の面積は（　　）書きとし、面積が便宜上の概算数値であることを示す。なお、各市区町村の</t>
    <rPh sb="2" eb="4">
      <t>キョウカイ</t>
    </rPh>
    <rPh sb="4" eb="6">
      <t>ミテイ</t>
    </rPh>
    <rPh sb="6" eb="7">
      <t>ブ</t>
    </rPh>
    <rPh sb="8" eb="9">
      <t>ユウ</t>
    </rPh>
    <rPh sb="11" eb="15">
      <t>シクチョウソン</t>
    </rPh>
    <rPh sb="16" eb="18">
      <t>メンセキ</t>
    </rPh>
    <rPh sb="23" eb="24">
      <t>ガ</t>
    </rPh>
    <rPh sb="28" eb="30">
      <t>メンセキ</t>
    </rPh>
    <rPh sb="31" eb="34">
      <t>ベンギジョウ</t>
    </rPh>
    <rPh sb="35" eb="37">
      <t>ガイサン</t>
    </rPh>
    <rPh sb="37" eb="39">
      <t>スウチ</t>
    </rPh>
    <rPh sb="45" eb="46">
      <t>シメ</t>
    </rPh>
    <rPh sb="51" eb="52">
      <t>カク</t>
    </rPh>
    <rPh sb="52" eb="56">
      <t>シクチョウソン</t>
    </rPh>
    <phoneticPr fontId="9"/>
  </si>
  <si>
    <t>　　参考値は、全道計、市計、町村計及び振興局等計に含まれている。</t>
    <rPh sb="25" eb="26">
      <t>フク</t>
    </rPh>
    <phoneticPr fontId="12"/>
  </si>
  <si>
    <t>　・面積は各数値ごとに四捨五入しているため、各市区町村の面積の合計が全道計などの面積と一致しない場合がある。</t>
    <rPh sb="2" eb="4">
      <t>メンセキ</t>
    </rPh>
    <rPh sb="5" eb="8">
      <t>カクスウチ</t>
    </rPh>
    <rPh sb="11" eb="15">
      <t>シシャゴニュウ</t>
    </rPh>
    <rPh sb="22" eb="23">
      <t>カク</t>
    </rPh>
    <rPh sb="23" eb="27">
      <t>シクチョウソン</t>
    </rPh>
    <rPh sb="28" eb="30">
      <t>メンセキ</t>
    </rPh>
    <rPh sb="31" eb="33">
      <t>ゴウケイ</t>
    </rPh>
    <rPh sb="34" eb="37">
      <t>ゼンドウケイ</t>
    </rPh>
    <rPh sb="40" eb="42">
      <t>メンセキ</t>
    </rPh>
    <rPh sb="43" eb="45">
      <t>イッチ</t>
    </rPh>
    <rPh sb="48" eb="50">
      <t>バアイ</t>
    </rPh>
    <phoneticPr fontId="12"/>
  </si>
  <si>
    <t>　　　振興局等計及び全道計には算入している。</t>
    <rPh sb="3" eb="6">
      <t>シンコウキョク</t>
    </rPh>
    <rPh sb="6" eb="7">
      <t>トウ</t>
    </rPh>
    <rPh sb="7" eb="8">
      <t>ケイ</t>
    </rPh>
    <rPh sb="8" eb="9">
      <t>オヨ</t>
    </rPh>
    <phoneticPr fontId="12"/>
  </si>
  <si>
    <t>　　　町村計及び町計には算入している。</t>
  </si>
  <si>
    <t>地方公共団体
コード</t>
    <rPh sb="0" eb="2">
      <t>チホウ</t>
    </rPh>
    <rPh sb="2" eb="4">
      <t>コウキョウ</t>
    </rPh>
    <phoneticPr fontId="7"/>
  </si>
  <si>
    <t>(R2.10.1)</t>
    <phoneticPr fontId="7"/>
  </si>
  <si>
    <t>(H27.10.1)</t>
    <phoneticPr fontId="7"/>
  </si>
  <si>
    <t>(注)1　然別湖は、境界未定のため、上士幌町及び鹿追町の面積には含まないが、全道計、振興局等計、</t>
    <rPh sb="1" eb="2">
      <t>チュウ</t>
    </rPh>
    <rPh sb="42" eb="45">
      <t>シンコウキョク</t>
    </rPh>
    <rPh sb="45" eb="46">
      <t>トウ</t>
    </rPh>
    <rPh sb="46" eb="47">
      <t>ケイ</t>
    </rPh>
    <phoneticPr fontId="12"/>
  </si>
  <si>
    <t>(注)2　風蓮湖は、境界未定のため根室市及び別海町の面積には含まない。また、市計及び町計にも含まないが</t>
    <rPh sb="1" eb="2">
      <t>チュウ</t>
    </rPh>
    <rPh sb="40" eb="41">
      <t>オヨ</t>
    </rPh>
    <phoneticPr fontId="12"/>
  </si>
  <si>
    <t>(注)1 然別湖</t>
    <rPh sb="1" eb="2">
      <t>チュウ</t>
    </rPh>
    <rPh sb="5" eb="7">
      <t>シカリベツ</t>
    </rPh>
    <rPh sb="7" eb="8">
      <t>コ</t>
    </rPh>
    <phoneticPr fontId="9"/>
  </si>
  <si>
    <t>(注)2 風蓮湖</t>
    <rPh sb="1" eb="2">
      <t>チュウ</t>
    </rPh>
    <rPh sb="5" eb="8">
      <t>フウレンコ</t>
    </rPh>
    <phoneticPr fontId="9"/>
  </si>
  <si>
    <t>(R5.1.1)</t>
    <phoneticPr fontId="7"/>
  </si>
  <si>
    <t>１－１　市町村別面積・人口・世帯数等の状況</t>
    <rPh sb="4" eb="7">
      <t>シチョウソン</t>
    </rPh>
    <rPh sb="7" eb="8">
      <t>ベツ</t>
    </rPh>
    <rPh sb="8" eb="10">
      <t>メンセキ</t>
    </rPh>
    <rPh sb="11" eb="13">
      <t>ジンコウ</t>
    </rPh>
    <rPh sb="14" eb="17">
      <t>セタイスウ</t>
    </rPh>
    <rPh sb="17" eb="18">
      <t>トウ</t>
    </rPh>
    <rPh sb="19" eb="21">
      <t>ジョウキョウ</t>
    </rPh>
    <phoneticPr fontId="7"/>
  </si>
  <si>
    <t>(R6.4.1現在)</t>
    <rPh sb="7" eb="9">
      <t>ゲンザイ</t>
    </rPh>
    <phoneticPr fontId="7"/>
  </si>
  <si>
    <t>(R6.1.1)</t>
    <phoneticPr fontId="7"/>
  </si>
  <si>
    <t>(R6.6.1)</t>
    <phoneticPr fontId="7"/>
  </si>
  <si>
    <t>－</t>
    <phoneticPr fontId="10"/>
  </si>
  <si>
    <t>〈64.88〉</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</si>
</sst>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0.00;&quot;△ &quot;#,##0.00"/>
    <numFmt numFmtId="178" formatCode="#,##0_ "/>
    <numFmt numFmtId="179" formatCode="#,##0.00_);\(#,##0.00\)"/>
    <numFmt numFmtId="180" formatCode="&quot;〈&quot;#,##0.00&quot;〉&quot;"/>
    <numFmt numFmtId="181" formatCode="\(#.##\)"/>
    <numFmt numFmtId="182" formatCode="&quot;〔&quot;@&quot;〕&quot;"/>
    <numFmt numFmtId="183" formatCode="\(#,###.##\)"/>
    <numFmt numFmtId="184" formatCode="\(#.##0\)"/>
    <numFmt numFmtId="185" formatCode="000000"/>
    <numFmt numFmtId="186" formatCode="0.00;&quot;△ &quot;0.00"/>
  </numFmts>
  <fonts count="22"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4"/>
      <name val="ＭＳ 明朝"/>
      <family val="1"/>
      <charset val="128"/>
    </font>
    <font>
      <sz val="7"/>
      <name val="ＭＳ Ｐ明朝"/>
      <family val="1"/>
      <charset val="128"/>
    </font>
    <font>
      <sz val="10"/>
      <color indexed="8"/>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sz val="9"/>
      <color indexed="81"/>
      <name val="ＭＳ Ｐゴシック"/>
      <family val="3"/>
      <charset val="128"/>
    </font>
    <font>
      <sz val="14"/>
      <name val="ＭＳ ゴシック"/>
      <family val="3"/>
      <charset val="128"/>
    </font>
    <font>
      <b/>
      <sz val="18"/>
      <name val="ＭＳ Ｐゴシック"/>
      <family val="3"/>
      <charset val="128"/>
    </font>
    <font>
      <b/>
      <sz val="11"/>
      <name val="ＭＳ ゴシック"/>
      <family val="3"/>
      <charset val="128"/>
    </font>
    <font>
      <sz val="10"/>
      <name val="ＭＳ ゴシック"/>
      <family val="3"/>
      <charset val="128"/>
    </font>
    <font>
      <sz val="11"/>
      <color theme="1"/>
      <name val="ＭＳ Ｐゴシック"/>
      <family val="3"/>
      <charset val="128"/>
      <scheme val="minor"/>
    </font>
    <font>
      <sz val="12"/>
      <name val="ＭＳ ゴシック"/>
      <family val="3"/>
      <charset val="128"/>
    </font>
    <font>
      <sz val="11"/>
      <color theme="1"/>
      <name val="ＭＳ 明朝"/>
      <family val="1"/>
      <charset val="128"/>
    </font>
    <font>
      <sz val="14"/>
      <color theme="1"/>
      <name val="ＭＳ 明朝"/>
      <family val="1"/>
      <charset val="128"/>
    </font>
    <font>
      <sz val="11"/>
      <color indexed="8"/>
      <name val="ＭＳ 明朝"/>
      <family val="1"/>
      <charset val="128"/>
    </font>
  </fonts>
  <fills count="2">
    <fill>
      <patternFill patternType="none"/>
    </fill>
    <fill>
      <patternFill patternType="gray125"/>
    </fill>
  </fills>
  <borders count="134">
    <border>
      <left/>
      <right/>
      <top/>
      <bottom/>
      <diagonal/>
    </border>
    <border>
      <left style="thin">
        <color indexed="8"/>
      </left>
      <right style="thin">
        <color indexed="8"/>
      </right>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style="medium">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medium">
        <color indexed="8"/>
      </right>
      <top/>
      <bottom/>
      <diagonal/>
    </border>
    <border>
      <left style="thin">
        <color indexed="8"/>
      </left>
      <right style="hair">
        <color indexed="8"/>
      </right>
      <top/>
      <bottom/>
      <diagonal/>
    </border>
    <border>
      <left style="hair">
        <color indexed="8"/>
      </left>
      <right style="thin">
        <color indexed="8"/>
      </right>
      <top/>
      <bottom/>
      <diagonal/>
    </border>
    <border>
      <left/>
      <right/>
      <top/>
      <bottom style="medium">
        <color indexed="8"/>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style="thin">
        <color indexed="8"/>
      </left>
      <right style="medium">
        <color indexed="8"/>
      </right>
      <top style="double">
        <color indexed="8"/>
      </top>
      <bottom/>
      <diagonal/>
    </border>
    <border>
      <left/>
      <right/>
      <top style="medium">
        <color indexed="8"/>
      </top>
      <bottom style="thin">
        <color indexed="8"/>
      </bottom>
      <diagonal/>
    </border>
    <border>
      <left/>
      <right style="thin">
        <color indexed="8"/>
      </right>
      <top style="thin">
        <color indexed="8"/>
      </top>
      <bottom style="dashed">
        <color indexed="8"/>
      </bottom>
      <diagonal/>
    </border>
    <border>
      <left style="dashed">
        <color indexed="8"/>
      </left>
      <right style="thin">
        <color indexed="8"/>
      </right>
      <top/>
      <bottom/>
      <diagonal/>
    </border>
    <border>
      <left style="dashed">
        <color indexed="8"/>
      </left>
      <right style="thin">
        <color indexed="8"/>
      </right>
      <top/>
      <bottom style="double">
        <color indexed="8"/>
      </bottom>
      <diagonal/>
    </border>
    <border>
      <left style="thin">
        <color indexed="64"/>
      </left>
      <right/>
      <top/>
      <bottom/>
      <diagonal/>
    </border>
    <border>
      <left style="medium">
        <color indexed="8"/>
      </left>
      <right style="thin">
        <color indexed="8"/>
      </right>
      <top style="medium">
        <color indexed="8"/>
      </top>
      <bottom/>
      <diagonal/>
    </border>
    <border>
      <left style="medium">
        <color indexed="8"/>
      </left>
      <right style="thin">
        <color indexed="8"/>
      </right>
      <top/>
      <bottom style="double">
        <color indexed="8"/>
      </bottom>
      <diagonal/>
    </border>
    <border>
      <left/>
      <right/>
      <top/>
      <bottom style="double">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double">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right style="thin">
        <color indexed="8"/>
      </right>
      <top style="medium">
        <color indexed="8"/>
      </top>
      <bottom style="thin">
        <color indexed="8"/>
      </bottom>
      <diagonal/>
    </border>
    <border>
      <left style="thin">
        <color indexed="8"/>
      </left>
      <right style="dashed">
        <color indexed="8"/>
      </right>
      <top/>
      <bottom/>
      <diagonal/>
    </border>
    <border>
      <left style="thin">
        <color indexed="64"/>
      </left>
      <right style="thin">
        <color indexed="8"/>
      </right>
      <top/>
      <bottom/>
      <diagonal/>
    </border>
    <border>
      <left style="thin">
        <color indexed="64"/>
      </left>
      <right/>
      <top style="medium">
        <color indexed="8"/>
      </top>
      <bottom style="thin">
        <color indexed="8"/>
      </bottom>
      <diagonal/>
    </border>
    <border>
      <left style="thin">
        <color indexed="64"/>
      </left>
      <right/>
      <top style="thin">
        <color indexed="8"/>
      </top>
      <bottom style="thin">
        <color indexed="8"/>
      </bottom>
      <diagonal/>
    </border>
    <border>
      <left style="thin">
        <color indexed="64"/>
      </left>
      <right/>
      <top/>
      <bottom style="double">
        <color indexed="8"/>
      </bottom>
      <diagonal/>
    </border>
    <border>
      <left style="thin">
        <color indexed="8"/>
      </left>
      <right style="thin">
        <color indexed="64"/>
      </right>
      <top style="medium">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double">
        <color indexed="8"/>
      </bottom>
      <diagonal/>
    </border>
    <border>
      <left style="thin">
        <color indexed="8"/>
      </left>
      <right style="thin">
        <color indexed="64"/>
      </right>
      <top style="double">
        <color indexed="8"/>
      </top>
      <bottom/>
      <diagonal/>
    </border>
    <border>
      <left style="thin">
        <color indexed="64"/>
      </left>
      <right/>
      <top style="double">
        <color indexed="8"/>
      </top>
      <bottom/>
      <diagonal/>
    </border>
    <border>
      <left style="dashed">
        <color indexed="64"/>
      </left>
      <right style="thin">
        <color indexed="8"/>
      </right>
      <top style="double">
        <color indexed="8"/>
      </top>
      <bottom/>
      <diagonal/>
    </border>
    <border>
      <left style="dashed">
        <color indexed="64"/>
      </left>
      <right style="thin">
        <color indexed="8"/>
      </right>
      <top/>
      <bottom/>
      <diagonal/>
    </border>
    <border>
      <left style="thin">
        <color indexed="64"/>
      </left>
      <right style="dashed">
        <color indexed="64"/>
      </right>
      <top/>
      <bottom/>
      <diagonal/>
    </border>
    <border>
      <left style="dashed">
        <color indexed="64"/>
      </left>
      <right style="thin">
        <color indexed="64"/>
      </right>
      <top/>
      <bottom/>
      <diagonal/>
    </border>
    <border>
      <left/>
      <right style="thin">
        <color indexed="64"/>
      </right>
      <top/>
      <bottom/>
      <diagonal/>
    </border>
    <border>
      <left/>
      <right style="thin">
        <color indexed="64"/>
      </right>
      <top style="double">
        <color indexed="8"/>
      </top>
      <bottom/>
      <diagonal/>
    </border>
    <border>
      <left style="medium">
        <color indexed="8"/>
      </left>
      <right style="thin">
        <color indexed="64"/>
      </right>
      <top style="double">
        <color indexed="8"/>
      </top>
      <bottom/>
      <diagonal/>
    </border>
    <border>
      <left style="medium">
        <color indexed="8"/>
      </left>
      <right style="thin">
        <color indexed="64"/>
      </right>
      <top/>
      <bottom/>
      <diagonal/>
    </border>
    <border>
      <left style="thin">
        <color indexed="64"/>
      </left>
      <right style="thin">
        <color indexed="8"/>
      </right>
      <top style="medium">
        <color indexed="8"/>
      </top>
      <bottom style="thin">
        <color indexed="8"/>
      </bottom>
      <diagonal/>
    </border>
    <border>
      <left style="medium">
        <color indexed="8"/>
      </left>
      <right style="thin">
        <color indexed="64"/>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bottom style="thin">
        <color indexed="64"/>
      </bottom>
      <diagonal/>
    </border>
    <border>
      <left style="dashed">
        <color indexed="64"/>
      </left>
      <right style="thin">
        <color indexed="8"/>
      </right>
      <top/>
      <bottom style="thin">
        <color indexed="64"/>
      </bottom>
      <diagonal/>
    </border>
    <border>
      <left style="thin">
        <color indexed="8"/>
      </left>
      <right style="medium">
        <color indexed="8"/>
      </right>
      <top/>
      <bottom style="thin">
        <color indexed="64"/>
      </bottom>
      <diagonal/>
    </border>
    <border>
      <left style="hair">
        <color indexed="8"/>
      </left>
      <right style="thin">
        <color indexed="8"/>
      </right>
      <top/>
      <bottom style="thin">
        <color indexed="64"/>
      </bottom>
      <diagonal/>
    </border>
    <border>
      <left style="thin">
        <color indexed="64"/>
      </left>
      <right style="thin">
        <color indexed="64"/>
      </right>
      <top/>
      <bottom style="thin">
        <color indexed="64"/>
      </bottom>
      <diagonal/>
    </border>
    <border>
      <left style="medium">
        <color indexed="8"/>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8"/>
      </right>
      <top style="hair">
        <color indexed="64"/>
      </top>
      <bottom/>
      <diagonal/>
    </border>
    <border>
      <left style="thin">
        <color indexed="8"/>
      </left>
      <right style="thin">
        <color indexed="8"/>
      </right>
      <top style="hair">
        <color indexed="64"/>
      </top>
      <bottom/>
      <diagonal/>
    </border>
    <border>
      <left style="thin">
        <color indexed="8"/>
      </left>
      <right style="thin">
        <color indexed="8"/>
      </right>
      <top style="thin">
        <color indexed="64"/>
      </top>
      <bottom style="hair">
        <color indexed="64"/>
      </bottom>
      <diagonal/>
    </border>
    <border>
      <left style="thin">
        <color indexed="8"/>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style="medium">
        <color indexed="8"/>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8"/>
      </right>
      <top style="thin">
        <color indexed="64"/>
      </top>
      <bottom style="hair">
        <color indexed="64"/>
      </bottom>
      <diagonal/>
    </border>
    <border>
      <left style="thin">
        <color indexed="8"/>
      </left>
      <right style="medium">
        <color indexed="8"/>
      </right>
      <top style="thin">
        <color indexed="64"/>
      </top>
      <bottom style="hair">
        <color indexed="64"/>
      </bottom>
      <diagonal/>
    </border>
    <border>
      <left/>
      <right style="thin">
        <color indexed="8"/>
      </right>
      <top style="thin">
        <color indexed="64"/>
      </top>
      <bottom style="hair">
        <color indexed="64"/>
      </bottom>
      <diagonal/>
    </border>
    <border>
      <left style="thin">
        <color indexed="64"/>
      </left>
      <right/>
      <top style="thin">
        <color indexed="64"/>
      </top>
      <bottom style="hair">
        <color indexed="64"/>
      </bottom>
      <diagonal/>
    </border>
    <border>
      <left style="hair">
        <color indexed="8"/>
      </left>
      <right style="thin">
        <color indexed="8"/>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dashed">
        <color indexed="8"/>
      </right>
      <top style="thin">
        <color indexed="64"/>
      </top>
      <bottom style="hair">
        <color indexed="64"/>
      </bottom>
      <diagonal/>
    </border>
    <border>
      <left/>
      <right/>
      <top style="thin">
        <color indexed="64"/>
      </top>
      <bottom style="hair">
        <color indexed="64"/>
      </bottom>
      <diagonal/>
    </border>
    <border>
      <left style="medium">
        <color indexed="8"/>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ashed">
        <color indexed="64"/>
      </left>
      <right style="thin">
        <color indexed="8"/>
      </right>
      <top style="hair">
        <color indexed="64"/>
      </top>
      <bottom style="hair">
        <color indexed="64"/>
      </bottom>
      <diagonal/>
    </border>
    <border>
      <left style="hair">
        <color indexed="8"/>
      </left>
      <right style="thin">
        <color indexed="8"/>
      </right>
      <top style="hair">
        <color indexed="64"/>
      </top>
      <bottom style="hair">
        <color indexed="64"/>
      </bottom>
      <diagonal/>
    </border>
    <border>
      <left style="thin">
        <color indexed="8"/>
      </left>
      <right style="medium">
        <color indexed="8"/>
      </right>
      <top style="hair">
        <color indexed="64"/>
      </top>
      <bottom style="hair">
        <color indexed="64"/>
      </bottom>
      <diagonal/>
    </border>
    <border>
      <left style="thin">
        <color indexed="64"/>
      </left>
      <right style="thin">
        <color indexed="8"/>
      </right>
      <top style="double">
        <color indexed="8"/>
      </top>
      <bottom/>
      <diagonal/>
    </border>
    <border>
      <left style="medium">
        <color indexed="8"/>
      </left>
      <right style="thin">
        <color indexed="64"/>
      </right>
      <top/>
      <bottom style="hair">
        <color indexed="8"/>
      </bottom>
      <diagonal/>
    </border>
    <border>
      <left/>
      <right style="thin">
        <color indexed="64"/>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thin">
        <color indexed="8"/>
      </left>
      <right style="thin">
        <color indexed="8"/>
      </right>
      <top/>
      <bottom style="hair">
        <color indexed="8"/>
      </bottom>
      <diagonal/>
    </border>
    <border>
      <left style="thin">
        <color indexed="8"/>
      </left>
      <right style="thin">
        <color indexed="64"/>
      </right>
      <top/>
      <bottom style="hair">
        <color indexed="8"/>
      </bottom>
      <diagonal/>
    </border>
    <border>
      <left style="thin">
        <color indexed="64"/>
      </left>
      <right/>
      <top/>
      <bottom style="hair">
        <color indexed="8"/>
      </bottom>
      <diagonal/>
    </border>
    <border>
      <left style="dashed">
        <color indexed="64"/>
      </left>
      <right style="thin">
        <color indexed="8"/>
      </right>
      <top/>
      <bottom style="hair">
        <color indexed="8"/>
      </bottom>
      <diagonal/>
    </border>
    <border>
      <left style="hair">
        <color indexed="8"/>
      </left>
      <right style="thin">
        <color indexed="8"/>
      </right>
      <top/>
      <bottom style="hair">
        <color indexed="8"/>
      </bottom>
      <diagonal/>
    </border>
    <border>
      <left style="thin">
        <color indexed="8"/>
      </left>
      <right style="medium">
        <color indexed="8"/>
      </right>
      <top/>
      <bottom style="hair">
        <color indexed="8"/>
      </bottom>
      <diagonal/>
    </border>
    <border>
      <left style="thin">
        <color indexed="8"/>
      </left>
      <right style="dashed">
        <color indexed="8"/>
      </right>
      <top/>
      <bottom style="thin">
        <color indexed="64"/>
      </bottom>
      <diagonal/>
    </border>
    <border>
      <left style="thin">
        <color indexed="64"/>
      </left>
      <right style="dashed">
        <color indexed="64"/>
      </right>
      <top style="hair">
        <color indexed="64"/>
      </top>
      <bottom/>
      <diagonal/>
    </border>
    <border>
      <left style="thin">
        <color indexed="8"/>
      </left>
      <right style="thin">
        <color indexed="8"/>
      </right>
      <top style="thin">
        <color indexed="64"/>
      </top>
      <bottom style="hair">
        <color indexed="8"/>
      </bottom>
      <diagonal/>
    </border>
    <border>
      <left style="hair">
        <color indexed="8"/>
      </left>
      <right/>
      <top style="thin">
        <color indexed="64"/>
      </top>
      <bottom style="hair">
        <color indexed="64"/>
      </bottom>
      <diagonal/>
    </border>
    <border>
      <left style="hair">
        <color indexed="8"/>
      </left>
      <right/>
      <top/>
      <bottom/>
      <diagonal/>
    </border>
    <border>
      <left style="hair">
        <color indexed="8"/>
      </left>
      <right/>
      <top/>
      <bottom style="thin">
        <color indexed="64"/>
      </bottom>
      <diagonal/>
    </border>
    <border>
      <left style="hair">
        <color indexed="8"/>
      </left>
      <right/>
      <top style="hair">
        <color indexed="64"/>
      </top>
      <bottom style="hair">
        <color indexed="64"/>
      </bottom>
      <diagonal/>
    </border>
    <border>
      <left style="hair">
        <color indexed="8"/>
      </left>
      <right/>
      <top/>
      <bottom style="hair">
        <color indexed="8"/>
      </bottom>
      <diagonal/>
    </border>
    <border>
      <left style="thin">
        <color indexed="8"/>
      </left>
      <right style="medium">
        <color indexed="8"/>
      </right>
      <top style="hair">
        <color indexed="64"/>
      </top>
      <bottom/>
      <diagonal/>
    </border>
    <border>
      <left style="medium">
        <color indexed="64"/>
      </left>
      <right style="thin">
        <color indexed="64"/>
      </right>
      <top/>
      <bottom/>
      <diagonal/>
    </border>
    <border>
      <left style="thin">
        <color indexed="8"/>
      </left>
      <right style="thin">
        <color indexed="64"/>
      </right>
      <top style="hair">
        <color indexed="8"/>
      </top>
      <bottom/>
      <diagonal/>
    </border>
    <border>
      <left style="thin">
        <color indexed="8"/>
      </left>
      <right style="thin">
        <color indexed="64"/>
      </right>
      <top style="thin">
        <color indexed="8"/>
      </top>
      <bottom style="hair">
        <color indexed="8"/>
      </bottom>
      <diagonal/>
    </border>
    <border>
      <left style="thin">
        <color indexed="8"/>
      </left>
      <right style="thin">
        <color indexed="64"/>
      </right>
      <top style="hair">
        <color indexed="8"/>
      </top>
      <bottom style="hair">
        <color indexed="8"/>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64"/>
      </right>
      <top style="thin">
        <color indexed="8"/>
      </top>
      <bottom style="medium">
        <color indexed="8"/>
      </bottom>
      <diagonal/>
    </border>
    <border>
      <left/>
      <right style="thin">
        <color indexed="64"/>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64"/>
      </right>
      <top style="thin">
        <color indexed="8"/>
      </top>
      <bottom style="medium">
        <color indexed="8"/>
      </bottom>
      <diagonal/>
    </border>
    <border>
      <left style="thin">
        <color indexed="64"/>
      </left>
      <right/>
      <top style="thin">
        <color indexed="8"/>
      </top>
      <bottom style="medium">
        <color indexed="8"/>
      </bottom>
      <diagonal/>
    </border>
    <border>
      <left style="dashed">
        <color indexed="64"/>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diagonal/>
    </border>
    <border>
      <left style="dashed">
        <color indexed="64"/>
      </left>
      <right style="thin">
        <color indexed="8"/>
      </right>
      <top style="thin">
        <color indexed="8"/>
      </top>
      <bottom/>
      <diagonal/>
    </border>
    <border>
      <left/>
      <right style="thin">
        <color indexed="8"/>
      </right>
      <top style="thin">
        <color indexed="8"/>
      </top>
      <bottom/>
      <diagonal/>
    </border>
    <border>
      <left style="thin">
        <color indexed="8"/>
      </left>
      <right style="medium">
        <color indexed="8"/>
      </right>
      <top style="thin">
        <color indexed="64"/>
      </top>
      <bottom style="thin">
        <color indexed="8"/>
      </bottom>
      <diagonal/>
    </border>
  </borders>
  <cellStyleXfs count="17">
    <xf numFmtId="1" fontId="0" fillId="0" borderId="0"/>
    <xf numFmtId="38" fontId="5" fillId="0" borderId="0" applyFont="0" applyFill="0" applyBorder="0" applyAlignment="0" applyProtection="0"/>
    <xf numFmtId="38" fontId="4" fillId="0" borderId="0" applyFont="0" applyFill="0" applyBorder="0" applyAlignment="0" applyProtection="0"/>
    <xf numFmtId="0" fontId="17" fillId="0" borderId="0">
      <alignment vertical="center"/>
    </xf>
    <xf numFmtId="0" fontId="6" fillId="0" borderId="0"/>
    <xf numFmtId="38" fontId="4" fillId="0" borderId="0" applyFont="0" applyFill="0" applyBorder="0" applyAlignment="0" applyProtection="0"/>
    <xf numFmtId="0" fontId="17" fillId="0" borderId="0">
      <alignment vertical="center"/>
    </xf>
    <xf numFmtId="0" fontId="4" fillId="0" borderId="0"/>
    <xf numFmtId="38" fontId="17"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xf numFmtId="0" fontId="16" fillId="0" borderId="0">
      <alignment vertical="center"/>
    </xf>
    <xf numFmtId="38" fontId="18"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39">
    <xf numFmtId="1" fontId="0" fillId="0" borderId="0" xfId="0"/>
    <xf numFmtId="49" fontId="0" fillId="0" borderId="0" xfId="0" applyNumberFormat="1" applyFont="1" applyFill="1"/>
    <xf numFmtId="49" fontId="0" fillId="0" borderId="0" xfId="0" applyNumberFormat="1" applyFont="1" applyFill="1" applyBorder="1"/>
    <xf numFmtId="49" fontId="11" fillId="0" borderId="0" xfId="0" applyNumberFormat="1" applyFont="1" applyFill="1"/>
    <xf numFmtId="179" fontId="0" fillId="0" borderId="0" xfId="0" applyNumberFormat="1" applyFont="1" applyFill="1"/>
    <xf numFmtId="176" fontId="0" fillId="0" borderId="0" xfId="0" applyNumberFormat="1" applyFont="1" applyFill="1"/>
    <xf numFmtId="177" fontId="0" fillId="0" borderId="0" xfId="0" applyNumberFormat="1" applyFont="1" applyFill="1"/>
    <xf numFmtId="49" fontId="11" fillId="0" borderId="10" xfId="0" applyNumberFormat="1" applyFont="1" applyFill="1" applyBorder="1"/>
    <xf numFmtId="176" fontId="11" fillId="0" borderId="12" xfId="1"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1" fillId="0" borderId="1" xfId="1" applyNumberFormat="1" applyFont="1" applyFill="1" applyBorder="1" applyAlignment="1">
      <alignment horizontal="center" vertical="center" wrapText="1"/>
    </xf>
    <xf numFmtId="176" fontId="11" fillId="0" borderId="13" xfId="1" applyNumberFormat="1" applyFont="1" applyFill="1" applyBorder="1" applyAlignment="1">
      <alignment horizontal="center" vertical="center" wrapText="1"/>
    </xf>
    <xf numFmtId="176" fontId="11" fillId="0" borderId="14" xfId="0" applyNumberFormat="1" applyFont="1" applyFill="1" applyBorder="1" applyAlignment="1">
      <alignment horizontal="center" wrapText="1"/>
    </xf>
    <xf numFmtId="176" fontId="11" fillId="0" borderId="13" xfId="0" applyNumberFormat="1" applyFont="1" applyFill="1" applyBorder="1" applyAlignment="1">
      <alignment horizontal="center" wrapText="1"/>
    </xf>
    <xf numFmtId="49" fontId="11" fillId="0" borderId="0" xfId="0" applyNumberFormat="1" applyFont="1" applyFill="1" applyBorder="1" applyAlignment="1">
      <alignment horizontal="left"/>
    </xf>
    <xf numFmtId="176" fontId="11" fillId="0" borderId="17" xfId="0" applyNumberFormat="1" applyFont="1" applyFill="1" applyBorder="1" applyAlignment="1">
      <alignment horizontal="center"/>
    </xf>
    <xf numFmtId="176" fontId="11" fillId="0" borderId="18" xfId="0" applyNumberFormat="1" applyFont="1" applyFill="1" applyBorder="1" applyAlignment="1">
      <alignment horizontal="center" vertical="center"/>
    </xf>
    <xf numFmtId="176" fontId="11" fillId="0" borderId="19" xfId="0" applyNumberFormat="1" applyFont="1" applyFill="1" applyBorder="1" applyAlignment="1">
      <alignment horizontal="center" wrapText="1"/>
    </xf>
    <xf numFmtId="176" fontId="11" fillId="0" borderId="20" xfId="0" applyNumberFormat="1" applyFont="1" applyFill="1" applyBorder="1" applyAlignment="1">
      <alignment horizontal="center" vertical="center"/>
    </xf>
    <xf numFmtId="176" fontId="11" fillId="0" borderId="37" xfId="0" applyNumberFormat="1" applyFont="1" applyFill="1" applyBorder="1" applyAlignment="1">
      <alignment horizontal="center" wrapText="1"/>
    </xf>
    <xf numFmtId="179" fontId="0" fillId="0" borderId="0" xfId="0" applyNumberFormat="1" applyFont="1" applyFill="1" applyBorder="1"/>
    <xf numFmtId="177" fontId="11" fillId="0" borderId="40" xfId="1" applyNumberFormat="1" applyFont="1" applyFill="1" applyBorder="1" applyAlignment="1">
      <alignment horizontal="center" vertical="center" wrapText="1"/>
    </xf>
    <xf numFmtId="177" fontId="11" fillId="0" borderId="41" xfId="1" applyNumberFormat="1" applyFont="1" applyFill="1" applyBorder="1" applyAlignment="1">
      <alignment horizontal="center" vertical="center" wrapText="1"/>
    </xf>
    <xf numFmtId="177" fontId="11" fillId="0" borderId="42" xfId="1" applyNumberFormat="1" applyFont="1" applyFill="1" applyBorder="1" applyAlignment="1">
      <alignment horizontal="center" vertical="center" wrapText="1"/>
    </xf>
    <xf numFmtId="177" fontId="11" fillId="0" borderId="1" xfId="0" applyNumberFormat="1" applyFont="1" applyFill="1" applyBorder="1" applyAlignment="1" applyProtection="1">
      <alignment horizontal="center" vertical="center"/>
      <protection locked="0"/>
    </xf>
    <xf numFmtId="177" fontId="11" fillId="0" borderId="41" xfId="0" applyNumberFormat="1" applyFont="1" applyFill="1" applyBorder="1" applyAlignment="1" applyProtection="1">
      <alignment horizontal="center" vertical="center"/>
      <protection locked="0"/>
    </xf>
    <xf numFmtId="176" fontId="0" fillId="0" borderId="0" xfId="0" applyNumberFormat="1" applyFont="1" applyFill="1" applyAlignment="1"/>
    <xf numFmtId="176" fontId="11" fillId="0" borderId="12" xfId="2" applyNumberFormat="1" applyFont="1" applyFill="1" applyBorder="1" applyAlignment="1">
      <alignment horizontal="center" vertical="center"/>
    </xf>
    <xf numFmtId="176" fontId="11" fillId="0" borderId="1" xfId="2" applyNumberFormat="1" applyFont="1" applyFill="1" applyBorder="1" applyAlignment="1">
      <alignment horizontal="center" vertical="center"/>
    </xf>
    <xf numFmtId="176" fontId="11" fillId="0" borderId="13" xfId="2" applyNumberFormat="1"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protection locked="0"/>
    </xf>
    <xf numFmtId="176" fontId="11" fillId="0" borderId="6" xfId="0" applyNumberFormat="1" applyFont="1" applyFill="1" applyBorder="1" applyAlignment="1" applyProtection="1">
      <alignment horizontal="center" vertical="center"/>
      <protection locked="0"/>
    </xf>
    <xf numFmtId="176" fontId="11" fillId="0" borderId="0" xfId="0" applyNumberFormat="1" applyFont="1" applyFill="1" applyBorder="1"/>
    <xf numFmtId="176" fontId="0" fillId="0" borderId="0" xfId="0" applyNumberFormat="1" applyFont="1" applyFill="1" applyBorder="1" applyProtection="1">
      <protection locked="0"/>
    </xf>
    <xf numFmtId="176" fontId="11" fillId="0" borderId="20" xfId="0" applyNumberFormat="1" applyFont="1" applyFill="1" applyBorder="1" applyAlignment="1" applyProtection="1">
      <alignment horizontal="center" vertical="center"/>
      <protection locked="0"/>
    </xf>
    <xf numFmtId="176" fontId="11" fillId="0" borderId="46" xfId="0" applyNumberFormat="1" applyFont="1" applyFill="1" applyBorder="1" applyAlignment="1" applyProtection="1">
      <alignment horizontal="center" vertical="center"/>
      <protection locked="0"/>
    </xf>
    <xf numFmtId="176" fontId="11" fillId="0" borderId="10" xfId="0" applyNumberFormat="1" applyFont="1" applyFill="1" applyBorder="1"/>
    <xf numFmtId="176" fontId="0" fillId="0" borderId="0" xfId="0" applyNumberFormat="1" applyFont="1" applyFill="1" applyBorder="1"/>
    <xf numFmtId="176" fontId="19" fillId="0" borderId="0" xfId="0" applyNumberFormat="1" applyFont="1" applyFill="1" applyBorder="1"/>
    <xf numFmtId="176" fontId="20" fillId="0" borderId="0" xfId="0" applyNumberFormat="1" applyFont="1" applyFill="1" applyBorder="1" applyProtection="1">
      <protection locked="0"/>
    </xf>
    <xf numFmtId="176" fontId="20" fillId="0" borderId="0" xfId="0" applyNumberFormat="1" applyFont="1" applyFill="1"/>
    <xf numFmtId="179" fontId="11" fillId="0" borderId="53" xfId="0" applyNumberFormat="1" applyFont="1" applyFill="1" applyBorder="1" applyAlignment="1">
      <alignment horizontal="center" vertical="center"/>
    </xf>
    <xf numFmtId="185" fontId="21" fillId="0" borderId="49" xfId="0" applyNumberFormat="1" applyFont="1" applyFill="1" applyBorder="1" applyAlignment="1">
      <alignment horizontal="center" vertical="center"/>
    </xf>
    <xf numFmtId="176" fontId="11" fillId="0" borderId="5" xfId="0" applyNumberFormat="1" applyFont="1" applyFill="1" applyBorder="1" applyAlignment="1" applyProtection="1">
      <alignment horizontal="center" vertical="center"/>
      <protection locked="0"/>
    </xf>
    <xf numFmtId="176" fontId="11" fillId="0" borderId="9" xfId="0" applyNumberFormat="1" applyFont="1" applyFill="1" applyBorder="1" applyAlignment="1" applyProtection="1">
      <alignment horizontal="center" vertical="center"/>
      <protection locked="0"/>
    </xf>
    <xf numFmtId="49" fontId="11" fillId="0" borderId="50" xfId="0" applyNumberFormat="1" applyFont="1" applyFill="1" applyBorder="1" applyAlignment="1">
      <alignment horizontal="center" vertical="center"/>
    </xf>
    <xf numFmtId="176" fontId="11" fillId="0" borderId="2" xfId="0" applyNumberFormat="1" applyFont="1" applyFill="1" applyBorder="1" applyAlignment="1" applyProtection="1">
      <alignment vertical="center"/>
      <protection locked="0"/>
    </xf>
    <xf numFmtId="176" fontId="11" fillId="0" borderId="3" xfId="0" applyNumberFormat="1" applyFont="1" applyFill="1" applyBorder="1" applyAlignment="1" applyProtection="1">
      <alignment vertical="center"/>
      <protection locked="0"/>
    </xf>
    <xf numFmtId="49" fontId="11" fillId="0" borderId="0" xfId="0" applyNumberFormat="1" applyFont="1" applyFill="1" applyBorder="1" applyAlignment="1">
      <alignment vertical="center"/>
    </xf>
    <xf numFmtId="49" fontId="11" fillId="0" borderId="49" xfId="0" applyNumberFormat="1" applyFont="1" applyFill="1" applyBorder="1" applyAlignment="1">
      <alignment horizontal="center" vertical="center"/>
    </xf>
    <xf numFmtId="176" fontId="11" fillId="0" borderId="5" xfId="0" applyNumberFormat="1" applyFont="1" applyFill="1" applyBorder="1" applyAlignment="1" applyProtection="1">
      <alignment vertical="center"/>
      <protection locked="0"/>
    </xf>
    <xf numFmtId="176" fontId="11" fillId="0" borderId="1" xfId="0" applyNumberFormat="1" applyFont="1" applyFill="1" applyBorder="1" applyAlignment="1" applyProtection="1">
      <alignment vertical="center"/>
      <protection locked="0"/>
    </xf>
    <xf numFmtId="177" fontId="11" fillId="0" borderId="41" xfId="0" applyNumberFormat="1" applyFont="1" applyFill="1" applyBorder="1" applyAlignment="1" applyProtection="1">
      <alignment vertical="center"/>
      <protection locked="0"/>
    </xf>
    <xf numFmtId="176" fontId="11" fillId="0" borderId="20" xfId="0" applyNumberFormat="1" applyFont="1" applyFill="1" applyBorder="1" applyAlignment="1" applyProtection="1">
      <alignment vertical="center"/>
      <protection locked="0"/>
    </xf>
    <xf numFmtId="176" fontId="11" fillId="0" borderId="46" xfId="0" applyNumberFormat="1" applyFont="1" applyFill="1" applyBorder="1" applyAlignment="1" applyProtection="1">
      <alignment vertical="center"/>
      <protection locked="0"/>
    </xf>
    <xf numFmtId="176" fontId="11" fillId="0" borderId="6" xfId="0" applyNumberFormat="1" applyFont="1" applyFill="1" applyBorder="1" applyAlignment="1" applyProtection="1">
      <alignment vertical="center"/>
      <protection locked="0"/>
    </xf>
    <xf numFmtId="176" fontId="11" fillId="0" borderId="5" xfId="0" applyNumberFormat="1" applyFont="1" applyFill="1" applyBorder="1" applyAlignment="1">
      <alignment vertical="center"/>
    </xf>
    <xf numFmtId="176" fontId="11" fillId="0" borderId="20" xfId="0" applyNumberFormat="1" applyFont="1" applyFill="1" applyBorder="1" applyAlignment="1">
      <alignment vertical="center"/>
    </xf>
    <xf numFmtId="176" fontId="11" fillId="0" borderId="46" xfId="0" applyNumberFormat="1" applyFont="1" applyFill="1" applyBorder="1" applyAlignment="1">
      <alignment vertical="center"/>
    </xf>
    <xf numFmtId="176" fontId="11" fillId="0" borderId="8" xfId="0" applyNumberFormat="1" applyFont="1" applyFill="1" applyBorder="1" applyAlignment="1" applyProtection="1">
      <alignment vertical="center"/>
      <protection locked="0"/>
    </xf>
    <xf numFmtId="176" fontId="11" fillId="0" borderId="1" xfId="0" applyNumberFormat="1" applyFont="1" applyFill="1" applyBorder="1" applyAlignment="1">
      <alignment vertical="center"/>
    </xf>
    <xf numFmtId="177" fontId="11" fillId="0" borderId="1" xfId="0" applyNumberFormat="1" applyFont="1" applyFill="1" applyBorder="1" applyAlignment="1" applyProtection="1">
      <alignment vertical="center"/>
      <protection locked="0"/>
    </xf>
    <xf numFmtId="176" fontId="11" fillId="0" borderId="9" xfId="0" applyNumberFormat="1" applyFont="1" applyFill="1" applyBorder="1" applyAlignment="1" applyProtection="1">
      <alignment vertical="center"/>
      <protection locked="0"/>
    </xf>
    <xf numFmtId="49" fontId="11" fillId="0" borderId="0" xfId="0" applyNumberFormat="1" applyFont="1" applyFill="1" applyBorder="1" applyAlignment="1" applyProtection="1">
      <alignment vertical="center"/>
    </xf>
    <xf numFmtId="49" fontId="11" fillId="0" borderId="0" xfId="0" applyNumberFormat="1" applyFont="1" applyFill="1" applyAlignment="1">
      <alignment vertical="center"/>
    </xf>
    <xf numFmtId="49" fontId="11" fillId="0" borderId="55" xfId="0" applyNumberFormat="1" applyFont="1" applyFill="1" applyBorder="1" applyAlignment="1">
      <alignment horizontal="center" vertical="center"/>
    </xf>
    <xf numFmtId="179" fontId="11" fillId="0" borderId="56" xfId="0" applyNumberFormat="1" applyFont="1" applyFill="1" applyBorder="1" applyAlignment="1" applyProtection="1">
      <alignment horizontal="right" vertical="center"/>
      <protection locked="0"/>
    </xf>
    <xf numFmtId="176" fontId="11" fillId="0" borderId="57" xfId="0" applyNumberFormat="1" applyFont="1" applyFill="1" applyBorder="1" applyAlignment="1" applyProtection="1">
      <alignment vertical="center"/>
      <protection locked="0"/>
    </xf>
    <xf numFmtId="176" fontId="11" fillId="0" borderId="58" xfId="0" applyNumberFormat="1" applyFont="1" applyFill="1" applyBorder="1" applyAlignment="1" applyProtection="1">
      <alignment vertical="center"/>
      <protection locked="0"/>
    </xf>
    <xf numFmtId="177" fontId="11" fillId="0" borderId="59" xfId="0" applyNumberFormat="1" applyFont="1" applyFill="1" applyBorder="1" applyAlignment="1" applyProtection="1">
      <alignment vertical="center"/>
      <protection locked="0"/>
    </xf>
    <xf numFmtId="176" fontId="11" fillId="0" borderId="60" xfId="0" applyNumberFormat="1" applyFont="1" applyFill="1" applyBorder="1" applyAlignment="1" applyProtection="1">
      <alignment vertical="center"/>
      <protection locked="0"/>
    </xf>
    <xf numFmtId="176" fontId="11" fillId="0" borderId="61" xfId="0" applyNumberFormat="1" applyFont="1" applyFill="1" applyBorder="1" applyAlignment="1" applyProtection="1">
      <alignment vertical="center"/>
      <protection locked="0"/>
    </xf>
    <xf numFmtId="176" fontId="11" fillId="0" borderId="56" xfId="0" applyNumberFormat="1" applyFont="1" applyFill="1" applyBorder="1" applyAlignment="1" applyProtection="1">
      <alignment vertical="center"/>
      <protection locked="0"/>
    </xf>
    <xf numFmtId="177" fontId="11" fillId="0" borderId="58" xfId="0" applyNumberFormat="1" applyFont="1" applyFill="1" applyBorder="1" applyAlignment="1" applyProtection="1">
      <alignment vertical="center"/>
      <protection locked="0"/>
    </xf>
    <xf numFmtId="176" fontId="11" fillId="0" borderId="57" xfId="0" applyNumberFormat="1" applyFont="1" applyFill="1" applyBorder="1" applyAlignment="1">
      <alignment vertical="center"/>
    </xf>
    <xf numFmtId="185" fontId="21" fillId="0" borderId="55" xfId="0" applyNumberFormat="1" applyFont="1" applyFill="1" applyBorder="1" applyAlignment="1">
      <alignment horizontal="center" vertical="center"/>
    </xf>
    <xf numFmtId="185" fontId="21" fillId="0" borderId="64" xfId="0" applyNumberFormat="1" applyFont="1" applyFill="1" applyBorder="1" applyAlignment="1">
      <alignment horizontal="center" vertical="center"/>
    </xf>
    <xf numFmtId="176" fontId="11" fillId="0" borderId="68" xfId="0" applyNumberFormat="1" applyFont="1" applyFill="1" applyBorder="1" applyAlignment="1" applyProtection="1">
      <alignment vertical="center"/>
      <protection locked="0"/>
    </xf>
    <xf numFmtId="185" fontId="21" fillId="0" borderId="76" xfId="0" applyNumberFormat="1" applyFont="1" applyFill="1" applyBorder="1" applyAlignment="1">
      <alignment horizontal="center" vertical="center"/>
    </xf>
    <xf numFmtId="185" fontId="21" fillId="0" borderId="86" xfId="0" applyNumberFormat="1" applyFont="1" applyFill="1" applyBorder="1" applyAlignment="1">
      <alignment horizontal="center" vertical="center"/>
    </xf>
    <xf numFmtId="176" fontId="11" fillId="0" borderId="89" xfId="0" applyNumberFormat="1" applyFont="1" applyFill="1" applyBorder="1" applyAlignment="1" applyProtection="1">
      <alignment vertical="center"/>
      <protection locked="0"/>
    </xf>
    <xf numFmtId="49" fontId="0" fillId="0" borderId="0" xfId="0" applyNumberFormat="1" applyFont="1" applyFill="1" applyAlignment="1">
      <alignment horizontal="center"/>
    </xf>
    <xf numFmtId="176" fontId="11" fillId="0" borderId="0" xfId="0" applyNumberFormat="1" applyFont="1" applyFill="1" applyAlignment="1">
      <alignment horizontal="center"/>
    </xf>
    <xf numFmtId="49" fontId="11" fillId="0" borderId="0" xfId="0" applyNumberFormat="1" applyFont="1" applyFill="1" applyBorder="1" applyAlignment="1">
      <alignment horizontal="center"/>
    </xf>
    <xf numFmtId="49" fontId="15" fillId="0" borderId="51" xfId="0" applyNumberFormat="1" applyFont="1" applyFill="1" applyBorder="1" applyAlignment="1">
      <alignment horizontal="center" vertical="center"/>
    </xf>
    <xf numFmtId="49" fontId="11" fillId="0" borderId="52" xfId="0" applyNumberFormat="1" applyFont="1" applyFill="1" applyBorder="1" applyAlignment="1">
      <alignment horizontal="center" vertical="center"/>
    </xf>
    <xf numFmtId="49" fontId="11" fillId="0" borderId="54" xfId="0" applyNumberFormat="1" applyFont="1" applyFill="1" applyBorder="1" applyAlignment="1">
      <alignment horizontal="center" vertical="center"/>
    </xf>
    <xf numFmtId="49" fontId="11" fillId="0" borderId="85" xfId="0" applyNumberFormat="1" applyFont="1" applyFill="1" applyBorder="1" applyAlignment="1">
      <alignment horizontal="center" vertical="center"/>
    </xf>
    <xf numFmtId="49" fontId="11" fillId="0" borderId="75" xfId="0" applyNumberFormat="1" applyFont="1" applyFill="1" applyBorder="1" applyAlignment="1">
      <alignment horizontal="center" vertical="center"/>
    </xf>
    <xf numFmtId="182" fontId="11" fillId="0" borderId="52" xfId="0" applyNumberFormat="1" applyFont="1" applyFill="1" applyBorder="1" applyAlignment="1">
      <alignment horizontal="center" vertical="center"/>
    </xf>
    <xf numFmtId="178" fontId="11" fillId="0" borderId="0" xfId="0" applyNumberFormat="1" applyFont="1" applyFill="1" applyBorder="1" applyAlignment="1">
      <alignment horizontal="left"/>
    </xf>
    <xf numFmtId="49" fontId="11" fillId="0" borderId="0" xfId="0" applyNumberFormat="1" applyFont="1" applyFill="1" applyAlignment="1">
      <alignment horizontal="left"/>
    </xf>
    <xf numFmtId="49" fontId="11" fillId="0" borderId="96" xfId="0" applyNumberFormat="1" applyFont="1" applyFill="1" applyBorder="1" applyAlignment="1">
      <alignment horizontal="center" vertical="center"/>
    </xf>
    <xf numFmtId="176" fontId="11" fillId="0" borderId="100" xfId="0" applyNumberFormat="1" applyFont="1" applyFill="1" applyBorder="1" applyAlignment="1" applyProtection="1">
      <alignment vertical="center"/>
      <protection locked="0"/>
    </xf>
    <xf numFmtId="49" fontId="15" fillId="0" borderId="15" xfId="0" applyNumberFormat="1" applyFont="1" applyFill="1" applyBorder="1" applyAlignment="1">
      <alignment horizontal="center" vertical="center"/>
    </xf>
    <xf numFmtId="176" fontId="11" fillId="0" borderId="110" xfId="0" applyNumberFormat="1" applyFont="1" applyFill="1" applyBorder="1" applyAlignment="1" applyProtection="1">
      <alignment horizontal="center" vertical="center"/>
      <protection locked="0"/>
    </xf>
    <xf numFmtId="49" fontId="11" fillId="0" borderId="62" xfId="0" applyNumberFormat="1" applyFont="1" applyFill="1" applyBorder="1" applyAlignment="1">
      <alignment horizontal="center" vertical="center"/>
    </xf>
    <xf numFmtId="49" fontId="11" fillId="0" borderId="94" xfId="0" applyNumberFormat="1" applyFont="1" applyFill="1" applyBorder="1" applyAlignment="1">
      <alignment horizontal="center" vertical="center"/>
    </xf>
    <xf numFmtId="49" fontId="11" fillId="0" borderId="105" xfId="0" applyNumberFormat="1" applyFont="1" applyFill="1" applyBorder="1" applyAlignment="1">
      <alignment horizontal="center" vertical="center"/>
    </xf>
    <xf numFmtId="49" fontId="11" fillId="0" borderId="114" xfId="0" applyNumberFormat="1" applyFont="1" applyFill="1" applyBorder="1" applyAlignment="1">
      <alignment horizontal="center" vertical="center"/>
    </xf>
    <xf numFmtId="182" fontId="11" fillId="0" borderId="7" xfId="0" applyNumberFormat="1" applyFont="1" applyFill="1" applyBorder="1" applyAlignment="1">
      <alignment horizontal="center" vertical="center"/>
    </xf>
    <xf numFmtId="49" fontId="11" fillId="0" borderId="115" xfId="0" applyNumberFormat="1" applyFont="1" applyFill="1" applyBorder="1" applyAlignment="1">
      <alignment horizontal="center" vertical="center"/>
    </xf>
    <xf numFmtId="49" fontId="0" fillId="0" borderId="0" xfId="0" applyNumberFormat="1" applyFont="1" applyFill="1" applyBorder="1" applyAlignment="1">
      <alignment horizontal="center"/>
    </xf>
    <xf numFmtId="176" fontId="11" fillId="0" borderId="44" xfId="0" applyNumberFormat="1" applyFont="1" applyFill="1" applyBorder="1" applyAlignment="1">
      <alignment vertical="center"/>
    </xf>
    <xf numFmtId="176" fontId="11" fillId="0" borderId="45" xfId="0" applyNumberFormat="1" applyFont="1" applyFill="1" applyBorder="1" applyAlignment="1">
      <alignment vertical="center"/>
    </xf>
    <xf numFmtId="176" fontId="11" fillId="0" borderId="3" xfId="0" applyNumberFormat="1" applyFont="1" applyFill="1" applyBorder="1" applyAlignment="1">
      <alignment vertical="center"/>
    </xf>
    <xf numFmtId="177" fontId="11" fillId="0" borderId="3" xfId="0" applyNumberFormat="1" applyFont="1" applyFill="1" applyBorder="1" applyAlignment="1" applyProtection="1">
      <alignment vertical="center"/>
      <protection locked="0"/>
    </xf>
    <xf numFmtId="180" fontId="11" fillId="0" borderId="1" xfId="0" applyNumberFormat="1" applyFont="1" applyFill="1" applyBorder="1" applyAlignment="1" applyProtection="1">
      <alignment vertical="center"/>
      <protection locked="0"/>
    </xf>
    <xf numFmtId="179" fontId="11" fillId="0" borderId="6" xfId="0" applyNumberFormat="1" applyFont="1" applyFill="1" applyBorder="1" applyAlignment="1" applyProtection="1">
      <alignment vertical="center"/>
      <protection locked="0"/>
    </xf>
    <xf numFmtId="176" fontId="11" fillId="0" borderId="110" xfId="0" applyNumberFormat="1" applyFont="1" applyFill="1" applyBorder="1" applyAlignment="1" applyProtection="1">
      <alignment vertical="center"/>
      <protection locked="0"/>
    </xf>
    <xf numFmtId="179" fontId="11" fillId="0" borderId="56" xfId="0" applyNumberFormat="1" applyFont="1" applyFill="1" applyBorder="1" applyAlignment="1" applyProtection="1">
      <alignment vertical="center"/>
      <protection locked="0"/>
    </xf>
    <xf numFmtId="176" fontId="11" fillId="0" borderId="63" xfId="0" applyNumberFormat="1" applyFont="1" applyFill="1" applyBorder="1" applyAlignment="1" applyProtection="1">
      <alignment vertical="center"/>
      <protection locked="0"/>
    </xf>
    <xf numFmtId="179" fontId="11" fillId="0" borderId="87" xfId="0" applyNumberFormat="1" applyFont="1" applyFill="1" applyBorder="1" applyAlignment="1" applyProtection="1">
      <alignment vertical="center"/>
      <protection locked="0"/>
    </xf>
    <xf numFmtId="176" fontId="11" fillId="0" borderId="91" xfId="0" applyNumberFormat="1" applyFont="1" applyFill="1" applyBorder="1" applyAlignment="1" applyProtection="1">
      <alignment vertical="center"/>
      <protection locked="0"/>
    </xf>
    <xf numFmtId="176" fontId="11" fillId="0" borderId="92" xfId="0" applyNumberFormat="1" applyFont="1" applyFill="1" applyBorder="1" applyAlignment="1" applyProtection="1">
      <alignment vertical="center"/>
      <protection locked="0"/>
    </xf>
    <xf numFmtId="176" fontId="11" fillId="0" borderId="93" xfId="0" applyNumberFormat="1" applyFont="1" applyFill="1" applyBorder="1" applyAlignment="1" applyProtection="1">
      <alignment vertical="center"/>
      <protection locked="0"/>
    </xf>
    <xf numFmtId="177" fontId="11" fillId="0" borderId="89" xfId="0" applyNumberFormat="1" applyFont="1" applyFill="1" applyBorder="1" applyAlignment="1" applyProtection="1">
      <alignment vertical="center"/>
      <protection locked="0"/>
    </xf>
    <xf numFmtId="179" fontId="11" fillId="0" borderId="98" xfId="0" applyNumberFormat="1" applyFont="1" applyFill="1" applyBorder="1" applyAlignment="1" applyProtection="1">
      <alignment vertical="center"/>
      <protection locked="0"/>
    </xf>
    <xf numFmtId="176" fontId="11" fillId="0" borderId="102" xfId="0" applyNumberFormat="1" applyFont="1" applyFill="1" applyBorder="1" applyAlignment="1" applyProtection="1">
      <alignment vertical="center"/>
      <protection locked="0"/>
    </xf>
    <xf numFmtId="176" fontId="11" fillId="0" borderId="103" xfId="0" applyNumberFormat="1" applyFont="1" applyFill="1" applyBorder="1" applyAlignment="1" applyProtection="1">
      <alignment vertical="center"/>
      <protection locked="0"/>
    </xf>
    <xf numFmtId="176" fontId="11" fillId="0" borderId="104" xfId="0" applyNumberFormat="1" applyFont="1" applyFill="1" applyBorder="1" applyAlignment="1" applyProtection="1">
      <alignment vertical="center"/>
      <protection locked="0"/>
    </xf>
    <xf numFmtId="184" fontId="11" fillId="0" borderId="6" xfId="0" applyNumberFormat="1" applyFont="1" applyFill="1" applyBorder="1" applyAlignment="1" applyProtection="1">
      <alignment vertical="center"/>
      <protection locked="0"/>
    </xf>
    <xf numFmtId="181" fontId="11" fillId="0" borderId="6" xfId="0" applyNumberFormat="1" applyFont="1" applyFill="1" applyBorder="1" applyAlignment="1" applyProtection="1">
      <alignment vertical="center"/>
      <protection locked="0"/>
    </xf>
    <xf numFmtId="176" fontId="11" fillId="0" borderId="47" xfId="0" applyNumberFormat="1" applyFont="1" applyFill="1" applyBorder="1" applyAlignment="1" applyProtection="1">
      <alignment vertical="center"/>
      <protection locked="0"/>
    </xf>
    <xf numFmtId="176" fontId="11" fillId="0" borderId="48" xfId="0" applyNumberFormat="1" applyFont="1" applyFill="1" applyBorder="1" applyAlignment="1" applyProtection="1">
      <alignment vertical="center"/>
      <protection locked="0"/>
    </xf>
    <xf numFmtId="179" fontId="11" fillId="0" borderId="49" xfId="0" applyNumberFormat="1" applyFont="1" applyFill="1" applyBorder="1" applyAlignment="1" applyProtection="1">
      <alignment vertical="center"/>
      <protection locked="0"/>
    </xf>
    <xf numFmtId="183" fontId="11" fillId="0" borderId="6" xfId="0" applyNumberFormat="1" applyFont="1" applyFill="1" applyBorder="1" applyAlignment="1" applyProtection="1">
      <alignment vertical="center"/>
      <protection locked="0"/>
    </xf>
    <xf numFmtId="180" fontId="11" fillId="0" borderId="67" xfId="0" applyNumberFormat="1" applyFont="1" applyFill="1" applyBorder="1" applyAlignment="1" applyProtection="1">
      <alignment horizontal="right" vertical="center"/>
      <protection locked="0"/>
    </xf>
    <xf numFmtId="176" fontId="11" fillId="0" borderId="12" xfId="0" applyNumberFormat="1" applyFont="1" applyFill="1" applyBorder="1" applyAlignment="1">
      <alignment horizontal="center" vertical="center"/>
    </xf>
    <xf numFmtId="176" fontId="11" fillId="0" borderId="13" xfId="0" applyNumberFormat="1" applyFont="1" applyFill="1" applyBorder="1" applyAlignment="1">
      <alignment horizontal="center" vertical="center" wrapText="1"/>
    </xf>
    <xf numFmtId="176" fontId="11" fillId="0" borderId="116" xfId="0" applyNumberFormat="1" applyFont="1" applyFill="1" applyBorder="1" applyAlignment="1" applyProtection="1">
      <alignment vertical="center"/>
      <protection locked="0"/>
    </xf>
    <xf numFmtId="176" fontId="11" fillId="0" borderId="41" xfId="0" applyNumberFormat="1" applyFont="1" applyFill="1" applyBorder="1" applyAlignment="1" applyProtection="1">
      <alignment vertical="center"/>
      <protection locked="0"/>
    </xf>
    <xf numFmtId="176" fontId="11" fillId="0" borderId="118" xfId="0" applyNumberFormat="1" applyFont="1" applyFill="1" applyBorder="1" applyAlignment="1" applyProtection="1">
      <alignment vertical="center"/>
      <protection locked="0"/>
    </xf>
    <xf numFmtId="176" fontId="11" fillId="0" borderId="41" xfId="0" applyNumberFormat="1" applyFont="1" applyFill="1" applyBorder="1" applyAlignment="1" applyProtection="1">
      <alignment horizontal="center" vertical="center"/>
      <protection locked="0"/>
    </xf>
    <xf numFmtId="179" fontId="11" fillId="0" borderId="95" xfId="0" applyNumberFormat="1" applyFont="1" applyFill="1" applyBorder="1" applyAlignment="1" applyProtection="1">
      <alignment vertical="center"/>
      <protection locked="0"/>
    </xf>
    <xf numFmtId="177" fontId="11" fillId="0" borderId="43" xfId="0" applyNumberFormat="1" applyFont="1" applyFill="1" applyBorder="1" applyAlignment="1" applyProtection="1">
      <alignment vertical="center"/>
      <protection locked="0"/>
    </xf>
    <xf numFmtId="180" fontId="11" fillId="0" borderId="6" xfId="0" applyNumberFormat="1" applyFont="1" applyFill="1" applyBorder="1" applyAlignment="1" applyProtection="1">
      <alignment horizontal="right" vertical="center"/>
      <protection locked="0"/>
    </xf>
    <xf numFmtId="179" fontId="11" fillId="0" borderId="6" xfId="0" applyNumberFormat="1" applyFont="1" applyFill="1" applyBorder="1" applyAlignment="1">
      <alignment vertical="center"/>
    </xf>
    <xf numFmtId="176" fontId="11" fillId="0" borderId="111" xfId="0" applyNumberFormat="1" applyFont="1" applyFill="1" applyBorder="1" applyAlignment="1" applyProtection="1">
      <alignment vertical="center"/>
      <protection locked="0"/>
    </xf>
    <xf numFmtId="176" fontId="11" fillId="0" borderId="88" xfId="0" applyNumberFormat="1" applyFont="1" applyFill="1" applyBorder="1" applyAlignment="1" applyProtection="1">
      <alignment vertical="center"/>
      <protection locked="0"/>
    </xf>
    <xf numFmtId="177" fontId="11" fillId="0" borderId="90" xfId="0" applyNumberFormat="1" applyFont="1" applyFill="1" applyBorder="1" applyAlignment="1" applyProtection="1">
      <alignment vertical="center"/>
      <protection locked="0"/>
    </xf>
    <xf numFmtId="176" fontId="11" fillId="0" borderId="87" xfId="0" applyNumberFormat="1" applyFont="1" applyFill="1" applyBorder="1" applyAlignment="1" applyProtection="1">
      <alignment vertical="center"/>
      <protection locked="0"/>
    </xf>
    <xf numFmtId="176" fontId="11" fillId="0" borderId="112" xfId="0" applyNumberFormat="1" applyFont="1" applyFill="1" applyBorder="1" applyAlignment="1" applyProtection="1">
      <alignment vertical="center"/>
      <protection locked="0"/>
    </xf>
    <xf numFmtId="176" fontId="11" fillId="0" borderId="99" xfId="0" applyNumberFormat="1" applyFont="1" applyFill="1" applyBorder="1" applyAlignment="1" applyProtection="1">
      <alignment vertical="center"/>
      <protection locked="0"/>
    </xf>
    <xf numFmtId="177" fontId="11" fillId="0" borderId="101" xfId="0" applyNumberFormat="1" applyFont="1" applyFill="1" applyBorder="1" applyAlignment="1" applyProtection="1">
      <alignment vertical="center"/>
      <protection locked="0"/>
    </xf>
    <xf numFmtId="176" fontId="11" fillId="0" borderId="98" xfId="0" applyNumberFormat="1" applyFont="1" applyFill="1" applyBorder="1" applyAlignment="1" applyProtection="1">
      <alignment vertical="center"/>
      <protection locked="0"/>
    </xf>
    <xf numFmtId="176" fontId="11" fillId="0" borderId="113" xfId="0" applyNumberFormat="1" applyFont="1" applyFill="1" applyBorder="1" applyAlignment="1" applyProtection="1">
      <alignment vertical="center"/>
      <protection locked="0"/>
    </xf>
    <xf numFmtId="176" fontId="11" fillId="0" borderId="33" xfId="0" applyNumberFormat="1" applyFont="1" applyFill="1" applyBorder="1" applyAlignment="1" applyProtection="1">
      <alignment vertical="center"/>
      <protection locked="0"/>
    </xf>
    <xf numFmtId="176" fontId="11" fillId="0" borderId="106" xfId="0" applyNumberFormat="1" applyFont="1" applyFill="1" applyBorder="1" applyAlignment="1" applyProtection="1">
      <alignment vertical="center"/>
      <protection locked="0"/>
    </xf>
    <xf numFmtId="176" fontId="11" fillId="0" borderId="107" xfId="0" applyNumberFormat="1" applyFont="1" applyFill="1" applyBorder="1" applyAlignment="1" applyProtection="1">
      <alignment vertical="center"/>
      <protection locked="0"/>
    </xf>
    <xf numFmtId="176" fontId="11" fillId="0" borderId="0" xfId="0" applyNumberFormat="1" applyFont="1" applyFill="1" applyBorder="1" applyAlignment="1" applyProtection="1">
      <alignment vertical="center"/>
      <protection locked="0"/>
    </xf>
    <xf numFmtId="49" fontId="13" fillId="0" borderId="10" xfId="0" applyNumberFormat="1" applyFont="1" applyFill="1" applyBorder="1" applyAlignment="1">
      <alignment horizontal="left" wrapText="1"/>
    </xf>
    <xf numFmtId="49" fontId="11" fillId="0" borderId="119" xfId="0" applyNumberFormat="1" applyFont="1" applyFill="1" applyBorder="1" applyAlignment="1">
      <alignment horizontal="center" vertical="center"/>
    </xf>
    <xf numFmtId="49" fontId="11" fillId="0" borderId="120" xfId="0" applyNumberFormat="1" applyFont="1" applyFill="1" applyBorder="1" applyAlignment="1">
      <alignment horizontal="center" vertical="center"/>
    </xf>
    <xf numFmtId="179" fontId="11" fillId="0" borderId="34" xfId="0" applyNumberFormat="1" applyFont="1" applyFill="1" applyBorder="1" applyAlignment="1" applyProtection="1">
      <alignment vertical="center"/>
      <protection locked="0"/>
    </xf>
    <xf numFmtId="49" fontId="11" fillId="0" borderId="121" xfId="0" applyNumberFormat="1" applyFont="1" applyFill="1" applyBorder="1" applyAlignment="1">
      <alignment horizontal="center" vertical="center"/>
    </xf>
    <xf numFmtId="49" fontId="11" fillId="0" borderId="122" xfId="0" applyNumberFormat="1" applyFont="1" applyFill="1" applyBorder="1" applyAlignment="1">
      <alignment horizontal="center" vertical="center"/>
    </xf>
    <xf numFmtId="179" fontId="11" fillId="0" borderId="123" xfId="0" applyNumberFormat="1" applyFont="1" applyFill="1" applyBorder="1" applyAlignment="1" applyProtection="1">
      <alignment vertical="center"/>
      <protection locked="0"/>
    </xf>
    <xf numFmtId="176" fontId="11" fillId="0" borderId="124" xfId="0" applyNumberFormat="1" applyFont="1" applyFill="1" applyBorder="1" applyAlignment="1" applyProtection="1">
      <alignment vertical="center"/>
      <protection locked="0"/>
    </xf>
    <xf numFmtId="176" fontId="11" fillId="0" borderId="125" xfId="0" applyNumberFormat="1" applyFont="1" applyFill="1" applyBorder="1" applyAlignment="1" applyProtection="1">
      <alignment vertical="center"/>
      <protection locked="0"/>
    </xf>
    <xf numFmtId="177" fontId="11" fillId="0" borderId="126" xfId="0" applyNumberFormat="1" applyFont="1" applyFill="1" applyBorder="1" applyAlignment="1" applyProtection="1">
      <alignment vertical="center"/>
      <protection locked="0"/>
    </xf>
    <xf numFmtId="176" fontId="11" fillId="0" borderId="127" xfId="0" applyNumberFormat="1" applyFont="1" applyFill="1" applyBorder="1" applyAlignment="1" applyProtection="1">
      <alignment vertical="center"/>
      <protection locked="0"/>
    </xf>
    <xf numFmtId="176" fontId="11" fillId="0" borderId="128" xfId="0" applyNumberFormat="1" applyFont="1" applyFill="1" applyBorder="1" applyAlignment="1" applyProtection="1">
      <alignment vertical="center"/>
      <protection locked="0"/>
    </xf>
    <xf numFmtId="176" fontId="11" fillId="0" borderId="123" xfId="0" applyNumberFormat="1" applyFont="1" applyFill="1" applyBorder="1" applyAlignment="1" applyProtection="1">
      <alignment vertical="center"/>
      <protection locked="0"/>
    </xf>
    <xf numFmtId="177" fontId="11" fillId="0" borderId="124" xfId="0" applyNumberFormat="1" applyFont="1" applyFill="1" applyBorder="1" applyAlignment="1" applyProtection="1">
      <alignment vertical="center"/>
      <protection locked="0"/>
    </xf>
    <xf numFmtId="176" fontId="11" fillId="0" borderId="125" xfId="0" applyNumberFormat="1" applyFont="1" applyFill="1" applyBorder="1" applyAlignment="1">
      <alignment vertical="center"/>
    </xf>
    <xf numFmtId="49" fontId="11" fillId="0" borderId="129" xfId="0" applyNumberFormat="1" applyFont="1" applyFill="1" applyBorder="1" applyAlignment="1">
      <alignment horizontal="center" vertical="center"/>
    </xf>
    <xf numFmtId="176" fontId="11" fillId="0" borderId="130" xfId="0" applyNumberFormat="1" applyFont="1" applyFill="1" applyBorder="1" applyAlignment="1" applyProtection="1">
      <alignment vertical="center"/>
      <protection locked="0"/>
    </xf>
    <xf numFmtId="176" fontId="11" fillId="0" borderId="131" xfId="0" applyNumberFormat="1" applyFont="1" applyFill="1" applyBorder="1" applyAlignment="1" applyProtection="1">
      <alignment vertical="center"/>
      <protection locked="0"/>
    </xf>
    <xf numFmtId="176" fontId="11" fillId="0" borderId="12" xfId="0" applyNumberFormat="1" applyFont="1" applyFill="1" applyBorder="1" applyAlignment="1" applyProtection="1">
      <alignment vertical="center"/>
      <protection locked="0"/>
    </xf>
    <xf numFmtId="176" fontId="11" fillId="0" borderId="132" xfId="0" applyNumberFormat="1" applyFont="1" applyFill="1" applyBorder="1" applyAlignment="1" applyProtection="1">
      <alignment vertical="center"/>
      <protection locked="0"/>
    </xf>
    <xf numFmtId="177" fontId="11" fillId="0" borderId="12" xfId="0" applyNumberFormat="1" applyFont="1" applyFill="1" applyBorder="1" applyAlignment="1" applyProtection="1">
      <alignment vertical="center"/>
      <protection locked="0"/>
    </xf>
    <xf numFmtId="176" fontId="11" fillId="0" borderId="12" xfId="0" applyNumberFormat="1" applyFont="1" applyFill="1" applyBorder="1" applyAlignment="1">
      <alignment vertical="center"/>
    </xf>
    <xf numFmtId="49" fontId="11" fillId="0" borderId="133" xfId="0" applyNumberFormat="1" applyFont="1" applyFill="1" applyBorder="1" applyAlignment="1">
      <alignment horizontal="center" vertical="center"/>
    </xf>
    <xf numFmtId="177" fontId="11" fillId="0" borderId="1" xfId="0" applyNumberFormat="1" applyFont="1" applyFill="1" applyBorder="1" applyAlignment="1" applyProtection="1">
      <alignment horizontal="right" vertical="center"/>
      <protection locked="0"/>
    </xf>
    <xf numFmtId="49" fontId="11" fillId="0" borderId="7" xfId="0" applyNumberFormat="1" applyFont="1" applyFill="1" applyBorder="1" applyAlignment="1">
      <alignment horizontal="center" vertical="center"/>
    </xf>
    <xf numFmtId="49" fontId="14" fillId="0" borderId="0" xfId="0" applyNumberFormat="1" applyFont="1" applyFill="1" applyAlignment="1"/>
    <xf numFmtId="49" fontId="11" fillId="0" borderId="21"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49" fontId="11" fillId="0" borderId="11"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23" xfId="0" applyNumberFormat="1" applyFont="1" applyFill="1" applyBorder="1" applyAlignment="1" applyProtection="1">
      <alignment horizontal="center" vertical="center" wrapText="1"/>
      <protection locked="0"/>
    </xf>
    <xf numFmtId="177" fontId="11" fillId="0" borderId="24" xfId="0" applyNumberFormat="1" applyFont="1" applyFill="1" applyBorder="1" applyAlignment="1">
      <alignment horizontal="center" vertical="center"/>
    </xf>
    <xf numFmtId="177" fontId="11" fillId="0" borderId="38" xfId="0" applyNumberFormat="1" applyFont="1" applyFill="1" applyBorder="1" applyAlignment="1">
      <alignment horizontal="center" vertical="center"/>
    </xf>
    <xf numFmtId="49" fontId="11" fillId="0" borderId="25"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26" xfId="0" applyNumberFormat="1" applyFont="1" applyFill="1" applyBorder="1" applyAlignment="1">
      <alignment horizontal="center" vertical="center"/>
    </xf>
    <xf numFmtId="177" fontId="11" fillId="0" borderId="27" xfId="1" applyNumberFormat="1" applyFont="1" applyFill="1" applyBorder="1" applyAlignment="1">
      <alignment horizontal="center" vertical="center"/>
    </xf>
    <xf numFmtId="177" fontId="11" fillId="0" borderId="39" xfId="1" applyNumberFormat="1" applyFont="1" applyFill="1" applyBorder="1" applyAlignment="1">
      <alignment horizontal="center" vertical="center"/>
    </xf>
    <xf numFmtId="176" fontId="11" fillId="0" borderId="36" xfId="0" applyNumberFormat="1" applyFont="1" applyFill="1" applyBorder="1" applyAlignment="1" applyProtection="1">
      <alignment horizontal="center" vertical="center"/>
      <protection locked="0"/>
    </xf>
    <xf numFmtId="176" fontId="11" fillId="0" borderId="29" xfId="0" applyNumberFormat="1" applyFont="1" applyFill="1" applyBorder="1" applyAlignment="1" applyProtection="1">
      <alignment horizontal="center" vertical="center"/>
      <protection locked="0"/>
    </xf>
    <xf numFmtId="176" fontId="11" fillId="0" borderId="30" xfId="0" applyNumberFormat="1" applyFont="1" applyFill="1" applyBorder="1" applyAlignment="1" applyProtection="1">
      <alignment horizontal="center" vertical="center"/>
      <protection locked="0"/>
    </xf>
    <xf numFmtId="176" fontId="11" fillId="0" borderId="28" xfId="0" applyNumberFormat="1" applyFont="1" applyFill="1" applyBorder="1" applyAlignment="1">
      <alignment horizontal="center" vertical="center"/>
    </xf>
    <xf numFmtId="176" fontId="11" fillId="0" borderId="29" xfId="0" applyNumberFormat="1" applyFont="1" applyFill="1" applyBorder="1" applyAlignment="1">
      <alignment horizontal="center" vertical="center"/>
    </xf>
    <xf numFmtId="176" fontId="11" fillId="0" borderId="30"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xf>
    <xf numFmtId="176" fontId="11" fillId="0" borderId="16" xfId="0" applyNumberFormat="1" applyFont="1" applyFill="1" applyBorder="1" applyAlignment="1">
      <alignment horizontal="center" vertical="center"/>
    </xf>
    <xf numFmtId="176" fontId="11" fillId="0" borderId="32" xfId="0" applyNumberFormat="1" applyFont="1" applyFill="1" applyBorder="1" applyAlignment="1">
      <alignment horizontal="center" vertical="center"/>
    </xf>
    <xf numFmtId="177" fontId="11" fillId="0" borderId="11" xfId="0" applyNumberFormat="1" applyFont="1" applyFill="1" applyBorder="1"/>
    <xf numFmtId="176" fontId="11" fillId="0" borderId="31" xfId="0" applyNumberFormat="1" applyFont="1" applyFill="1" applyBorder="1" applyAlignment="1">
      <alignment horizontal="center" wrapText="1"/>
    </xf>
    <xf numFmtId="179" fontId="11" fillId="0" borderId="12"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wrapText="1"/>
    </xf>
    <xf numFmtId="179" fontId="11" fillId="0" borderId="1" xfId="1" applyNumberFormat="1" applyFont="1" applyFill="1" applyBorder="1" applyAlignment="1">
      <alignment horizontal="center" vertical="center"/>
    </xf>
    <xf numFmtId="179" fontId="11" fillId="0" borderId="13" xfId="0" applyNumberFormat="1" applyFont="1" applyFill="1" applyBorder="1" applyAlignment="1">
      <alignment horizontal="center" wrapText="1"/>
    </xf>
    <xf numFmtId="177" fontId="11" fillId="0" borderId="13" xfId="0" applyNumberFormat="1" applyFont="1" applyFill="1" applyBorder="1" applyAlignment="1">
      <alignment horizontal="center" wrapText="1"/>
    </xf>
    <xf numFmtId="176" fontId="11" fillId="0" borderId="2" xfId="0" applyNumberFormat="1" applyFont="1" applyFill="1" applyBorder="1" applyAlignment="1">
      <alignment vertical="center"/>
    </xf>
    <xf numFmtId="176" fontId="11" fillId="0" borderId="5" xfId="0" applyNumberFormat="1" applyFont="1" applyFill="1" applyBorder="1" applyAlignment="1" applyProtection="1">
      <alignment vertical="center"/>
    </xf>
    <xf numFmtId="49" fontId="15" fillId="0" borderId="65" xfId="0" applyNumberFormat="1" applyFont="1" applyFill="1" applyBorder="1" applyAlignment="1">
      <alignment horizontal="center" vertical="center"/>
    </xf>
    <xf numFmtId="49" fontId="11" fillId="0" borderId="82" xfId="0" applyNumberFormat="1" applyFont="1" applyFill="1" applyBorder="1" applyAlignment="1">
      <alignment horizontal="center" vertical="center"/>
    </xf>
    <xf numFmtId="179" fontId="11" fillId="0" borderId="79" xfId="0" applyNumberFormat="1" applyFont="1" applyFill="1" applyBorder="1" applyAlignment="1" applyProtection="1">
      <alignment vertical="center"/>
      <protection locked="0"/>
    </xf>
    <xf numFmtId="176" fontId="11" fillId="0" borderId="83" xfId="0" applyNumberFormat="1" applyFont="1" applyFill="1" applyBorder="1" applyAlignment="1" applyProtection="1">
      <alignment vertical="center"/>
      <protection locked="0"/>
    </xf>
    <xf numFmtId="176" fontId="11" fillId="0" borderId="74" xfId="0" applyNumberFormat="1" applyFont="1" applyFill="1" applyBorder="1" applyAlignment="1" applyProtection="1">
      <alignment vertical="center"/>
      <protection locked="0"/>
    </xf>
    <xf numFmtId="186" fontId="11" fillId="0" borderId="70" xfId="0" applyNumberFormat="1" applyFont="1" applyFill="1" applyBorder="1" applyAlignment="1" applyProtection="1">
      <alignment vertical="center"/>
      <protection locked="0"/>
    </xf>
    <xf numFmtId="176" fontId="11" fillId="0" borderId="73" xfId="0" applyNumberFormat="1" applyFont="1" applyFill="1" applyBorder="1" applyAlignment="1" applyProtection="1">
      <alignment vertical="center"/>
      <protection locked="0"/>
    </xf>
    <xf numFmtId="176" fontId="11" fillId="0" borderId="80" xfId="0" applyNumberFormat="1" applyFont="1" applyFill="1" applyBorder="1" applyAlignment="1" applyProtection="1">
      <alignment vertical="center"/>
      <protection locked="0"/>
    </xf>
    <xf numFmtId="176" fontId="11" fillId="0" borderId="108" xfId="0" applyNumberFormat="1" applyFont="1" applyFill="1" applyBorder="1" applyAlignment="1" applyProtection="1">
      <alignment vertical="center"/>
      <protection locked="0"/>
    </xf>
    <xf numFmtId="176" fontId="11" fillId="0" borderId="69" xfId="0" applyNumberFormat="1" applyFont="1" applyFill="1" applyBorder="1" applyAlignment="1" applyProtection="1">
      <alignment vertical="center"/>
      <protection locked="0"/>
    </xf>
    <xf numFmtId="176" fontId="11" fillId="0" borderId="84" xfId="0" applyNumberFormat="1" applyFont="1" applyFill="1" applyBorder="1" applyAlignment="1" applyProtection="1">
      <alignment vertical="center"/>
      <protection locked="0"/>
    </xf>
    <xf numFmtId="177" fontId="11" fillId="0" borderId="69" xfId="0" applyNumberFormat="1" applyFont="1" applyFill="1" applyBorder="1" applyAlignment="1" applyProtection="1">
      <alignment vertical="center"/>
      <protection locked="0"/>
    </xf>
    <xf numFmtId="176" fontId="11" fillId="0" borderId="109" xfId="0" applyNumberFormat="1" applyFont="1" applyFill="1" applyBorder="1" applyAlignment="1" applyProtection="1">
      <alignment vertical="center"/>
      <protection locked="0"/>
    </xf>
    <xf numFmtId="49" fontId="15" fillId="0" borderId="78" xfId="0" applyNumberFormat="1" applyFont="1" applyFill="1" applyBorder="1" applyAlignment="1">
      <alignment horizontal="center" vertical="center"/>
    </xf>
    <xf numFmtId="177" fontId="11" fillId="0" borderId="70" xfId="0" applyNumberFormat="1" applyFont="1" applyFill="1" applyBorder="1" applyAlignment="1" applyProtection="1">
      <alignment vertical="center"/>
      <protection locked="0"/>
    </xf>
    <xf numFmtId="176" fontId="11" fillId="0" borderId="117" xfId="0" applyNumberFormat="1" applyFont="1" applyFill="1" applyBorder="1" applyAlignment="1" applyProtection="1">
      <alignment vertical="center"/>
      <protection locked="0"/>
    </xf>
    <xf numFmtId="176" fontId="11" fillId="0" borderId="79" xfId="0" applyNumberFormat="1" applyFont="1" applyFill="1" applyBorder="1" applyAlignment="1" applyProtection="1">
      <alignment vertical="center"/>
      <protection locked="0"/>
    </xf>
    <xf numFmtId="176" fontId="11" fillId="0" borderId="81" xfId="0" applyNumberFormat="1" applyFont="1" applyFill="1" applyBorder="1" applyAlignment="1" applyProtection="1">
      <alignment vertical="center"/>
      <protection locked="0"/>
    </xf>
    <xf numFmtId="49" fontId="11" fillId="0" borderId="97" xfId="0" applyNumberFormat="1" applyFont="1" applyFill="1" applyBorder="1" applyAlignment="1">
      <alignment horizontal="center" vertical="center"/>
    </xf>
    <xf numFmtId="179" fontId="11" fillId="0" borderId="77" xfId="0" applyNumberFormat="1" applyFont="1" applyFill="1" applyBorder="1" applyAlignment="1" applyProtection="1">
      <alignment vertical="center"/>
      <protection locked="0"/>
    </xf>
    <xf numFmtId="49" fontId="15" fillId="0" borderId="65" xfId="0" applyNumberFormat="1" applyFont="1" applyFill="1" applyBorder="1" applyAlignment="1">
      <alignment horizontal="center" vertical="center" wrapText="1"/>
    </xf>
    <xf numFmtId="49" fontId="15" fillId="0" borderId="78" xfId="0" applyNumberFormat="1" applyFont="1" applyFill="1" applyBorder="1" applyAlignment="1">
      <alignment horizontal="center" vertical="center" wrapText="1"/>
    </xf>
    <xf numFmtId="49" fontId="15" fillId="0" borderId="52" xfId="0" applyNumberFormat="1" applyFont="1" applyFill="1" applyBorder="1" applyAlignment="1">
      <alignment horizontal="center" vertical="center"/>
    </xf>
    <xf numFmtId="49" fontId="15" fillId="0" borderId="7" xfId="0" applyNumberFormat="1" applyFont="1" applyFill="1" applyBorder="1" applyAlignment="1">
      <alignment horizontal="center" vertical="center"/>
    </xf>
    <xf numFmtId="49" fontId="11" fillId="0" borderId="66" xfId="0" applyNumberFormat="1" applyFont="1" applyFill="1" applyBorder="1" applyAlignment="1">
      <alignment horizontal="center" vertical="center"/>
    </xf>
    <xf numFmtId="176" fontId="11" fillId="0" borderId="71" xfId="0" applyNumberFormat="1" applyFont="1" applyFill="1" applyBorder="1" applyAlignment="1" applyProtection="1">
      <alignment vertical="center"/>
      <protection locked="0"/>
    </xf>
    <xf numFmtId="176" fontId="11" fillId="0" borderId="72" xfId="0" applyNumberFormat="1" applyFont="1" applyFill="1" applyBorder="1" applyAlignment="1" applyProtection="1">
      <alignment vertical="center"/>
      <protection locked="0"/>
    </xf>
    <xf numFmtId="176" fontId="11" fillId="0" borderId="66" xfId="0" applyNumberFormat="1" applyFont="1" applyFill="1" applyBorder="1" applyAlignment="1" applyProtection="1">
      <alignment vertical="center"/>
      <protection locked="0"/>
    </xf>
    <xf numFmtId="176" fontId="11" fillId="0" borderId="77" xfId="0" applyNumberFormat="1" applyFont="1" applyFill="1" applyBorder="1" applyAlignment="1" applyProtection="1">
      <alignment vertical="center"/>
      <protection locked="0"/>
    </xf>
  </cellXfs>
  <cellStyles count="17">
    <cellStyle name="パーセント 2" xfId="10"/>
    <cellStyle name="桁区切り" xfId="1" builtinId="6"/>
    <cellStyle name="桁区切り 2" xfId="2"/>
    <cellStyle name="桁区切り 2 2" xfId="8"/>
    <cellStyle name="桁区切り 2 3" xfId="12"/>
    <cellStyle name="桁区切り 3" xfId="5"/>
    <cellStyle name="標準" xfId="0" builtinId="0"/>
    <cellStyle name="標準 2" xfId="3"/>
    <cellStyle name="標準 2 2" xfId="9"/>
    <cellStyle name="標準 3" xfId="7"/>
    <cellStyle name="標準 4" xfId="6"/>
    <cellStyle name="標準 4 2" xfId="15"/>
    <cellStyle name="標準 5" xfId="11"/>
    <cellStyle name="標準 6" xfId="13"/>
    <cellStyle name="標準 6 2" xfId="14"/>
    <cellStyle name="標準 7" xfId="16"/>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41"/>
  <sheetViews>
    <sheetView showGridLines="0" tabSelected="1" view="pageBreakPreview" zoomScale="55" zoomScaleNormal="55" zoomScaleSheetLayoutView="55" workbookViewId="0">
      <pane ySplit="18" topLeftCell="A19" activePane="bottomLeft" state="frozen"/>
      <selection pane="bottomLeft" activeCell="P12" sqref="P12"/>
    </sheetView>
  </sheetViews>
  <sheetFormatPr defaultColWidth="10.7109375" defaultRowHeight="16.5" x14ac:dyDescent="0.25"/>
  <cols>
    <col min="1" max="1" width="15.7109375" style="82" customWidth="1"/>
    <col min="2" max="2" width="9.92578125" style="1" bestFit="1" customWidth="1"/>
    <col min="3" max="3" width="16.42578125" style="4" customWidth="1"/>
    <col min="4" max="7" width="10.7109375" style="5" customWidth="1"/>
    <col min="8" max="8" width="10.7109375" style="6" customWidth="1"/>
    <col min="9" max="9" width="9.7109375" style="5" customWidth="1"/>
    <col min="10" max="10" width="9.28515625" style="5" bestFit="1" customWidth="1"/>
    <col min="11" max="11" width="9.7109375" style="5" customWidth="1"/>
    <col min="12" max="12" width="8.42578125" style="5" bestFit="1" customWidth="1"/>
    <col min="13" max="13" width="11.42578125" style="5" customWidth="1"/>
    <col min="14" max="16" width="9.7109375" style="5" customWidth="1"/>
    <col min="17" max="17" width="9.7109375" style="6" customWidth="1"/>
    <col min="18" max="18" width="9.7109375" style="5" customWidth="1"/>
    <col min="19" max="19" width="15.7109375" style="1" customWidth="1"/>
    <col min="20" max="20" width="2.7109375" style="1" customWidth="1"/>
    <col min="21" max="16384" width="10.7109375" style="1"/>
  </cols>
  <sheetData>
    <row r="1" spans="1:19" ht="21" x14ac:dyDescent="0.3">
      <c r="A1" s="177" t="s">
        <v>462</v>
      </c>
      <c r="B1" s="177"/>
      <c r="C1" s="177"/>
      <c r="D1" s="177"/>
      <c r="E1" s="177"/>
      <c r="F1" s="27"/>
    </row>
    <row r="2" spans="1:19" ht="14.25" customHeight="1" x14ac:dyDescent="0.25"/>
    <row r="3" spans="1:19" ht="23.15" customHeight="1" x14ac:dyDescent="0.25">
      <c r="A3" s="83" t="s">
        <v>169</v>
      </c>
    </row>
    <row r="4" spans="1:19" ht="23.15" customHeight="1" x14ac:dyDescent="0.25">
      <c r="A4" s="91" t="s">
        <v>446</v>
      </c>
      <c r="B4" s="15"/>
      <c r="I4" s="33" t="s">
        <v>457</v>
      </c>
      <c r="J4" s="33"/>
      <c r="K4" s="33"/>
      <c r="L4" s="33"/>
      <c r="M4" s="34"/>
    </row>
    <row r="5" spans="1:19" ht="23.15" customHeight="1" x14ac:dyDescent="0.25">
      <c r="A5" s="92" t="s">
        <v>447</v>
      </c>
      <c r="B5" s="3"/>
      <c r="I5" s="39" t="s">
        <v>453</v>
      </c>
      <c r="J5" s="39"/>
      <c r="K5" s="39"/>
      <c r="L5" s="39"/>
      <c r="M5" s="40"/>
      <c r="N5" s="41"/>
      <c r="O5" s="41"/>
    </row>
    <row r="6" spans="1:19" ht="23.15" customHeight="1" x14ac:dyDescent="0.25">
      <c r="A6" s="15" t="s">
        <v>448</v>
      </c>
      <c r="B6" s="15"/>
      <c r="I6" s="39" t="s">
        <v>458</v>
      </c>
      <c r="J6" s="39"/>
      <c r="K6" s="39"/>
      <c r="L6" s="39"/>
      <c r="M6" s="40"/>
      <c r="N6" s="41"/>
      <c r="O6" s="41"/>
    </row>
    <row r="7" spans="1:19" ht="23.15" customHeight="1" x14ac:dyDescent="0.25">
      <c r="A7" s="15" t="s">
        <v>449</v>
      </c>
      <c r="B7" s="3"/>
      <c r="I7" s="39" t="s">
        <v>452</v>
      </c>
      <c r="J7" s="39"/>
      <c r="K7" s="39"/>
      <c r="L7" s="39"/>
      <c r="M7" s="40"/>
      <c r="N7" s="41"/>
      <c r="O7" s="41"/>
    </row>
    <row r="8" spans="1:19" ht="23.15" customHeight="1" x14ac:dyDescent="0.25">
      <c r="A8" s="92" t="s">
        <v>450</v>
      </c>
    </row>
    <row r="9" spans="1:19" ht="23.15" customHeight="1" x14ac:dyDescent="0.25">
      <c r="A9" s="15" t="s">
        <v>451</v>
      </c>
    </row>
    <row r="10" spans="1:19" ht="23.15" customHeight="1" x14ac:dyDescent="0.25">
      <c r="A10" s="15"/>
    </row>
    <row r="11" spans="1:19" ht="23.15" customHeight="1" x14ac:dyDescent="0.25">
      <c r="A11" s="84"/>
    </row>
    <row r="12" spans="1:19" ht="23.15" customHeight="1" x14ac:dyDescent="0.25"/>
    <row r="13" spans="1:19" s="3" customFormat="1" ht="25.5" customHeight="1" thickBot="1" x14ac:dyDescent="0.3">
      <c r="A13" s="152"/>
      <c r="B13" s="152"/>
      <c r="C13" s="152"/>
      <c r="D13" s="152"/>
      <c r="E13" s="152"/>
      <c r="F13" s="152"/>
      <c r="G13" s="152"/>
      <c r="H13" s="152"/>
      <c r="I13" s="152"/>
      <c r="J13" s="152"/>
      <c r="K13" s="152"/>
      <c r="L13" s="152"/>
      <c r="M13" s="152"/>
      <c r="N13" s="152"/>
      <c r="O13" s="152"/>
      <c r="P13" s="152"/>
      <c r="Q13" s="152"/>
      <c r="R13" s="37"/>
      <c r="S13" s="7"/>
    </row>
    <row r="14" spans="1:19" s="3" customFormat="1" ht="19.5" customHeight="1" x14ac:dyDescent="0.2">
      <c r="A14" s="178" t="s">
        <v>155</v>
      </c>
      <c r="B14" s="181" t="s">
        <v>454</v>
      </c>
      <c r="C14" s="42" t="s">
        <v>141</v>
      </c>
      <c r="D14" s="184" t="s">
        <v>145</v>
      </c>
      <c r="E14" s="184"/>
      <c r="F14" s="184"/>
      <c r="G14" s="184"/>
      <c r="H14" s="185"/>
      <c r="I14" s="197" t="s">
        <v>146</v>
      </c>
      <c r="J14" s="198"/>
      <c r="K14" s="198"/>
      <c r="L14" s="198"/>
      <c r="M14" s="198"/>
      <c r="N14" s="198"/>
      <c r="O14" s="198"/>
      <c r="P14" s="199"/>
      <c r="Q14" s="200"/>
      <c r="R14" s="201" t="s">
        <v>143</v>
      </c>
      <c r="S14" s="186" t="s">
        <v>155</v>
      </c>
    </row>
    <row r="15" spans="1:19" s="3" customFormat="1" ht="24" customHeight="1" x14ac:dyDescent="0.2">
      <c r="A15" s="179"/>
      <c r="B15" s="182"/>
      <c r="C15" s="202" t="s">
        <v>153</v>
      </c>
      <c r="D15" s="28" t="s">
        <v>154</v>
      </c>
      <c r="E15" s="28" t="s">
        <v>152</v>
      </c>
      <c r="F15" s="28" t="s">
        <v>154</v>
      </c>
      <c r="G15" s="189" t="s">
        <v>147</v>
      </c>
      <c r="H15" s="190"/>
      <c r="I15" s="191" t="s">
        <v>149</v>
      </c>
      <c r="J15" s="192"/>
      <c r="K15" s="192"/>
      <c r="L15" s="192"/>
      <c r="M15" s="193"/>
      <c r="N15" s="194" t="s">
        <v>148</v>
      </c>
      <c r="O15" s="195"/>
      <c r="P15" s="196"/>
      <c r="Q15" s="203" t="s">
        <v>142</v>
      </c>
      <c r="R15" s="204"/>
      <c r="S15" s="187"/>
    </row>
    <row r="16" spans="1:19" s="3" customFormat="1" ht="21.75" customHeight="1" x14ac:dyDescent="0.2">
      <c r="A16" s="179"/>
      <c r="B16" s="182"/>
      <c r="C16" s="205" t="s">
        <v>463</v>
      </c>
      <c r="D16" s="29" t="s">
        <v>455</v>
      </c>
      <c r="E16" s="29" t="s">
        <v>455</v>
      </c>
      <c r="F16" s="29" t="s">
        <v>456</v>
      </c>
      <c r="G16" s="8" t="s">
        <v>150</v>
      </c>
      <c r="H16" s="22" t="s">
        <v>167</v>
      </c>
      <c r="I16" s="19" t="s">
        <v>464</v>
      </c>
      <c r="J16" s="16"/>
      <c r="K16" s="19" t="s">
        <v>461</v>
      </c>
      <c r="L16" s="16"/>
      <c r="M16" s="129" t="s">
        <v>144</v>
      </c>
      <c r="N16" s="19" t="s">
        <v>464</v>
      </c>
      <c r="O16" s="19" t="s">
        <v>461</v>
      </c>
      <c r="P16" s="10" t="s">
        <v>144</v>
      </c>
      <c r="Q16" s="203" t="s">
        <v>151</v>
      </c>
      <c r="R16" s="10" t="s">
        <v>465</v>
      </c>
      <c r="S16" s="187"/>
    </row>
    <row r="17" spans="1:19" s="3" customFormat="1" ht="13" x14ac:dyDescent="0.2">
      <c r="A17" s="179"/>
      <c r="B17" s="182"/>
      <c r="C17" s="205"/>
      <c r="D17" s="29"/>
      <c r="E17" s="29"/>
      <c r="F17" s="29"/>
      <c r="G17" s="11"/>
      <c r="H17" s="23"/>
      <c r="I17" s="19"/>
      <c r="J17" s="17" t="s">
        <v>171</v>
      </c>
      <c r="K17" s="19"/>
      <c r="L17" s="17" t="s">
        <v>171</v>
      </c>
      <c r="M17" s="10"/>
      <c r="N17" s="9"/>
      <c r="O17" s="9"/>
      <c r="P17" s="10"/>
      <c r="Q17" s="203"/>
      <c r="R17" s="10"/>
      <c r="S17" s="187"/>
    </row>
    <row r="18" spans="1:19" s="3" customFormat="1" ht="26.5" thickBot="1" x14ac:dyDescent="0.25">
      <c r="A18" s="180"/>
      <c r="B18" s="183"/>
      <c r="C18" s="206" t="s">
        <v>165</v>
      </c>
      <c r="D18" s="30" t="s">
        <v>157</v>
      </c>
      <c r="E18" s="30" t="s">
        <v>158</v>
      </c>
      <c r="F18" s="30" t="s">
        <v>159</v>
      </c>
      <c r="G18" s="12" t="s">
        <v>166</v>
      </c>
      <c r="H18" s="24" t="s">
        <v>168</v>
      </c>
      <c r="I18" s="20" t="s">
        <v>160</v>
      </c>
      <c r="J18" s="18" t="s">
        <v>170</v>
      </c>
      <c r="K18" s="20" t="s">
        <v>173</v>
      </c>
      <c r="L18" s="18" t="s">
        <v>170</v>
      </c>
      <c r="M18" s="130" t="s">
        <v>156</v>
      </c>
      <c r="N18" s="13" t="s">
        <v>161</v>
      </c>
      <c r="O18" s="13" t="s">
        <v>174</v>
      </c>
      <c r="P18" s="14" t="s">
        <v>162</v>
      </c>
      <c r="Q18" s="207" t="s">
        <v>163</v>
      </c>
      <c r="R18" s="14" t="s">
        <v>164</v>
      </c>
      <c r="S18" s="188"/>
    </row>
    <row r="19" spans="1:19" s="49" customFormat="1" ht="27" customHeight="1" thickTop="1" x14ac:dyDescent="0.25">
      <c r="A19" s="85" t="s">
        <v>176</v>
      </c>
      <c r="B19" s="46"/>
      <c r="C19" s="135">
        <v>83422.23</v>
      </c>
      <c r="D19" s="47">
        <v>5224614</v>
      </c>
      <c r="E19" s="48">
        <v>2476846</v>
      </c>
      <c r="F19" s="47">
        <v>5381733</v>
      </c>
      <c r="G19" s="47">
        <v>-157119</v>
      </c>
      <c r="H19" s="136">
        <v>-2.9194870871520382</v>
      </c>
      <c r="I19" s="104">
        <v>5093983</v>
      </c>
      <c r="J19" s="105">
        <v>54883</v>
      </c>
      <c r="K19" s="104">
        <v>5139913</v>
      </c>
      <c r="L19" s="105">
        <v>44210</v>
      </c>
      <c r="M19" s="47">
        <v>-45930</v>
      </c>
      <c r="N19" s="106">
        <v>2809828</v>
      </c>
      <c r="O19" s="106">
        <v>2804281</v>
      </c>
      <c r="P19" s="48">
        <v>5547</v>
      </c>
      <c r="Q19" s="107">
        <f>Q21+Q22</f>
        <v>240.86730002262507</v>
      </c>
      <c r="R19" s="208">
        <v>4391118</v>
      </c>
      <c r="S19" s="95" t="s">
        <v>176</v>
      </c>
    </row>
    <row r="20" spans="1:19" s="49" customFormat="1" ht="27" customHeight="1" x14ac:dyDescent="0.25">
      <c r="A20" s="86" t="s">
        <v>177</v>
      </c>
      <c r="B20" s="50"/>
      <c r="C20" s="137">
        <f>SUM(C25,C50,C69,C90,C102,C110,C122,C130,C154,C163,C174,C193,C214,C224)</f>
        <v>78514.009999999995</v>
      </c>
      <c r="D20" s="51"/>
      <c r="E20" s="52"/>
      <c r="F20" s="51"/>
      <c r="G20" s="51"/>
      <c r="H20" s="53"/>
      <c r="I20" s="54"/>
      <c r="J20" s="55"/>
      <c r="K20" s="54"/>
      <c r="L20" s="55"/>
      <c r="M20" s="52"/>
      <c r="N20" s="52"/>
      <c r="O20" s="52"/>
      <c r="P20" s="56"/>
      <c r="Q20" s="175" t="s">
        <v>467</v>
      </c>
      <c r="R20" s="57"/>
      <c r="S20" s="176" t="s">
        <v>177</v>
      </c>
    </row>
    <row r="21" spans="1:19" s="49" customFormat="1" ht="27" customHeight="1" x14ac:dyDescent="0.25">
      <c r="A21" s="86" t="s">
        <v>178</v>
      </c>
      <c r="B21" s="50"/>
      <c r="C21" s="138">
        <v>18532.39</v>
      </c>
      <c r="D21" s="51">
        <v>4310477</v>
      </c>
      <c r="E21" s="52">
        <v>2063614</v>
      </c>
      <c r="F21" s="51">
        <v>4395172</v>
      </c>
      <c r="G21" s="51">
        <v>-84695</v>
      </c>
      <c r="H21" s="53">
        <v>-1.9270008090695883</v>
      </c>
      <c r="I21" s="58">
        <v>4211587</v>
      </c>
      <c r="J21" s="59">
        <v>35696</v>
      </c>
      <c r="K21" s="58">
        <v>4244687</v>
      </c>
      <c r="L21" s="59">
        <v>29970</v>
      </c>
      <c r="M21" s="60">
        <v>-33100</v>
      </c>
      <c r="N21" s="61">
        <v>2345493</v>
      </c>
      <c r="O21" s="61">
        <v>2340631</v>
      </c>
      <c r="P21" s="52">
        <v>4862</v>
      </c>
      <c r="Q21" s="62">
        <f>I21/C21</f>
        <v>227.2554700176286</v>
      </c>
      <c r="R21" s="209">
        <v>3638041</v>
      </c>
      <c r="S21" s="176" t="s">
        <v>178</v>
      </c>
    </row>
    <row r="22" spans="1:19" s="49" customFormat="1" ht="27" customHeight="1" x14ac:dyDescent="0.25">
      <c r="A22" s="86" t="s">
        <v>179</v>
      </c>
      <c r="B22" s="50"/>
      <c r="C22" s="109">
        <v>64825.67</v>
      </c>
      <c r="D22" s="51">
        <v>914137</v>
      </c>
      <c r="E22" s="51">
        <v>413232</v>
      </c>
      <c r="F22" s="51">
        <v>986561</v>
      </c>
      <c r="G22" s="51">
        <v>-72424</v>
      </c>
      <c r="H22" s="53">
        <v>-7.3410564577355082</v>
      </c>
      <c r="I22" s="54">
        <v>882396</v>
      </c>
      <c r="J22" s="59">
        <v>19187</v>
      </c>
      <c r="K22" s="58">
        <v>895226</v>
      </c>
      <c r="L22" s="59">
        <v>14240</v>
      </c>
      <c r="M22" s="60">
        <v>-12830</v>
      </c>
      <c r="N22" s="61">
        <v>464335</v>
      </c>
      <c r="O22" s="61">
        <v>463650</v>
      </c>
      <c r="P22" s="52">
        <v>685</v>
      </c>
      <c r="Q22" s="62">
        <f>I22/C22</f>
        <v>13.611830004996477</v>
      </c>
      <c r="R22" s="57">
        <v>753077</v>
      </c>
      <c r="S22" s="176" t="s">
        <v>179</v>
      </c>
    </row>
    <row r="23" spans="1:19" s="49" customFormat="1" ht="27" customHeight="1" x14ac:dyDescent="0.25">
      <c r="A23" s="86" t="s">
        <v>180</v>
      </c>
      <c r="B23" s="50"/>
      <c r="C23" s="137">
        <v>60582.3</v>
      </c>
      <c r="D23" s="51"/>
      <c r="E23" s="52"/>
      <c r="F23" s="51"/>
      <c r="G23" s="51"/>
      <c r="H23" s="53"/>
      <c r="I23" s="58"/>
      <c r="J23" s="55"/>
      <c r="K23" s="54"/>
      <c r="L23" s="55"/>
      <c r="M23" s="60"/>
      <c r="N23" s="52"/>
      <c r="O23" s="52"/>
      <c r="P23" s="52"/>
      <c r="Q23" s="108">
        <f>I22/C23</f>
        <v>14.565244304029394</v>
      </c>
      <c r="R23" s="57"/>
      <c r="S23" s="176" t="s">
        <v>180</v>
      </c>
    </row>
    <row r="24" spans="1:19" s="49" customFormat="1" ht="15" customHeight="1" x14ac:dyDescent="0.25">
      <c r="A24" s="87"/>
      <c r="B24" s="66"/>
      <c r="C24" s="67"/>
      <c r="D24" s="68"/>
      <c r="E24" s="69"/>
      <c r="F24" s="68"/>
      <c r="G24" s="68"/>
      <c r="H24" s="70"/>
      <c r="I24" s="71"/>
      <c r="J24" s="72"/>
      <c r="K24" s="71"/>
      <c r="L24" s="72"/>
      <c r="M24" s="69"/>
      <c r="N24" s="69"/>
      <c r="O24" s="69"/>
      <c r="P24" s="73"/>
      <c r="Q24" s="74"/>
      <c r="R24" s="75"/>
      <c r="S24" s="97"/>
    </row>
    <row r="25" spans="1:19" s="49" customFormat="1" ht="27" customHeight="1" x14ac:dyDescent="0.25">
      <c r="A25" s="210" t="s">
        <v>181</v>
      </c>
      <c r="B25" s="211"/>
      <c r="C25" s="212">
        <f>SUM(C26:C49)</f>
        <v>5791.6100000000015</v>
      </c>
      <c r="D25" s="213">
        <v>281964</v>
      </c>
      <c r="E25" s="213">
        <v>127718</v>
      </c>
      <c r="F25" s="213">
        <v>308336</v>
      </c>
      <c r="G25" s="214">
        <v>-26372</v>
      </c>
      <c r="H25" s="215">
        <v>-8.5530071091277051</v>
      </c>
      <c r="I25" s="216">
        <f>SUM(I26:I49)</f>
        <v>265822</v>
      </c>
      <c r="J25" s="216">
        <f>SUM(J26:J49)</f>
        <v>1330</v>
      </c>
      <c r="K25" s="217">
        <v>271368</v>
      </c>
      <c r="L25" s="216">
        <v>1086</v>
      </c>
      <c r="M25" s="218">
        <f t="shared" ref="M25:M30" si="0">I25-K25</f>
        <v>-5546</v>
      </c>
      <c r="N25" s="219">
        <f>SUM(N26:N49)</f>
        <v>145207</v>
      </c>
      <c r="O25" s="220">
        <v>146756</v>
      </c>
      <c r="P25" s="216">
        <f>SUM(P26:P49)</f>
        <v>-1549</v>
      </c>
      <c r="Q25" s="221">
        <f>SUM(Q26:Q49)</f>
        <v>1481.2762927917418</v>
      </c>
      <c r="R25" s="222">
        <f>SUM(R26:R49)</f>
        <v>234804</v>
      </c>
      <c r="S25" s="223" t="s">
        <v>181</v>
      </c>
    </row>
    <row r="26" spans="1:19" s="49" customFormat="1" ht="27" customHeight="1" x14ac:dyDescent="0.25">
      <c r="A26" s="86" t="s">
        <v>16</v>
      </c>
      <c r="B26" s="43" t="s">
        <v>182</v>
      </c>
      <c r="C26" s="109">
        <v>763.07</v>
      </c>
      <c r="D26" s="51">
        <v>7334</v>
      </c>
      <c r="E26" s="52">
        <v>3807</v>
      </c>
      <c r="F26" s="51">
        <v>8843</v>
      </c>
      <c r="G26" s="51">
        <v>-1509</v>
      </c>
      <c r="H26" s="53">
        <v>-17.064344679407441</v>
      </c>
      <c r="I26" s="54">
        <v>6411</v>
      </c>
      <c r="J26" s="55">
        <v>18</v>
      </c>
      <c r="K26" s="54">
        <v>6729</v>
      </c>
      <c r="L26" s="55">
        <v>15</v>
      </c>
      <c r="M26" s="131">
        <f t="shared" si="0"/>
        <v>-318</v>
      </c>
      <c r="N26" s="56">
        <v>3885</v>
      </c>
      <c r="O26" s="63">
        <v>4051</v>
      </c>
      <c r="P26" s="56">
        <f>N26-O26</f>
        <v>-166</v>
      </c>
      <c r="Q26" s="62">
        <f>I26/C26</f>
        <v>8.4015883208617819</v>
      </c>
      <c r="R26" s="110">
        <v>5906</v>
      </c>
      <c r="S26" s="176" t="s">
        <v>16</v>
      </c>
    </row>
    <row r="27" spans="1:19" s="49" customFormat="1" ht="27" customHeight="1" x14ac:dyDescent="0.25">
      <c r="A27" s="86" t="s">
        <v>17</v>
      </c>
      <c r="B27" s="43" t="s">
        <v>183</v>
      </c>
      <c r="C27" s="109">
        <v>481.02</v>
      </c>
      <c r="D27" s="51">
        <v>79306</v>
      </c>
      <c r="E27" s="52">
        <v>35584</v>
      </c>
      <c r="F27" s="51">
        <v>84499</v>
      </c>
      <c r="G27" s="51">
        <v>-5193</v>
      </c>
      <c r="H27" s="53">
        <v>-6.1456348595841366</v>
      </c>
      <c r="I27" s="54">
        <v>75522</v>
      </c>
      <c r="J27" s="55">
        <v>316</v>
      </c>
      <c r="K27" s="54">
        <v>76753</v>
      </c>
      <c r="L27" s="55">
        <v>266</v>
      </c>
      <c r="M27" s="132">
        <f t="shared" si="0"/>
        <v>-1231</v>
      </c>
      <c r="N27" s="56">
        <v>40752</v>
      </c>
      <c r="O27" s="63">
        <v>41021</v>
      </c>
      <c r="P27" s="56">
        <f>N27-O27</f>
        <v>-269</v>
      </c>
      <c r="Q27" s="62">
        <f t="shared" ref="Q27:Q48" si="1">I27/C27</f>
        <v>157.00386678308595</v>
      </c>
      <c r="R27" s="110">
        <v>66140</v>
      </c>
      <c r="S27" s="176" t="s">
        <v>17</v>
      </c>
    </row>
    <row r="28" spans="1:19" s="49" customFormat="1" ht="27" customHeight="1" x14ac:dyDescent="0.25">
      <c r="A28" s="86" t="s">
        <v>22</v>
      </c>
      <c r="B28" s="43" t="s">
        <v>184</v>
      </c>
      <c r="C28" s="109">
        <v>277.69</v>
      </c>
      <c r="D28" s="51">
        <v>20413</v>
      </c>
      <c r="E28" s="52">
        <v>9434</v>
      </c>
      <c r="F28" s="51">
        <v>23035</v>
      </c>
      <c r="G28" s="51">
        <v>-2622</v>
      </c>
      <c r="H28" s="53">
        <v>-11.382678532667679</v>
      </c>
      <c r="I28" s="54">
        <v>18976</v>
      </c>
      <c r="J28" s="55">
        <v>97</v>
      </c>
      <c r="K28" s="54">
        <v>19500</v>
      </c>
      <c r="L28" s="55">
        <v>63</v>
      </c>
      <c r="M28" s="132">
        <f t="shared" si="0"/>
        <v>-524</v>
      </c>
      <c r="N28" s="56">
        <v>10784</v>
      </c>
      <c r="O28" s="63">
        <v>10941</v>
      </c>
      <c r="P28" s="56">
        <f>N28-O28</f>
        <v>-157</v>
      </c>
      <c r="Q28" s="62">
        <f t="shared" si="1"/>
        <v>68.335193921279128</v>
      </c>
      <c r="R28" s="110">
        <v>17080</v>
      </c>
      <c r="S28" s="176" t="s">
        <v>22</v>
      </c>
    </row>
    <row r="29" spans="1:19" s="49" customFormat="1" ht="27" customHeight="1" x14ac:dyDescent="0.25">
      <c r="A29" s="86" t="s">
        <v>23</v>
      </c>
      <c r="B29" s="43" t="s">
        <v>185</v>
      </c>
      <c r="C29" s="109">
        <v>865.04</v>
      </c>
      <c r="D29" s="51">
        <v>12555</v>
      </c>
      <c r="E29" s="52">
        <v>6055</v>
      </c>
      <c r="F29" s="51">
        <v>14676</v>
      </c>
      <c r="G29" s="51">
        <v>-2121</v>
      </c>
      <c r="H29" s="53">
        <v>-14.45216680294358</v>
      </c>
      <c r="I29" s="54">
        <v>11571</v>
      </c>
      <c r="J29" s="55">
        <v>41</v>
      </c>
      <c r="K29" s="54">
        <v>11976</v>
      </c>
      <c r="L29" s="55">
        <v>19</v>
      </c>
      <c r="M29" s="132">
        <f t="shared" si="0"/>
        <v>-405</v>
      </c>
      <c r="N29" s="56">
        <v>6815</v>
      </c>
      <c r="O29" s="63">
        <v>6974</v>
      </c>
      <c r="P29" s="56">
        <f t="shared" ref="P29:P49" si="2">N29-O29</f>
        <v>-159</v>
      </c>
      <c r="Q29" s="62">
        <f t="shared" si="1"/>
        <v>13.37626005733839</v>
      </c>
      <c r="R29" s="110">
        <v>10523</v>
      </c>
      <c r="S29" s="176" t="s">
        <v>23</v>
      </c>
    </row>
    <row r="30" spans="1:19" s="49" customFormat="1" ht="27" customHeight="1" x14ac:dyDescent="0.25">
      <c r="A30" s="86" t="s">
        <v>25</v>
      </c>
      <c r="B30" s="43" t="s">
        <v>186</v>
      </c>
      <c r="C30" s="109">
        <v>129.88</v>
      </c>
      <c r="D30" s="51">
        <v>9698</v>
      </c>
      <c r="E30" s="52">
        <v>4494</v>
      </c>
      <c r="F30" s="51">
        <v>11105</v>
      </c>
      <c r="G30" s="51">
        <v>-1407</v>
      </c>
      <c r="H30" s="53">
        <v>-12.669968482665467</v>
      </c>
      <c r="I30" s="54">
        <v>8741</v>
      </c>
      <c r="J30" s="55">
        <v>103</v>
      </c>
      <c r="K30" s="54">
        <v>9008</v>
      </c>
      <c r="L30" s="55">
        <v>78</v>
      </c>
      <c r="M30" s="132">
        <f t="shared" si="0"/>
        <v>-267</v>
      </c>
      <c r="N30" s="56">
        <v>5356</v>
      </c>
      <c r="O30" s="63">
        <v>5458</v>
      </c>
      <c r="P30" s="56">
        <f t="shared" si="2"/>
        <v>-102</v>
      </c>
      <c r="Q30" s="62">
        <f t="shared" si="1"/>
        <v>67.300585155528182</v>
      </c>
      <c r="R30" s="110">
        <v>7847</v>
      </c>
      <c r="S30" s="176" t="s">
        <v>25</v>
      </c>
    </row>
    <row r="31" spans="1:19" s="49" customFormat="1" ht="27" customHeight="1" x14ac:dyDescent="0.25">
      <c r="A31" s="86" t="s">
        <v>27</v>
      </c>
      <c r="B31" s="43" t="s">
        <v>187</v>
      </c>
      <c r="C31" s="109">
        <v>302.52</v>
      </c>
      <c r="D31" s="51">
        <v>8040</v>
      </c>
      <c r="E31" s="52">
        <v>3816</v>
      </c>
      <c r="F31" s="51">
        <v>9076</v>
      </c>
      <c r="G31" s="51">
        <v>-1036</v>
      </c>
      <c r="H31" s="53">
        <v>-11.414720141031291</v>
      </c>
      <c r="I31" s="54">
        <v>7465</v>
      </c>
      <c r="J31" s="55">
        <v>40</v>
      </c>
      <c r="K31" s="54">
        <v>7722</v>
      </c>
      <c r="L31" s="55">
        <v>28</v>
      </c>
      <c r="M31" s="132">
        <f t="shared" ref="M31:M49" si="3">I31-K31</f>
        <v>-257</v>
      </c>
      <c r="N31" s="56">
        <v>4469</v>
      </c>
      <c r="O31" s="63">
        <v>4564</v>
      </c>
      <c r="P31" s="56">
        <f t="shared" si="2"/>
        <v>-95</v>
      </c>
      <c r="Q31" s="62">
        <f t="shared" si="1"/>
        <v>24.676054475737143</v>
      </c>
      <c r="R31" s="110">
        <v>6609</v>
      </c>
      <c r="S31" s="176" t="s">
        <v>27</v>
      </c>
    </row>
    <row r="32" spans="1:19" s="49" customFormat="1" ht="27" customHeight="1" x14ac:dyDescent="0.25">
      <c r="A32" s="86" t="s">
        <v>30</v>
      </c>
      <c r="B32" s="43" t="s">
        <v>188</v>
      </c>
      <c r="C32" s="109">
        <v>115.9</v>
      </c>
      <c r="D32" s="51">
        <v>39490</v>
      </c>
      <c r="E32" s="52">
        <v>18688</v>
      </c>
      <c r="F32" s="51">
        <v>41192</v>
      </c>
      <c r="G32" s="51">
        <v>-1702</v>
      </c>
      <c r="H32" s="53">
        <v>-4.1318702660710818</v>
      </c>
      <c r="I32" s="54">
        <v>37309</v>
      </c>
      <c r="J32" s="55">
        <v>117</v>
      </c>
      <c r="K32" s="54">
        <v>38062</v>
      </c>
      <c r="L32" s="55">
        <v>98</v>
      </c>
      <c r="M32" s="132">
        <f t="shared" si="3"/>
        <v>-753</v>
      </c>
      <c r="N32" s="56">
        <v>20838</v>
      </c>
      <c r="O32" s="63">
        <v>20983</v>
      </c>
      <c r="P32" s="56">
        <f t="shared" si="2"/>
        <v>-145</v>
      </c>
      <c r="Q32" s="62">
        <f t="shared" si="1"/>
        <v>321.90681622088005</v>
      </c>
      <c r="R32" s="110">
        <v>32687</v>
      </c>
      <c r="S32" s="176" t="s">
        <v>30</v>
      </c>
    </row>
    <row r="33" spans="1:22" s="49" customFormat="1" ht="27" customHeight="1" x14ac:dyDescent="0.25">
      <c r="A33" s="86" t="s">
        <v>31</v>
      </c>
      <c r="B33" s="43" t="s">
        <v>189</v>
      </c>
      <c r="C33" s="109">
        <v>78.680000000000007</v>
      </c>
      <c r="D33" s="51">
        <v>16486</v>
      </c>
      <c r="E33" s="52">
        <v>7599</v>
      </c>
      <c r="F33" s="51">
        <v>17694</v>
      </c>
      <c r="G33" s="51">
        <v>-1208</v>
      </c>
      <c r="H33" s="53">
        <v>-6.8271730530123209</v>
      </c>
      <c r="I33" s="54">
        <v>15520</v>
      </c>
      <c r="J33" s="55">
        <v>47</v>
      </c>
      <c r="K33" s="54">
        <v>15909</v>
      </c>
      <c r="L33" s="55">
        <v>40</v>
      </c>
      <c r="M33" s="132">
        <f t="shared" si="3"/>
        <v>-389</v>
      </c>
      <c r="N33" s="56">
        <v>8505</v>
      </c>
      <c r="O33" s="63">
        <v>8610</v>
      </c>
      <c r="P33" s="56">
        <f t="shared" si="2"/>
        <v>-105</v>
      </c>
      <c r="Q33" s="62">
        <f t="shared" si="1"/>
        <v>197.25470259278086</v>
      </c>
      <c r="R33" s="110">
        <v>13774</v>
      </c>
      <c r="S33" s="176" t="s">
        <v>31</v>
      </c>
      <c r="U33" s="64"/>
      <c r="V33" s="64"/>
    </row>
    <row r="34" spans="1:22" s="49" customFormat="1" ht="27" customHeight="1" x14ac:dyDescent="0.25">
      <c r="A34" s="86" t="s">
        <v>32</v>
      </c>
      <c r="B34" s="43" t="s">
        <v>190</v>
      </c>
      <c r="C34" s="109">
        <v>55.95</v>
      </c>
      <c r="D34" s="51">
        <v>2989</v>
      </c>
      <c r="E34" s="52">
        <v>1424</v>
      </c>
      <c r="F34" s="51">
        <v>3585</v>
      </c>
      <c r="G34" s="51">
        <v>-596</v>
      </c>
      <c r="H34" s="53">
        <v>-16.624825662482568</v>
      </c>
      <c r="I34" s="54">
        <v>2668</v>
      </c>
      <c r="J34" s="55">
        <v>19</v>
      </c>
      <c r="K34" s="54">
        <v>2790</v>
      </c>
      <c r="L34" s="55">
        <v>11</v>
      </c>
      <c r="M34" s="132">
        <f t="shared" si="3"/>
        <v>-122</v>
      </c>
      <c r="N34" s="56">
        <v>1654</v>
      </c>
      <c r="O34" s="63">
        <v>1714</v>
      </c>
      <c r="P34" s="56">
        <f t="shared" si="2"/>
        <v>-60</v>
      </c>
      <c r="Q34" s="62">
        <f t="shared" si="1"/>
        <v>47.685433422698836</v>
      </c>
      <c r="R34" s="110">
        <v>2471</v>
      </c>
      <c r="S34" s="176" t="s">
        <v>32</v>
      </c>
    </row>
    <row r="35" spans="1:22" s="49" customFormat="1" ht="27" customHeight="1" x14ac:dyDescent="0.25">
      <c r="A35" s="86" t="s">
        <v>33</v>
      </c>
      <c r="B35" s="43" t="s">
        <v>191</v>
      </c>
      <c r="C35" s="109">
        <v>529.41999999999996</v>
      </c>
      <c r="D35" s="51">
        <v>20039</v>
      </c>
      <c r="E35" s="52">
        <v>9198</v>
      </c>
      <c r="F35" s="51">
        <v>21909</v>
      </c>
      <c r="G35" s="51">
        <v>-1870</v>
      </c>
      <c r="H35" s="53">
        <v>-8.53530512574741</v>
      </c>
      <c r="I35" s="54">
        <v>18764</v>
      </c>
      <c r="J35" s="55">
        <v>115</v>
      </c>
      <c r="K35" s="54">
        <v>19161</v>
      </c>
      <c r="L35" s="55">
        <v>107</v>
      </c>
      <c r="M35" s="132">
        <f t="shared" si="3"/>
        <v>-397</v>
      </c>
      <c r="N35" s="56">
        <v>10351</v>
      </c>
      <c r="O35" s="63">
        <v>10490</v>
      </c>
      <c r="P35" s="56">
        <f t="shared" si="2"/>
        <v>-139</v>
      </c>
      <c r="Q35" s="62">
        <f t="shared" si="1"/>
        <v>35.442559782403386</v>
      </c>
      <c r="R35" s="110">
        <v>16653</v>
      </c>
      <c r="S35" s="176" t="s">
        <v>33</v>
      </c>
    </row>
    <row r="36" spans="1:22" s="49" customFormat="1" ht="27" customHeight="1" x14ac:dyDescent="0.25">
      <c r="A36" s="86" t="s">
        <v>192</v>
      </c>
      <c r="B36" s="43" t="s">
        <v>193</v>
      </c>
      <c r="C36" s="109">
        <v>81.36</v>
      </c>
      <c r="D36" s="51">
        <v>7319</v>
      </c>
      <c r="E36" s="52">
        <v>2980</v>
      </c>
      <c r="F36" s="51">
        <v>7927</v>
      </c>
      <c r="G36" s="51">
        <v>-608</v>
      </c>
      <c r="H36" s="53">
        <v>-7.6699886463983846</v>
      </c>
      <c r="I36" s="54">
        <v>7785</v>
      </c>
      <c r="J36" s="55">
        <v>80</v>
      </c>
      <c r="K36" s="54">
        <v>7546</v>
      </c>
      <c r="L36" s="55">
        <v>63</v>
      </c>
      <c r="M36" s="132">
        <f t="shared" si="3"/>
        <v>239</v>
      </c>
      <c r="N36" s="56">
        <v>3685</v>
      </c>
      <c r="O36" s="63">
        <v>3570</v>
      </c>
      <c r="P36" s="56">
        <f t="shared" si="2"/>
        <v>115</v>
      </c>
      <c r="Q36" s="62">
        <f t="shared" si="1"/>
        <v>95.685840707964601</v>
      </c>
      <c r="R36" s="110">
        <v>6701</v>
      </c>
      <c r="S36" s="176" t="s">
        <v>192</v>
      </c>
    </row>
    <row r="37" spans="1:22" s="49" customFormat="1" ht="27" customHeight="1" x14ac:dyDescent="0.25">
      <c r="A37" s="86" t="s">
        <v>194</v>
      </c>
      <c r="B37" s="43" t="s">
        <v>195</v>
      </c>
      <c r="C37" s="109">
        <v>88.19</v>
      </c>
      <c r="D37" s="51">
        <v>5120</v>
      </c>
      <c r="E37" s="52">
        <v>2312</v>
      </c>
      <c r="F37" s="51">
        <v>5674</v>
      </c>
      <c r="G37" s="51">
        <v>-554</v>
      </c>
      <c r="H37" s="53">
        <v>-9.7638350370109279</v>
      </c>
      <c r="I37" s="54">
        <v>4819</v>
      </c>
      <c r="J37" s="55">
        <v>29</v>
      </c>
      <c r="K37" s="54">
        <v>4966</v>
      </c>
      <c r="L37" s="55">
        <v>30</v>
      </c>
      <c r="M37" s="132">
        <f t="shared" si="3"/>
        <v>-147</v>
      </c>
      <c r="N37" s="56">
        <v>2615</v>
      </c>
      <c r="O37" s="63">
        <v>2670</v>
      </c>
      <c r="P37" s="56">
        <f t="shared" si="2"/>
        <v>-55</v>
      </c>
      <c r="Q37" s="62">
        <f t="shared" si="1"/>
        <v>54.643383603583175</v>
      </c>
      <c r="R37" s="110">
        <v>4260</v>
      </c>
      <c r="S37" s="176" t="s">
        <v>194</v>
      </c>
    </row>
    <row r="38" spans="1:22" s="49" customFormat="1" ht="27" customHeight="1" x14ac:dyDescent="0.25">
      <c r="A38" s="86" t="s">
        <v>65</v>
      </c>
      <c r="B38" s="43" t="s">
        <v>196</v>
      </c>
      <c r="C38" s="109">
        <v>39.979999999999997</v>
      </c>
      <c r="D38" s="51">
        <v>2841</v>
      </c>
      <c r="E38" s="52">
        <v>1479</v>
      </c>
      <c r="F38" s="51">
        <v>3479</v>
      </c>
      <c r="G38" s="51">
        <v>-638</v>
      </c>
      <c r="H38" s="53">
        <v>-18.338603046852544</v>
      </c>
      <c r="I38" s="54">
        <v>2459</v>
      </c>
      <c r="J38" s="55">
        <v>19</v>
      </c>
      <c r="K38" s="54">
        <v>2578</v>
      </c>
      <c r="L38" s="55">
        <v>18</v>
      </c>
      <c r="M38" s="132">
        <f t="shared" si="3"/>
        <v>-119</v>
      </c>
      <c r="N38" s="56">
        <v>1534</v>
      </c>
      <c r="O38" s="63">
        <v>1572</v>
      </c>
      <c r="P38" s="56">
        <f t="shared" si="2"/>
        <v>-38</v>
      </c>
      <c r="Q38" s="62">
        <f t="shared" si="1"/>
        <v>61.505752876438223</v>
      </c>
      <c r="R38" s="110">
        <v>2224</v>
      </c>
      <c r="S38" s="176" t="s">
        <v>65</v>
      </c>
      <c r="U38" s="64"/>
      <c r="V38" s="64"/>
    </row>
    <row r="39" spans="1:22" s="49" customFormat="1" ht="27" customHeight="1" x14ac:dyDescent="0.25">
      <c r="A39" s="86" t="s">
        <v>66</v>
      </c>
      <c r="B39" s="43" t="s">
        <v>197</v>
      </c>
      <c r="C39" s="109">
        <v>133.74</v>
      </c>
      <c r="D39" s="51">
        <v>4822</v>
      </c>
      <c r="E39" s="52">
        <v>2063</v>
      </c>
      <c r="F39" s="51">
        <v>5314</v>
      </c>
      <c r="G39" s="51">
        <v>-492</v>
      </c>
      <c r="H39" s="53">
        <v>-9.2585622882950691</v>
      </c>
      <c r="I39" s="54">
        <v>4662</v>
      </c>
      <c r="J39" s="55">
        <v>48</v>
      </c>
      <c r="K39" s="54">
        <v>4783</v>
      </c>
      <c r="L39" s="55">
        <v>44</v>
      </c>
      <c r="M39" s="132">
        <f t="shared" si="3"/>
        <v>-121</v>
      </c>
      <c r="N39" s="56">
        <v>2310</v>
      </c>
      <c r="O39" s="63">
        <v>2347</v>
      </c>
      <c r="P39" s="56">
        <f t="shared" si="2"/>
        <v>-37</v>
      </c>
      <c r="Q39" s="62">
        <f t="shared" si="1"/>
        <v>34.858681022880212</v>
      </c>
      <c r="R39" s="110">
        <v>4104</v>
      </c>
      <c r="S39" s="176" t="s">
        <v>66</v>
      </c>
    </row>
    <row r="40" spans="1:22" s="49" customFormat="1" ht="27" customHeight="1" x14ac:dyDescent="0.25">
      <c r="A40" s="86" t="s">
        <v>67</v>
      </c>
      <c r="B40" s="43" t="s">
        <v>198</v>
      </c>
      <c r="C40" s="109">
        <v>168.52</v>
      </c>
      <c r="D40" s="51">
        <v>10289</v>
      </c>
      <c r="E40" s="52">
        <v>4091</v>
      </c>
      <c r="F40" s="51">
        <v>11076</v>
      </c>
      <c r="G40" s="51">
        <v>-787</v>
      </c>
      <c r="H40" s="53">
        <v>-7.1054532322137955</v>
      </c>
      <c r="I40" s="54">
        <v>10057</v>
      </c>
      <c r="J40" s="55">
        <v>48</v>
      </c>
      <c r="K40" s="54">
        <v>10158</v>
      </c>
      <c r="L40" s="55">
        <v>50</v>
      </c>
      <c r="M40" s="132">
        <f t="shared" si="3"/>
        <v>-101</v>
      </c>
      <c r="N40" s="56">
        <v>4872</v>
      </c>
      <c r="O40" s="63">
        <v>4914</v>
      </c>
      <c r="P40" s="56">
        <f t="shared" si="2"/>
        <v>-42</v>
      </c>
      <c r="Q40" s="62">
        <f t="shared" si="1"/>
        <v>59.678376453833373</v>
      </c>
      <c r="R40" s="110">
        <v>8800</v>
      </c>
      <c r="S40" s="176" t="s">
        <v>67</v>
      </c>
    </row>
    <row r="41" spans="1:22" s="49" customFormat="1" ht="27" customHeight="1" x14ac:dyDescent="0.25">
      <c r="A41" s="86" t="s">
        <v>68</v>
      </c>
      <c r="B41" s="43" t="s">
        <v>199</v>
      </c>
      <c r="C41" s="109">
        <v>203.93</v>
      </c>
      <c r="D41" s="51">
        <v>11272</v>
      </c>
      <c r="E41" s="52">
        <v>4964</v>
      </c>
      <c r="F41" s="51">
        <v>12344</v>
      </c>
      <c r="G41" s="51">
        <v>-1072</v>
      </c>
      <c r="H41" s="53">
        <v>-8.6843810758263125</v>
      </c>
      <c r="I41" s="54">
        <v>10905</v>
      </c>
      <c r="J41" s="55">
        <v>73</v>
      </c>
      <c r="K41" s="54">
        <v>11107</v>
      </c>
      <c r="L41" s="55">
        <v>52</v>
      </c>
      <c r="M41" s="132">
        <f t="shared" si="3"/>
        <v>-202</v>
      </c>
      <c r="N41" s="56">
        <v>5749</v>
      </c>
      <c r="O41" s="63">
        <v>5783</v>
      </c>
      <c r="P41" s="56">
        <f t="shared" si="2"/>
        <v>-34</v>
      </c>
      <c r="Q41" s="62">
        <f t="shared" si="1"/>
        <v>53.474231353895945</v>
      </c>
      <c r="R41" s="110">
        <v>9591</v>
      </c>
      <c r="S41" s="176" t="s">
        <v>68</v>
      </c>
    </row>
    <row r="42" spans="1:22" s="49" customFormat="1" ht="27" customHeight="1" x14ac:dyDescent="0.25">
      <c r="A42" s="86" t="s">
        <v>69</v>
      </c>
      <c r="B42" s="43" t="s">
        <v>200</v>
      </c>
      <c r="C42" s="109">
        <v>150.4</v>
      </c>
      <c r="D42" s="51">
        <v>3691</v>
      </c>
      <c r="E42" s="52">
        <v>1320</v>
      </c>
      <c r="F42" s="51">
        <v>4577</v>
      </c>
      <c r="G42" s="51">
        <v>-886</v>
      </c>
      <c r="H42" s="53">
        <v>-19.35765785448984</v>
      </c>
      <c r="I42" s="54">
        <v>2821</v>
      </c>
      <c r="J42" s="55">
        <v>14</v>
      </c>
      <c r="K42" s="54">
        <v>2864</v>
      </c>
      <c r="L42" s="55">
        <v>10</v>
      </c>
      <c r="M42" s="132">
        <f t="shared" si="3"/>
        <v>-43</v>
      </c>
      <c r="N42" s="56">
        <v>1570</v>
      </c>
      <c r="O42" s="63">
        <v>1563</v>
      </c>
      <c r="P42" s="56">
        <f t="shared" si="2"/>
        <v>7</v>
      </c>
      <c r="Q42" s="62">
        <f t="shared" si="1"/>
        <v>18.756648936170212</v>
      </c>
      <c r="R42" s="110">
        <v>2526</v>
      </c>
      <c r="S42" s="176" t="s">
        <v>69</v>
      </c>
    </row>
    <row r="43" spans="1:22" s="49" customFormat="1" ht="27" customHeight="1" x14ac:dyDescent="0.25">
      <c r="A43" s="86" t="s">
        <v>70</v>
      </c>
      <c r="B43" s="43" t="s">
        <v>201</v>
      </c>
      <c r="C43" s="109">
        <v>101.83</v>
      </c>
      <c r="D43" s="51">
        <v>1732</v>
      </c>
      <c r="E43" s="52">
        <v>777</v>
      </c>
      <c r="F43" s="51">
        <v>1985</v>
      </c>
      <c r="G43" s="51">
        <v>-253</v>
      </c>
      <c r="H43" s="53">
        <v>-12.7455919395466</v>
      </c>
      <c r="I43" s="54">
        <v>1605</v>
      </c>
      <c r="J43" s="55">
        <v>5</v>
      </c>
      <c r="K43" s="54">
        <v>1651</v>
      </c>
      <c r="L43" s="55">
        <v>9</v>
      </c>
      <c r="M43" s="132">
        <f t="shared" si="3"/>
        <v>-46</v>
      </c>
      <c r="N43" s="56">
        <v>776</v>
      </c>
      <c r="O43" s="63">
        <v>799</v>
      </c>
      <c r="P43" s="56">
        <f t="shared" si="2"/>
        <v>-23</v>
      </c>
      <c r="Q43" s="62">
        <f t="shared" si="1"/>
        <v>15.761563389963666</v>
      </c>
      <c r="R43" s="110">
        <v>1398</v>
      </c>
      <c r="S43" s="176" t="s">
        <v>70</v>
      </c>
    </row>
    <row r="44" spans="1:22" s="49" customFormat="1" ht="27" customHeight="1" x14ac:dyDescent="0.25">
      <c r="A44" s="86" t="s">
        <v>71</v>
      </c>
      <c r="B44" s="43" t="s">
        <v>202</v>
      </c>
      <c r="C44" s="109">
        <v>495.47</v>
      </c>
      <c r="D44" s="52">
        <v>6484</v>
      </c>
      <c r="E44" s="52">
        <v>2543</v>
      </c>
      <c r="F44" s="52">
        <v>6831</v>
      </c>
      <c r="G44" s="51">
        <v>-347</v>
      </c>
      <c r="H44" s="53">
        <v>-5.0797833406529058</v>
      </c>
      <c r="I44" s="54">
        <v>6312</v>
      </c>
      <c r="J44" s="55">
        <v>18</v>
      </c>
      <c r="K44" s="54">
        <v>6389</v>
      </c>
      <c r="L44" s="55">
        <v>23</v>
      </c>
      <c r="M44" s="132">
        <f t="shared" si="3"/>
        <v>-77</v>
      </c>
      <c r="N44" s="56">
        <v>2966</v>
      </c>
      <c r="O44" s="63">
        <v>2976</v>
      </c>
      <c r="P44" s="56">
        <f t="shared" si="2"/>
        <v>-10</v>
      </c>
      <c r="Q44" s="62">
        <f t="shared" si="1"/>
        <v>12.739419137384704</v>
      </c>
      <c r="R44" s="51">
        <v>5388</v>
      </c>
      <c r="S44" s="176" t="s">
        <v>71</v>
      </c>
      <c r="U44" s="64"/>
      <c r="V44" s="64"/>
    </row>
    <row r="45" spans="1:22" s="49" customFormat="1" ht="27" customHeight="1" x14ac:dyDescent="0.25">
      <c r="A45" s="86" t="s">
        <v>72</v>
      </c>
      <c r="B45" s="43" t="s">
        <v>203</v>
      </c>
      <c r="C45" s="109">
        <v>48.64</v>
      </c>
      <c r="D45" s="51">
        <v>2693</v>
      </c>
      <c r="E45" s="52">
        <v>1201</v>
      </c>
      <c r="F45" s="51">
        <v>3091</v>
      </c>
      <c r="G45" s="51">
        <v>-398</v>
      </c>
      <c r="H45" s="53">
        <v>-12.876091879650598</v>
      </c>
      <c r="I45" s="54">
        <v>2635</v>
      </c>
      <c r="J45" s="55">
        <v>52</v>
      </c>
      <c r="K45" s="54">
        <v>2691</v>
      </c>
      <c r="L45" s="55">
        <v>32</v>
      </c>
      <c r="M45" s="132">
        <f t="shared" si="3"/>
        <v>-56</v>
      </c>
      <c r="N45" s="56">
        <v>1363</v>
      </c>
      <c r="O45" s="63">
        <v>1359</v>
      </c>
      <c r="P45" s="56">
        <f t="shared" si="2"/>
        <v>4</v>
      </c>
      <c r="Q45" s="62">
        <f t="shared" si="1"/>
        <v>54.173519736842103</v>
      </c>
      <c r="R45" s="110">
        <v>2330</v>
      </c>
      <c r="S45" s="176" t="s">
        <v>72</v>
      </c>
    </row>
    <row r="46" spans="1:22" s="49" customFormat="1" ht="27" customHeight="1" x14ac:dyDescent="0.25">
      <c r="A46" s="86" t="s">
        <v>73</v>
      </c>
      <c r="B46" s="43" t="s">
        <v>204</v>
      </c>
      <c r="C46" s="109">
        <v>47.18</v>
      </c>
      <c r="D46" s="51">
        <v>2329</v>
      </c>
      <c r="E46" s="52">
        <v>982</v>
      </c>
      <c r="F46" s="51">
        <v>2513</v>
      </c>
      <c r="G46" s="51">
        <v>-184</v>
      </c>
      <c r="H46" s="53">
        <v>-7.3219259848786313</v>
      </c>
      <c r="I46" s="54">
        <v>2229</v>
      </c>
      <c r="J46" s="55">
        <v>5</v>
      </c>
      <c r="K46" s="54">
        <v>2297</v>
      </c>
      <c r="L46" s="55">
        <v>6</v>
      </c>
      <c r="M46" s="132">
        <f t="shared" si="3"/>
        <v>-68</v>
      </c>
      <c r="N46" s="56">
        <v>1071</v>
      </c>
      <c r="O46" s="63">
        <v>1097</v>
      </c>
      <c r="P46" s="56">
        <f t="shared" si="2"/>
        <v>-26</v>
      </c>
      <c r="Q46" s="62">
        <f t="shared" si="1"/>
        <v>47.244595167443833</v>
      </c>
      <c r="R46" s="110">
        <v>1958</v>
      </c>
      <c r="S46" s="176" t="s">
        <v>73</v>
      </c>
    </row>
    <row r="47" spans="1:22" s="49" customFormat="1" ht="27" customHeight="1" x14ac:dyDescent="0.25">
      <c r="A47" s="86" t="s">
        <v>74</v>
      </c>
      <c r="B47" s="43" t="s">
        <v>205</v>
      </c>
      <c r="C47" s="109">
        <v>191.15</v>
      </c>
      <c r="D47" s="51">
        <v>2389</v>
      </c>
      <c r="E47" s="52">
        <v>926</v>
      </c>
      <c r="F47" s="51">
        <v>2749</v>
      </c>
      <c r="G47" s="51">
        <v>-360</v>
      </c>
      <c r="H47" s="53">
        <v>-13.095671153146599</v>
      </c>
      <c r="I47" s="54">
        <v>2109</v>
      </c>
      <c r="J47" s="55">
        <v>11</v>
      </c>
      <c r="K47" s="54">
        <v>2154</v>
      </c>
      <c r="L47" s="55">
        <v>9</v>
      </c>
      <c r="M47" s="132">
        <f t="shared" si="3"/>
        <v>-45</v>
      </c>
      <c r="N47" s="56">
        <v>1051</v>
      </c>
      <c r="O47" s="63">
        <v>1053</v>
      </c>
      <c r="P47" s="56">
        <f t="shared" si="2"/>
        <v>-2</v>
      </c>
      <c r="Q47" s="62">
        <f t="shared" si="1"/>
        <v>11.03321998430552</v>
      </c>
      <c r="R47" s="110">
        <v>1870</v>
      </c>
      <c r="S47" s="176" t="s">
        <v>74</v>
      </c>
    </row>
    <row r="48" spans="1:22" s="49" customFormat="1" ht="27" customHeight="1" x14ac:dyDescent="0.25">
      <c r="A48" s="86" t="s">
        <v>75</v>
      </c>
      <c r="B48" s="43" t="s">
        <v>206</v>
      </c>
      <c r="C48" s="109">
        <v>158.69999999999999</v>
      </c>
      <c r="D48" s="51">
        <v>1724</v>
      </c>
      <c r="E48" s="52">
        <v>737</v>
      </c>
      <c r="F48" s="51">
        <v>1981</v>
      </c>
      <c r="G48" s="51">
        <v>-257</v>
      </c>
      <c r="H48" s="53">
        <v>-12.973245835436648</v>
      </c>
      <c r="I48" s="54">
        <v>1637</v>
      </c>
      <c r="J48" s="55">
        <v>8</v>
      </c>
      <c r="K48" s="54">
        <v>1674</v>
      </c>
      <c r="L48" s="55">
        <v>7</v>
      </c>
      <c r="M48" s="132">
        <f t="shared" si="3"/>
        <v>-37</v>
      </c>
      <c r="N48" s="56">
        <v>788</v>
      </c>
      <c r="O48" s="63">
        <v>789</v>
      </c>
      <c r="P48" s="56">
        <f t="shared" si="2"/>
        <v>-1</v>
      </c>
      <c r="Q48" s="62">
        <f t="shared" si="1"/>
        <v>10.315059861373662</v>
      </c>
      <c r="R48" s="110">
        <v>1434</v>
      </c>
      <c r="S48" s="176" t="s">
        <v>75</v>
      </c>
    </row>
    <row r="49" spans="1:22" s="49" customFormat="1" ht="27" customHeight="1" x14ac:dyDescent="0.25">
      <c r="A49" s="87" t="s">
        <v>76</v>
      </c>
      <c r="B49" s="76" t="s">
        <v>207</v>
      </c>
      <c r="C49" s="111">
        <v>283.35000000000002</v>
      </c>
      <c r="D49" s="68">
        <v>2909</v>
      </c>
      <c r="E49" s="69">
        <v>1244</v>
      </c>
      <c r="F49" s="68">
        <v>3181</v>
      </c>
      <c r="G49" s="68">
        <v>-272</v>
      </c>
      <c r="H49" s="70">
        <v>-8.5507701980509268</v>
      </c>
      <c r="I49" s="71">
        <v>2840</v>
      </c>
      <c r="J49" s="72">
        <v>7</v>
      </c>
      <c r="K49" s="71">
        <v>2900</v>
      </c>
      <c r="L49" s="72">
        <v>8</v>
      </c>
      <c r="M49" s="132">
        <f t="shared" si="3"/>
        <v>-60</v>
      </c>
      <c r="N49" s="73">
        <v>1448</v>
      </c>
      <c r="O49" s="112">
        <v>1458</v>
      </c>
      <c r="P49" s="56">
        <f t="shared" si="2"/>
        <v>-10</v>
      </c>
      <c r="Q49" s="62">
        <f>I49/C49</f>
        <v>10.022939827068996</v>
      </c>
      <c r="R49" s="139">
        <v>2530</v>
      </c>
      <c r="S49" s="97" t="s">
        <v>76</v>
      </c>
    </row>
    <row r="50" spans="1:22" s="49" customFormat="1" ht="27" customHeight="1" x14ac:dyDescent="0.25">
      <c r="A50" s="210" t="s">
        <v>208</v>
      </c>
      <c r="B50" s="211"/>
      <c r="C50" s="212">
        <f>SUM(C51,C62:C68)</f>
        <v>3540.07</v>
      </c>
      <c r="D50" s="214">
        <v>2396732</v>
      </c>
      <c r="E50" s="219">
        <v>1153297</v>
      </c>
      <c r="F50" s="214">
        <v>2375449</v>
      </c>
      <c r="G50" s="214">
        <v>21283</v>
      </c>
      <c r="H50" s="224">
        <v>0.89595693277355148</v>
      </c>
      <c r="I50" s="217">
        <f>SUM(I52:I68)</f>
        <v>2376609</v>
      </c>
      <c r="J50" s="216">
        <f>SUM(J52:J68)</f>
        <v>22056</v>
      </c>
      <c r="K50" s="217">
        <v>2380011</v>
      </c>
      <c r="L50" s="216">
        <v>19014</v>
      </c>
      <c r="M50" s="225">
        <f>I50-K50</f>
        <v>-3402</v>
      </c>
      <c r="N50" s="226">
        <f>SUM(N52:N68)</f>
        <v>1318567</v>
      </c>
      <c r="O50" s="227">
        <v>1308313</v>
      </c>
      <c r="P50" s="219">
        <f t="shared" ref="P50:P58" si="4">N50-O50</f>
        <v>10254</v>
      </c>
      <c r="Q50" s="221">
        <f>SUM(Q52:Q68)</f>
        <v>39589.537611967375</v>
      </c>
      <c r="R50" s="222">
        <f>SUM(R52:R68)</f>
        <v>2041874</v>
      </c>
      <c r="S50" s="223" t="s">
        <v>208</v>
      </c>
    </row>
    <row r="51" spans="1:22" s="49" customFormat="1" ht="27" customHeight="1" x14ac:dyDescent="0.25">
      <c r="A51" s="88" t="s">
        <v>209</v>
      </c>
      <c r="B51" s="80" t="s">
        <v>210</v>
      </c>
      <c r="C51" s="113">
        <v>1121.26</v>
      </c>
      <c r="D51" s="140">
        <v>1973395</v>
      </c>
      <c r="E51" s="81">
        <v>969161</v>
      </c>
      <c r="F51" s="140">
        <v>1952356</v>
      </c>
      <c r="G51" s="140">
        <v>21039</v>
      </c>
      <c r="H51" s="141">
        <v>1.0776210895963647</v>
      </c>
      <c r="I51" s="114">
        <v>1956928</v>
      </c>
      <c r="J51" s="115">
        <v>17867</v>
      </c>
      <c r="K51" s="114">
        <v>1959512</v>
      </c>
      <c r="L51" s="115">
        <v>15651</v>
      </c>
      <c r="M51" s="133">
        <f>I51-K51</f>
        <v>-2584</v>
      </c>
      <c r="N51" s="142">
        <v>1104953</v>
      </c>
      <c r="O51" s="116">
        <v>1096729</v>
      </c>
      <c r="P51" s="81">
        <f t="shared" si="4"/>
        <v>8224</v>
      </c>
      <c r="Q51" s="117">
        <f>I51/C51</f>
        <v>1745.2936874587517</v>
      </c>
      <c r="R51" s="143">
        <v>1685656</v>
      </c>
      <c r="S51" s="98" t="s">
        <v>209</v>
      </c>
    </row>
    <row r="52" spans="1:22" s="65" customFormat="1" ht="27" customHeight="1" x14ac:dyDescent="0.25">
      <c r="A52" s="86" t="s">
        <v>0</v>
      </c>
      <c r="B52" s="50" t="s">
        <v>211</v>
      </c>
      <c r="C52" s="109">
        <v>46.42</v>
      </c>
      <c r="D52" s="51">
        <v>248680</v>
      </c>
      <c r="E52" s="52">
        <v>141429</v>
      </c>
      <c r="F52" s="51">
        <v>237627</v>
      </c>
      <c r="G52" s="51">
        <v>11053</v>
      </c>
      <c r="H52" s="53">
        <v>4.6514074579067195</v>
      </c>
      <c r="I52" s="54">
        <v>245023</v>
      </c>
      <c r="J52" s="55">
        <v>3481</v>
      </c>
      <c r="K52" s="54">
        <v>244032</v>
      </c>
      <c r="L52" s="55">
        <v>3050</v>
      </c>
      <c r="M52" s="132">
        <f>I52-K52</f>
        <v>991</v>
      </c>
      <c r="N52" s="56">
        <v>152768</v>
      </c>
      <c r="O52" s="63">
        <v>151022</v>
      </c>
      <c r="P52" s="52">
        <f t="shared" si="4"/>
        <v>1746</v>
      </c>
      <c r="Q52" s="62">
        <f>I52/C52</f>
        <v>5278.3929340801378</v>
      </c>
      <c r="R52" s="110">
        <v>213799</v>
      </c>
      <c r="S52" s="176" t="s">
        <v>0</v>
      </c>
      <c r="T52" s="49"/>
      <c r="U52" s="49"/>
      <c r="V52" s="49"/>
    </row>
    <row r="53" spans="1:22" s="65" customFormat="1" ht="27" customHeight="1" x14ac:dyDescent="0.25">
      <c r="A53" s="86" t="s">
        <v>1</v>
      </c>
      <c r="B53" s="50" t="s">
        <v>212</v>
      </c>
      <c r="C53" s="109">
        <v>63.57</v>
      </c>
      <c r="D53" s="52">
        <v>289323</v>
      </c>
      <c r="E53" s="52">
        <v>139675</v>
      </c>
      <c r="F53" s="52">
        <v>285321</v>
      </c>
      <c r="G53" s="52">
        <v>4002</v>
      </c>
      <c r="H53" s="53">
        <v>1.4026307211877149</v>
      </c>
      <c r="I53" s="54">
        <v>284605</v>
      </c>
      <c r="J53" s="55">
        <v>3681</v>
      </c>
      <c r="K53" s="54">
        <v>285671</v>
      </c>
      <c r="L53" s="55">
        <v>3483</v>
      </c>
      <c r="M53" s="132">
        <f>I53-K53</f>
        <v>-1066</v>
      </c>
      <c r="N53" s="56">
        <v>156759</v>
      </c>
      <c r="O53" s="63">
        <v>156096</v>
      </c>
      <c r="P53" s="52">
        <f t="shared" si="4"/>
        <v>663</v>
      </c>
      <c r="Q53" s="62">
        <f>I53/C53</f>
        <v>4477.0331917571184</v>
      </c>
      <c r="R53" s="110">
        <v>241384</v>
      </c>
      <c r="S53" s="176" t="s">
        <v>1</v>
      </c>
      <c r="T53" s="49"/>
      <c r="U53" s="49"/>
      <c r="V53" s="49"/>
    </row>
    <row r="54" spans="1:22" s="65" customFormat="1" ht="27" customHeight="1" x14ac:dyDescent="0.25">
      <c r="A54" s="86" t="s">
        <v>2</v>
      </c>
      <c r="B54" s="50" t="s">
        <v>213</v>
      </c>
      <c r="C54" s="109">
        <v>56.97</v>
      </c>
      <c r="D54" s="51">
        <v>265379</v>
      </c>
      <c r="E54" s="52">
        <v>131188</v>
      </c>
      <c r="F54" s="51">
        <v>261912</v>
      </c>
      <c r="G54" s="51">
        <v>3467</v>
      </c>
      <c r="H54" s="53">
        <v>1.3237270533614345</v>
      </c>
      <c r="I54" s="54">
        <v>260377</v>
      </c>
      <c r="J54" s="55">
        <v>2087</v>
      </c>
      <c r="K54" s="54">
        <v>261288</v>
      </c>
      <c r="L54" s="55">
        <v>1871</v>
      </c>
      <c r="M54" s="132">
        <f>I54-K54</f>
        <v>-911</v>
      </c>
      <c r="N54" s="56">
        <v>146473</v>
      </c>
      <c r="O54" s="63">
        <v>145964</v>
      </c>
      <c r="P54" s="52">
        <f t="shared" si="4"/>
        <v>509</v>
      </c>
      <c r="Q54" s="62">
        <f>I54/C54</f>
        <v>4570.4230296647356</v>
      </c>
      <c r="R54" s="110">
        <v>223292</v>
      </c>
      <c r="S54" s="176" t="s">
        <v>2</v>
      </c>
      <c r="T54" s="49"/>
      <c r="U54" s="49"/>
      <c r="V54" s="49"/>
    </row>
    <row r="55" spans="1:22" s="65" customFormat="1" ht="27" customHeight="1" x14ac:dyDescent="0.25">
      <c r="A55" s="86" t="s">
        <v>3</v>
      </c>
      <c r="B55" s="50" t="s">
        <v>214</v>
      </c>
      <c r="C55" s="109">
        <v>34.47</v>
      </c>
      <c r="D55" s="52">
        <v>211835</v>
      </c>
      <c r="E55" s="52">
        <v>108233</v>
      </c>
      <c r="F55" s="52">
        <v>209584</v>
      </c>
      <c r="G55" s="56">
        <v>2251</v>
      </c>
      <c r="H55" s="53">
        <v>1.0740323688831208</v>
      </c>
      <c r="I55" s="54">
        <v>213286</v>
      </c>
      <c r="J55" s="55">
        <v>1804</v>
      </c>
      <c r="K55" s="54">
        <v>213006</v>
      </c>
      <c r="L55" s="55">
        <v>1431</v>
      </c>
      <c r="M55" s="132">
        <f t="shared" ref="M55:M68" si="5">I55-K55</f>
        <v>280</v>
      </c>
      <c r="N55" s="56">
        <v>127834</v>
      </c>
      <c r="O55" s="63">
        <v>126477</v>
      </c>
      <c r="P55" s="52">
        <f t="shared" si="4"/>
        <v>1357</v>
      </c>
      <c r="Q55" s="62">
        <f t="shared" ref="Q55:Q118" si="6">I55/C55</f>
        <v>6187.5834058601686</v>
      </c>
      <c r="R55" s="110">
        <v>185853</v>
      </c>
      <c r="S55" s="176" t="s">
        <v>3</v>
      </c>
      <c r="T55" s="49"/>
      <c r="U55" s="49"/>
      <c r="V55" s="49"/>
    </row>
    <row r="56" spans="1:22" s="65" customFormat="1" ht="27" customHeight="1" x14ac:dyDescent="0.25">
      <c r="A56" s="86" t="s">
        <v>4</v>
      </c>
      <c r="B56" s="50" t="s">
        <v>215</v>
      </c>
      <c r="C56" s="109">
        <v>46.23</v>
      </c>
      <c r="D56" s="52">
        <v>225298</v>
      </c>
      <c r="E56" s="52">
        <v>118650</v>
      </c>
      <c r="F56" s="52">
        <v>218652</v>
      </c>
      <c r="G56" s="52">
        <v>6646</v>
      </c>
      <c r="H56" s="53">
        <v>3.0395331394178879</v>
      </c>
      <c r="I56" s="54">
        <v>226589</v>
      </c>
      <c r="J56" s="55">
        <v>2033</v>
      </c>
      <c r="K56" s="54">
        <v>225221</v>
      </c>
      <c r="L56" s="55">
        <v>1709</v>
      </c>
      <c r="M56" s="132">
        <f t="shared" si="5"/>
        <v>1368</v>
      </c>
      <c r="N56" s="56">
        <v>134744</v>
      </c>
      <c r="O56" s="63">
        <v>132677</v>
      </c>
      <c r="P56" s="52">
        <f t="shared" si="4"/>
        <v>2067</v>
      </c>
      <c r="Q56" s="62">
        <f t="shared" si="6"/>
        <v>4901.3411204845343</v>
      </c>
      <c r="R56" s="54">
        <v>197259</v>
      </c>
      <c r="S56" s="176" t="s">
        <v>4</v>
      </c>
      <c r="T56" s="49"/>
      <c r="U56" s="49"/>
      <c r="V56" s="49"/>
    </row>
    <row r="57" spans="1:22" s="65" customFormat="1" ht="27" customHeight="1" x14ac:dyDescent="0.25">
      <c r="A57" s="86" t="s">
        <v>5</v>
      </c>
      <c r="B57" s="50" t="s">
        <v>216</v>
      </c>
      <c r="C57" s="109">
        <v>657.48</v>
      </c>
      <c r="D57" s="51">
        <v>135777</v>
      </c>
      <c r="E57" s="52">
        <v>62134</v>
      </c>
      <c r="F57" s="51">
        <v>141190</v>
      </c>
      <c r="G57" s="51">
        <v>-5413</v>
      </c>
      <c r="H57" s="53">
        <v>-3.833840923578157</v>
      </c>
      <c r="I57" s="54">
        <v>134070</v>
      </c>
      <c r="J57" s="55">
        <v>1038</v>
      </c>
      <c r="K57" s="54">
        <v>134537</v>
      </c>
      <c r="L57" s="55">
        <v>831</v>
      </c>
      <c r="M57" s="132">
        <f t="shared" si="5"/>
        <v>-467</v>
      </c>
      <c r="N57" s="56">
        <v>73523</v>
      </c>
      <c r="O57" s="63">
        <v>73299</v>
      </c>
      <c r="P57" s="52">
        <f t="shared" si="4"/>
        <v>224</v>
      </c>
      <c r="Q57" s="62">
        <f t="shared" si="6"/>
        <v>203.91494798320861</v>
      </c>
      <c r="R57" s="110">
        <v>116286</v>
      </c>
      <c r="S57" s="176" t="s">
        <v>5</v>
      </c>
      <c r="T57" s="49"/>
      <c r="U57" s="49"/>
      <c r="V57" s="49"/>
    </row>
    <row r="58" spans="1:22" s="49" customFormat="1" ht="27" customHeight="1" x14ac:dyDescent="0.25">
      <c r="A58" s="86" t="s">
        <v>6</v>
      </c>
      <c r="B58" s="50" t="s">
        <v>217</v>
      </c>
      <c r="C58" s="109">
        <v>75.099999999999994</v>
      </c>
      <c r="D58" s="51">
        <v>217040</v>
      </c>
      <c r="E58" s="52">
        <v>103849</v>
      </c>
      <c r="F58" s="51">
        <v>213578</v>
      </c>
      <c r="G58" s="51">
        <v>3462</v>
      </c>
      <c r="H58" s="53">
        <v>1.6209534689902518</v>
      </c>
      <c r="I58" s="54">
        <v>218448</v>
      </c>
      <c r="J58" s="55">
        <v>1320</v>
      </c>
      <c r="K58" s="54">
        <v>218455</v>
      </c>
      <c r="L58" s="55">
        <v>1124</v>
      </c>
      <c r="M58" s="132">
        <f t="shared" si="5"/>
        <v>-7</v>
      </c>
      <c r="N58" s="56">
        <v>120676</v>
      </c>
      <c r="O58" s="63">
        <v>119615</v>
      </c>
      <c r="P58" s="52">
        <f t="shared" si="4"/>
        <v>1061</v>
      </c>
      <c r="Q58" s="62">
        <f t="shared" si="6"/>
        <v>2908.7616511318242</v>
      </c>
      <c r="R58" s="110">
        <v>187903</v>
      </c>
      <c r="S58" s="176" t="s">
        <v>6</v>
      </c>
    </row>
    <row r="59" spans="1:22" s="49" customFormat="1" ht="32.25" customHeight="1" x14ac:dyDescent="0.25">
      <c r="A59" s="86" t="s">
        <v>7</v>
      </c>
      <c r="B59" s="50" t="s">
        <v>218</v>
      </c>
      <c r="C59" s="109">
        <v>24.38</v>
      </c>
      <c r="D59" s="51">
        <v>125083</v>
      </c>
      <c r="E59" s="52">
        <v>57289</v>
      </c>
      <c r="F59" s="51">
        <v>127767</v>
      </c>
      <c r="G59" s="51">
        <v>-2684</v>
      </c>
      <c r="H59" s="53">
        <v>-2.1006989285183186</v>
      </c>
      <c r="I59" s="54">
        <v>123851</v>
      </c>
      <c r="J59" s="55">
        <v>969</v>
      </c>
      <c r="K59" s="54">
        <v>124667</v>
      </c>
      <c r="L59" s="55">
        <v>830</v>
      </c>
      <c r="M59" s="132">
        <f t="shared" si="5"/>
        <v>-816</v>
      </c>
      <c r="N59" s="56">
        <v>66967</v>
      </c>
      <c r="O59" s="63">
        <v>66472</v>
      </c>
      <c r="P59" s="52">
        <f t="shared" ref="P59:P68" si="7">N59-O59</f>
        <v>495</v>
      </c>
      <c r="Q59" s="62">
        <f t="shared" si="6"/>
        <v>5080.0246103363415</v>
      </c>
      <c r="R59" s="110">
        <v>107912</v>
      </c>
      <c r="S59" s="176" t="s">
        <v>7</v>
      </c>
    </row>
    <row r="60" spans="1:22" s="49" customFormat="1" ht="27" customHeight="1" x14ac:dyDescent="0.25">
      <c r="A60" s="86" t="s">
        <v>8</v>
      </c>
      <c r="B60" s="50" t="s">
        <v>219</v>
      </c>
      <c r="C60" s="109">
        <v>56.77</v>
      </c>
      <c r="D60" s="51">
        <v>142625</v>
      </c>
      <c r="E60" s="52">
        <v>61080</v>
      </c>
      <c r="F60" s="51">
        <v>140999</v>
      </c>
      <c r="G60" s="51">
        <v>1626</v>
      </c>
      <c r="H60" s="53">
        <v>1.1531996680827523</v>
      </c>
      <c r="I60" s="54">
        <v>140432</v>
      </c>
      <c r="J60" s="55">
        <v>676</v>
      </c>
      <c r="K60" s="54">
        <v>141260</v>
      </c>
      <c r="L60" s="55">
        <v>580</v>
      </c>
      <c r="M60" s="132">
        <f t="shared" si="5"/>
        <v>-828</v>
      </c>
      <c r="N60" s="56">
        <v>71426</v>
      </c>
      <c r="O60" s="63">
        <v>71302</v>
      </c>
      <c r="P60" s="52">
        <f t="shared" si="7"/>
        <v>124</v>
      </c>
      <c r="Q60" s="62">
        <f t="shared" si="6"/>
        <v>2473.7008983618107</v>
      </c>
      <c r="R60" s="110">
        <v>119172</v>
      </c>
      <c r="S60" s="176" t="s">
        <v>8</v>
      </c>
    </row>
    <row r="61" spans="1:22" s="49" customFormat="1" ht="27" customHeight="1" x14ac:dyDescent="0.25">
      <c r="A61" s="93" t="s">
        <v>9</v>
      </c>
      <c r="B61" s="228" t="s">
        <v>220</v>
      </c>
      <c r="C61" s="118">
        <v>59.87</v>
      </c>
      <c r="D61" s="144">
        <v>112355</v>
      </c>
      <c r="E61" s="94">
        <v>45634</v>
      </c>
      <c r="F61" s="144">
        <v>115726</v>
      </c>
      <c r="G61" s="144">
        <v>-3371</v>
      </c>
      <c r="H61" s="145">
        <v>-2.9129149888529802</v>
      </c>
      <c r="I61" s="119">
        <v>110247</v>
      </c>
      <c r="J61" s="120">
        <v>778</v>
      </c>
      <c r="K61" s="119">
        <v>111375</v>
      </c>
      <c r="L61" s="120">
        <v>742</v>
      </c>
      <c r="M61" s="132">
        <f t="shared" si="5"/>
        <v>-1128</v>
      </c>
      <c r="N61" s="146">
        <v>53783</v>
      </c>
      <c r="O61" s="121">
        <v>53805</v>
      </c>
      <c r="P61" s="52">
        <f t="shared" si="7"/>
        <v>-22</v>
      </c>
      <c r="Q61" s="62">
        <f t="shared" si="6"/>
        <v>1841.4397862034409</v>
      </c>
      <c r="R61" s="147">
        <v>92796</v>
      </c>
      <c r="S61" s="99" t="s">
        <v>9</v>
      </c>
    </row>
    <row r="62" spans="1:22" s="49" customFormat="1" ht="27" customHeight="1" x14ac:dyDescent="0.25">
      <c r="A62" s="86" t="s">
        <v>24</v>
      </c>
      <c r="B62" s="43" t="s">
        <v>221</v>
      </c>
      <c r="C62" s="109">
        <v>187.38</v>
      </c>
      <c r="D62" s="51">
        <v>121056</v>
      </c>
      <c r="E62" s="52">
        <v>53977</v>
      </c>
      <c r="F62" s="51">
        <v>120636</v>
      </c>
      <c r="G62" s="51">
        <v>420</v>
      </c>
      <c r="H62" s="53">
        <v>0.34815477966776087</v>
      </c>
      <c r="I62" s="54">
        <v>118686</v>
      </c>
      <c r="J62" s="55">
        <v>950</v>
      </c>
      <c r="K62" s="54">
        <v>119169</v>
      </c>
      <c r="L62" s="55">
        <v>812</v>
      </c>
      <c r="M62" s="132">
        <f t="shared" si="5"/>
        <v>-483</v>
      </c>
      <c r="N62" s="56">
        <v>59678</v>
      </c>
      <c r="O62" s="63">
        <v>59389</v>
      </c>
      <c r="P62" s="52">
        <f t="shared" si="7"/>
        <v>289</v>
      </c>
      <c r="Q62" s="62">
        <f t="shared" si="6"/>
        <v>633.39737431956451</v>
      </c>
      <c r="R62" s="110">
        <v>101177</v>
      </c>
      <c r="S62" s="176" t="s">
        <v>24</v>
      </c>
    </row>
    <row r="63" spans="1:22" s="49" customFormat="1" ht="27" customHeight="1" x14ac:dyDescent="0.25">
      <c r="A63" s="86" t="s">
        <v>29</v>
      </c>
      <c r="B63" s="43" t="s">
        <v>222</v>
      </c>
      <c r="C63" s="122">
        <v>594.5</v>
      </c>
      <c r="D63" s="51">
        <v>97950</v>
      </c>
      <c r="E63" s="52">
        <v>43809</v>
      </c>
      <c r="F63" s="51">
        <v>95648</v>
      </c>
      <c r="G63" s="51">
        <v>2302</v>
      </c>
      <c r="H63" s="53">
        <v>2.4067413850786217</v>
      </c>
      <c r="I63" s="54">
        <v>97999</v>
      </c>
      <c r="J63" s="55">
        <v>1094</v>
      </c>
      <c r="K63" s="54">
        <v>97664</v>
      </c>
      <c r="L63" s="55">
        <v>814</v>
      </c>
      <c r="M63" s="132">
        <f t="shared" si="5"/>
        <v>335</v>
      </c>
      <c r="N63" s="56">
        <v>52371</v>
      </c>
      <c r="O63" s="63">
        <v>51563</v>
      </c>
      <c r="P63" s="52">
        <f t="shared" si="7"/>
        <v>808</v>
      </c>
      <c r="Q63" s="62">
        <f t="shared" si="6"/>
        <v>164.84272497897393</v>
      </c>
      <c r="R63" s="110">
        <v>82208</v>
      </c>
      <c r="S63" s="176" t="s">
        <v>29</v>
      </c>
    </row>
    <row r="64" spans="1:22" s="49" customFormat="1" ht="27" customHeight="1" x14ac:dyDescent="0.25">
      <c r="A64" s="86" t="s">
        <v>35</v>
      </c>
      <c r="B64" s="43" t="s">
        <v>223</v>
      </c>
      <c r="C64" s="123">
        <v>294.64999999999998</v>
      </c>
      <c r="D64" s="51">
        <v>70331</v>
      </c>
      <c r="E64" s="52">
        <v>30276</v>
      </c>
      <c r="F64" s="51">
        <v>69702</v>
      </c>
      <c r="G64" s="51">
        <v>629</v>
      </c>
      <c r="H64" s="53">
        <v>0.90241313018277813</v>
      </c>
      <c r="I64" s="54">
        <v>70354</v>
      </c>
      <c r="J64" s="55">
        <v>781</v>
      </c>
      <c r="K64" s="54">
        <v>70179</v>
      </c>
      <c r="L64" s="55">
        <v>544</v>
      </c>
      <c r="M64" s="132">
        <f t="shared" si="5"/>
        <v>175</v>
      </c>
      <c r="N64" s="56">
        <v>35501</v>
      </c>
      <c r="O64" s="63">
        <v>34881</v>
      </c>
      <c r="P64" s="52">
        <f t="shared" si="7"/>
        <v>620</v>
      </c>
      <c r="Q64" s="62">
        <f t="shared" si="6"/>
        <v>238.77142372306128</v>
      </c>
      <c r="R64" s="110">
        <v>59353</v>
      </c>
      <c r="S64" s="176" t="s">
        <v>35</v>
      </c>
    </row>
    <row r="65" spans="1:22" s="49" customFormat="1" ht="27" customHeight="1" x14ac:dyDescent="0.25">
      <c r="A65" s="86" t="s">
        <v>37</v>
      </c>
      <c r="B65" s="43" t="s">
        <v>224</v>
      </c>
      <c r="C65" s="109">
        <v>119.05</v>
      </c>
      <c r="D65" s="51">
        <v>58171</v>
      </c>
      <c r="E65" s="52">
        <v>24640</v>
      </c>
      <c r="F65" s="51">
        <v>59064</v>
      </c>
      <c r="G65" s="51">
        <v>-893</v>
      </c>
      <c r="H65" s="53">
        <v>-1.511919274007856</v>
      </c>
      <c r="I65" s="54">
        <v>56903</v>
      </c>
      <c r="J65" s="55">
        <v>425</v>
      </c>
      <c r="K65" s="54">
        <v>57351</v>
      </c>
      <c r="L65" s="55">
        <v>395</v>
      </c>
      <c r="M65" s="132">
        <f t="shared" si="5"/>
        <v>-448</v>
      </c>
      <c r="N65" s="56">
        <v>28290</v>
      </c>
      <c r="O65" s="63">
        <v>28198</v>
      </c>
      <c r="P65" s="52">
        <f t="shared" si="7"/>
        <v>92</v>
      </c>
      <c r="Q65" s="62">
        <f t="shared" si="6"/>
        <v>477.97564048719028</v>
      </c>
      <c r="R65" s="110">
        <v>48934</v>
      </c>
      <c r="S65" s="176" t="s">
        <v>37</v>
      </c>
    </row>
    <row r="66" spans="1:22" s="49" customFormat="1" ht="27" customHeight="1" x14ac:dyDescent="0.25">
      <c r="A66" s="86" t="s">
        <v>38</v>
      </c>
      <c r="B66" s="43" t="s">
        <v>225</v>
      </c>
      <c r="C66" s="109">
        <v>722.33</v>
      </c>
      <c r="D66" s="51">
        <v>56869</v>
      </c>
      <c r="E66" s="52">
        <v>23102</v>
      </c>
      <c r="F66" s="51">
        <v>57436</v>
      </c>
      <c r="G66" s="51">
        <v>-567</v>
      </c>
      <c r="H66" s="53">
        <v>-0.98718573716832658</v>
      </c>
      <c r="I66" s="54">
        <v>57645</v>
      </c>
      <c r="J66" s="55">
        <v>721</v>
      </c>
      <c r="K66" s="54">
        <v>57954</v>
      </c>
      <c r="L66" s="55">
        <v>626</v>
      </c>
      <c r="M66" s="132">
        <f t="shared" si="5"/>
        <v>-309</v>
      </c>
      <c r="N66" s="56">
        <v>28623</v>
      </c>
      <c r="O66" s="63">
        <v>28460</v>
      </c>
      <c r="P66" s="52">
        <f t="shared" si="7"/>
        <v>163</v>
      </c>
      <c r="Q66" s="62">
        <f t="shared" si="6"/>
        <v>79.804244597344706</v>
      </c>
      <c r="R66" s="110">
        <v>48566</v>
      </c>
      <c r="S66" s="176" t="s">
        <v>38</v>
      </c>
    </row>
    <row r="67" spans="1:22" s="49" customFormat="1" ht="27" customHeight="1" x14ac:dyDescent="0.25">
      <c r="A67" s="86" t="s">
        <v>39</v>
      </c>
      <c r="B67" s="43" t="s">
        <v>226</v>
      </c>
      <c r="C67" s="109">
        <v>422.86</v>
      </c>
      <c r="D67" s="51">
        <v>15916</v>
      </c>
      <c r="E67" s="52">
        <v>7281</v>
      </c>
      <c r="F67" s="51">
        <v>17278</v>
      </c>
      <c r="G67" s="51">
        <v>-1362</v>
      </c>
      <c r="H67" s="53">
        <v>-7.8828568121310338</v>
      </c>
      <c r="I67" s="54">
        <v>15286</v>
      </c>
      <c r="J67" s="55">
        <v>206</v>
      </c>
      <c r="K67" s="54">
        <v>15329</v>
      </c>
      <c r="L67" s="55">
        <v>162</v>
      </c>
      <c r="M67" s="132">
        <f t="shared" si="5"/>
        <v>-43</v>
      </c>
      <c r="N67" s="56">
        <v>7794</v>
      </c>
      <c r="O67" s="63">
        <v>7733</v>
      </c>
      <c r="P67" s="52">
        <f t="shared" si="7"/>
        <v>61</v>
      </c>
      <c r="Q67" s="62">
        <f t="shared" si="6"/>
        <v>36.149080073783281</v>
      </c>
      <c r="R67" s="110">
        <v>13537</v>
      </c>
      <c r="S67" s="176" t="s">
        <v>39</v>
      </c>
    </row>
    <row r="68" spans="1:22" s="49" customFormat="1" ht="27" customHeight="1" x14ac:dyDescent="0.25">
      <c r="A68" s="87" t="s">
        <v>40</v>
      </c>
      <c r="B68" s="76" t="s">
        <v>227</v>
      </c>
      <c r="C68" s="111">
        <v>78.040000000000006</v>
      </c>
      <c r="D68" s="68">
        <v>3044</v>
      </c>
      <c r="E68" s="69">
        <v>1051</v>
      </c>
      <c r="F68" s="68">
        <v>3329</v>
      </c>
      <c r="G68" s="68">
        <v>-285</v>
      </c>
      <c r="H68" s="70">
        <v>-8.5611294683088026</v>
      </c>
      <c r="I68" s="71">
        <v>2808</v>
      </c>
      <c r="J68" s="72">
        <v>12</v>
      </c>
      <c r="K68" s="71">
        <v>2853</v>
      </c>
      <c r="L68" s="72">
        <v>10</v>
      </c>
      <c r="M68" s="132">
        <f t="shared" si="5"/>
        <v>-45</v>
      </c>
      <c r="N68" s="73">
        <v>1357</v>
      </c>
      <c r="O68" s="112">
        <v>1360</v>
      </c>
      <c r="P68" s="52">
        <f t="shared" si="7"/>
        <v>-3</v>
      </c>
      <c r="Q68" s="62">
        <f t="shared" si="6"/>
        <v>35.981547924141466</v>
      </c>
      <c r="R68" s="139">
        <v>2443</v>
      </c>
      <c r="S68" s="97" t="s">
        <v>40</v>
      </c>
    </row>
    <row r="69" spans="1:22" s="49" customFormat="1" ht="27" customHeight="1" x14ac:dyDescent="0.25">
      <c r="A69" s="210" t="s">
        <v>228</v>
      </c>
      <c r="B69" s="211"/>
      <c r="C69" s="212">
        <f>SUM(C70:C89)</f>
        <v>4305.8899999999994</v>
      </c>
      <c r="D69" s="214">
        <v>198888</v>
      </c>
      <c r="E69" s="219">
        <v>94653</v>
      </c>
      <c r="F69" s="214">
        <v>215522</v>
      </c>
      <c r="G69" s="214">
        <v>-16634</v>
      </c>
      <c r="H69" s="224">
        <v>-7.7180055864366519</v>
      </c>
      <c r="I69" s="217">
        <f>SUM(I70:I89)</f>
        <v>193073</v>
      </c>
      <c r="J69" s="216">
        <f>SUM(J70:J89)</f>
        <v>6328</v>
      </c>
      <c r="K69" s="217">
        <v>194552</v>
      </c>
      <c r="L69" s="216">
        <v>3932</v>
      </c>
      <c r="M69" s="225">
        <f>I69-K69</f>
        <v>-1479</v>
      </c>
      <c r="N69" s="226">
        <f>SUM(N70:N89)</f>
        <v>110212</v>
      </c>
      <c r="O69" s="227">
        <v>108992</v>
      </c>
      <c r="P69" s="219">
        <f>N69-O69</f>
        <v>1220</v>
      </c>
      <c r="Q69" s="221">
        <f>SUM(Q70:Q89)</f>
        <v>997.73456039099278</v>
      </c>
      <c r="R69" s="222">
        <f>SUM(R70:R89)</f>
        <v>165117</v>
      </c>
      <c r="S69" s="223" t="s">
        <v>228</v>
      </c>
      <c r="U69" s="64"/>
      <c r="V69" s="64"/>
    </row>
    <row r="70" spans="1:22" s="49" customFormat="1" ht="27" customHeight="1" x14ac:dyDescent="0.25">
      <c r="A70" s="86" t="s">
        <v>11</v>
      </c>
      <c r="B70" s="43" t="s">
        <v>229</v>
      </c>
      <c r="C70" s="109">
        <v>243.83</v>
      </c>
      <c r="D70" s="51">
        <v>111299</v>
      </c>
      <c r="E70" s="52">
        <v>52817</v>
      </c>
      <c r="F70" s="51">
        <v>121924</v>
      </c>
      <c r="G70" s="51">
        <v>-10625</v>
      </c>
      <c r="H70" s="53">
        <v>-8.7144450641383155</v>
      </c>
      <c r="I70" s="54">
        <v>106507</v>
      </c>
      <c r="J70" s="55">
        <v>874</v>
      </c>
      <c r="K70" s="54">
        <v>108548</v>
      </c>
      <c r="L70" s="55">
        <v>735</v>
      </c>
      <c r="M70" s="132">
        <f>I70-K70</f>
        <v>-2041</v>
      </c>
      <c r="N70" s="56">
        <v>60827</v>
      </c>
      <c r="O70" s="63">
        <v>61411</v>
      </c>
      <c r="P70" s="52">
        <f>N70-O70</f>
        <v>-584</v>
      </c>
      <c r="Q70" s="62">
        <f t="shared" si="6"/>
        <v>436.80843210433494</v>
      </c>
      <c r="R70" s="110">
        <v>94507</v>
      </c>
      <c r="S70" s="176" t="s">
        <v>11</v>
      </c>
    </row>
    <row r="71" spans="1:22" s="49" customFormat="1" ht="27" customHeight="1" x14ac:dyDescent="0.25">
      <c r="A71" s="86" t="s">
        <v>48</v>
      </c>
      <c r="B71" s="43" t="s">
        <v>230</v>
      </c>
      <c r="C71" s="109">
        <v>437.18</v>
      </c>
      <c r="D71" s="51">
        <v>1356</v>
      </c>
      <c r="E71" s="52">
        <v>617</v>
      </c>
      <c r="F71" s="51">
        <v>1499</v>
      </c>
      <c r="G71" s="51">
        <v>-143</v>
      </c>
      <c r="H71" s="53">
        <v>-9.5396931287525017</v>
      </c>
      <c r="I71" s="54">
        <v>1286</v>
      </c>
      <c r="J71" s="55">
        <v>2</v>
      </c>
      <c r="K71" s="54">
        <v>1312</v>
      </c>
      <c r="L71" s="55">
        <v>2</v>
      </c>
      <c r="M71" s="132">
        <f>I71-K71</f>
        <v>-26</v>
      </c>
      <c r="N71" s="56">
        <v>752</v>
      </c>
      <c r="O71" s="63">
        <v>763</v>
      </c>
      <c r="P71" s="52">
        <f>N71-O71</f>
        <v>-11</v>
      </c>
      <c r="Q71" s="62">
        <f t="shared" si="6"/>
        <v>2.9415801271787365</v>
      </c>
      <c r="R71" s="110">
        <v>1167</v>
      </c>
      <c r="S71" s="176" t="s">
        <v>48</v>
      </c>
      <c r="U71" s="64"/>
      <c r="V71" s="64"/>
    </row>
    <row r="72" spans="1:22" s="49" customFormat="1" ht="27" customHeight="1" x14ac:dyDescent="0.25">
      <c r="A72" s="86" t="s">
        <v>49</v>
      </c>
      <c r="B72" s="43" t="s">
        <v>231</v>
      </c>
      <c r="C72" s="109">
        <v>95.25</v>
      </c>
      <c r="D72" s="51">
        <v>2838</v>
      </c>
      <c r="E72" s="52">
        <v>1340</v>
      </c>
      <c r="F72" s="51">
        <v>3137</v>
      </c>
      <c r="G72" s="51">
        <v>-299</v>
      </c>
      <c r="H72" s="53">
        <v>-9.5313994262033788</v>
      </c>
      <c r="I72" s="54">
        <v>2694</v>
      </c>
      <c r="J72" s="55">
        <v>75</v>
      </c>
      <c r="K72" s="54">
        <v>2738</v>
      </c>
      <c r="L72" s="55">
        <v>43</v>
      </c>
      <c r="M72" s="132">
        <f>I72-K72</f>
        <v>-44</v>
      </c>
      <c r="N72" s="56">
        <v>1573</v>
      </c>
      <c r="O72" s="63">
        <v>1632</v>
      </c>
      <c r="P72" s="52">
        <f>N72-O72</f>
        <v>-59</v>
      </c>
      <c r="Q72" s="62">
        <f t="shared" si="6"/>
        <v>28.283464566929133</v>
      </c>
      <c r="R72" s="110">
        <v>2288</v>
      </c>
      <c r="S72" s="176" t="s">
        <v>49</v>
      </c>
    </row>
    <row r="73" spans="1:22" s="49" customFormat="1" ht="27" customHeight="1" x14ac:dyDescent="0.25">
      <c r="A73" s="86" t="s">
        <v>50</v>
      </c>
      <c r="B73" s="43" t="s">
        <v>232</v>
      </c>
      <c r="C73" s="109">
        <v>345.65</v>
      </c>
      <c r="D73" s="51">
        <v>2791</v>
      </c>
      <c r="E73" s="52">
        <v>1298</v>
      </c>
      <c r="F73" s="51">
        <v>3082</v>
      </c>
      <c r="G73" s="51">
        <v>-291</v>
      </c>
      <c r="H73" s="53">
        <v>-9.4419208306294617</v>
      </c>
      <c r="I73" s="54">
        <v>2573</v>
      </c>
      <c r="J73" s="55">
        <v>37</v>
      </c>
      <c r="K73" s="54">
        <v>2612</v>
      </c>
      <c r="L73" s="55">
        <v>29</v>
      </c>
      <c r="M73" s="132">
        <f t="shared" ref="M73:M89" si="8">I73-K73</f>
        <v>-39</v>
      </c>
      <c r="N73" s="56">
        <v>1426</v>
      </c>
      <c r="O73" s="63">
        <v>1446</v>
      </c>
      <c r="P73" s="52">
        <f t="shared" ref="P73:P89" si="9">N73-O73</f>
        <v>-20</v>
      </c>
      <c r="Q73" s="62">
        <f t="shared" si="6"/>
        <v>7.4439461883408073</v>
      </c>
      <c r="R73" s="110">
        <v>2158</v>
      </c>
      <c r="S73" s="176" t="s">
        <v>50</v>
      </c>
    </row>
    <row r="74" spans="1:22" s="49" customFormat="1" ht="27" customHeight="1" x14ac:dyDescent="0.25">
      <c r="A74" s="86" t="s">
        <v>51</v>
      </c>
      <c r="B74" s="43" t="s">
        <v>233</v>
      </c>
      <c r="C74" s="109">
        <v>449.78</v>
      </c>
      <c r="D74" s="51">
        <v>4568</v>
      </c>
      <c r="E74" s="52">
        <v>2081</v>
      </c>
      <c r="F74" s="51">
        <v>4843</v>
      </c>
      <c r="G74" s="51">
        <v>-275</v>
      </c>
      <c r="H74" s="53">
        <v>-5.6782985752632662</v>
      </c>
      <c r="I74" s="54">
        <v>4496</v>
      </c>
      <c r="J74" s="55">
        <v>129</v>
      </c>
      <c r="K74" s="54">
        <v>4493</v>
      </c>
      <c r="L74" s="55">
        <v>86</v>
      </c>
      <c r="M74" s="132">
        <f t="shared" si="8"/>
        <v>3</v>
      </c>
      <c r="N74" s="56">
        <v>2402</v>
      </c>
      <c r="O74" s="63">
        <v>2345</v>
      </c>
      <c r="P74" s="52">
        <f t="shared" si="9"/>
        <v>57</v>
      </c>
      <c r="Q74" s="62">
        <f t="shared" si="6"/>
        <v>9.9959980434879281</v>
      </c>
      <c r="R74" s="110">
        <v>3805</v>
      </c>
      <c r="S74" s="176" t="s">
        <v>51</v>
      </c>
    </row>
    <row r="75" spans="1:22" s="49" customFormat="1" ht="27" customHeight="1" x14ac:dyDescent="0.25">
      <c r="A75" s="86" t="s">
        <v>52</v>
      </c>
      <c r="B75" s="43" t="s">
        <v>234</v>
      </c>
      <c r="C75" s="109">
        <v>197.13</v>
      </c>
      <c r="D75" s="51">
        <v>5074</v>
      </c>
      <c r="E75" s="52">
        <v>2515</v>
      </c>
      <c r="F75" s="51">
        <v>4958</v>
      </c>
      <c r="G75" s="51">
        <v>116</v>
      </c>
      <c r="H75" s="53">
        <v>2.3396530859217424</v>
      </c>
      <c r="I75" s="54">
        <v>5481</v>
      </c>
      <c r="J75" s="55">
        <v>923</v>
      </c>
      <c r="K75" s="54">
        <v>5088</v>
      </c>
      <c r="L75" s="55">
        <v>489</v>
      </c>
      <c r="M75" s="132">
        <f t="shared" si="8"/>
        <v>393</v>
      </c>
      <c r="N75" s="56">
        <v>3180</v>
      </c>
      <c r="O75" s="63">
        <v>2717</v>
      </c>
      <c r="P75" s="52">
        <f t="shared" si="9"/>
        <v>463</v>
      </c>
      <c r="Q75" s="62">
        <f t="shared" si="6"/>
        <v>27.803987216557601</v>
      </c>
      <c r="R75" s="110">
        <v>3790</v>
      </c>
      <c r="S75" s="176" t="s">
        <v>52</v>
      </c>
    </row>
    <row r="76" spans="1:22" s="49" customFormat="1" ht="27" customHeight="1" x14ac:dyDescent="0.25">
      <c r="A76" s="86" t="s">
        <v>235</v>
      </c>
      <c r="B76" s="43" t="s">
        <v>236</v>
      </c>
      <c r="C76" s="109">
        <v>114.25</v>
      </c>
      <c r="D76" s="51">
        <v>2045</v>
      </c>
      <c r="E76" s="52">
        <v>903</v>
      </c>
      <c r="F76" s="51">
        <v>2103</v>
      </c>
      <c r="G76" s="51">
        <v>-58</v>
      </c>
      <c r="H76" s="53">
        <v>-2.757964812173086</v>
      </c>
      <c r="I76" s="54">
        <v>1952</v>
      </c>
      <c r="J76" s="55">
        <v>60</v>
      </c>
      <c r="K76" s="54">
        <v>1937</v>
      </c>
      <c r="L76" s="55">
        <v>32</v>
      </c>
      <c r="M76" s="132">
        <f t="shared" si="8"/>
        <v>15</v>
      </c>
      <c r="N76" s="56">
        <v>984</v>
      </c>
      <c r="O76" s="63">
        <v>953</v>
      </c>
      <c r="P76" s="52">
        <f t="shared" si="9"/>
        <v>31</v>
      </c>
      <c r="Q76" s="62">
        <f t="shared" si="6"/>
        <v>17.085339168490155</v>
      </c>
      <c r="R76" s="110">
        <v>1628</v>
      </c>
      <c r="S76" s="176" t="s">
        <v>235</v>
      </c>
    </row>
    <row r="77" spans="1:22" s="49" customFormat="1" ht="27" customHeight="1" x14ac:dyDescent="0.25">
      <c r="A77" s="86" t="s">
        <v>53</v>
      </c>
      <c r="B77" s="43" t="s">
        <v>237</v>
      </c>
      <c r="C77" s="109">
        <v>119.84</v>
      </c>
      <c r="D77" s="51">
        <v>1911</v>
      </c>
      <c r="E77" s="52">
        <v>959</v>
      </c>
      <c r="F77" s="51">
        <v>1907</v>
      </c>
      <c r="G77" s="51">
        <v>4</v>
      </c>
      <c r="H77" s="53">
        <v>0.20975353959098059</v>
      </c>
      <c r="I77" s="54">
        <v>2036</v>
      </c>
      <c r="J77" s="55">
        <v>381</v>
      </c>
      <c r="K77" s="54">
        <v>1886</v>
      </c>
      <c r="L77" s="55">
        <v>189</v>
      </c>
      <c r="M77" s="132">
        <f t="shared" si="8"/>
        <v>150</v>
      </c>
      <c r="N77" s="56">
        <v>1201</v>
      </c>
      <c r="O77" s="63">
        <v>1027</v>
      </c>
      <c r="P77" s="52">
        <f t="shared" si="9"/>
        <v>174</v>
      </c>
      <c r="Q77" s="62">
        <f t="shared" si="6"/>
        <v>16.98931909212283</v>
      </c>
      <c r="R77" s="110">
        <v>1401</v>
      </c>
      <c r="S77" s="176" t="s">
        <v>53</v>
      </c>
      <c r="U77" s="64"/>
      <c r="V77" s="64"/>
    </row>
    <row r="78" spans="1:22" s="49" customFormat="1" ht="27" customHeight="1" x14ac:dyDescent="0.25">
      <c r="A78" s="86" t="s">
        <v>54</v>
      </c>
      <c r="B78" s="43" t="s">
        <v>238</v>
      </c>
      <c r="C78" s="123">
        <v>189.41</v>
      </c>
      <c r="D78" s="51">
        <v>2156</v>
      </c>
      <c r="E78" s="52">
        <v>1130</v>
      </c>
      <c r="F78" s="51">
        <v>2294</v>
      </c>
      <c r="G78" s="51">
        <v>-138</v>
      </c>
      <c r="H78" s="53">
        <v>-6.0156931124673063</v>
      </c>
      <c r="I78" s="54">
        <v>1957</v>
      </c>
      <c r="J78" s="55">
        <v>72</v>
      </c>
      <c r="K78" s="54">
        <v>1988</v>
      </c>
      <c r="L78" s="55">
        <v>60</v>
      </c>
      <c r="M78" s="132">
        <f t="shared" si="8"/>
        <v>-31</v>
      </c>
      <c r="N78" s="56">
        <v>1161</v>
      </c>
      <c r="O78" s="63">
        <v>1175</v>
      </c>
      <c r="P78" s="52">
        <f t="shared" si="9"/>
        <v>-14</v>
      </c>
      <c r="Q78" s="62">
        <f t="shared" si="6"/>
        <v>10.332083839290428</v>
      </c>
      <c r="R78" s="110">
        <v>1674</v>
      </c>
      <c r="S78" s="176" t="s">
        <v>54</v>
      </c>
    </row>
    <row r="79" spans="1:22" s="49" customFormat="1" ht="27" customHeight="1" x14ac:dyDescent="0.25">
      <c r="A79" s="86" t="s">
        <v>55</v>
      </c>
      <c r="B79" s="43" t="s">
        <v>239</v>
      </c>
      <c r="C79" s="123">
        <v>231.49</v>
      </c>
      <c r="D79" s="51">
        <v>2941</v>
      </c>
      <c r="E79" s="52">
        <v>1269</v>
      </c>
      <c r="F79" s="51">
        <v>3187</v>
      </c>
      <c r="G79" s="51">
        <v>-246</v>
      </c>
      <c r="H79" s="53">
        <v>-7.7188578600564801</v>
      </c>
      <c r="I79" s="54">
        <v>2800</v>
      </c>
      <c r="J79" s="55">
        <v>129</v>
      </c>
      <c r="K79" s="54">
        <v>2844</v>
      </c>
      <c r="L79" s="55">
        <v>118</v>
      </c>
      <c r="M79" s="132">
        <f t="shared" si="8"/>
        <v>-44</v>
      </c>
      <c r="N79" s="56">
        <v>1450</v>
      </c>
      <c r="O79" s="63">
        <v>1448</v>
      </c>
      <c r="P79" s="52">
        <f t="shared" si="9"/>
        <v>2</v>
      </c>
      <c r="Q79" s="62">
        <f t="shared" si="6"/>
        <v>12.095554883580284</v>
      </c>
      <c r="R79" s="110">
        <v>2303</v>
      </c>
      <c r="S79" s="176" t="s">
        <v>55</v>
      </c>
    </row>
    <row r="80" spans="1:22" s="49" customFormat="1" ht="27" customHeight="1" x14ac:dyDescent="0.25">
      <c r="A80" s="86" t="s">
        <v>56</v>
      </c>
      <c r="B80" s="43" t="s">
        <v>240</v>
      </c>
      <c r="C80" s="109">
        <v>261.33999999999997</v>
      </c>
      <c r="D80" s="51">
        <v>15129</v>
      </c>
      <c r="E80" s="52">
        <v>7631</v>
      </c>
      <c r="F80" s="132">
        <v>15018</v>
      </c>
      <c r="G80" s="56">
        <v>111</v>
      </c>
      <c r="H80" s="53">
        <v>0.73911306432281265</v>
      </c>
      <c r="I80" s="54">
        <v>16505</v>
      </c>
      <c r="J80" s="55">
        <v>2794</v>
      </c>
      <c r="K80" s="54">
        <v>15636</v>
      </c>
      <c r="L80" s="55">
        <v>1665</v>
      </c>
      <c r="M80" s="132">
        <f t="shared" si="8"/>
        <v>869</v>
      </c>
      <c r="N80" s="56">
        <v>10058</v>
      </c>
      <c r="O80" s="63">
        <v>8961</v>
      </c>
      <c r="P80" s="52">
        <f t="shared" si="9"/>
        <v>1097</v>
      </c>
      <c r="Q80" s="62">
        <f t="shared" si="6"/>
        <v>63.155276651105844</v>
      </c>
      <c r="R80" s="110">
        <v>11602</v>
      </c>
      <c r="S80" s="176" t="s">
        <v>56</v>
      </c>
    </row>
    <row r="81" spans="1:22" s="49" customFormat="1" ht="27" customHeight="1" x14ac:dyDescent="0.25">
      <c r="A81" s="86" t="s">
        <v>57</v>
      </c>
      <c r="B81" s="43" t="s">
        <v>241</v>
      </c>
      <c r="C81" s="109">
        <v>304.92</v>
      </c>
      <c r="D81" s="148">
        <v>5772</v>
      </c>
      <c r="E81" s="52">
        <v>2728</v>
      </c>
      <c r="F81" s="148">
        <v>6224</v>
      </c>
      <c r="G81" s="52">
        <v>-452</v>
      </c>
      <c r="H81" s="53">
        <v>-7.2622107969151664</v>
      </c>
      <c r="I81" s="54">
        <v>5430</v>
      </c>
      <c r="J81" s="55">
        <v>33</v>
      </c>
      <c r="K81" s="54">
        <v>5508</v>
      </c>
      <c r="L81" s="55">
        <v>25</v>
      </c>
      <c r="M81" s="132">
        <f t="shared" si="8"/>
        <v>-78</v>
      </c>
      <c r="N81" s="56">
        <v>2754</v>
      </c>
      <c r="O81" s="63">
        <v>2750</v>
      </c>
      <c r="P81" s="52">
        <f t="shared" si="9"/>
        <v>4</v>
      </c>
      <c r="Q81" s="62">
        <f t="shared" si="6"/>
        <v>17.807949626131442</v>
      </c>
      <c r="R81" s="51">
        <v>4671</v>
      </c>
      <c r="S81" s="176" t="s">
        <v>57</v>
      </c>
    </row>
    <row r="82" spans="1:22" s="49" customFormat="1" ht="27" customHeight="1" x14ac:dyDescent="0.25">
      <c r="A82" s="86" t="s">
        <v>58</v>
      </c>
      <c r="B82" s="43" t="s">
        <v>242</v>
      </c>
      <c r="C82" s="109">
        <v>70.599999999999994</v>
      </c>
      <c r="D82" s="51">
        <v>11648</v>
      </c>
      <c r="E82" s="52">
        <v>5750</v>
      </c>
      <c r="F82" s="51">
        <v>13042</v>
      </c>
      <c r="G82" s="51">
        <v>-1394</v>
      </c>
      <c r="H82" s="53">
        <v>-10.688544701732864</v>
      </c>
      <c r="I82" s="54">
        <v>11094</v>
      </c>
      <c r="J82" s="55">
        <v>112</v>
      </c>
      <c r="K82" s="54">
        <v>11343</v>
      </c>
      <c r="L82" s="55">
        <v>79</v>
      </c>
      <c r="M82" s="132">
        <f t="shared" si="8"/>
        <v>-249</v>
      </c>
      <c r="N82" s="56">
        <v>6400</v>
      </c>
      <c r="O82" s="63">
        <v>6451</v>
      </c>
      <c r="P82" s="52">
        <f t="shared" si="9"/>
        <v>-51</v>
      </c>
      <c r="Q82" s="62">
        <f t="shared" si="6"/>
        <v>157.13881019830029</v>
      </c>
      <c r="R82" s="110">
        <v>9779</v>
      </c>
      <c r="S82" s="176" t="s">
        <v>58</v>
      </c>
    </row>
    <row r="83" spans="1:22" s="49" customFormat="1" ht="27" customHeight="1" x14ac:dyDescent="0.25">
      <c r="A83" s="86" t="s">
        <v>175</v>
      </c>
      <c r="B83" s="43" t="s">
        <v>243</v>
      </c>
      <c r="C83" s="109">
        <v>82.27</v>
      </c>
      <c r="D83" s="51">
        <v>1569</v>
      </c>
      <c r="E83" s="52">
        <v>813</v>
      </c>
      <c r="F83" s="51">
        <v>1771</v>
      </c>
      <c r="G83" s="51">
        <v>-202</v>
      </c>
      <c r="H83" s="53">
        <v>-11.405985319028797</v>
      </c>
      <c r="I83" s="54">
        <v>1464</v>
      </c>
      <c r="J83" s="55">
        <v>9</v>
      </c>
      <c r="K83" s="54">
        <v>1498</v>
      </c>
      <c r="L83" s="55">
        <v>7</v>
      </c>
      <c r="M83" s="132">
        <f t="shared" si="8"/>
        <v>-34</v>
      </c>
      <c r="N83" s="56">
        <v>859</v>
      </c>
      <c r="O83" s="63">
        <v>872</v>
      </c>
      <c r="P83" s="52">
        <f t="shared" si="9"/>
        <v>-13</v>
      </c>
      <c r="Q83" s="62">
        <f t="shared" si="6"/>
        <v>17.795065029779995</v>
      </c>
      <c r="R83" s="110">
        <v>1288</v>
      </c>
      <c r="S83" s="176" t="s">
        <v>175</v>
      </c>
      <c r="U83" s="64"/>
      <c r="V83" s="64"/>
    </row>
    <row r="84" spans="1:22" s="49" customFormat="1" ht="27" customHeight="1" x14ac:dyDescent="0.25">
      <c r="A84" s="86" t="s">
        <v>59</v>
      </c>
      <c r="B84" s="43" t="s">
        <v>244</v>
      </c>
      <c r="C84" s="109">
        <v>147.79</v>
      </c>
      <c r="D84" s="51">
        <v>870</v>
      </c>
      <c r="E84" s="52">
        <v>401</v>
      </c>
      <c r="F84" s="51">
        <v>1004</v>
      </c>
      <c r="G84" s="51">
        <v>-134</v>
      </c>
      <c r="H84" s="53">
        <v>-13.346613545816732</v>
      </c>
      <c r="I84" s="54">
        <v>757</v>
      </c>
      <c r="J84" s="55">
        <v>1</v>
      </c>
      <c r="K84" s="54">
        <v>782</v>
      </c>
      <c r="L84" s="55">
        <v>1</v>
      </c>
      <c r="M84" s="132">
        <f t="shared" si="8"/>
        <v>-25</v>
      </c>
      <c r="N84" s="56">
        <v>448</v>
      </c>
      <c r="O84" s="63">
        <v>458</v>
      </c>
      <c r="P84" s="52">
        <f t="shared" si="9"/>
        <v>-10</v>
      </c>
      <c r="Q84" s="62">
        <f t="shared" si="6"/>
        <v>5.1221327559374794</v>
      </c>
      <c r="R84" s="110">
        <v>677</v>
      </c>
      <c r="S84" s="176" t="s">
        <v>59</v>
      </c>
    </row>
    <row r="85" spans="1:22" s="49" customFormat="1" ht="27" customHeight="1" x14ac:dyDescent="0.25">
      <c r="A85" s="86" t="s">
        <v>60</v>
      </c>
      <c r="B85" s="43" t="s">
        <v>245</v>
      </c>
      <c r="C85" s="109">
        <v>238.13</v>
      </c>
      <c r="D85" s="51">
        <v>1831</v>
      </c>
      <c r="E85" s="52">
        <v>883</v>
      </c>
      <c r="F85" s="51">
        <v>2115</v>
      </c>
      <c r="G85" s="51">
        <v>-284</v>
      </c>
      <c r="H85" s="53">
        <v>-13.42789598108747</v>
      </c>
      <c r="I85" s="54">
        <v>1770</v>
      </c>
      <c r="J85" s="55">
        <v>16</v>
      </c>
      <c r="K85" s="54">
        <v>1824</v>
      </c>
      <c r="L85" s="55">
        <v>9</v>
      </c>
      <c r="M85" s="132">
        <f t="shared" si="8"/>
        <v>-54</v>
      </c>
      <c r="N85" s="56">
        <v>1009</v>
      </c>
      <c r="O85" s="63">
        <v>1033</v>
      </c>
      <c r="P85" s="52">
        <f t="shared" si="9"/>
        <v>-24</v>
      </c>
      <c r="Q85" s="62">
        <f t="shared" si="6"/>
        <v>7.4329147944400118</v>
      </c>
      <c r="R85" s="110">
        <v>1575</v>
      </c>
      <c r="S85" s="176" t="s">
        <v>60</v>
      </c>
    </row>
    <row r="86" spans="1:22" s="49" customFormat="1" ht="27" customHeight="1" x14ac:dyDescent="0.25">
      <c r="A86" s="86" t="s">
        <v>61</v>
      </c>
      <c r="B86" s="43" t="s">
        <v>246</v>
      </c>
      <c r="C86" s="109">
        <v>188.36</v>
      </c>
      <c r="D86" s="51">
        <v>2745</v>
      </c>
      <c r="E86" s="52">
        <v>1282</v>
      </c>
      <c r="F86" s="51">
        <v>3188</v>
      </c>
      <c r="G86" s="51">
        <v>-443</v>
      </c>
      <c r="H86" s="53">
        <v>-13.895859473023839</v>
      </c>
      <c r="I86" s="54">
        <v>2656</v>
      </c>
      <c r="J86" s="55">
        <v>50</v>
      </c>
      <c r="K86" s="54">
        <v>2720</v>
      </c>
      <c r="L86" s="55">
        <v>50</v>
      </c>
      <c r="M86" s="132">
        <f t="shared" si="8"/>
        <v>-64</v>
      </c>
      <c r="N86" s="56">
        <v>1640</v>
      </c>
      <c r="O86" s="63">
        <v>1656</v>
      </c>
      <c r="P86" s="52">
        <f t="shared" si="9"/>
        <v>-16</v>
      </c>
      <c r="Q86" s="62">
        <f t="shared" si="6"/>
        <v>14.100658313867061</v>
      </c>
      <c r="R86" s="110">
        <v>2365</v>
      </c>
      <c r="S86" s="176" t="s">
        <v>61</v>
      </c>
    </row>
    <row r="87" spans="1:22" s="49" customFormat="1" ht="27" customHeight="1" x14ac:dyDescent="0.25">
      <c r="A87" s="86" t="s">
        <v>62</v>
      </c>
      <c r="B87" s="43" t="s">
        <v>247</v>
      </c>
      <c r="C87" s="109">
        <v>167.96</v>
      </c>
      <c r="D87" s="51">
        <v>3180</v>
      </c>
      <c r="E87" s="52">
        <v>1332</v>
      </c>
      <c r="F87" s="51">
        <v>3498</v>
      </c>
      <c r="G87" s="51">
        <v>-318</v>
      </c>
      <c r="H87" s="53">
        <v>-9.0909090909090917</v>
      </c>
      <c r="I87" s="54">
        <v>3040</v>
      </c>
      <c r="J87" s="55">
        <v>45</v>
      </c>
      <c r="K87" s="54">
        <v>3128</v>
      </c>
      <c r="L87" s="55">
        <v>55</v>
      </c>
      <c r="M87" s="132">
        <f t="shared" si="8"/>
        <v>-88</v>
      </c>
      <c r="N87" s="56">
        <v>1658</v>
      </c>
      <c r="O87" s="63">
        <v>1678</v>
      </c>
      <c r="P87" s="52">
        <f t="shared" si="9"/>
        <v>-20</v>
      </c>
      <c r="Q87" s="62">
        <f t="shared" si="6"/>
        <v>18.099547511312217</v>
      </c>
      <c r="R87" s="110">
        <v>2586</v>
      </c>
      <c r="S87" s="176" t="s">
        <v>62</v>
      </c>
    </row>
    <row r="88" spans="1:22" s="49" customFormat="1" ht="27" customHeight="1" x14ac:dyDescent="0.25">
      <c r="A88" s="86" t="s">
        <v>63</v>
      </c>
      <c r="B88" s="43" t="s">
        <v>248</v>
      </c>
      <c r="C88" s="109">
        <v>140.62</v>
      </c>
      <c r="D88" s="51">
        <v>18000</v>
      </c>
      <c r="E88" s="52">
        <v>8283</v>
      </c>
      <c r="F88" s="51">
        <v>19607</v>
      </c>
      <c r="G88" s="51">
        <v>-1607</v>
      </c>
      <c r="H88" s="53">
        <v>-8.1960524302545004</v>
      </c>
      <c r="I88" s="54">
        <v>17222</v>
      </c>
      <c r="J88" s="55">
        <v>200</v>
      </c>
      <c r="K88" s="54">
        <v>17561</v>
      </c>
      <c r="L88" s="55">
        <v>144</v>
      </c>
      <c r="M88" s="132">
        <f t="shared" si="8"/>
        <v>-339</v>
      </c>
      <c r="N88" s="56">
        <v>9537</v>
      </c>
      <c r="O88" s="63">
        <v>9584</v>
      </c>
      <c r="P88" s="52">
        <f t="shared" si="9"/>
        <v>-47</v>
      </c>
      <c r="Q88" s="62">
        <f t="shared" si="6"/>
        <v>122.47191011235955</v>
      </c>
      <c r="R88" s="110">
        <v>15030</v>
      </c>
      <c r="S88" s="176" t="s">
        <v>63</v>
      </c>
    </row>
    <row r="89" spans="1:22" s="49" customFormat="1" ht="27" customHeight="1" x14ac:dyDescent="0.25">
      <c r="A89" s="86" t="s">
        <v>64</v>
      </c>
      <c r="B89" s="77" t="s">
        <v>249</v>
      </c>
      <c r="C89" s="111">
        <v>280.08999999999997</v>
      </c>
      <c r="D89" s="68">
        <v>1165</v>
      </c>
      <c r="E89" s="69">
        <v>621</v>
      </c>
      <c r="F89" s="68">
        <v>1121</v>
      </c>
      <c r="G89" s="68">
        <v>44</v>
      </c>
      <c r="H89" s="70">
        <v>3.9250669045495097</v>
      </c>
      <c r="I89" s="71">
        <v>1353</v>
      </c>
      <c r="J89" s="72">
        <v>386</v>
      </c>
      <c r="K89" s="71">
        <v>1106</v>
      </c>
      <c r="L89" s="72">
        <v>114</v>
      </c>
      <c r="M89" s="132">
        <f t="shared" si="8"/>
        <v>247</v>
      </c>
      <c r="N89" s="73">
        <v>893</v>
      </c>
      <c r="O89" s="112">
        <v>632</v>
      </c>
      <c r="P89" s="52">
        <f t="shared" si="9"/>
        <v>261</v>
      </c>
      <c r="Q89" s="62">
        <f t="shared" si="6"/>
        <v>4.8305901674461786</v>
      </c>
      <c r="R89" s="139">
        <v>823</v>
      </c>
      <c r="S89" s="176" t="s">
        <v>64</v>
      </c>
      <c r="U89" s="64"/>
      <c r="V89" s="64"/>
    </row>
    <row r="90" spans="1:22" s="49" customFormat="1" ht="27" customHeight="1" x14ac:dyDescent="0.25">
      <c r="A90" s="210" t="s">
        <v>250</v>
      </c>
      <c r="B90" s="211"/>
      <c r="C90" s="212">
        <f>SUM(C91:C101)</f>
        <v>3698.0699999999997</v>
      </c>
      <c r="D90" s="214">
        <v>382354</v>
      </c>
      <c r="E90" s="219">
        <v>181358</v>
      </c>
      <c r="F90" s="214">
        <v>401755</v>
      </c>
      <c r="G90" s="214">
        <v>-19401</v>
      </c>
      <c r="H90" s="224">
        <v>-4.8290624883324407</v>
      </c>
      <c r="I90" s="217">
        <f>SUM(I91:I101)</f>
        <v>368046</v>
      </c>
      <c r="J90" s="216">
        <f>SUM(J91:J101)</f>
        <v>3509</v>
      </c>
      <c r="K90" s="217">
        <v>373212</v>
      </c>
      <c r="L90" s="216">
        <v>2679</v>
      </c>
      <c r="M90" s="225">
        <f>I90-K90</f>
        <v>-5166</v>
      </c>
      <c r="N90" s="226">
        <f>SUM(N91:N101)</f>
        <v>203710</v>
      </c>
      <c r="O90" s="227">
        <v>204261</v>
      </c>
      <c r="P90" s="219">
        <f>N90-O90</f>
        <v>-551</v>
      </c>
      <c r="Q90" s="221">
        <f>SUM(Q91:Q101)</f>
        <v>1682.2733046325852</v>
      </c>
      <c r="R90" s="222">
        <f>SUM(R91:R101)</f>
        <v>317367</v>
      </c>
      <c r="S90" s="223" t="s">
        <v>250</v>
      </c>
    </row>
    <row r="91" spans="1:22" s="49" customFormat="1" ht="27" customHeight="1" x14ac:dyDescent="0.25">
      <c r="A91" s="86" t="s">
        <v>12</v>
      </c>
      <c r="B91" s="43" t="s">
        <v>251</v>
      </c>
      <c r="C91" s="109">
        <v>81.010000000000005</v>
      </c>
      <c r="D91" s="51">
        <v>82383</v>
      </c>
      <c r="E91" s="52">
        <v>41766</v>
      </c>
      <c r="F91" s="51">
        <v>88564</v>
      </c>
      <c r="G91" s="51">
        <v>-6181</v>
      </c>
      <c r="H91" s="53">
        <v>-6.9791337337970285</v>
      </c>
      <c r="I91" s="54">
        <v>76519</v>
      </c>
      <c r="J91" s="55">
        <v>448</v>
      </c>
      <c r="K91" s="54">
        <v>78252</v>
      </c>
      <c r="L91" s="55">
        <v>422</v>
      </c>
      <c r="M91" s="132">
        <f>I91-K91</f>
        <v>-1733</v>
      </c>
      <c r="N91" s="56">
        <v>43538</v>
      </c>
      <c r="O91" s="63">
        <v>44147</v>
      </c>
      <c r="P91" s="52">
        <f>N91-O91</f>
        <v>-609</v>
      </c>
      <c r="Q91" s="62">
        <f t="shared" si="6"/>
        <v>944.5623997037402</v>
      </c>
      <c r="R91" s="110">
        <v>67113</v>
      </c>
      <c r="S91" s="176" t="s">
        <v>12</v>
      </c>
    </row>
    <row r="92" spans="1:22" s="49" customFormat="1" ht="27" customHeight="1" x14ac:dyDescent="0.25">
      <c r="A92" s="86" t="s">
        <v>20</v>
      </c>
      <c r="B92" s="43" t="s">
        <v>252</v>
      </c>
      <c r="C92" s="123">
        <v>561.66</v>
      </c>
      <c r="D92" s="51">
        <v>170113</v>
      </c>
      <c r="E92" s="52">
        <v>80130</v>
      </c>
      <c r="F92" s="51">
        <v>172737</v>
      </c>
      <c r="G92" s="51">
        <v>-2624</v>
      </c>
      <c r="H92" s="53">
        <v>-1.5190723469783542</v>
      </c>
      <c r="I92" s="54">
        <v>166846</v>
      </c>
      <c r="J92" s="55">
        <v>1379</v>
      </c>
      <c r="K92" s="54">
        <v>168299</v>
      </c>
      <c r="L92" s="55">
        <v>1019</v>
      </c>
      <c r="M92" s="132">
        <f>I92-K92</f>
        <v>-1453</v>
      </c>
      <c r="N92" s="56">
        <v>91032</v>
      </c>
      <c r="O92" s="63">
        <v>90867</v>
      </c>
      <c r="P92" s="52">
        <f>N92-O92</f>
        <v>165</v>
      </c>
      <c r="Q92" s="108">
        <f t="shared" si="6"/>
        <v>297.05871879784922</v>
      </c>
      <c r="R92" s="110">
        <v>141936</v>
      </c>
      <c r="S92" s="176" t="s">
        <v>20</v>
      </c>
    </row>
    <row r="93" spans="1:22" s="49" customFormat="1" ht="27" customHeight="1" x14ac:dyDescent="0.25">
      <c r="A93" s="86" t="s">
        <v>34</v>
      </c>
      <c r="B93" s="43" t="s">
        <v>253</v>
      </c>
      <c r="C93" s="109">
        <v>212.21</v>
      </c>
      <c r="D93" s="51">
        <v>46391</v>
      </c>
      <c r="E93" s="52">
        <v>20928</v>
      </c>
      <c r="F93" s="51">
        <v>49625</v>
      </c>
      <c r="G93" s="51">
        <v>-3234</v>
      </c>
      <c r="H93" s="53">
        <v>-6.5168765743073047</v>
      </c>
      <c r="I93" s="54">
        <v>44451</v>
      </c>
      <c r="J93" s="55">
        <v>317</v>
      </c>
      <c r="K93" s="54">
        <v>45226</v>
      </c>
      <c r="L93" s="55">
        <v>216</v>
      </c>
      <c r="M93" s="132">
        <f>I93-K93</f>
        <v>-775</v>
      </c>
      <c r="N93" s="56">
        <v>23993</v>
      </c>
      <c r="O93" s="63">
        <v>24132</v>
      </c>
      <c r="P93" s="52">
        <f>N93-O93</f>
        <v>-139</v>
      </c>
      <c r="Q93" s="108">
        <f t="shared" si="6"/>
        <v>209.46703736864427</v>
      </c>
      <c r="R93" s="110">
        <v>38682</v>
      </c>
      <c r="S93" s="176" t="s">
        <v>34</v>
      </c>
    </row>
    <row r="94" spans="1:22" s="49" customFormat="1" ht="27" customHeight="1" x14ac:dyDescent="0.25">
      <c r="A94" s="86" t="s">
        <v>36</v>
      </c>
      <c r="B94" s="43" t="s">
        <v>254</v>
      </c>
      <c r="C94" s="123">
        <v>444.21</v>
      </c>
      <c r="D94" s="51">
        <v>32826</v>
      </c>
      <c r="E94" s="52">
        <v>14844</v>
      </c>
      <c r="F94" s="51">
        <v>34995</v>
      </c>
      <c r="G94" s="51">
        <v>-2169</v>
      </c>
      <c r="H94" s="53">
        <v>-6.1980282897556789</v>
      </c>
      <c r="I94" s="54">
        <v>31822</v>
      </c>
      <c r="J94" s="55">
        <v>300</v>
      </c>
      <c r="K94" s="54">
        <v>32395</v>
      </c>
      <c r="L94" s="55">
        <v>243</v>
      </c>
      <c r="M94" s="132">
        <f t="shared" ref="M94:M101" si="10">I94-K94</f>
        <v>-573</v>
      </c>
      <c r="N94" s="56">
        <v>17524</v>
      </c>
      <c r="O94" s="63">
        <v>17632</v>
      </c>
      <c r="P94" s="52">
        <f t="shared" ref="P94:P101" si="11">N94-O94</f>
        <v>-108</v>
      </c>
      <c r="Q94" s="108">
        <f t="shared" si="6"/>
        <v>71.637288669773312</v>
      </c>
      <c r="R94" s="110">
        <v>27569</v>
      </c>
      <c r="S94" s="176" t="s">
        <v>36</v>
      </c>
      <c r="U94" s="64"/>
      <c r="V94" s="64"/>
    </row>
    <row r="95" spans="1:22" s="49" customFormat="1" ht="27" customHeight="1" x14ac:dyDescent="0.25">
      <c r="A95" s="86" t="s">
        <v>106</v>
      </c>
      <c r="B95" s="43" t="s">
        <v>255</v>
      </c>
      <c r="C95" s="109">
        <v>233.57</v>
      </c>
      <c r="D95" s="52">
        <v>3821</v>
      </c>
      <c r="E95" s="52">
        <v>1774</v>
      </c>
      <c r="F95" s="52">
        <v>4291</v>
      </c>
      <c r="G95" s="51">
        <v>-470</v>
      </c>
      <c r="H95" s="53">
        <v>-10.9531577720811</v>
      </c>
      <c r="I95" s="54">
        <v>3558</v>
      </c>
      <c r="J95" s="55">
        <v>96</v>
      </c>
      <c r="K95" s="54">
        <v>3627</v>
      </c>
      <c r="L95" s="55">
        <v>72</v>
      </c>
      <c r="M95" s="132">
        <f t="shared" si="10"/>
        <v>-69</v>
      </c>
      <c r="N95" s="56">
        <v>2027</v>
      </c>
      <c r="O95" s="63">
        <v>2039</v>
      </c>
      <c r="P95" s="52">
        <f t="shared" si="11"/>
        <v>-12</v>
      </c>
      <c r="Q95" s="108">
        <f t="shared" si="6"/>
        <v>15.233120691869676</v>
      </c>
      <c r="R95" s="51">
        <v>3034</v>
      </c>
      <c r="S95" s="176" t="s">
        <v>106</v>
      </c>
    </row>
    <row r="96" spans="1:22" s="49" customFormat="1" ht="27" customHeight="1" x14ac:dyDescent="0.25">
      <c r="A96" s="86" t="s">
        <v>107</v>
      </c>
      <c r="B96" s="43" t="s">
        <v>256</v>
      </c>
      <c r="C96" s="123">
        <v>205.01</v>
      </c>
      <c r="D96" s="52">
        <v>2743</v>
      </c>
      <c r="E96" s="52">
        <v>1170</v>
      </c>
      <c r="F96" s="52">
        <v>2922</v>
      </c>
      <c r="G96" s="51">
        <v>-179</v>
      </c>
      <c r="H96" s="53">
        <v>-6.1259411362080769</v>
      </c>
      <c r="I96" s="54">
        <v>2391</v>
      </c>
      <c r="J96" s="55">
        <v>89</v>
      </c>
      <c r="K96" s="54">
        <v>2362</v>
      </c>
      <c r="L96" s="55">
        <v>38</v>
      </c>
      <c r="M96" s="132">
        <f t="shared" si="10"/>
        <v>29</v>
      </c>
      <c r="N96" s="56">
        <v>1335</v>
      </c>
      <c r="O96" s="63">
        <v>1287</v>
      </c>
      <c r="P96" s="52">
        <f t="shared" si="11"/>
        <v>48</v>
      </c>
      <c r="Q96" s="108">
        <f t="shared" si="6"/>
        <v>11.662845714843179</v>
      </c>
      <c r="R96" s="51">
        <v>1998</v>
      </c>
      <c r="S96" s="176" t="s">
        <v>107</v>
      </c>
    </row>
    <row r="97" spans="1:22" s="49" customFormat="1" ht="27" customHeight="1" x14ac:dyDescent="0.25">
      <c r="A97" s="86" t="s">
        <v>108</v>
      </c>
      <c r="B97" s="43" t="s">
        <v>257</v>
      </c>
      <c r="C97" s="109">
        <v>425.63</v>
      </c>
      <c r="D97" s="52">
        <v>16212</v>
      </c>
      <c r="E97" s="52">
        <v>7688</v>
      </c>
      <c r="F97" s="52">
        <v>17740</v>
      </c>
      <c r="G97" s="52">
        <v>-1528</v>
      </c>
      <c r="H97" s="53">
        <v>-8.6133032694475773</v>
      </c>
      <c r="I97" s="54">
        <v>15451</v>
      </c>
      <c r="J97" s="55">
        <v>350</v>
      </c>
      <c r="K97" s="54">
        <v>15721</v>
      </c>
      <c r="L97" s="55">
        <v>295</v>
      </c>
      <c r="M97" s="132">
        <f t="shared" si="10"/>
        <v>-270</v>
      </c>
      <c r="N97" s="56">
        <v>9251</v>
      </c>
      <c r="O97" s="63">
        <v>9308</v>
      </c>
      <c r="P97" s="52">
        <f t="shared" si="11"/>
        <v>-57</v>
      </c>
      <c r="Q97" s="108">
        <f t="shared" si="6"/>
        <v>36.301482508281843</v>
      </c>
      <c r="R97" s="51">
        <v>13771</v>
      </c>
      <c r="S97" s="176" t="s">
        <v>108</v>
      </c>
    </row>
    <row r="98" spans="1:22" s="49" customFormat="1" ht="27" customHeight="1" x14ac:dyDescent="0.25">
      <c r="A98" s="86" t="s">
        <v>258</v>
      </c>
      <c r="B98" s="43" t="s">
        <v>259</v>
      </c>
      <c r="C98" s="123">
        <v>405.38</v>
      </c>
      <c r="D98" s="51">
        <v>4432</v>
      </c>
      <c r="E98" s="52">
        <v>1930</v>
      </c>
      <c r="F98" s="51">
        <v>4838</v>
      </c>
      <c r="G98" s="51">
        <v>-406</v>
      </c>
      <c r="H98" s="53">
        <v>-8.3918974782968174</v>
      </c>
      <c r="I98" s="54">
        <v>4306</v>
      </c>
      <c r="J98" s="55">
        <v>65</v>
      </c>
      <c r="K98" s="54">
        <v>4381</v>
      </c>
      <c r="L98" s="55">
        <v>49</v>
      </c>
      <c r="M98" s="132">
        <f t="shared" si="10"/>
        <v>-75</v>
      </c>
      <c r="N98" s="56">
        <v>2118</v>
      </c>
      <c r="O98" s="63">
        <v>2129</v>
      </c>
      <c r="P98" s="52">
        <f t="shared" si="11"/>
        <v>-11</v>
      </c>
      <c r="Q98" s="108">
        <f t="shared" si="6"/>
        <v>10.622132320292073</v>
      </c>
      <c r="R98" s="110">
        <v>3620</v>
      </c>
      <c r="S98" s="176" t="s">
        <v>258</v>
      </c>
    </row>
    <row r="99" spans="1:22" s="49" customFormat="1" ht="27" customHeight="1" x14ac:dyDescent="0.25">
      <c r="A99" s="86" t="s">
        <v>260</v>
      </c>
      <c r="B99" s="43" t="s">
        <v>261</v>
      </c>
      <c r="C99" s="109">
        <v>180.87</v>
      </c>
      <c r="D99" s="51">
        <v>8442</v>
      </c>
      <c r="E99" s="52">
        <v>4030</v>
      </c>
      <c r="F99" s="51">
        <v>9299</v>
      </c>
      <c r="G99" s="51">
        <v>-857</v>
      </c>
      <c r="H99" s="53">
        <v>-9.2160447359931172</v>
      </c>
      <c r="I99" s="54">
        <v>8068</v>
      </c>
      <c r="J99" s="55">
        <v>211</v>
      </c>
      <c r="K99" s="54">
        <v>8147</v>
      </c>
      <c r="L99" s="55">
        <v>136</v>
      </c>
      <c r="M99" s="132">
        <f t="shared" si="10"/>
        <v>-79</v>
      </c>
      <c r="N99" s="56">
        <v>4770</v>
      </c>
      <c r="O99" s="63">
        <v>4728</v>
      </c>
      <c r="P99" s="52">
        <f t="shared" si="11"/>
        <v>42</v>
      </c>
      <c r="Q99" s="108">
        <f t="shared" si="6"/>
        <v>44.606623541770333</v>
      </c>
      <c r="R99" s="110">
        <v>7009</v>
      </c>
      <c r="S99" s="176" t="s">
        <v>260</v>
      </c>
    </row>
    <row r="100" spans="1:22" s="49" customFormat="1" ht="27" customHeight="1" x14ac:dyDescent="0.25">
      <c r="A100" s="86" t="s">
        <v>262</v>
      </c>
      <c r="B100" s="43" t="s">
        <v>263</v>
      </c>
      <c r="C100" s="123">
        <v>237.16</v>
      </c>
      <c r="D100" s="52">
        <v>7340</v>
      </c>
      <c r="E100" s="52">
        <v>3451</v>
      </c>
      <c r="F100" s="52">
        <v>8148</v>
      </c>
      <c r="G100" s="56">
        <v>-808</v>
      </c>
      <c r="H100" s="53">
        <v>-9.9165439371624942</v>
      </c>
      <c r="I100" s="54">
        <v>7311</v>
      </c>
      <c r="J100" s="55">
        <v>113</v>
      </c>
      <c r="K100" s="54">
        <v>7314</v>
      </c>
      <c r="L100" s="55">
        <v>83</v>
      </c>
      <c r="M100" s="132">
        <f t="shared" si="10"/>
        <v>-3</v>
      </c>
      <c r="N100" s="56">
        <v>4005</v>
      </c>
      <c r="O100" s="63">
        <v>3968</v>
      </c>
      <c r="P100" s="52">
        <f t="shared" si="11"/>
        <v>37</v>
      </c>
      <c r="Q100" s="108">
        <f t="shared" si="6"/>
        <v>30.827289593523361</v>
      </c>
      <c r="R100" s="110">
        <v>6285</v>
      </c>
      <c r="S100" s="176" t="s">
        <v>262</v>
      </c>
    </row>
    <row r="101" spans="1:22" s="49" customFormat="1" ht="27" customHeight="1" x14ac:dyDescent="0.25">
      <c r="A101" s="87" t="s">
        <v>264</v>
      </c>
      <c r="B101" s="76" t="s">
        <v>265</v>
      </c>
      <c r="C101" s="111">
        <v>711.36</v>
      </c>
      <c r="D101" s="69">
        <v>7651</v>
      </c>
      <c r="E101" s="69">
        <v>3647</v>
      </c>
      <c r="F101" s="69">
        <v>8596</v>
      </c>
      <c r="G101" s="69">
        <v>-945</v>
      </c>
      <c r="H101" s="74">
        <v>-10.993485342019543</v>
      </c>
      <c r="I101" s="149">
        <v>7323</v>
      </c>
      <c r="J101" s="73">
        <v>141</v>
      </c>
      <c r="K101" s="69">
        <v>7488</v>
      </c>
      <c r="L101" s="69">
        <v>106</v>
      </c>
      <c r="M101" s="132">
        <f t="shared" si="10"/>
        <v>-165</v>
      </c>
      <c r="N101" s="73">
        <v>4117</v>
      </c>
      <c r="O101" s="69">
        <v>4024</v>
      </c>
      <c r="P101" s="52">
        <f t="shared" si="11"/>
        <v>93</v>
      </c>
      <c r="Q101" s="108">
        <f t="shared" si="6"/>
        <v>10.2943657219973</v>
      </c>
      <c r="R101" s="68">
        <v>6350</v>
      </c>
      <c r="S101" s="97" t="s">
        <v>264</v>
      </c>
    </row>
    <row r="102" spans="1:22" s="49" customFormat="1" ht="27" customHeight="1" x14ac:dyDescent="0.25">
      <c r="A102" s="210" t="s">
        <v>266</v>
      </c>
      <c r="B102" s="211"/>
      <c r="C102" s="212">
        <f>SUM(C103:C109)</f>
        <v>4811.0200000000004</v>
      </c>
      <c r="D102" s="214">
        <v>63372</v>
      </c>
      <c r="E102" s="219">
        <v>30130</v>
      </c>
      <c r="F102" s="214">
        <v>69015</v>
      </c>
      <c r="G102" s="214">
        <v>-5643</v>
      </c>
      <c r="H102" s="224">
        <v>-8.1764833731797442</v>
      </c>
      <c r="I102" s="217">
        <f>SUM(I103:I109)</f>
        <v>60906</v>
      </c>
      <c r="J102" s="216">
        <f>SUM(J103:J109)</f>
        <v>1718</v>
      </c>
      <c r="K102" s="217">
        <v>62133</v>
      </c>
      <c r="L102" s="216">
        <v>1444</v>
      </c>
      <c r="M102" s="225">
        <f t="shared" ref="M102:M116" si="12">I102-K102</f>
        <v>-1227</v>
      </c>
      <c r="N102" s="226">
        <f>SUM(N103:N109)</f>
        <v>33569</v>
      </c>
      <c r="O102" s="227">
        <v>33767</v>
      </c>
      <c r="P102" s="219">
        <f t="shared" ref="P102:P112" si="13">N102-O102</f>
        <v>-198</v>
      </c>
      <c r="Q102" s="221">
        <f>SUM(Q103:Q109)</f>
        <v>85.933283106131057</v>
      </c>
      <c r="R102" s="222">
        <f>SUM(R103:R109)</f>
        <v>51590</v>
      </c>
      <c r="S102" s="223" t="s">
        <v>266</v>
      </c>
    </row>
    <row r="103" spans="1:22" s="49" customFormat="1" ht="27" customHeight="1" x14ac:dyDescent="0.25">
      <c r="A103" s="86" t="s">
        <v>109</v>
      </c>
      <c r="B103" s="43" t="s">
        <v>267</v>
      </c>
      <c r="C103" s="109">
        <v>992.07</v>
      </c>
      <c r="D103" s="51">
        <v>11279</v>
      </c>
      <c r="E103" s="52">
        <v>5552</v>
      </c>
      <c r="F103" s="51">
        <v>12378</v>
      </c>
      <c r="G103" s="51">
        <v>-1099</v>
      </c>
      <c r="H103" s="53">
        <v>-8.8786556794312492</v>
      </c>
      <c r="I103" s="54">
        <v>11107</v>
      </c>
      <c r="J103" s="55">
        <v>498</v>
      </c>
      <c r="K103" s="54">
        <v>11315</v>
      </c>
      <c r="L103" s="55">
        <v>411</v>
      </c>
      <c r="M103" s="132">
        <f t="shared" si="12"/>
        <v>-208</v>
      </c>
      <c r="N103" s="56">
        <v>6266</v>
      </c>
      <c r="O103" s="63">
        <v>6287</v>
      </c>
      <c r="P103" s="52">
        <f t="shared" si="13"/>
        <v>-21</v>
      </c>
      <c r="Q103" s="62">
        <f t="shared" si="6"/>
        <v>11.195782555666435</v>
      </c>
      <c r="R103" s="110">
        <v>9336</v>
      </c>
      <c r="S103" s="176" t="s">
        <v>109</v>
      </c>
    </row>
    <row r="104" spans="1:22" s="49" customFormat="1" ht="27" customHeight="1" x14ac:dyDescent="0.25">
      <c r="A104" s="86" t="s">
        <v>110</v>
      </c>
      <c r="B104" s="43" t="s">
        <v>268</v>
      </c>
      <c r="C104" s="109">
        <v>743.09</v>
      </c>
      <c r="D104" s="51">
        <v>4776</v>
      </c>
      <c r="E104" s="52">
        <v>2288</v>
      </c>
      <c r="F104" s="51">
        <v>5315</v>
      </c>
      <c r="G104" s="51">
        <v>-539</v>
      </c>
      <c r="H104" s="53">
        <v>-10.141110065851363</v>
      </c>
      <c r="I104" s="54">
        <v>4539</v>
      </c>
      <c r="J104" s="55">
        <v>103</v>
      </c>
      <c r="K104" s="54">
        <v>4594</v>
      </c>
      <c r="L104" s="55">
        <v>74</v>
      </c>
      <c r="M104" s="132">
        <f t="shared" si="12"/>
        <v>-55</v>
      </c>
      <c r="N104" s="56">
        <v>2412</v>
      </c>
      <c r="O104" s="63">
        <v>2411</v>
      </c>
      <c r="P104" s="52">
        <f t="shared" si="13"/>
        <v>1</v>
      </c>
      <c r="Q104" s="62">
        <f t="shared" si="6"/>
        <v>6.1082775975992138</v>
      </c>
      <c r="R104" s="110">
        <v>3837</v>
      </c>
      <c r="S104" s="176" t="s">
        <v>110</v>
      </c>
    </row>
    <row r="105" spans="1:22" s="49" customFormat="1" ht="27" customHeight="1" x14ac:dyDescent="0.25">
      <c r="A105" s="86" t="s">
        <v>111</v>
      </c>
      <c r="B105" s="43" t="s">
        <v>269</v>
      </c>
      <c r="C105" s="109">
        <v>585.71</v>
      </c>
      <c r="D105" s="51">
        <v>5309</v>
      </c>
      <c r="E105" s="52">
        <v>2443</v>
      </c>
      <c r="F105" s="51">
        <v>5592</v>
      </c>
      <c r="G105" s="51">
        <v>-283</v>
      </c>
      <c r="H105" s="53">
        <v>-5.0608011444921317</v>
      </c>
      <c r="I105" s="54">
        <v>5137</v>
      </c>
      <c r="J105" s="55">
        <v>239</v>
      </c>
      <c r="K105" s="54">
        <v>5187</v>
      </c>
      <c r="L105" s="55">
        <v>204</v>
      </c>
      <c r="M105" s="132">
        <f t="shared" si="12"/>
        <v>-50</v>
      </c>
      <c r="N105" s="56">
        <v>2804</v>
      </c>
      <c r="O105" s="63">
        <v>2776</v>
      </c>
      <c r="P105" s="52">
        <f t="shared" si="13"/>
        <v>28</v>
      </c>
      <c r="Q105" s="62">
        <f t="shared" si="6"/>
        <v>8.7705519796486318</v>
      </c>
      <c r="R105" s="110">
        <v>4223</v>
      </c>
      <c r="S105" s="176" t="s">
        <v>111</v>
      </c>
    </row>
    <row r="106" spans="1:22" s="49" customFormat="1" ht="27" customHeight="1" x14ac:dyDescent="0.25">
      <c r="A106" s="86" t="s">
        <v>112</v>
      </c>
      <c r="B106" s="43" t="s">
        <v>270</v>
      </c>
      <c r="C106" s="109">
        <v>694.3</v>
      </c>
      <c r="D106" s="51">
        <v>12074</v>
      </c>
      <c r="E106" s="52">
        <v>5936</v>
      </c>
      <c r="F106" s="51">
        <v>13075</v>
      </c>
      <c r="G106" s="51">
        <v>-1001</v>
      </c>
      <c r="H106" s="53">
        <v>-7.6558317399617586</v>
      </c>
      <c r="I106" s="54">
        <v>11453</v>
      </c>
      <c r="J106" s="55">
        <v>470</v>
      </c>
      <c r="K106" s="54">
        <v>11694</v>
      </c>
      <c r="L106" s="55">
        <v>419</v>
      </c>
      <c r="M106" s="132">
        <f t="shared" si="12"/>
        <v>-241</v>
      </c>
      <c r="N106" s="56">
        <v>6640</v>
      </c>
      <c r="O106" s="63">
        <v>6688</v>
      </c>
      <c r="P106" s="52">
        <f t="shared" si="13"/>
        <v>-48</v>
      </c>
      <c r="Q106" s="62">
        <f t="shared" si="6"/>
        <v>16.495751116232178</v>
      </c>
      <c r="R106" s="110">
        <v>9613</v>
      </c>
      <c r="S106" s="176" t="s">
        <v>112</v>
      </c>
    </row>
    <row r="107" spans="1:22" s="49" customFormat="1" ht="27" customHeight="1" x14ac:dyDescent="0.25">
      <c r="A107" s="86" t="s">
        <v>113</v>
      </c>
      <c r="B107" s="43" t="s">
        <v>271</v>
      </c>
      <c r="C107" s="109">
        <v>364.3</v>
      </c>
      <c r="D107" s="51">
        <v>4043</v>
      </c>
      <c r="E107" s="52">
        <v>1913</v>
      </c>
      <c r="F107" s="51">
        <v>4518</v>
      </c>
      <c r="G107" s="51">
        <v>-475</v>
      </c>
      <c r="H107" s="53">
        <v>-10.513501549358123</v>
      </c>
      <c r="I107" s="54">
        <v>3901</v>
      </c>
      <c r="J107" s="55">
        <v>48</v>
      </c>
      <c r="K107" s="54">
        <v>3983</v>
      </c>
      <c r="L107" s="55">
        <v>29</v>
      </c>
      <c r="M107" s="132">
        <f t="shared" si="12"/>
        <v>-82</v>
      </c>
      <c r="N107" s="56">
        <v>2080</v>
      </c>
      <c r="O107" s="63">
        <v>2088</v>
      </c>
      <c r="P107" s="52">
        <f t="shared" si="13"/>
        <v>-8</v>
      </c>
      <c r="Q107" s="62">
        <f t="shared" si="6"/>
        <v>10.708207521273675</v>
      </c>
      <c r="R107" s="110">
        <v>3410</v>
      </c>
      <c r="S107" s="176" t="s">
        <v>113</v>
      </c>
    </row>
    <row r="108" spans="1:22" s="49" customFormat="1" ht="27" customHeight="1" x14ac:dyDescent="0.25">
      <c r="A108" s="86" t="s">
        <v>114</v>
      </c>
      <c r="B108" s="43" t="s">
        <v>272</v>
      </c>
      <c r="C108" s="109">
        <v>284</v>
      </c>
      <c r="D108" s="51">
        <v>4374</v>
      </c>
      <c r="E108" s="52">
        <v>1822</v>
      </c>
      <c r="F108" s="51">
        <v>4906</v>
      </c>
      <c r="G108" s="51">
        <v>-532</v>
      </c>
      <c r="H108" s="53">
        <v>-10.843864655523848</v>
      </c>
      <c r="I108" s="54">
        <v>4178</v>
      </c>
      <c r="J108" s="55">
        <v>60</v>
      </c>
      <c r="K108" s="54">
        <v>4320</v>
      </c>
      <c r="L108" s="55">
        <v>62</v>
      </c>
      <c r="M108" s="132">
        <f t="shared" si="12"/>
        <v>-142</v>
      </c>
      <c r="N108" s="56">
        <v>2020</v>
      </c>
      <c r="O108" s="63">
        <v>2083</v>
      </c>
      <c r="P108" s="52">
        <f t="shared" si="13"/>
        <v>-63</v>
      </c>
      <c r="Q108" s="62">
        <f t="shared" si="6"/>
        <v>14.711267605633802</v>
      </c>
      <c r="R108" s="110">
        <v>3543</v>
      </c>
      <c r="S108" s="176" t="s">
        <v>114</v>
      </c>
    </row>
    <row r="109" spans="1:22" s="49" customFormat="1" ht="27" customHeight="1" x14ac:dyDescent="0.25">
      <c r="A109" s="87" t="s">
        <v>273</v>
      </c>
      <c r="B109" s="76" t="s">
        <v>274</v>
      </c>
      <c r="C109" s="111">
        <v>1147.55</v>
      </c>
      <c r="D109" s="68">
        <v>21517</v>
      </c>
      <c r="E109" s="69">
        <v>10176</v>
      </c>
      <c r="F109" s="68">
        <v>23231</v>
      </c>
      <c r="G109" s="68">
        <v>-1714</v>
      </c>
      <c r="H109" s="70">
        <v>-7.3780724032542722</v>
      </c>
      <c r="I109" s="71">
        <v>20591</v>
      </c>
      <c r="J109" s="72">
        <v>300</v>
      </c>
      <c r="K109" s="71">
        <v>21040</v>
      </c>
      <c r="L109" s="72">
        <v>245</v>
      </c>
      <c r="M109" s="132">
        <f t="shared" si="12"/>
        <v>-449</v>
      </c>
      <c r="N109" s="73">
        <v>11347</v>
      </c>
      <c r="O109" s="112">
        <v>11434</v>
      </c>
      <c r="P109" s="69">
        <f t="shared" si="13"/>
        <v>-87</v>
      </c>
      <c r="Q109" s="62">
        <f t="shared" si="6"/>
        <v>17.943444730077122</v>
      </c>
      <c r="R109" s="139">
        <v>17628</v>
      </c>
      <c r="S109" s="97" t="s">
        <v>273</v>
      </c>
    </row>
    <row r="110" spans="1:22" s="49" customFormat="1" ht="27" customHeight="1" x14ac:dyDescent="0.25">
      <c r="A110" s="210" t="s">
        <v>275</v>
      </c>
      <c r="B110" s="211"/>
      <c r="C110" s="212">
        <f>SUM(C111:C121)</f>
        <v>3937.4399999999996</v>
      </c>
      <c r="D110" s="214">
        <v>380158</v>
      </c>
      <c r="E110" s="219">
        <v>178679</v>
      </c>
      <c r="F110" s="214">
        <v>404798</v>
      </c>
      <c r="G110" s="214">
        <v>-24640</v>
      </c>
      <c r="H110" s="224">
        <v>-6.0869865957835758</v>
      </c>
      <c r="I110" s="217">
        <f>SUM(I111:I121)</f>
        <v>365492</v>
      </c>
      <c r="J110" s="216">
        <f>SUM(J111:J121)</f>
        <v>3557</v>
      </c>
      <c r="K110" s="217">
        <v>371978</v>
      </c>
      <c r="L110" s="216">
        <v>2907</v>
      </c>
      <c r="M110" s="225">
        <f t="shared" si="12"/>
        <v>-6486</v>
      </c>
      <c r="N110" s="226">
        <f>SUM(N111:N121)</f>
        <v>204969</v>
      </c>
      <c r="O110" s="227">
        <v>206288</v>
      </c>
      <c r="P110" s="219">
        <f t="shared" si="13"/>
        <v>-1319</v>
      </c>
      <c r="Q110" s="221">
        <f>SUM(Q111:Q121)</f>
        <v>767.44011209829011</v>
      </c>
      <c r="R110" s="222">
        <f>SUM(R111:R121)</f>
        <v>318835</v>
      </c>
      <c r="S110" s="223" t="s">
        <v>275</v>
      </c>
      <c r="U110" s="64"/>
      <c r="V110" s="64"/>
    </row>
    <row r="111" spans="1:22" s="49" customFormat="1" ht="27" customHeight="1" x14ac:dyDescent="0.25">
      <c r="A111" s="86" t="s">
        <v>10</v>
      </c>
      <c r="B111" s="43" t="s">
        <v>276</v>
      </c>
      <c r="C111" s="109">
        <v>677.87</v>
      </c>
      <c r="D111" s="51">
        <v>251084</v>
      </c>
      <c r="E111" s="52">
        <v>121793</v>
      </c>
      <c r="F111" s="51">
        <v>265979</v>
      </c>
      <c r="G111" s="51">
        <v>-14895</v>
      </c>
      <c r="H111" s="53">
        <v>-5.6000661706375316</v>
      </c>
      <c r="I111" s="54">
        <v>240218</v>
      </c>
      <c r="J111" s="55">
        <v>1621</v>
      </c>
      <c r="K111" s="54">
        <v>244431</v>
      </c>
      <c r="L111" s="55">
        <v>1351</v>
      </c>
      <c r="M111" s="132">
        <f t="shared" si="12"/>
        <v>-4213</v>
      </c>
      <c r="N111" s="56">
        <v>138987</v>
      </c>
      <c r="O111" s="63">
        <v>140081</v>
      </c>
      <c r="P111" s="52">
        <f t="shared" si="13"/>
        <v>-1094</v>
      </c>
      <c r="Q111" s="62">
        <f t="shared" si="6"/>
        <v>354.37178220012686</v>
      </c>
      <c r="R111" s="110">
        <v>210995</v>
      </c>
      <c r="S111" s="176" t="s">
        <v>10</v>
      </c>
    </row>
    <row r="112" spans="1:22" s="49" customFormat="1" ht="27" customHeight="1" x14ac:dyDescent="0.25">
      <c r="A112" s="86" t="s">
        <v>277</v>
      </c>
      <c r="B112" s="43" t="s">
        <v>278</v>
      </c>
      <c r="C112" s="109">
        <v>397.44</v>
      </c>
      <c r="D112" s="51">
        <v>44302</v>
      </c>
      <c r="E112" s="52">
        <v>18337</v>
      </c>
      <c r="F112" s="51">
        <v>46390</v>
      </c>
      <c r="G112" s="51">
        <v>-2088</v>
      </c>
      <c r="H112" s="53">
        <v>-4.5009700366458283</v>
      </c>
      <c r="I112" s="54">
        <v>43660</v>
      </c>
      <c r="J112" s="55">
        <v>304</v>
      </c>
      <c r="K112" s="54">
        <v>44366</v>
      </c>
      <c r="L112" s="55">
        <v>266</v>
      </c>
      <c r="M112" s="132">
        <f t="shared" si="12"/>
        <v>-706</v>
      </c>
      <c r="N112" s="56">
        <v>22189</v>
      </c>
      <c r="O112" s="63">
        <v>22247</v>
      </c>
      <c r="P112" s="52">
        <f t="shared" si="13"/>
        <v>-58</v>
      </c>
      <c r="Q112" s="62">
        <f t="shared" si="6"/>
        <v>109.85305958132045</v>
      </c>
      <c r="R112" s="110">
        <v>37186</v>
      </c>
      <c r="S112" s="176" t="s">
        <v>277</v>
      </c>
    </row>
    <row r="113" spans="1:22" s="49" customFormat="1" ht="27" customHeight="1" x14ac:dyDescent="0.25">
      <c r="A113" s="86" t="s">
        <v>41</v>
      </c>
      <c r="B113" s="43" t="s">
        <v>279</v>
      </c>
      <c r="C113" s="109">
        <v>293.25</v>
      </c>
      <c r="D113" s="51">
        <v>6260</v>
      </c>
      <c r="E113" s="52">
        <v>3196</v>
      </c>
      <c r="F113" s="51">
        <v>7337</v>
      </c>
      <c r="G113" s="51">
        <v>-1077</v>
      </c>
      <c r="H113" s="53">
        <v>-14.679024124301485</v>
      </c>
      <c r="I113" s="54">
        <v>6030</v>
      </c>
      <c r="J113" s="55">
        <v>43</v>
      </c>
      <c r="K113" s="54">
        <v>6231</v>
      </c>
      <c r="L113" s="55">
        <v>38</v>
      </c>
      <c r="M113" s="132">
        <f t="shared" si="12"/>
        <v>-201</v>
      </c>
      <c r="N113" s="56">
        <v>3647</v>
      </c>
      <c r="O113" s="63">
        <v>3706</v>
      </c>
      <c r="P113" s="52">
        <f t="shared" ref="P113:P121" si="14">N113-O113</f>
        <v>-59</v>
      </c>
      <c r="Q113" s="62">
        <f t="shared" si="6"/>
        <v>20.562659846547316</v>
      </c>
      <c r="R113" s="110">
        <v>5546</v>
      </c>
      <c r="S113" s="176" t="s">
        <v>41</v>
      </c>
      <c r="U113" s="64"/>
      <c r="V113" s="64"/>
    </row>
    <row r="114" spans="1:22" s="49" customFormat="1" ht="27" customHeight="1" x14ac:dyDescent="0.25">
      <c r="A114" s="86" t="s">
        <v>42</v>
      </c>
      <c r="B114" s="43" t="s">
        <v>280</v>
      </c>
      <c r="C114" s="109">
        <v>187.25</v>
      </c>
      <c r="D114" s="51">
        <v>3794</v>
      </c>
      <c r="E114" s="52">
        <v>1861</v>
      </c>
      <c r="F114" s="51">
        <v>4422</v>
      </c>
      <c r="G114" s="51">
        <v>-628</v>
      </c>
      <c r="H114" s="53">
        <v>-14.201718679330618</v>
      </c>
      <c r="I114" s="54">
        <v>3467</v>
      </c>
      <c r="J114" s="55">
        <v>31</v>
      </c>
      <c r="K114" s="54">
        <v>3571</v>
      </c>
      <c r="L114" s="55">
        <v>26</v>
      </c>
      <c r="M114" s="132">
        <f t="shared" si="12"/>
        <v>-104</v>
      </c>
      <c r="N114" s="56">
        <v>1908</v>
      </c>
      <c r="O114" s="63">
        <v>1948</v>
      </c>
      <c r="P114" s="52">
        <f t="shared" si="14"/>
        <v>-40</v>
      </c>
      <c r="Q114" s="62">
        <f t="shared" si="6"/>
        <v>18.515353805073431</v>
      </c>
      <c r="R114" s="110">
        <v>3142</v>
      </c>
      <c r="S114" s="176" t="s">
        <v>42</v>
      </c>
    </row>
    <row r="115" spans="1:22" s="49" customFormat="1" ht="27" customHeight="1" x14ac:dyDescent="0.25">
      <c r="A115" s="86" t="s">
        <v>43</v>
      </c>
      <c r="B115" s="43" t="s">
        <v>281</v>
      </c>
      <c r="C115" s="109">
        <v>196.76</v>
      </c>
      <c r="D115" s="51">
        <v>4167</v>
      </c>
      <c r="E115" s="52">
        <v>1868</v>
      </c>
      <c r="F115" s="51">
        <v>4653</v>
      </c>
      <c r="G115" s="51">
        <v>-486</v>
      </c>
      <c r="H115" s="53">
        <v>-10.444874274661508</v>
      </c>
      <c r="I115" s="54">
        <v>3898</v>
      </c>
      <c r="J115" s="55">
        <v>59</v>
      </c>
      <c r="K115" s="54">
        <v>3983</v>
      </c>
      <c r="L115" s="55">
        <v>65</v>
      </c>
      <c r="M115" s="132">
        <f t="shared" si="12"/>
        <v>-85</v>
      </c>
      <c r="N115" s="56">
        <v>1984</v>
      </c>
      <c r="O115" s="63">
        <v>2025</v>
      </c>
      <c r="P115" s="52">
        <f t="shared" si="14"/>
        <v>-41</v>
      </c>
      <c r="Q115" s="62">
        <f t="shared" si="6"/>
        <v>19.810937182354138</v>
      </c>
      <c r="R115" s="110">
        <v>3440</v>
      </c>
      <c r="S115" s="176" t="s">
        <v>43</v>
      </c>
    </row>
    <row r="116" spans="1:22" s="49" customFormat="1" ht="27" customHeight="1" x14ac:dyDescent="0.25">
      <c r="A116" s="86" t="s">
        <v>44</v>
      </c>
      <c r="B116" s="43" t="s">
        <v>282</v>
      </c>
      <c r="C116" s="109">
        <v>221.86</v>
      </c>
      <c r="D116" s="51">
        <v>3832</v>
      </c>
      <c r="E116" s="52">
        <v>1871</v>
      </c>
      <c r="F116" s="51">
        <v>4547</v>
      </c>
      <c r="G116" s="51">
        <v>-715</v>
      </c>
      <c r="H116" s="53">
        <v>-15.724653617769956</v>
      </c>
      <c r="I116" s="54">
        <v>3644</v>
      </c>
      <c r="J116" s="55">
        <v>23</v>
      </c>
      <c r="K116" s="54">
        <v>3728</v>
      </c>
      <c r="L116" s="55">
        <v>18</v>
      </c>
      <c r="M116" s="132">
        <f t="shared" si="12"/>
        <v>-84</v>
      </c>
      <c r="N116" s="56">
        <v>2043</v>
      </c>
      <c r="O116" s="63">
        <v>2060</v>
      </c>
      <c r="P116" s="52">
        <f t="shared" si="14"/>
        <v>-17</v>
      </c>
      <c r="Q116" s="62">
        <f t="shared" si="6"/>
        <v>16.424772378977732</v>
      </c>
      <c r="R116" s="110">
        <v>3329</v>
      </c>
      <c r="S116" s="176" t="s">
        <v>44</v>
      </c>
    </row>
    <row r="117" spans="1:22" s="49" customFormat="1" ht="27" customHeight="1" x14ac:dyDescent="0.25">
      <c r="A117" s="86" t="s">
        <v>45</v>
      </c>
      <c r="B117" s="43" t="s">
        <v>283</v>
      </c>
      <c r="C117" s="109">
        <v>216.75</v>
      </c>
      <c r="D117" s="51">
        <v>27686</v>
      </c>
      <c r="E117" s="52">
        <v>11568</v>
      </c>
      <c r="F117" s="51">
        <v>28120</v>
      </c>
      <c r="G117" s="51">
        <v>-434</v>
      </c>
      <c r="H117" s="53">
        <v>-1.543385490753912</v>
      </c>
      <c r="I117" s="54">
        <v>27544</v>
      </c>
      <c r="J117" s="55">
        <v>163</v>
      </c>
      <c r="K117" s="54">
        <v>27934</v>
      </c>
      <c r="L117" s="55">
        <v>115</v>
      </c>
      <c r="M117" s="132">
        <f t="shared" ref="M117:M121" si="15">I117-K117</f>
        <v>-390</v>
      </c>
      <c r="N117" s="56">
        <v>14112</v>
      </c>
      <c r="O117" s="63">
        <v>14140</v>
      </c>
      <c r="P117" s="52">
        <f t="shared" si="14"/>
        <v>-28</v>
      </c>
      <c r="Q117" s="62">
        <f t="shared" si="6"/>
        <v>127.07727797001154</v>
      </c>
      <c r="R117" s="110">
        <v>23484</v>
      </c>
      <c r="S117" s="176" t="s">
        <v>45</v>
      </c>
    </row>
    <row r="118" spans="1:22" s="49" customFormat="1" ht="27" customHeight="1" x14ac:dyDescent="0.25">
      <c r="A118" s="86" t="s">
        <v>46</v>
      </c>
      <c r="B118" s="43" t="s">
        <v>284</v>
      </c>
      <c r="C118" s="109">
        <v>110.63</v>
      </c>
      <c r="D118" s="51">
        <v>3760</v>
      </c>
      <c r="E118" s="52">
        <v>1619</v>
      </c>
      <c r="F118" s="51">
        <v>4226</v>
      </c>
      <c r="G118" s="51">
        <v>-466</v>
      </c>
      <c r="H118" s="53">
        <v>-11.026975863700899</v>
      </c>
      <c r="I118" s="54">
        <v>3570</v>
      </c>
      <c r="J118" s="55">
        <v>152</v>
      </c>
      <c r="K118" s="54">
        <v>3649</v>
      </c>
      <c r="L118" s="55">
        <v>128</v>
      </c>
      <c r="M118" s="132">
        <f t="shared" si="15"/>
        <v>-79</v>
      </c>
      <c r="N118" s="56">
        <v>1854</v>
      </c>
      <c r="O118" s="63">
        <v>1852</v>
      </c>
      <c r="P118" s="52">
        <f t="shared" si="14"/>
        <v>2</v>
      </c>
      <c r="Q118" s="62">
        <f t="shared" si="6"/>
        <v>32.26972792190184</v>
      </c>
      <c r="R118" s="110">
        <v>3033</v>
      </c>
      <c r="S118" s="176" t="s">
        <v>46</v>
      </c>
    </row>
    <row r="119" spans="1:22" s="49" customFormat="1" ht="27" customHeight="1" x14ac:dyDescent="0.25">
      <c r="A119" s="86" t="s">
        <v>47</v>
      </c>
      <c r="B119" s="43" t="s">
        <v>285</v>
      </c>
      <c r="C119" s="109">
        <v>368.79</v>
      </c>
      <c r="D119" s="51">
        <v>14338</v>
      </c>
      <c r="E119" s="52">
        <v>6330</v>
      </c>
      <c r="F119" s="51">
        <v>15946</v>
      </c>
      <c r="G119" s="51">
        <v>-1608</v>
      </c>
      <c r="H119" s="53">
        <v>-10.084033613445378</v>
      </c>
      <c r="I119" s="54">
        <v>13865</v>
      </c>
      <c r="J119" s="55">
        <v>501</v>
      </c>
      <c r="K119" s="54">
        <v>14155</v>
      </c>
      <c r="L119" s="55">
        <v>402</v>
      </c>
      <c r="M119" s="132">
        <f t="shared" si="15"/>
        <v>-290</v>
      </c>
      <c r="N119" s="56">
        <v>7436</v>
      </c>
      <c r="O119" s="63">
        <v>7407</v>
      </c>
      <c r="P119" s="52">
        <f t="shared" si="14"/>
        <v>29</v>
      </c>
      <c r="Q119" s="62">
        <f t="shared" ref="Q119:Q182" si="16">I119/C119</f>
        <v>37.595921798313398</v>
      </c>
      <c r="R119" s="110">
        <v>11917</v>
      </c>
      <c r="S119" s="176" t="s">
        <v>47</v>
      </c>
    </row>
    <row r="120" spans="1:22" s="49" customFormat="1" ht="27" customHeight="1" x14ac:dyDescent="0.25">
      <c r="A120" s="86" t="s">
        <v>286</v>
      </c>
      <c r="B120" s="43" t="s">
        <v>287</v>
      </c>
      <c r="C120" s="109">
        <v>956.08</v>
      </c>
      <c r="D120" s="51">
        <v>15826</v>
      </c>
      <c r="E120" s="52">
        <v>7519</v>
      </c>
      <c r="F120" s="51">
        <v>17252</v>
      </c>
      <c r="G120" s="51">
        <v>-1426</v>
      </c>
      <c r="H120" s="53">
        <v>-8.2657083236726177</v>
      </c>
      <c r="I120" s="54">
        <v>14779</v>
      </c>
      <c r="J120" s="55">
        <v>440</v>
      </c>
      <c r="K120" s="54">
        <v>15050</v>
      </c>
      <c r="L120" s="55">
        <v>308</v>
      </c>
      <c r="M120" s="132">
        <f t="shared" si="15"/>
        <v>-271</v>
      </c>
      <c r="N120" s="56">
        <v>8024</v>
      </c>
      <c r="O120" s="63">
        <v>8038</v>
      </c>
      <c r="P120" s="52">
        <f t="shared" si="14"/>
        <v>-14</v>
      </c>
      <c r="Q120" s="62">
        <f t="shared" si="16"/>
        <v>15.45791147184336</v>
      </c>
      <c r="R120" s="110">
        <v>12661</v>
      </c>
      <c r="S120" s="176" t="s">
        <v>286</v>
      </c>
      <c r="U120" s="64"/>
      <c r="V120" s="64"/>
    </row>
    <row r="121" spans="1:22" s="49" customFormat="1" ht="27" customHeight="1" x14ac:dyDescent="0.25">
      <c r="A121" s="87" t="s">
        <v>288</v>
      </c>
      <c r="B121" s="76" t="s">
        <v>289</v>
      </c>
      <c r="C121" s="111">
        <v>310.76</v>
      </c>
      <c r="D121" s="69">
        <v>5109</v>
      </c>
      <c r="E121" s="69">
        <v>2717</v>
      </c>
      <c r="F121" s="69">
        <v>5926</v>
      </c>
      <c r="G121" s="73">
        <v>-817</v>
      </c>
      <c r="H121" s="70">
        <v>-13.786702666216671</v>
      </c>
      <c r="I121" s="71">
        <v>4817</v>
      </c>
      <c r="J121" s="72">
        <v>220</v>
      </c>
      <c r="K121" s="71">
        <v>4880</v>
      </c>
      <c r="L121" s="72">
        <v>190</v>
      </c>
      <c r="M121" s="132">
        <f t="shared" si="15"/>
        <v>-63</v>
      </c>
      <c r="N121" s="73">
        <v>2785</v>
      </c>
      <c r="O121" s="112">
        <v>2784</v>
      </c>
      <c r="P121" s="52">
        <f t="shared" si="14"/>
        <v>1</v>
      </c>
      <c r="Q121" s="62">
        <f t="shared" si="16"/>
        <v>15.500707941820055</v>
      </c>
      <c r="R121" s="139">
        <v>4102</v>
      </c>
      <c r="S121" s="97" t="s">
        <v>288</v>
      </c>
    </row>
    <row r="122" spans="1:22" s="49" customFormat="1" ht="27" customHeight="1" x14ac:dyDescent="0.25">
      <c r="A122" s="210" t="s">
        <v>290</v>
      </c>
      <c r="B122" s="211"/>
      <c r="C122" s="212">
        <f>SUM(C123:C129)</f>
        <v>2630.29</v>
      </c>
      <c r="D122" s="219">
        <v>33609</v>
      </c>
      <c r="E122" s="219">
        <v>15787</v>
      </c>
      <c r="F122" s="219">
        <v>37870</v>
      </c>
      <c r="G122" s="219">
        <v>-4261</v>
      </c>
      <c r="H122" s="221">
        <v>-11.25165038288883</v>
      </c>
      <c r="I122" s="213">
        <f>SUM(I123:I129)</f>
        <v>31568</v>
      </c>
      <c r="J122" s="226">
        <f>SUM(J123:J129)</f>
        <v>222</v>
      </c>
      <c r="K122" s="219">
        <v>32432</v>
      </c>
      <c r="L122" s="219">
        <v>190</v>
      </c>
      <c r="M122" s="225">
        <f>I122-K122</f>
        <v>-864</v>
      </c>
      <c r="N122" s="226">
        <f>SUM(N123:N129)</f>
        <v>17693</v>
      </c>
      <c r="O122" s="219">
        <v>17986</v>
      </c>
      <c r="P122" s="219">
        <f>N122-O122</f>
        <v>-293</v>
      </c>
      <c r="Q122" s="221">
        <f>SUM(Q123:Q129)</f>
        <v>132.31928996716672</v>
      </c>
      <c r="R122" s="214">
        <f>SUM(R123:R129)</f>
        <v>28086</v>
      </c>
      <c r="S122" s="223" t="s">
        <v>290</v>
      </c>
    </row>
    <row r="123" spans="1:22" s="49" customFormat="1" ht="27" customHeight="1" x14ac:dyDescent="0.25">
      <c r="A123" s="86" t="s">
        <v>291</v>
      </c>
      <c r="B123" s="43" t="s">
        <v>292</v>
      </c>
      <c r="C123" s="109">
        <v>109.48</v>
      </c>
      <c r="D123" s="51">
        <v>7428</v>
      </c>
      <c r="E123" s="52">
        <v>3542</v>
      </c>
      <c r="F123" s="51">
        <v>8248</v>
      </c>
      <c r="G123" s="51">
        <v>-820</v>
      </c>
      <c r="H123" s="53">
        <v>-9.9418040737148399</v>
      </c>
      <c r="I123" s="54">
        <v>6820</v>
      </c>
      <c r="J123" s="55">
        <v>35</v>
      </c>
      <c r="K123" s="54">
        <v>6971</v>
      </c>
      <c r="L123" s="55">
        <v>28</v>
      </c>
      <c r="M123" s="132">
        <f>I123-K123</f>
        <v>-151</v>
      </c>
      <c r="N123" s="56">
        <v>4071</v>
      </c>
      <c r="O123" s="63">
        <v>4137</v>
      </c>
      <c r="P123" s="52">
        <f>N123-O123</f>
        <v>-66</v>
      </c>
      <c r="Q123" s="62">
        <f t="shared" si="16"/>
        <v>62.294483010595542</v>
      </c>
      <c r="R123" s="110">
        <v>6136</v>
      </c>
      <c r="S123" s="176" t="s">
        <v>291</v>
      </c>
    </row>
    <row r="124" spans="1:22" s="49" customFormat="1" ht="27" customHeight="1" x14ac:dyDescent="0.25">
      <c r="A124" s="86" t="s">
        <v>293</v>
      </c>
      <c r="B124" s="43" t="s">
        <v>294</v>
      </c>
      <c r="C124" s="109">
        <v>547.72</v>
      </c>
      <c r="D124" s="51">
        <v>4306</v>
      </c>
      <c r="E124" s="52">
        <v>2053</v>
      </c>
      <c r="F124" s="51">
        <v>4876</v>
      </c>
      <c r="G124" s="51">
        <v>-570</v>
      </c>
      <c r="H124" s="53">
        <v>-11.689909762100081</v>
      </c>
      <c r="I124" s="54">
        <v>4254</v>
      </c>
      <c r="J124" s="55">
        <v>36</v>
      </c>
      <c r="K124" s="54">
        <v>4362</v>
      </c>
      <c r="L124" s="55">
        <v>37</v>
      </c>
      <c r="M124" s="132">
        <f>I124-K124</f>
        <v>-108</v>
      </c>
      <c r="N124" s="56">
        <v>2353</v>
      </c>
      <c r="O124" s="63">
        <v>2398</v>
      </c>
      <c r="P124" s="52">
        <f>N124-O124</f>
        <v>-45</v>
      </c>
      <c r="Q124" s="62">
        <f t="shared" si="16"/>
        <v>7.7667421310158469</v>
      </c>
      <c r="R124" s="110">
        <v>3783</v>
      </c>
      <c r="S124" s="176" t="s">
        <v>293</v>
      </c>
    </row>
    <row r="125" spans="1:22" s="49" customFormat="1" ht="27" customHeight="1" x14ac:dyDescent="0.25">
      <c r="A125" s="86" t="s">
        <v>295</v>
      </c>
      <c r="B125" s="43" t="s">
        <v>296</v>
      </c>
      <c r="C125" s="109">
        <v>460.58</v>
      </c>
      <c r="D125" s="51">
        <v>3592</v>
      </c>
      <c r="E125" s="52">
        <v>1654</v>
      </c>
      <c r="F125" s="51">
        <v>4049</v>
      </c>
      <c r="G125" s="51">
        <v>-457</v>
      </c>
      <c r="H125" s="53">
        <v>-11.286737466040998</v>
      </c>
      <c r="I125" s="54">
        <v>3405</v>
      </c>
      <c r="J125" s="55">
        <v>40</v>
      </c>
      <c r="K125" s="54">
        <v>3500</v>
      </c>
      <c r="L125" s="55">
        <v>29</v>
      </c>
      <c r="M125" s="132">
        <f t="shared" ref="M125:M129" si="17">I125-K125</f>
        <v>-95</v>
      </c>
      <c r="N125" s="56">
        <v>1814</v>
      </c>
      <c r="O125" s="63">
        <v>1815</v>
      </c>
      <c r="P125" s="52">
        <f t="shared" ref="P125:P129" si="18">N125-O125</f>
        <v>-1</v>
      </c>
      <c r="Q125" s="62">
        <f t="shared" si="16"/>
        <v>7.3928524903382691</v>
      </c>
      <c r="R125" s="110">
        <v>2961</v>
      </c>
      <c r="S125" s="176" t="s">
        <v>295</v>
      </c>
    </row>
    <row r="126" spans="1:22" s="49" customFormat="1" ht="27" customHeight="1" x14ac:dyDescent="0.25">
      <c r="A126" s="86" t="s">
        <v>297</v>
      </c>
      <c r="B126" s="43" t="s">
        <v>298</v>
      </c>
      <c r="C126" s="109">
        <v>162.59</v>
      </c>
      <c r="D126" s="51">
        <v>3403</v>
      </c>
      <c r="E126" s="52">
        <v>1597</v>
      </c>
      <c r="F126" s="51">
        <v>3906</v>
      </c>
      <c r="G126" s="51">
        <v>-503</v>
      </c>
      <c r="H126" s="53">
        <v>-12.877624167946749</v>
      </c>
      <c r="I126" s="54">
        <v>3249</v>
      </c>
      <c r="J126" s="55">
        <v>33</v>
      </c>
      <c r="K126" s="54">
        <v>3331</v>
      </c>
      <c r="L126" s="55">
        <v>26</v>
      </c>
      <c r="M126" s="132">
        <f t="shared" si="17"/>
        <v>-82</v>
      </c>
      <c r="N126" s="56">
        <v>1776</v>
      </c>
      <c r="O126" s="63">
        <v>1791</v>
      </c>
      <c r="P126" s="52">
        <f t="shared" si="18"/>
        <v>-15</v>
      </c>
      <c r="Q126" s="62">
        <f t="shared" si="16"/>
        <v>19.98277876868196</v>
      </c>
      <c r="R126" s="110">
        <v>2886</v>
      </c>
      <c r="S126" s="176" t="s">
        <v>297</v>
      </c>
    </row>
    <row r="127" spans="1:22" s="49" customFormat="1" ht="27" customHeight="1" x14ac:dyDescent="0.25">
      <c r="A127" s="86" t="s">
        <v>299</v>
      </c>
      <c r="B127" s="43" t="s">
        <v>300</v>
      </c>
      <c r="C127" s="109">
        <v>142.99</v>
      </c>
      <c r="D127" s="51">
        <v>2410</v>
      </c>
      <c r="E127" s="52">
        <v>1215</v>
      </c>
      <c r="F127" s="51">
        <v>2690</v>
      </c>
      <c r="G127" s="51">
        <v>-280</v>
      </c>
      <c r="H127" s="53">
        <v>-10.408921933085502</v>
      </c>
      <c r="I127" s="54">
        <v>2269</v>
      </c>
      <c r="J127" s="55">
        <v>11</v>
      </c>
      <c r="K127" s="54">
        <v>2346</v>
      </c>
      <c r="L127" s="55">
        <v>10</v>
      </c>
      <c r="M127" s="132">
        <f t="shared" si="17"/>
        <v>-77</v>
      </c>
      <c r="N127" s="56">
        <v>1433</v>
      </c>
      <c r="O127" s="63">
        <v>1477</v>
      </c>
      <c r="P127" s="52">
        <f t="shared" si="18"/>
        <v>-44</v>
      </c>
      <c r="Q127" s="62">
        <f t="shared" si="16"/>
        <v>15.868242534442967</v>
      </c>
      <c r="R127" s="110">
        <v>2056</v>
      </c>
      <c r="S127" s="176" t="s">
        <v>299</v>
      </c>
      <c r="U127" s="64"/>
      <c r="V127" s="64"/>
    </row>
    <row r="128" spans="1:22" s="49" customFormat="1" ht="27" customHeight="1" x14ac:dyDescent="0.25">
      <c r="A128" s="86" t="s">
        <v>301</v>
      </c>
      <c r="B128" s="43" t="s">
        <v>302</v>
      </c>
      <c r="C128" s="109">
        <v>568.25</v>
      </c>
      <c r="D128" s="51">
        <v>5072</v>
      </c>
      <c r="E128" s="52">
        <v>2192</v>
      </c>
      <c r="F128" s="51">
        <v>5628</v>
      </c>
      <c r="G128" s="51">
        <v>-556</v>
      </c>
      <c r="H128" s="53">
        <v>-9.879175550817342</v>
      </c>
      <c r="I128" s="54">
        <v>4623</v>
      </c>
      <c r="J128" s="55">
        <v>5</v>
      </c>
      <c r="K128" s="54">
        <v>4775</v>
      </c>
      <c r="L128" s="55">
        <v>4</v>
      </c>
      <c r="M128" s="132">
        <f t="shared" si="17"/>
        <v>-152</v>
      </c>
      <c r="N128" s="56">
        <v>2387</v>
      </c>
      <c r="O128" s="63">
        <v>2424</v>
      </c>
      <c r="P128" s="52">
        <f t="shared" si="18"/>
        <v>-37</v>
      </c>
      <c r="Q128" s="62">
        <f t="shared" si="16"/>
        <v>8.1355037395512539</v>
      </c>
      <c r="R128" s="110">
        <v>4073</v>
      </c>
      <c r="S128" s="176" t="s">
        <v>301</v>
      </c>
    </row>
    <row r="129" spans="1:22" s="49" customFormat="1" ht="27" customHeight="1" x14ac:dyDescent="0.25">
      <c r="A129" s="87" t="s">
        <v>303</v>
      </c>
      <c r="B129" s="76" t="s">
        <v>304</v>
      </c>
      <c r="C129" s="111">
        <v>638.67999999999995</v>
      </c>
      <c r="D129" s="68">
        <v>7398</v>
      </c>
      <c r="E129" s="69">
        <v>3534</v>
      </c>
      <c r="F129" s="68">
        <v>8473</v>
      </c>
      <c r="G129" s="68">
        <v>-1075</v>
      </c>
      <c r="H129" s="70">
        <v>-12.687359848931901</v>
      </c>
      <c r="I129" s="71">
        <v>6948</v>
      </c>
      <c r="J129" s="72">
        <v>62</v>
      </c>
      <c r="K129" s="71">
        <v>7147</v>
      </c>
      <c r="L129" s="72">
        <v>56</v>
      </c>
      <c r="M129" s="132">
        <f t="shared" si="17"/>
        <v>-199</v>
      </c>
      <c r="N129" s="73">
        <v>3859</v>
      </c>
      <c r="O129" s="112">
        <v>3944</v>
      </c>
      <c r="P129" s="52">
        <f t="shared" si="18"/>
        <v>-85</v>
      </c>
      <c r="Q129" s="62">
        <f t="shared" si="16"/>
        <v>10.878687292540866</v>
      </c>
      <c r="R129" s="139">
        <v>6191</v>
      </c>
      <c r="S129" s="97" t="s">
        <v>303</v>
      </c>
      <c r="U129" s="64"/>
      <c r="V129" s="64"/>
    </row>
    <row r="130" spans="1:22" s="49" customFormat="1" ht="27" customHeight="1" x14ac:dyDescent="0.25">
      <c r="A130" s="210" t="s">
        <v>305</v>
      </c>
      <c r="B130" s="211"/>
      <c r="C130" s="212">
        <f>SUM(C131:C153)</f>
        <v>10618.689999999999</v>
      </c>
      <c r="D130" s="219">
        <v>481953</v>
      </c>
      <c r="E130" s="219">
        <v>224353</v>
      </c>
      <c r="F130" s="219">
        <v>503458</v>
      </c>
      <c r="G130" s="226">
        <v>-21505</v>
      </c>
      <c r="H130" s="224">
        <v>-4.2714585923751338</v>
      </c>
      <c r="I130" s="217">
        <f>SUM(I131:I153)</f>
        <v>466423</v>
      </c>
      <c r="J130" s="216">
        <f>SUM(J131:J153)</f>
        <v>4072</v>
      </c>
      <c r="K130" s="217">
        <v>472601</v>
      </c>
      <c r="L130" s="216">
        <v>3184</v>
      </c>
      <c r="M130" s="225">
        <f>I130-K130</f>
        <v>-6178</v>
      </c>
      <c r="N130" s="226">
        <f>SUM(N131:N153)</f>
        <v>253761</v>
      </c>
      <c r="O130" s="227">
        <v>254193</v>
      </c>
      <c r="P130" s="226">
        <f>N130-O130</f>
        <v>-432</v>
      </c>
      <c r="Q130" s="221">
        <f>SUM(Q131:Q153)</f>
        <v>988.18359437301103</v>
      </c>
      <c r="R130" s="222">
        <f>SUM(R131:R153)</f>
        <v>402858</v>
      </c>
      <c r="S130" s="223" t="s">
        <v>305</v>
      </c>
      <c r="U130" s="64"/>
      <c r="V130" s="64"/>
    </row>
    <row r="131" spans="1:22" s="49" customFormat="1" ht="27" customHeight="1" x14ac:dyDescent="0.25">
      <c r="A131" s="86" t="s">
        <v>306</v>
      </c>
      <c r="B131" s="43" t="s">
        <v>307</v>
      </c>
      <c r="C131" s="109">
        <v>747.66</v>
      </c>
      <c r="D131" s="52">
        <v>329306</v>
      </c>
      <c r="E131" s="52">
        <v>156195</v>
      </c>
      <c r="F131" s="52">
        <v>339605</v>
      </c>
      <c r="G131" s="52">
        <v>-10299</v>
      </c>
      <c r="H131" s="53">
        <v>-3.0326408621781189</v>
      </c>
      <c r="I131" s="150">
        <v>320436</v>
      </c>
      <c r="J131" s="56">
        <v>1576</v>
      </c>
      <c r="K131" s="52">
        <v>324186</v>
      </c>
      <c r="L131" s="55">
        <v>1292</v>
      </c>
      <c r="M131" s="132">
        <f>I131-K131</f>
        <v>-3750</v>
      </c>
      <c r="N131" s="56">
        <v>177396</v>
      </c>
      <c r="O131" s="63">
        <v>177697</v>
      </c>
      <c r="P131" s="52">
        <f>N131-O131</f>
        <v>-301</v>
      </c>
      <c r="Q131" s="62">
        <f t="shared" si="16"/>
        <v>428.58518577963247</v>
      </c>
      <c r="R131" s="51">
        <v>278058</v>
      </c>
      <c r="S131" s="176" t="s">
        <v>306</v>
      </c>
    </row>
    <row r="132" spans="1:22" s="49" customFormat="1" ht="27" customHeight="1" x14ac:dyDescent="0.25">
      <c r="A132" s="86" t="s">
        <v>308</v>
      </c>
      <c r="B132" s="43" t="s">
        <v>309</v>
      </c>
      <c r="C132" s="109">
        <v>1119.22</v>
      </c>
      <c r="D132" s="51">
        <v>17858</v>
      </c>
      <c r="E132" s="52">
        <v>8184</v>
      </c>
      <c r="F132" s="51">
        <v>19914</v>
      </c>
      <c r="G132" s="51">
        <v>-2056</v>
      </c>
      <c r="H132" s="53">
        <v>-10.324394898061664</v>
      </c>
      <c r="I132" s="54">
        <v>16869</v>
      </c>
      <c r="J132" s="55">
        <v>150</v>
      </c>
      <c r="K132" s="54">
        <v>17283</v>
      </c>
      <c r="L132" s="55">
        <v>120</v>
      </c>
      <c r="M132" s="132">
        <f>I132-K132</f>
        <v>-414</v>
      </c>
      <c r="N132" s="56">
        <v>8859</v>
      </c>
      <c r="O132" s="63">
        <v>8985</v>
      </c>
      <c r="P132" s="52">
        <f>N132-O132</f>
        <v>-126</v>
      </c>
      <c r="Q132" s="62">
        <f t="shared" si="16"/>
        <v>15.072103786565643</v>
      </c>
      <c r="R132" s="110">
        <v>14912</v>
      </c>
      <c r="S132" s="176" t="s">
        <v>308</v>
      </c>
    </row>
    <row r="133" spans="1:22" s="49" customFormat="1" ht="27" customHeight="1" x14ac:dyDescent="0.25">
      <c r="A133" s="86" t="s">
        <v>310</v>
      </c>
      <c r="B133" s="43" t="s">
        <v>311</v>
      </c>
      <c r="C133" s="109">
        <v>534.86</v>
      </c>
      <c r="D133" s="51">
        <v>27282</v>
      </c>
      <c r="E133" s="52">
        <v>12810</v>
      </c>
      <c r="F133" s="51">
        <v>29048</v>
      </c>
      <c r="G133" s="51">
        <v>-1766</v>
      </c>
      <c r="H133" s="53">
        <v>-6.0795923987882121</v>
      </c>
      <c r="I133" s="54">
        <v>25376</v>
      </c>
      <c r="J133" s="55">
        <v>96</v>
      </c>
      <c r="K133" s="54">
        <v>26020</v>
      </c>
      <c r="L133" s="55">
        <v>80</v>
      </c>
      <c r="M133" s="132">
        <f t="shared" ref="M133:M153" si="19">I133-K133</f>
        <v>-644</v>
      </c>
      <c r="N133" s="56">
        <v>13971</v>
      </c>
      <c r="O133" s="63">
        <v>14183</v>
      </c>
      <c r="P133" s="52">
        <f>N133-O133</f>
        <v>-212</v>
      </c>
      <c r="Q133" s="62">
        <f t="shared" si="16"/>
        <v>47.444191003253188</v>
      </c>
      <c r="R133" s="110">
        <v>22034</v>
      </c>
      <c r="S133" s="176" t="s">
        <v>310</v>
      </c>
    </row>
    <row r="134" spans="1:22" s="49" customFormat="1" ht="27" customHeight="1" x14ac:dyDescent="0.25">
      <c r="A134" s="86" t="s">
        <v>312</v>
      </c>
      <c r="B134" s="43" t="s">
        <v>313</v>
      </c>
      <c r="C134" s="109">
        <v>600.71</v>
      </c>
      <c r="D134" s="51">
        <v>21131</v>
      </c>
      <c r="E134" s="52">
        <v>9538</v>
      </c>
      <c r="F134" s="51">
        <v>22936</v>
      </c>
      <c r="G134" s="51">
        <v>-1805</v>
      </c>
      <c r="H134" s="53">
        <v>-7.8697244506452737</v>
      </c>
      <c r="I134" s="54">
        <v>19949</v>
      </c>
      <c r="J134" s="55">
        <v>495</v>
      </c>
      <c r="K134" s="54">
        <v>20223</v>
      </c>
      <c r="L134" s="55">
        <v>290</v>
      </c>
      <c r="M134" s="132">
        <f t="shared" si="19"/>
        <v>-274</v>
      </c>
      <c r="N134" s="56">
        <v>10602</v>
      </c>
      <c r="O134" s="63">
        <v>10513</v>
      </c>
      <c r="P134" s="52">
        <f>N134-O134</f>
        <v>89</v>
      </c>
      <c r="Q134" s="62">
        <f t="shared" si="16"/>
        <v>33.209035974097318</v>
      </c>
      <c r="R134" s="110">
        <v>16934</v>
      </c>
      <c r="S134" s="176" t="s">
        <v>312</v>
      </c>
    </row>
    <row r="135" spans="1:22" s="49" customFormat="1" ht="27" customHeight="1" x14ac:dyDescent="0.25">
      <c r="A135" s="86" t="s">
        <v>314</v>
      </c>
      <c r="B135" s="43" t="s">
        <v>315</v>
      </c>
      <c r="C135" s="109">
        <v>139.41999999999999</v>
      </c>
      <c r="D135" s="51">
        <v>6567</v>
      </c>
      <c r="E135" s="52">
        <v>2658</v>
      </c>
      <c r="F135" s="51">
        <v>7018</v>
      </c>
      <c r="G135" s="51">
        <v>-451</v>
      </c>
      <c r="H135" s="53">
        <v>-6.4263322884012544</v>
      </c>
      <c r="I135" s="54">
        <v>6585</v>
      </c>
      <c r="J135" s="55">
        <v>24</v>
      </c>
      <c r="K135" s="54">
        <v>6666</v>
      </c>
      <c r="L135" s="55">
        <v>22</v>
      </c>
      <c r="M135" s="132">
        <f t="shared" si="19"/>
        <v>-81</v>
      </c>
      <c r="N135" s="56">
        <v>3104</v>
      </c>
      <c r="O135" s="63">
        <v>3117</v>
      </c>
      <c r="P135" s="52">
        <f t="shared" ref="P135:P153" si="20">N135-O135</f>
        <v>-13</v>
      </c>
      <c r="Q135" s="62">
        <f t="shared" si="16"/>
        <v>47.231387175441114</v>
      </c>
      <c r="R135" s="110">
        <v>5612</v>
      </c>
      <c r="S135" s="176" t="s">
        <v>314</v>
      </c>
    </row>
    <row r="136" spans="1:22" s="49" customFormat="1" ht="27" customHeight="1" x14ac:dyDescent="0.25">
      <c r="A136" s="86" t="s">
        <v>316</v>
      </c>
      <c r="B136" s="43" t="s">
        <v>317</v>
      </c>
      <c r="C136" s="109">
        <v>68.5</v>
      </c>
      <c r="D136" s="51">
        <v>10127</v>
      </c>
      <c r="E136" s="52">
        <v>3840</v>
      </c>
      <c r="F136" s="51">
        <v>10233</v>
      </c>
      <c r="G136" s="51">
        <v>-106</v>
      </c>
      <c r="H136" s="53">
        <v>-1.035864360402619</v>
      </c>
      <c r="I136" s="54">
        <v>9862</v>
      </c>
      <c r="J136" s="55">
        <v>42</v>
      </c>
      <c r="K136" s="54">
        <v>9945</v>
      </c>
      <c r="L136" s="55">
        <v>51</v>
      </c>
      <c r="M136" s="132">
        <f t="shared" si="19"/>
        <v>-83</v>
      </c>
      <c r="N136" s="56">
        <v>4388</v>
      </c>
      <c r="O136" s="63">
        <v>4362</v>
      </c>
      <c r="P136" s="52">
        <f t="shared" si="20"/>
        <v>26</v>
      </c>
      <c r="Q136" s="62">
        <f t="shared" si="16"/>
        <v>143.97080291970804</v>
      </c>
      <c r="R136" s="110">
        <v>8079</v>
      </c>
      <c r="S136" s="176" t="s">
        <v>316</v>
      </c>
    </row>
    <row r="137" spans="1:22" s="49" customFormat="1" ht="27" customHeight="1" x14ac:dyDescent="0.25">
      <c r="A137" s="86" t="s">
        <v>318</v>
      </c>
      <c r="B137" s="43" t="s">
        <v>319</v>
      </c>
      <c r="C137" s="109">
        <v>204.9</v>
      </c>
      <c r="D137" s="51">
        <v>6319</v>
      </c>
      <c r="E137" s="52">
        <v>2773</v>
      </c>
      <c r="F137" s="51">
        <v>6689</v>
      </c>
      <c r="G137" s="51">
        <v>-370</v>
      </c>
      <c r="H137" s="53">
        <v>-5.5314695769173268</v>
      </c>
      <c r="I137" s="54">
        <v>6136</v>
      </c>
      <c r="J137" s="55">
        <v>17</v>
      </c>
      <c r="K137" s="54">
        <v>6174</v>
      </c>
      <c r="L137" s="55">
        <v>10</v>
      </c>
      <c r="M137" s="132">
        <f t="shared" si="19"/>
        <v>-38</v>
      </c>
      <c r="N137" s="56">
        <v>3042</v>
      </c>
      <c r="O137" s="63">
        <v>3017</v>
      </c>
      <c r="P137" s="52">
        <f t="shared" si="20"/>
        <v>25</v>
      </c>
      <c r="Q137" s="62">
        <f t="shared" si="16"/>
        <v>29.946315275744265</v>
      </c>
      <c r="R137" s="110">
        <v>5332</v>
      </c>
      <c r="S137" s="176" t="s">
        <v>318</v>
      </c>
    </row>
    <row r="138" spans="1:22" s="49" customFormat="1" ht="27" customHeight="1" x14ac:dyDescent="0.25">
      <c r="A138" s="102" t="s">
        <v>320</v>
      </c>
      <c r="B138" s="43" t="s">
        <v>321</v>
      </c>
      <c r="C138" s="109">
        <v>86.9</v>
      </c>
      <c r="D138" s="52">
        <v>3520</v>
      </c>
      <c r="E138" s="52">
        <v>1570</v>
      </c>
      <c r="F138" s="52">
        <v>3777</v>
      </c>
      <c r="G138" s="51">
        <v>-257</v>
      </c>
      <c r="H138" s="53">
        <v>-6.804342070426264</v>
      </c>
      <c r="I138" s="124">
        <v>3471</v>
      </c>
      <c r="J138" s="125">
        <v>22</v>
      </c>
      <c r="K138" s="124">
        <v>3505</v>
      </c>
      <c r="L138" s="125">
        <v>17</v>
      </c>
      <c r="M138" s="132">
        <f t="shared" si="19"/>
        <v>-34</v>
      </c>
      <c r="N138" s="56">
        <v>1766</v>
      </c>
      <c r="O138" s="56">
        <v>1768</v>
      </c>
      <c r="P138" s="52">
        <f t="shared" si="20"/>
        <v>-2</v>
      </c>
      <c r="Q138" s="62">
        <f t="shared" si="16"/>
        <v>39.942462600690448</v>
      </c>
      <c r="R138" s="51">
        <v>3018</v>
      </c>
      <c r="S138" s="176" t="s">
        <v>320</v>
      </c>
    </row>
    <row r="139" spans="1:22" s="49" customFormat="1" ht="27" customHeight="1" x14ac:dyDescent="0.25">
      <c r="A139" s="102" t="s">
        <v>322</v>
      </c>
      <c r="B139" s="43" t="s">
        <v>323</v>
      </c>
      <c r="C139" s="126">
        <v>250.13</v>
      </c>
      <c r="D139" s="56">
        <v>2605</v>
      </c>
      <c r="E139" s="52">
        <v>1189</v>
      </c>
      <c r="F139" s="56">
        <v>2976</v>
      </c>
      <c r="G139" s="51">
        <v>-371</v>
      </c>
      <c r="H139" s="53">
        <v>-12.466397849462366</v>
      </c>
      <c r="I139" s="54">
        <v>2480</v>
      </c>
      <c r="J139" s="125">
        <v>51</v>
      </c>
      <c r="K139" s="54">
        <v>2569</v>
      </c>
      <c r="L139" s="125">
        <v>41</v>
      </c>
      <c r="M139" s="132">
        <f t="shared" si="19"/>
        <v>-89</v>
      </c>
      <c r="N139" s="56">
        <v>1295</v>
      </c>
      <c r="O139" s="56">
        <v>1317</v>
      </c>
      <c r="P139" s="52">
        <f t="shared" si="20"/>
        <v>-22</v>
      </c>
      <c r="Q139" s="62">
        <f t="shared" si="16"/>
        <v>9.9148442809738935</v>
      </c>
      <c r="R139" s="151">
        <v>2181</v>
      </c>
      <c r="S139" s="176" t="s">
        <v>322</v>
      </c>
    </row>
    <row r="140" spans="1:22" s="49" customFormat="1" ht="27" customHeight="1" x14ac:dyDescent="0.25">
      <c r="A140" s="102" t="s">
        <v>324</v>
      </c>
      <c r="B140" s="43" t="s">
        <v>325</v>
      </c>
      <c r="C140" s="126">
        <v>1049.47</v>
      </c>
      <c r="D140" s="56">
        <v>3500</v>
      </c>
      <c r="E140" s="52">
        <v>1913</v>
      </c>
      <c r="F140" s="56">
        <v>4044</v>
      </c>
      <c r="G140" s="52">
        <v>-544</v>
      </c>
      <c r="H140" s="53">
        <v>-13.452027695351138</v>
      </c>
      <c r="I140" s="54">
        <v>3150</v>
      </c>
      <c r="J140" s="125">
        <v>93</v>
      </c>
      <c r="K140" s="54">
        <v>3202</v>
      </c>
      <c r="L140" s="125">
        <v>49</v>
      </c>
      <c r="M140" s="132">
        <f t="shared" si="19"/>
        <v>-52</v>
      </c>
      <c r="N140" s="56">
        <v>1882</v>
      </c>
      <c r="O140" s="56">
        <v>1891</v>
      </c>
      <c r="P140" s="52">
        <f t="shared" si="20"/>
        <v>-9</v>
      </c>
      <c r="Q140" s="62">
        <f t="shared" si="16"/>
        <v>3.0015150504540387</v>
      </c>
      <c r="R140" s="54">
        <v>2765</v>
      </c>
      <c r="S140" s="176" t="s">
        <v>324</v>
      </c>
    </row>
    <row r="141" spans="1:22" s="49" customFormat="1" ht="27" customHeight="1" x14ac:dyDescent="0.25">
      <c r="A141" s="102" t="s">
        <v>326</v>
      </c>
      <c r="B141" s="43" t="s">
        <v>327</v>
      </c>
      <c r="C141" s="109">
        <v>247.3</v>
      </c>
      <c r="D141" s="51">
        <v>8314</v>
      </c>
      <c r="E141" s="52">
        <v>3405</v>
      </c>
      <c r="F141" s="51">
        <v>8111</v>
      </c>
      <c r="G141" s="51">
        <v>203</v>
      </c>
      <c r="H141" s="53">
        <v>2.5027740106028848</v>
      </c>
      <c r="I141" s="54">
        <v>8576</v>
      </c>
      <c r="J141" s="55">
        <v>501</v>
      </c>
      <c r="K141" s="54">
        <v>8601</v>
      </c>
      <c r="L141" s="55">
        <v>517</v>
      </c>
      <c r="M141" s="132">
        <f t="shared" si="19"/>
        <v>-25</v>
      </c>
      <c r="N141" s="56">
        <v>4284</v>
      </c>
      <c r="O141" s="56">
        <v>4247</v>
      </c>
      <c r="P141" s="52">
        <f t="shared" si="20"/>
        <v>37</v>
      </c>
      <c r="Q141" s="62">
        <f t="shared" si="16"/>
        <v>34.678528103517991</v>
      </c>
      <c r="R141" s="110">
        <v>6741</v>
      </c>
      <c r="S141" s="176" t="s">
        <v>326</v>
      </c>
    </row>
    <row r="142" spans="1:22" s="49" customFormat="1" ht="27" customHeight="1" x14ac:dyDescent="0.25">
      <c r="A142" s="102" t="s">
        <v>328</v>
      </c>
      <c r="B142" s="43" t="s">
        <v>329</v>
      </c>
      <c r="C142" s="109">
        <v>676.78</v>
      </c>
      <c r="D142" s="51">
        <v>9668</v>
      </c>
      <c r="E142" s="52">
        <v>4213</v>
      </c>
      <c r="F142" s="51">
        <v>10292</v>
      </c>
      <c r="G142" s="51">
        <v>-624</v>
      </c>
      <c r="H142" s="53">
        <v>-6.0629615235134082</v>
      </c>
      <c r="I142" s="54">
        <v>9432</v>
      </c>
      <c r="J142" s="55">
        <v>144</v>
      </c>
      <c r="K142" s="54">
        <v>9573</v>
      </c>
      <c r="L142" s="55">
        <v>115</v>
      </c>
      <c r="M142" s="132">
        <f t="shared" si="19"/>
        <v>-141</v>
      </c>
      <c r="N142" s="56">
        <v>4796</v>
      </c>
      <c r="O142" s="63">
        <v>4804</v>
      </c>
      <c r="P142" s="52">
        <f t="shared" si="20"/>
        <v>-8</v>
      </c>
      <c r="Q142" s="62">
        <f t="shared" si="16"/>
        <v>13.936582050296995</v>
      </c>
      <c r="R142" s="110">
        <v>8175</v>
      </c>
      <c r="S142" s="176" t="s">
        <v>328</v>
      </c>
    </row>
    <row r="143" spans="1:22" s="49" customFormat="1" ht="27" customHeight="1" x14ac:dyDescent="0.25">
      <c r="A143" s="102" t="s">
        <v>330</v>
      </c>
      <c r="B143" s="43" t="s">
        <v>331</v>
      </c>
      <c r="C143" s="109">
        <v>237.1</v>
      </c>
      <c r="D143" s="51">
        <v>10348</v>
      </c>
      <c r="E143" s="52">
        <v>4287</v>
      </c>
      <c r="F143" s="51">
        <v>10826</v>
      </c>
      <c r="G143" s="51">
        <v>-478</v>
      </c>
      <c r="H143" s="53">
        <v>-4.4152965084056905</v>
      </c>
      <c r="I143" s="54">
        <v>10004</v>
      </c>
      <c r="J143" s="55">
        <v>91</v>
      </c>
      <c r="K143" s="54">
        <v>10110</v>
      </c>
      <c r="L143" s="55">
        <v>59</v>
      </c>
      <c r="M143" s="132">
        <f t="shared" si="19"/>
        <v>-106</v>
      </c>
      <c r="N143" s="56">
        <v>5310</v>
      </c>
      <c r="O143" s="63">
        <v>5262</v>
      </c>
      <c r="P143" s="52">
        <f t="shared" si="20"/>
        <v>48</v>
      </c>
      <c r="Q143" s="62">
        <f t="shared" si="16"/>
        <v>42.193167439898779</v>
      </c>
      <c r="R143" s="110">
        <v>8568</v>
      </c>
      <c r="S143" s="176" t="s">
        <v>330</v>
      </c>
    </row>
    <row r="144" spans="1:22" s="49" customFormat="1" ht="27" customHeight="1" x14ac:dyDescent="0.25">
      <c r="A144" s="86" t="s">
        <v>332</v>
      </c>
      <c r="B144" s="43" t="s">
        <v>333</v>
      </c>
      <c r="C144" s="109">
        <v>108.65</v>
      </c>
      <c r="D144" s="51">
        <v>4733</v>
      </c>
      <c r="E144" s="52">
        <v>1977</v>
      </c>
      <c r="F144" s="51">
        <v>5069</v>
      </c>
      <c r="G144" s="51">
        <v>-336</v>
      </c>
      <c r="H144" s="53">
        <v>-6.6285263365555336</v>
      </c>
      <c r="I144" s="54">
        <v>4579</v>
      </c>
      <c r="J144" s="55">
        <v>63</v>
      </c>
      <c r="K144" s="54">
        <v>4686</v>
      </c>
      <c r="L144" s="55">
        <v>56</v>
      </c>
      <c r="M144" s="132">
        <f t="shared" si="19"/>
        <v>-107</v>
      </c>
      <c r="N144" s="56">
        <v>2149</v>
      </c>
      <c r="O144" s="63">
        <v>2178</v>
      </c>
      <c r="P144" s="52">
        <f t="shared" si="20"/>
        <v>-29</v>
      </c>
      <c r="Q144" s="62">
        <f t="shared" si="16"/>
        <v>42.144500690289917</v>
      </c>
      <c r="R144" s="110">
        <v>3862</v>
      </c>
      <c r="S144" s="176" t="s">
        <v>332</v>
      </c>
    </row>
    <row r="145" spans="1:22" s="49" customFormat="1" ht="27" customHeight="1" x14ac:dyDescent="0.25">
      <c r="A145" s="86" t="s">
        <v>334</v>
      </c>
      <c r="B145" s="43" t="s">
        <v>335</v>
      </c>
      <c r="C145" s="109">
        <v>665.54</v>
      </c>
      <c r="D145" s="51">
        <v>2376</v>
      </c>
      <c r="E145" s="52">
        <v>1075</v>
      </c>
      <c r="F145" s="51">
        <v>2555</v>
      </c>
      <c r="G145" s="51">
        <v>-179</v>
      </c>
      <c r="H145" s="53">
        <v>-7.0058708414872797</v>
      </c>
      <c r="I145" s="54">
        <v>2288</v>
      </c>
      <c r="J145" s="55">
        <v>60</v>
      </c>
      <c r="K145" s="54">
        <v>2341</v>
      </c>
      <c r="L145" s="55">
        <v>52</v>
      </c>
      <c r="M145" s="132">
        <f t="shared" si="19"/>
        <v>-53</v>
      </c>
      <c r="N145" s="56">
        <v>1319</v>
      </c>
      <c r="O145" s="63">
        <v>1336</v>
      </c>
      <c r="P145" s="52">
        <f t="shared" si="20"/>
        <v>-17</v>
      </c>
      <c r="Q145" s="62">
        <f t="shared" si="16"/>
        <v>3.4378098987288519</v>
      </c>
      <c r="R145" s="110">
        <v>1971</v>
      </c>
      <c r="S145" s="176" t="s">
        <v>334</v>
      </c>
    </row>
    <row r="146" spans="1:22" s="49" customFormat="1" ht="27" customHeight="1" x14ac:dyDescent="0.25">
      <c r="A146" s="86" t="s">
        <v>336</v>
      </c>
      <c r="B146" s="43" t="s">
        <v>337</v>
      </c>
      <c r="C146" s="109">
        <v>571.41</v>
      </c>
      <c r="D146" s="51">
        <v>1306</v>
      </c>
      <c r="E146" s="52">
        <v>849</v>
      </c>
      <c r="F146" s="51">
        <v>1211</v>
      </c>
      <c r="G146" s="51">
        <v>95</v>
      </c>
      <c r="H146" s="53">
        <v>7.844756399669695</v>
      </c>
      <c r="I146" s="54">
        <v>1591</v>
      </c>
      <c r="J146" s="55">
        <v>538</v>
      </c>
      <c r="K146" s="54">
        <v>1394</v>
      </c>
      <c r="L146" s="55">
        <v>321</v>
      </c>
      <c r="M146" s="132">
        <f t="shared" si="19"/>
        <v>197</v>
      </c>
      <c r="N146" s="56">
        <v>1148</v>
      </c>
      <c r="O146" s="63">
        <v>938</v>
      </c>
      <c r="P146" s="52">
        <f t="shared" si="20"/>
        <v>210</v>
      </c>
      <c r="Q146" s="62">
        <f t="shared" si="16"/>
        <v>2.7843404910659597</v>
      </c>
      <c r="R146" s="110">
        <v>934</v>
      </c>
      <c r="S146" s="176" t="s">
        <v>336</v>
      </c>
    </row>
    <row r="147" spans="1:22" s="49" customFormat="1" ht="27" customHeight="1" x14ac:dyDescent="0.25">
      <c r="A147" s="86" t="s">
        <v>338</v>
      </c>
      <c r="B147" s="43" t="s">
        <v>339</v>
      </c>
      <c r="C147" s="109">
        <v>225.11</v>
      </c>
      <c r="D147" s="51">
        <v>3192</v>
      </c>
      <c r="E147" s="52">
        <v>1429</v>
      </c>
      <c r="F147" s="51">
        <v>3596</v>
      </c>
      <c r="G147" s="51">
        <v>-404</v>
      </c>
      <c r="H147" s="53">
        <v>-11.234705228031146</v>
      </c>
      <c r="I147" s="54">
        <v>2903</v>
      </c>
      <c r="J147" s="55">
        <v>13</v>
      </c>
      <c r="K147" s="54">
        <v>3006</v>
      </c>
      <c r="L147" s="55">
        <v>16</v>
      </c>
      <c r="M147" s="132">
        <f t="shared" si="19"/>
        <v>-103</v>
      </c>
      <c r="N147" s="56">
        <v>1496</v>
      </c>
      <c r="O147" s="63">
        <v>1530</v>
      </c>
      <c r="P147" s="52">
        <f t="shared" si="20"/>
        <v>-34</v>
      </c>
      <c r="Q147" s="62">
        <f t="shared" si="16"/>
        <v>12.895917551419306</v>
      </c>
      <c r="R147" s="110">
        <v>2564</v>
      </c>
      <c r="S147" s="176" t="s">
        <v>338</v>
      </c>
    </row>
    <row r="148" spans="1:22" s="49" customFormat="1" ht="27" customHeight="1" x14ac:dyDescent="0.25">
      <c r="A148" s="86" t="s">
        <v>340</v>
      </c>
      <c r="B148" s="43" t="s">
        <v>341</v>
      </c>
      <c r="C148" s="109">
        <v>130.99</v>
      </c>
      <c r="D148" s="51">
        <v>2926</v>
      </c>
      <c r="E148" s="52">
        <v>1227</v>
      </c>
      <c r="F148" s="51">
        <v>3228</v>
      </c>
      <c r="G148" s="51">
        <v>-302</v>
      </c>
      <c r="H148" s="53">
        <v>-9.355638166047088</v>
      </c>
      <c r="I148" s="54">
        <v>2811</v>
      </c>
      <c r="J148" s="55">
        <v>7</v>
      </c>
      <c r="K148" s="54">
        <v>2888</v>
      </c>
      <c r="L148" s="55">
        <v>5</v>
      </c>
      <c r="M148" s="132">
        <f t="shared" si="19"/>
        <v>-77</v>
      </c>
      <c r="N148" s="56">
        <v>1416</v>
      </c>
      <c r="O148" s="63">
        <v>1432</v>
      </c>
      <c r="P148" s="52">
        <f t="shared" si="20"/>
        <v>-16</v>
      </c>
      <c r="Q148" s="62">
        <f t="shared" si="16"/>
        <v>21.459653408657147</v>
      </c>
      <c r="R148" s="110">
        <v>2476</v>
      </c>
      <c r="S148" s="176" t="s">
        <v>340</v>
      </c>
    </row>
    <row r="149" spans="1:22" s="49" customFormat="1" ht="27" customHeight="1" x14ac:dyDescent="0.25">
      <c r="A149" s="86" t="s">
        <v>342</v>
      </c>
      <c r="B149" s="43" t="s">
        <v>343</v>
      </c>
      <c r="C149" s="109">
        <v>644.54</v>
      </c>
      <c r="D149" s="51">
        <v>3126</v>
      </c>
      <c r="E149" s="52">
        <v>1473</v>
      </c>
      <c r="F149" s="51">
        <v>3547</v>
      </c>
      <c r="G149" s="51">
        <v>-421</v>
      </c>
      <c r="H149" s="53">
        <v>-11.869185226952354</v>
      </c>
      <c r="I149" s="54">
        <v>2935</v>
      </c>
      <c r="J149" s="55">
        <v>25</v>
      </c>
      <c r="K149" s="54">
        <v>3027</v>
      </c>
      <c r="L149" s="55">
        <v>26</v>
      </c>
      <c r="M149" s="132">
        <f t="shared" si="19"/>
        <v>-92</v>
      </c>
      <c r="N149" s="56">
        <v>1636</v>
      </c>
      <c r="O149" s="63">
        <v>1650</v>
      </c>
      <c r="P149" s="52">
        <f t="shared" si="20"/>
        <v>-14</v>
      </c>
      <c r="Q149" s="62">
        <f t="shared" si="16"/>
        <v>4.5536351506500763</v>
      </c>
      <c r="R149" s="110">
        <v>2560</v>
      </c>
      <c r="S149" s="176" t="s">
        <v>342</v>
      </c>
    </row>
    <row r="150" spans="1:22" s="49" customFormat="1" ht="27" customHeight="1" x14ac:dyDescent="0.25">
      <c r="A150" s="86" t="s">
        <v>344</v>
      </c>
      <c r="B150" s="43" t="s">
        <v>345</v>
      </c>
      <c r="C150" s="109">
        <v>672.09</v>
      </c>
      <c r="D150" s="52">
        <v>4145</v>
      </c>
      <c r="E150" s="52">
        <v>1912</v>
      </c>
      <c r="F150" s="52">
        <v>4659</v>
      </c>
      <c r="G150" s="56">
        <v>-514</v>
      </c>
      <c r="H150" s="53">
        <v>-11.032410388495386</v>
      </c>
      <c r="I150" s="54">
        <v>3789</v>
      </c>
      <c r="J150" s="55">
        <v>43</v>
      </c>
      <c r="K150" s="54">
        <v>3890</v>
      </c>
      <c r="L150" s="55">
        <v>30</v>
      </c>
      <c r="M150" s="132">
        <f t="shared" si="19"/>
        <v>-101</v>
      </c>
      <c r="N150" s="56">
        <v>2053</v>
      </c>
      <c r="O150" s="63">
        <v>2073</v>
      </c>
      <c r="P150" s="52">
        <f t="shared" si="20"/>
        <v>-20</v>
      </c>
      <c r="Q150" s="62">
        <f t="shared" si="16"/>
        <v>5.6376378163638794</v>
      </c>
      <c r="R150" s="110">
        <v>3321</v>
      </c>
      <c r="S150" s="176" t="s">
        <v>344</v>
      </c>
    </row>
    <row r="151" spans="1:22" s="49" customFormat="1" ht="27" customHeight="1" x14ac:dyDescent="0.25">
      <c r="A151" s="86" t="s">
        <v>346</v>
      </c>
      <c r="B151" s="43" t="s">
        <v>347</v>
      </c>
      <c r="C151" s="109">
        <v>275.63</v>
      </c>
      <c r="D151" s="52">
        <v>706</v>
      </c>
      <c r="E151" s="52">
        <v>347</v>
      </c>
      <c r="F151" s="52">
        <v>832</v>
      </c>
      <c r="G151" s="52">
        <v>-126</v>
      </c>
      <c r="H151" s="53">
        <v>-15.144230769230768</v>
      </c>
      <c r="I151" s="54">
        <v>636</v>
      </c>
      <c r="J151" s="55">
        <v>1</v>
      </c>
      <c r="K151" s="54">
        <v>668</v>
      </c>
      <c r="L151" s="55">
        <v>1</v>
      </c>
      <c r="M151" s="132">
        <f t="shared" si="19"/>
        <v>-32</v>
      </c>
      <c r="N151" s="56">
        <v>435</v>
      </c>
      <c r="O151" s="63">
        <v>454</v>
      </c>
      <c r="P151" s="52">
        <f t="shared" si="20"/>
        <v>-19</v>
      </c>
      <c r="Q151" s="62">
        <f t="shared" si="16"/>
        <v>2.3074411348546966</v>
      </c>
      <c r="R151" s="51">
        <v>521</v>
      </c>
      <c r="S151" s="176" t="s">
        <v>346</v>
      </c>
    </row>
    <row r="152" spans="1:22" s="49" customFormat="1" ht="27" customHeight="1" x14ac:dyDescent="0.25">
      <c r="A152" s="86" t="s">
        <v>348</v>
      </c>
      <c r="B152" s="43" t="s">
        <v>349</v>
      </c>
      <c r="C152" s="109">
        <v>594.74</v>
      </c>
      <c r="D152" s="51">
        <v>1528</v>
      </c>
      <c r="E152" s="52">
        <v>822</v>
      </c>
      <c r="F152" s="51">
        <v>1767</v>
      </c>
      <c r="G152" s="51">
        <v>-239</v>
      </c>
      <c r="H152" s="53">
        <v>-13.52574985851726</v>
      </c>
      <c r="I152" s="54">
        <v>1304</v>
      </c>
      <c r="J152" s="55">
        <v>11</v>
      </c>
      <c r="K152" s="54">
        <v>1336</v>
      </c>
      <c r="L152" s="55">
        <v>7</v>
      </c>
      <c r="M152" s="132">
        <f t="shared" si="19"/>
        <v>-32</v>
      </c>
      <c r="N152" s="56">
        <v>722</v>
      </c>
      <c r="O152" s="63">
        <v>729</v>
      </c>
      <c r="P152" s="52">
        <f t="shared" si="20"/>
        <v>-7</v>
      </c>
      <c r="Q152" s="62">
        <f t="shared" si="16"/>
        <v>2.1925547297978949</v>
      </c>
      <c r="R152" s="110">
        <v>1142</v>
      </c>
      <c r="S152" s="176" t="s">
        <v>348</v>
      </c>
    </row>
    <row r="153" spans="1:22" s="49" customFormat="1" ht="27" customHeight="1" x14ac:dyDescent="0.25">
      <c r="A153" s="87" t="s">
        <v>77</v>
      </c>
      <c r="B153" s="76" t="s">
        <v>350</v>
      </c>
      <c r="C153" s="111">
        <v>767.04</v>
      </c>
      <c r="D153" s="68">
        <v>1370</v>
      </c>
      <c r="E153" s="69">
        <v>667</v>
      </c>
      <c r="F153" s="68">
        <v>1525</v>
      </c>
      <c r="G153" s="68">
        <v>-155</v>
      </c>
      <c r="H153" s="70">
        <v>-10.163934426229508</v>
      </c>
      <c r="I153" s="71">
        <v>1261</v>
      </c>
      <c r="J153" s="72">
        <v>9</v>
      </c>
      <c r="K153" s="71">
        <v>1308</v>
      </c>
      <c r="L153" s="72">
        <v>7</v>
      </c>
      <c r="M153" s="132">
        <f t="shared" si="19"/>
        <v>-47</v>
      </c>
      <c r="N153" s="73">
        <v>692</v>
      </c>
      <c r="O153" s="112">
        <v>710</v>
      </c>
      <c r="P153" s="52">
        <f t="shared" si="20"/>
        <v>-18</v>
      </c>
      <c r="Q153" s="62">
        <f t="shared" si="16"/>
        <v>1.6439820609094702</v>
      </c>
      <c r="R153" s="139">
        <v>1098</v>
      </c>
      <c r="S153" s="97" t="s">
        <v>77</v>
      </c>
      <c r="U153" s="64"/>
      <c r="V153" s="64"/>
    </row>
    <row r="154" spans="1:22" s="49" customFormat="1" ht="27" customHeight="1" x14ac:dyDescent="0.25">
      <c r="A154" s="210" t="s">
        <v>351</v>
      </c>
      <c r="B154" s="50"/>
      <c r="C154" s="229">
        <f>SUM(C155:C162)</f>
        <v>3445.8799999999997</v>
      </c>
      <c r="D154" s="214">
        <v>43050</v>
      </c>
      <c r="E154" s="219">
        <v>20673</v>
      </c>
      <c r="F154" s="214">
        <v>47912</v>
      </c>
      <c r="G154" s="214">
        <v>-4862</v>
      </c>
      <c r="H154" s="224">
        <v>-10.147770913341125</v>
      </c>
      <c r="I154" s="217">
        <f>SUM(I155:I162)</f>
        <v>40196</v>
      </c>
      <c r="J154" s="216">
        <f>SUM(J155:J162)</f>
        <v>676</v>
      </c>
      <c r="K154" s="217">
        <v>41443</v>
      </c>
      <c r="L154" s="216">
        <v>523</v>
      </c>
      <c r="M154" s="225">
        <f t="shared" ref="M154:M165" si="21">I154-K154</f>
        <v>-1247</v>
      </c>
      <c r="N154" s="226">
        <f>SUM(N155:N162)</f>
        <v>22433</v>
      </c>
      <c r="O154" s="227">
        <v>22773</v>
      </c>
      <c r="P154" s="219">
        <f>N154-O154</f>
        <v>-340</v>
      </c>
      <c r="Q154" s="221">
        <f>SUM(Q155:Q162)</f>
        <v>111.7281637617954</v>
      </c>
      <c r="R154" s="222">
        <f>SUM(R155:R162)</f>
        <v>35095</v>
      </c>
      <c r="S154" s="223" t="s">
        <v>351</v>
      </c>
    </row>
    <row r="155" spans="1:22" s="49" customFormat="1" ht="27" customHeight="1" x14ac:dyDescent="0.25">
      <c r="A155" s="86" t="s">
        <v>19</v>
      </c>
      <c r="B155" s="79" t="s">
        <v>352</v>
      </c>
      <c r="C155" s="109">
        <v>297.81</v>
      </c>
      <c r="D155" s="51">
        <v>20114</v>
      </c>
      <c r="E155" s="52">
        <v>9816</v>
      </c>
      <c r="F155" s="51">
        <v>22221</v>
      </c>
      <c r="G155" s="51">
        <v>-2107</v>
      </c>
      <c r="H155" s="53">
        <v>-9.482021511183115</v>
      </c>
      <c r="I155" s="54">
        <v>18695</v>
      </c>
      <c r="J155" s="55">
        <v>184</v>
      </c>
      <c r="K155" s="54">
        <v>19234</v>
      </c>
      <c r="L155" s="55">
        <v>162</v>
      </c>
      <c r="M155" s="132">
        <f t="shared" si="21"/>
        <v>-539</v>
      </c>
      <c r="N155" s="56">
        <v>10732</v>
      </c>
      <c r="O155" s="63">
        <v>10909</v>
      </c>
      <c r="P155" s="52">
        <f>N155-O155</f>
        <v>-177</v>
      </c>
      <c r="Q155" s="62">
        <f t="shared" si="16"/>
        <v>62.774923609012454</v>
      </c>
      <c r="R155" s="110">
        <v>16507</v>
      </c>
      <c r="S155" s="176" t="s">
        <v>19</v>
      </c>
    </row>
    <row r="156" spans="1:22" s="49" customFormat="1" ht="27" customHeight="1" x14ac:dyDescent="0.25">
      <c r="A156" s="86" t="s">
        <v>78</v>
      </c>
      <c r="B156" s="43" t="s">
        <v>353</v>
      </c>
      <c r="C156" s="109">
        <v>369.72</v>
      </c>
      <c r="D156" s="51">
        <v>3908</v>
      </c>
      <c r="E156" s="52">
        <v>1878</v>
      </c>
      <c r="F156" s="51">
        <v>4497</v>
      </c>
      <c r="G156" s="51">
        <v>-589</v>
      </c>
      <c r="H156" s="53">
        <v>-13.097620635979542</v>
      </c>
      <c r="I156" s="54">
        <v>3725</v>
      </c>
      <c r="J156" s="55">
        <v>113</v>
      </c>
      <c r="K156" s="54">
        <v>3853</v>
      </c>
      <c r="L156" s="55">
        <v>85</v>
      </c>
      <c r="M156" s="132">
        <f t="shared" si="21"/>
        <v>-128</v>
      </c>
      <c r="N156" s="56">
        <v>2107</v>
      </c>
      <c r="O156" s="63">
        <v>2146</v>
      </c>
      <c r="P156" s="52">
        <f>N156-O156</f>
        <v>-39</v>
      </c>
      <c r="Q156" s="62">
        <f t="shared" si="16"/>
        <v>10.075192037217352</v>
      </c>
      <c r="R156" s="110">
        <v>3237</v>
      </c>
      <c r="S156" s="176" t="s">
        <v>78</v>
      </c>
    </row>
    <row r="157" spans="1:22" s="49" customFormat="1" ht="27" customHeight="1" x14ac:dyDescent="0.25">
      <c r="A157" s="86" t="s">
        <v>79</v>
      </c>
      <c r="B157" s="43" t="s">
        <v>354</v>
      </c>
      <c r="C157" s="109">
        <v>627.22</v>
      </c>
      <c r="D157" s="51">
        <v>2994</v>
      </c>
      <c r="E157" s="52">
        <v>1366</v>
      </c>
      <c r="F157" s="51">
        <v>3336</v>
      </c>
      <c r="G157" s="51">
        <v>-342</v>
      </c>
      <c r="H157" s="53">
        <v>-10.251798561151078</v>
      </c>
      <c r="I157" s="54">
        <v>2781</v>
      </c>
      <c r="J157" s="55">
        <v>95</v>
      </c>
      <c r="K157" s="54">
        <v>2838</v>
      </c>
      <c r="L157" s="55">
        <v>66</v>
      </c>
      <c r="M157" s="132">
        <f t="shared" si="21"/>
        <v>-57</v>
      </c>
      <c r="N157" s="56">
        <v>1530</v>
      </c>
      <c r="O157" s="63">
        <v>1531</v>
      </c>
      <c r="P157" s="52">
        <f>N157-O157</f>
        <v>-1</v>
      </c>
      <c r="Q157" s="62">
        <f t="shared" si="16"/>
        <v>4.4338509613851596</v>
      </c>
      <c r="R157" s="110">
        <v>2374</v>
      </c>
      <c r="S157" s="176" t="s">
        <v>79</v>
      </c>
    </row>
    <row r="158" spans="1:22" s="49" customFormat="1" ht="27" customHeight="1" x14ac:dyDescent="0.25">
      <c r="A158" s="86" t="s">
        <v>80</v>
      </c>
      <c r="B158" s="43" t="s">
        <v>355</v>
      </c>
      <c r="C158" s="109">
        <v>454.6</v>
      </c>
      <c r="D158" s="51">
        <v>2936</v>
      </c>
      <c r="E158" s="52">
        <v>1347</v>
      </c>
      <c r="F158" s="51">
        <v>3265</v>
      </c>
      <c r="G158" s="51">
        <v>-329</v>
      </c>
      <c r="H158" s="53">
        <v>-10.076569678407351</v>
      </c>
      <c r="I158" s="54">
        <v>2747</v>
      </c>
      <c r="J158" s="55">
        <v>69</v>
      </c>
      <c r="K158" s="54">
        <v>2839</v>
      </c>
      <c r="L158" s="55">
        <v>44</v>
      </c>
      <c r="M158" s="132">
        <f t="shared" si="21"/>
        <v>-92</v>
      </c>
      <c r="N158" s="56">
        <v>1456</v>
      </c>
      <c r="O158" s="63">
        <v>1472</v>
      </c>
      <c r="P158" s="52">
        <f t="shared" ref="P158:P162" si="22">N158-O158</f>
        <v>-16</v>
      </c>
      <c r="Q158" s="62">
        <f t="shared" si="16"/>
        <v>6.0426748790145179</v>
      </c>
      <c r="R158" s="110">
        <v>2338</v>
      </c>
      <c r="S158" s="176" t="s">
        <v>80</v>
      </c>
    </row>
    <row r="159" spans="1:22" s="49" customFormat="1" ht="27" customHeight="1" x14ac:dyDescent="0.25">
      <c r="A159" s="86" t="s">
        <v>81</v>
      </c>
      <c r="B159" s="43" t="s">
        <v>356</v>
      </c>
      <c r="C159" s="109">
        <v>472.65</v>
      </c>
      <c r="D159" s="52">
        <v>6548</v>
      </c>
      <c r="E159" s="52">
        <v>3143</v>
      </c>
      <c r="F159" s="52">
        <v>7327</v>
      </c>
      <c r="G159" s="56">
        <v>-779</v>
      </c>
      <c r="H159" s="53">
        <v>-10.631909376279513</v>
      </c>
      <c r="I159" s="54">
        <v>6135</v>
      </c>
      <c r="J159" s="55">
        <v>57</v>
      </c>
      <c r="K159" s="54">
        <v>6361</v>
      </c>
      <c r="L159" s="55">
        <v>47</v>
      </c>
      <c r="M159" s="132">
        <f t="shared" si="21"/>
        <v>-226</v>
      </c>
      <c r="N159" s="56">
        <v>3356</v>
      </c>
      <c r="O159" s="63">
        <v>3431</v>
      </c>
      <c r="P159" s="52">
        <f t="shared" si="22"/>
        <v>-75</v>
      </c>
      <c r="Q159" s="62">
        <f t="shared" si="16"/>
        <v>12.980006347191368</v>
      </c>
      <c r="R159" s="110">
        <v>5386</v>
      </c>
      <c r="S159" s="176" t="s">
        <v>81</v>
      </c>
    </row>
    <row r="160" spans="1:22" s="49" customFormat="1" ht="27" customHeight="1" x14ac:dyDescent="0.25">
      <c r="A160" s="86" t="s">
        <v>82</v>
      </c>
      <c r="B160" s="43" t="s">
        <v>357</v>
      </c>
      <c r="C160" s="109">
        <v>279.52</v>
      </c>
      <c r="D160" s="52">
        <v>1080</v>
      </c>
      <c r="E160" s="52">
        <v>498</v>
      </c>
      <c r="F160" s="52">
        <v>1217</v>
      </c>
      <c r="G160" s="52">
        <v>-137</v>
      </c>
      <c r="H160" s="62">
        <v>-11.257189811010681</v>
      </c>
      <c r="I160" s="148">
        <v>1046</v>
      </c>
      <c r="J160" s="56">
        <v>12</v>
      </c>
      <c r="K160" s="52">
        <v>1081</v>
      </c>
      <c r="L160" s="52">
        <v>12</v>
      </c>
      <c r="M160" s="132">
        <f t="shared" si="21"/>
        <v>-35</v>
      </c>
      <c r="N160" s="56">
        <v>510</v>
      </c>
      <c r="O160" s="52">
        <v>526</v>
      </c>
      <c r="P160" s="52">
        <f t="shared" si="22"/>
        <v>-16</v>
      </c>
      <c r="Q160" s="62">
        <f t="shared" si="16"/>
        <v>3.7421293646250717</v>
      </c>
      <c r="R160" s="51">
        <v>913</v>
      </c>
      <c r="S160" s="176" t="s">
        <v>82</v>
      </c>
    </row>
    <row r="161" spans="1:19" s="49" customFormat="1" ht="27" customHeight="1" x14ac:dyDescent="0.25">
      <c r="A161" s="86" t="s">
        <v>83</v>
      </c>
      <c r="B161" s="43" t="s">
        <v>358</v>
      </c>
      <c r="C161" s="109">
        <v>590.79999999999995</v>
      </c>
      <c r="D161" s="51">
        <v>2520</v>
      </c>
      <c r="E161" s="52">
        <v>1200</v>
      </c>
      <c r="F161" s="51">
        <v>2806</v>
      </c>
      <c r="G161" s="51">
        <v>-286</v>
      </c>
      <c r="H161" s="53">
        <v>-10.192444761225945</v>
      </c>
      <c r="I161" s="54">
        <v>2335</v>
      </c>
      <c r="J161" s="55">
        <v>87</v>
      </c>
      <c r="K161" s="54">
        <v>2423</v>
      </c>
      <c r="L161" s="55">
        <v>68</v>
      </c>
      <c r="M161" s="132">
        <f t="shared" si="21"/>
        <v>-88</v>
      </c>
      <c r="N161" s="56">
        <v>1278</v>
      </c>
      <c r="O161" s="63">
        <v>1288</v>
      </c>
      <c r="P161" s="52">
        <f t="shared" si="22"/>
        <v>-10</v>
      </c>
      <c r="Q161" s="62">
        <f t="shared" si="16"/>
        <v>3.9522681110358837</v>
      </c>
      <c r="R161" s="110">
        <v>1991</v>
      </c>
      <c r="S161" s="176" t="s">
        <v>83</v>
      </c>
    </row>
    <row r="162" spans="1:19" s="49" customFormat="1" ht="27" customHeight="1" x14ac:dyDescent="0.25">
      <c r="A162" s="87" t="s">
        <v>84</v>
      </c>
      <c r="B162" s="76" t="s">
        <v>359</v>
      </c>
      <c r="C162" s="111">
        <v>353.56</v>
      </c>
      <c r="D162" s="68">
        <v>2950</v>
      </c>
      <c r="E162" s="69">
        <v>1425</v>
      </c>
      <c r="F162" s="68">
        <v>3243</v>
      </c>
      <c r="G162" s="68">
        <v>-293</v>
      </c>
      <c r="H162" s="70">
        <v>-9.0348442799876647</v>
      </c>
      <c r="I162" s="71">
        <v>2732</v>
      </c>
      <c r="J162" s="72">
        <v>59</v>
      </c>
      <c r="K162" s="71">
        <v>2814</v>
      </c>
      <c r="L162" s="72">
        <v>39</v>
      </c>
      <c r="M162" s="132">
        <f t="shared" si="21"/>
        <v>-82</v>
      </c>
      <c r="N162" s="73">
        <v>1464</v>
      </c>
      <c r="O162" s="112">
        <v>1470</v>
      </c>
      <c r="P162" s="52">
        <f t="shared" si="22"/>
        <v>-6</v>
      </c>
      <c r="Q162" s="62">
        <f t="shared" si="16"/>
        <v>7.7271184523136105</v>
      </c>
      <c r="R162" s="139">
        <v>2349</v>
      </c>
      <c r="S162" s="97" t="s">
        <v>84</v>
      </c>
    </row>
    <row r="163" spans="1:19" s="49" customFormat="1" ht="27" customHeight="1" x14ac:dyDescent="0.25">
      <c r="A163" s="210" t="s">
        <v>360</v>
      </c>
      <c r="B163" s="211"/>
      <c r="C163" s="212">
        <f>SUM(C164:C173)</f>
        <v>4625.6799999999994</v>
      </c>
      <c r="D163" s="214">
        <v>62140</v>
      </c>
      <c r="E163" s="219">
        <v>29943</v>
      </c>
      <c r="F163" s="214">
        <v>67503</v>
      </c>
      <c r="G163" s="214">
        <v>-5363</v>
      </c>
      <c r="H163" s="224">
        <v>-7.9448320815371165</v>
      </c>
      <c r="I163" s="217">
        <f>SUM(I164:I173)</f>
        <v>57694</v>
      </c>
      <c r="J163" s="216">
        <f>SUM(J164:J173)</f>
        <v>1111</v>
      </c>
      <c r="K163" s="217">
        <v>59034</v>
      </c>
      <c r="L163" s="216">
        <v>965</v>
      </c>
      <c r="M163" s="225">
        <f t="shared" si="21"/>
        <v>-1340</v>
      </c>
      <c r="N163" s="226">
        <f>SUM(N164:N173)</f>
        <v>31509</v>
      </c>
      <c r="O163" s="227">
        <v>31771</v>
      </c>
      <c r="P163" s="219">
        <f>N163-O163</f>
        <v>-262</v>
      </c>
      <c r="Q163" s="221">
        <f>SUM(Q164:Q173)</f>
        <v>146.95411545711795</v>
      </c>
      <c r="R163" s="222">
        <f>SUM(R164:R173)</f>
        <v>49532</v>
      </c>
      <c r="S163" s="223" t="s">
        <v>360</v>
      </c>
    </row>
    <row r="164" spans="1:19" s="49" customFormat="1" ht="27" customHeight="1" x14ac:dyDescent="0.25">
      <c r="A164" s="86" t="s">
        <v>21</v>
      </c>
      <c r="B164" s="43" t="s">
        <v>361</v>
      </c>
      <c r="C164" s="109">
        <v>761.42</v>
      </c>
      <c r="D164" s="51">
        <v>33563</v>
      </c>
      <c r="E164" s="52">
        <v>16060</v>
      </c>
      <c r="F164" s="51">
        <v>36380</v>
      </c>
      <c r="G164" s="51">
        <v>-2817</v>
      </c>
      <c r="H164" s="53">
        <v>-7.7432655305112705</v>
      </c>
      <c r="I164" s="54">
        <v>30946</v>
      </c>
      <c r="J164" s="55">
        <v>554</v>
      </c>
      <c r="K164" s="54">
        <v>31644</v>
      </c>
      <c r="L164" s="55">
        <v>508</v>
      </c>
      <c r="M164" s="132">
        <f t="shared" si="21"/>
        <v>-698</v>
      </c>
      <c r="N164" s="56">
        <v>17147</v>
      </c>
      <c r="O164" s="63">
        <v>17321</v>
      </c>
      <c r="P164" s="52">
        <f>N164-O164</f>
        <v>-174</v>
      </c>
      <c r="Q164" s="62">
        <f t="shared" si="16"/>
        <v>40.64248378030522</v>
      </c>
      <c r="R164" s="110">
        <v>26646</v>
      </c>
      <c r="S164" s="176" t="s">
        <v>21</v>
      </c>
    </row>
    <row r="165" spans="1:19" s="49" customFormat="1" ht="27" customHeight="1" x14ac:dyDescent="0.25">
      <c r="A165" s="86" t="s">
        <v>86</v>
      </c>
      <c r="B165" s="43" t="s">
        <v>362</v>
      </c>
      <c r="C165" s="109">
        <v>589.99</v>
      </c>
      <c r="D165" s="51">
        <v>2611</v>
      </c>
      <c r="E165" s="52">
        <v>1238</v>
      </c>
      <c r="F165" s="51">
        <v>2684</v>
      </c>
      <c r="G165" s="51">
        <v>-73</v>
      </c>
      <c r="H165" s="53">
        <v>-2.7198211624441133</v>
      </c>
      <c r="I165" s="54">
        <v>2648</v>
      </c>
      <c r="J165" s="55">
        <v>180</v>
      </c>
      <c r="K165" s="54">
        <v>2637</v>
      </c>
      <c r="L165" s="55">
        <v>135</v>
      </c>
      <c r="M165" s="132">
        <f t="shared" si="21"/>
        <v>11</v>
      </c>
      <c r="N165" s="56">
        <v>1289</v>
      </c>
      <c r="O165" s="63">
        <v>1249</v>
      </c>
      <c r="P165" s="52">
        <f>N165-O165</f>
        <v>40</v>
      </c>
      <c r="Q165" s="62">
        <f t="shared" si="16"/>
        <v>4.488211664604485</v>
      </c>
      <c r="R165" s="110">
        <v>2040</v>
      </c>
      <c r="S165" s="176" t="s">
        <v>86</v>
      </c>
    </row>
    <row r="166" spans="1:19" s="49" customFormat="1" ht="27" customHeight="1" x14ac:dyDescent="0.25">
      <c r="A166" s="86" t="s">
        <v>87</v>
      </c>
      <c r="B166" s="43" t="s">
        <v>363</v>
      </c>
      <c r="C166" s="123">
        <v>401.59</v>
      </c>
      <c r="D166" s="51">
        <v>3448</v>
      </c>
      <c r="E166" s="52">
        <v>1716</v>
      </c>
      <c r="F166" s="51">
        <v>3881</v>
      </c>
      <c r="G166" s="51">
        <v>-433</v>
      </c>
      <c r="H166" s="53">
        <v>-11.156918320020614</v>
      </c>
      <c r="I166" s="54">
        <v>3299</v>
      </c>
      <c r="J166" s="55">
        <v>84</v>
      </c>
      <c r="K166" s="54">
        <v>3351</v>
      </c>
      <c r="L166" s="55">
        <v>86</v>
      </c>
      <c r="M166" s="132">
        <f t="shared" ref="M166:M173" si="23">I166-K166</f>
        <v>-52</v>
      </c>
      <c r="N166" s="56">
        <v>1842</v>
      </c>
      <c r="O166" s="63">
        <v>1846</v>
      </c>
      <c r="P166" s="52">
        <f t="shared" ref="P166:P173" si="24">N166-O166</f>
        <v>-4</v>
      </c>
      <c r="Q166" s="62">
        <f t="shared" si="16"/>
        <v>8.2148459872008779</v>
      </c>
      <c r="R166" s="110">
        <v>2853</v>
      </c>
      <c r="S166" s="176" t="s">
        <v>87</v>
      </c>
    </row>
    <row r="167" spans="1:19" s="49" customFormat="1" ht="27" customHeight="1" x14ac:dyDescent="0.25">
      <c r="A167" s="86" t="s">
        <v>88</v>
      </c>
      <c r="B167" s="43" t="s">
        <v>364</v>
      </c>
      <c r="C167" s="109">
        <v>398.51</v>
      </c>
      <c r="D167" s="51">
        <v>1637</v>
      </c>
      <c r="E167" s="52">
        <v>756</v>
      </c>
      <c r="F167" s="51">
        <v>1757</v>
      </c>
      <c r="G167" s="51">
        <v>-120</v>
      </c>
      <c r="H167" s="53">
        <v>-6.829823562891292</v>
      </c>
      <c r="I167" s="54">
        <v>1504</v>
      </c>
      <c r="J167" s="55">
        <v>6</v>
      </c>
      <c r="K167" s="54">
        <v>1570</v>
      </c>
      <c r="L167" s="55">
        <v>5</v>
      </c>
      <c r="M167" s="132">
        <f t="shared" si="23"/>
        <v>-66</v>
      </c>
      <c r="N167" s="56">
        <v>832</v>
      </c>
      <c r="O167" s="63">
        <v>855</v>
      </c>
      <c r="P167" s="52">
        <f t="shared" si="24"/>
        <v>-23</v>
      </c>
      <c r="Q167" s="62">
        <f t="shared" si="16"/>
        <v>3.7740583674186343</v>
      </c>
      <c r="R167" s="110">
        <v>1342</v>
      </c>
      <c r="S167" s="176" t="s">
        <v>88</v>
      </c>
    </row>
    <row r="168" spans="1:19" s="49" customFormat="1" ht="27" customHeight="1" x14ac:dyDescent="0.25">
      <c r="A168" s="86" t="s">
        <v>89</v>
      </c>
      <c r="B168" s="43" t="s">
        <v>365</v>
      </c>
      <c r="C168" s="127">
        <v>1115.6199999999999</v>
      </c>
      <c r="D168" s="51">
        <v>7565</v>
      </c>
      <c r="E168" s="52">
        <v>3515</v>
      </c>
      <c r="F168" s="51">
        <v>8437</v>
      </c>
      <c r="G168" s="51">
        <v>-872</v>
      </c>
      <c r="H168" s="53">
        <v>-10.335427284579827</v>
      </c>
      <c r="I168" s="54">
        <v>7300</v>
      </c>
      <c r="J168" s="55">
        <v>163</v>
      </c>
      <c r="K168" s="54">
        <v>7467</v>
      </c>
      <c r="L168" s="55">
        <v>117</v>
      </c>
      <c r="M168" s="132">
        <f t="shared" si="23"/>
        <v>-167</v>
      </c>
      <c r="N168" s="56">
        <v>3835</v>
      </c>
      <c r="O168" s="63">
        <v>3852</v>
      </c>
      <c r="P168" s="52">
        <f t="shared" si="24"/>
        <v>-17</v>
      </c>
      <c r="Q168" s="62">
        <f t="shared" si="16"/>
        <v>6.543446693318514</v>
      </c>
      <c r="R168" s="110">
        <v>6264</v>
      </c>
      <c r="S168" s="176" t="s">
        <v>89</v>
      </c>
    </row>
    <row r="169" spans="1:19" s="49" customFormat="1" ht="27" customHeight="1" x14ac:dyDescent="0.25">
      <c r="A169" s="86" t="s">
        <v>90</v>
      </c>
      <c r="B169" s="43" t="s">
        <v>366</v>
      </c>
      <c r="C169" s="109">
        <v>520.69000000000005</v>
      </c>
      <c r="D169" s="51">
        <v>3974</v>
      </c>
      <c r="E169" s="52">
        <v>1951</v>
      </c>
      <c r="F169" s="51">
        <v>4054</v>
      </c>
      <c r="G169" s="51">
        <v>-80</v>
      </c>
      <c r="H169" s="53">
        <v>-1.9733596447952639</v>
      </c>
      <c r="I169" s="54">
        <v>3583</v>
      </c>
      <c r="J169" s="55">
        <v>54</v>
      </c>
      <c r="K169" s="54">
        <v>3702</v>
      </c>
      <c r="L169" s="55">
        <v>55</v>
      </c>
      <c r="M169" s="132">
        <f t="shared" si="23"/>
        <v>-119</v>
      </c>
      <c r="N169" s="56">
        <v>1922</v>
      </c>
      <c r="O169" s="63">
        <v>1949</v>
      </c>
      <c r="P169" s="52">
        <f t="shared" si="24"/>
        <v>-27</v>
      </c>
      <c r="Q169" s="62">
        <f t="shared" si="16"/>
        <v>6.8812537210240254</v>
      </c>
      <c r="R169" s="110">
        <v>3098</v>
      </c>
      <c r="S169" s="176" t="s">
        <v>90</v>
      </c>
    </row>
    <row r="170" spans="1:19" s="49" customFormat="1" ht="27" customHeight="1" x14ac:dyDescent="0.25">
      <c r="A170" s="86" t="s">
        <v>91</v>
      </c>
      <c r="B170" s="43" t="s">
        <v>367</v>
      </c>
      <c r="C170" s="109">
        <v>81.64</v>
      </c>
      <c r="D170" s="51">
        <v>2509</v>
      </c>
      <c r="E170" s="52">
        <v>1246</v>
      </c>
      <c r="F170" s="51">
        <v>2773</v>
      </c>
      <c r="G170" s="51">
        <v>-264</v>
      </c>
      <c r="H170" s="53">
        <v>-9.5203750450775342</v>
      </c>
      <c r="I170" s="54">
        <v>2253</v>
      </c>
      <c r="J170" s="55">
        <v>27</v>
      </c>
      <c r="K170" s="54">
        <v>2314</v>
      </c>
      <c r="L170" s="55">
        <v>25</v>
      </c>
      <c r="M170" s="132">
        <f t="shared" si="23"/>
        <v>-61</v>
      </c>
      <c r="N170" s="56">
        <v>1208</v>
      </c>
      <c r="O170" s="63">
        <v>1223</v>
      </c>
      <c r="P170" s="52">
        <f t="shared" si="24"/>
        <v>-15</v>
      </c>
      <c r="Q170" s="62">
        <f t="shared" si="16"/>
        <v>27.596766291033806</v>
      </c>
      <c r="R170" s="110">
        <v>1938</v>
      </c>
      <c r="S170" s="176" t="s">
        <v>91</v>
      </c>
    </row>
    <row r="171" spans="1:19" s="49" customFormat="1" ht="27" customHeight="1" x14ac:dyDescent="0.25">
      <c r="A171" s="86" t="s">
        <v>368</v>
      </c>
      <c r="B171" s="43" t="s">
        <v>369</v>
      </c>
      <c r="C171" s="109">
        <v>76.5</v>
      </c>
      <c r="D171" s="51">
        <v>2004</v>
      </c>
      <c r="E171" s="52">
        <v>1037</v>
      </c>
      <c r="F171" s="51">
        <v>2303</v>
      </c>
      <c r="G171" s="51">
        <v>-299</v>
      </c>
      <c r="H171" s="53">
        <v>-12.983065566652193</v>
      </c>
      <c r="I171" s="54">
        <v>1865</v>
      </c>
      <c r="J171" s="55">
        <v>2</v>
      </c>
      <c r="K171" s="54">
        <v>1894</v>
      </c>
      <c r="L171" s="55">
        <v>2</v>
      </c>
      <c r="M171" s="132">
        <f t="shared" si="23"/>
        <v>-29</v>
      </c>
      <c r="N171" s="56">
        <v>1030</v>
      </c>
      <c r="O171" s="63">
        <v>1029</v>
      </c>
      <c r="P171" s="52">
        <f t="shared" si="24"/>
        <v>1</v>
      </c>
      <c r="Q171" s="62">
        <f t="shared" si="16"/>
        <v>24.37908496732026</v>
      </c>
      <c r="R171" s="110">
        <v>1645</v>
      </c>
      <c r="S171" s="176" t="s">
        <v>368</v>
      </c>
    </row>
    <row r="172" spans="1:19" s="49" customFormat="1" ht="27" customHeight="1" x14ac:dyDescent="0.25">
      <c r="A172" s="86" t="s">
        <v>92</v>
      </c>
      <c r="B172" s="43" t="s">
        <v>370</v>
      </c>
      <c r="C172" s="109">
        <v>105.62</v>
      </c>
      <c r="D172" s="51">
        <v>2458</v>
      </c>
      <c r="E172" s="52">
        <v>1199</v>
      </c>
      <c r="F172" s="51">
        <v>2787</v>
      </c>
      <c r="G172" s="51">
        <v>-329</v>
      </c>
      <c r="H172" s="53">
        <v>-11.804808037316111</v>
      </c>
      <c r="I172" s="54">
        <v>2194</v>
      </c>
      <c r="J172" s="55">
        <v>9</v>
      </c>
      <c r="K172" s="54">
        <v>2259</v>
      </c>
      <c r="L172" s="55">
        <v>7</v>
      </c>
      <c r="M172" s="132">
        <f t="shared" si="23"/>
        <v>-65</v>
      </c>
      <c r="N172" s="56">
        <v>1199</v>
      </c>
      <c r="O172" s="63">
        <v>1217</v>
      </c>
      <c r="P172" s="52">
        <f t="shared" si="24"/>
        <v>-18</v>
      </c>
      <c r="Q172" s="62">
        <f t="shared" si="16"/>
        <v>20.772580950577542</v>
      </c>
      <c r="R172" s="110">
        <v>1914</v>
      </c>
      <c r="S172" s="176" t="s">
        <v>92</v>
      </c>
    </row>
    <row r="173" spans="1:19" s="49" customFormat="1" ht="27" customHeight="1" x14ac:dyDescent="0.25">
      <c r="A173" s="87" t="s">
        <v>85</v>
      </c>
      <c r="B173" s="76" t="s">
        <v>371</v>
      </c>
      <c r="C173" s="111">
        <v>574.1</v>
      </c>
      <c r="D173" s="68">
        <v>2371</v>
      </c>
      <c r="E173" s="69">
        <v>1225</v>
      </c>
      <c r="F173" s="68">
        <v>2447</v>
      </c>
      <c r="G173" s="68">
        <v>-76</v>
      </c>
      <c r="H173" s="70">
        <v>-3.1058438904781367</v>
      </c>
      <c r="I173" s="71">
        <v>2102</v>
      </c>
      <c r="J173" s="72">
        <v>32</v>
      </c>
      <c r="K173" s="71">
        <v>2196</v>
      </c>
      <c r="L173" s="72">
        <v>25</v>
      </c>
      <c r="M173" s="132">
        <f t="shared" si="23"/>
        <v>-94</v>
      </c>
      <c r="N173" s="73">
        <v>1205</v>
      </c>
      <c r="O173" s="112">
        <v>1230</v>
      </c>
      <c r="P173" s="52">
        <f t="shared" si="24"/>
        <v>-25</v>
      </c>
      <c r="Q173" s="62">
        <f t="shared" si="16"/>
        <v>3.661383034314579</v>
      </c>
      <c r="R173" s="139">
        <v>1792</v>
      </c>
      <c r="S173" s="97" t="s">
        <v>85</v>
      </c>
    </row>
    <row r="174" spans="1:19" s="49" customFormat="1" ht="27" customHeight="1" x14ac:dyDescent="0.25">
      <c r="A174" s="230" t="s">
        <v>372</v>
      </c>
      <c r="B174" s="211"/>
      <c r="C174" s="212">
        <f>SUM(C175:C192)</f>
        <v>10690.369999999999</v>
      </c>
      <c r="D174" s="219">
        <v>273362</v>
      </c>
      <c r="E174" s="219">
        <v>128986</v>
      </c>
      <c r="F174" s="219">
        <v>293542</v>
      </c>
      <c r="G174" s="226">
        <v>-20180</v>
      </c>
      <c r="H174" s="224">
        <v>-6.8746550749126198</v>
      </c>
      <c r="I174" s="217">
        <f>SUM(I175:I192)</f>
        <v>261020</v>
      </c>
      <c r="J174" s="216">
        <f>SUM(J175:J192)</f>
        <v>3378</v>
      </c>
      <c r="K174" s="217">
        <v>265242</v>
      </c>
      <c r="L174" s="216">
        <v>2631</v>
      </c>
      <c r="M174" s="225">
        <f>I174-K174</f>
        <v>-4222</v>
      </c>
      <c r="N174" s="226">
        <f>SUM(N175:N192)</f>
        <v>140710</v>
      </c>
      <c r="O174" s="227">
        <v>141017</v>
      </c>
      <c r="P174" s="226">
        <f>N174-O174</f>
        <v>-307</v>
      </c>
      <c r="Q174" s="221">
        <f>SUM(Q175:Q192)</f>
        <v>369.22105018794764</v>
      </c>
      <c r="R174" s="222">
        <f>SUM(R175:R192)</f>
        <v>225142</v>
      </c>
      <c r="S174" s="231" t="s">
        <v>372</v>
      </c>
    </row>
    <row r="175" spans="1:19" s="49" customFormat="1" ht="27" customHeight="1" x14ac:dyDescent="0.25">
      <c r="A175" s="86" t="s">
        <v>15</v>
      </c>
      <c r="B175" s="43" t="s">
        <v>373</v>
      </c>
      <c r="C175" s="109">
        <v>1427.41</v>
      </c>
      <c r="D175" s="51">
        <v>115480</v>
      </c>
      <c r="E175" s="52">
        <v>55188</v>
      </c>
      <c r="F175" s="51">
        <v>121226</v>
      </c>
      <c r="G175" s="51">
        <v>-5746</v>
      </c>
      <c r="H175" s="53">
        <v>-4.7399072806163689</v>
      </c>
      <c r="I175" s="54">
        <v>111740</v>
      </c>
      <c r="J175" s="55">
        <v>651</v>
      </c>
      <c r="K175" s="54">
        <v>113036</v>
      </c>
      <c r="L175" s="55">
        <v>561</v>
      </c>
      <c r="M175" s="132">
        <f>I175-K175</f>
        <v>-1296</v>
      </c>
      <c r="N175" s="56">
        <v>61727</v>
      </c>
      <c r="O175" s="63">
        <v>61725</v>
      </c>
      <c r="P175" s="52">
        <f>N175-O175</f>
        <v>2</v>
      </c>
      <c r="Q175" s="62">
        <f t="shared" si="16"/>
        <v>78.281642975739274</v>
      </c>
      <c r="R175" s="110">
        <v>96922</v>
      </c>
      <c r="S175" s="176" t="s">
        <v>15</v>
      </c>
    </row>
    <row r="176" spans="1:19" s="49" customFormat="1" ht="27" customHeight="1" x14ac:dyDescent="0.25">
      <c r="A176" s="86" t="s">
        <v>18</v>
      </c>
      <c r="B176" s="43" t="s">
        <v>374</v>
      </c>
      <c r="C176" s="109">
        <v>470.84</v>
      </c>
      <c r="D176" s="51">
        <v>35759</v>
      </c>
      <c r="E176" s="52">
        <v>17253</v>
      </c>
      <c r="F176" s="51">
        <v>39077</v>
      </c>
      <c r="G176" s="51">
        <v>-3318</v>
      </c>
      <c r="H176" s="53">
        <v>-8.4909281674642365</v>
      </c>
      <c r="I176" s="54">
        <v>32846</v>
      </c>
      <c r="J176" s="55">
        <v>419</v>
      </c>
      <c r="K176" s="54">
        <v>33444</v>
      </c>
      <c r="L176" s="55">
        <v>282</v>
      </c>
      <c r="M176" s="132">
        <f>I176-K176</f>
        <v>-598</v>
      </c>
      <c r="N176" s="56">
        <v>17985</v>
      </c>
      <c r="O176" s="63">
        <v>18061</v>
      </c>
      <c r="P176" s="52">
        <f>N176-O176</f>
        <v>-76</v>
      </c>
      <c r="Q176" s="62">
        <f t="shared" si="16"/>
        <v>69.760428170928563</v>
      </c>
      <c r="R176" s="110">
        <v>28358</v>
      </c>
      <c r="S176" s="176" t="s">
        <v>18</v>
      </c>
    </row>
    <row r="177" spans="1:19" s="49" customFormat="1" ht="27" customHeight="1" x14ac:dyDescent="0.25">
      <c r="A177" s="86" t="s">
        <v>26</v>
      </c>
      <c r="B177" s="43" t="s">
        <v>375</v>
      </c>
      <c r="C177" s="123">
        <v>830.67</v>
      </c>
      <c r="D177" s="51">
        <v>21215</v>
      </c>
      <c r="E177" s="52">
        <v>11214</v>
      </c>
      <c r="F177" s="51">
        <v>23109</v>
      </c>
      <c r="G177" s="51">
        <v>-1894</v>
      </c>
      <c r="H177" s="53">
        <v>-8.1959409753775585</v>
      </c>
      <c r="I177" s="54">
        <v>20260</v>
      </c>
      <c r="J177" s="55">
        <v>627</v>
      </c>
      <c r="K177" s="54">
        <v>20618</v>
      </c>
      <c r="L177" s="55">
        <v>510</v>
      </c>
      <c r="M177" s="132">
        <f>I177-K177</f>
        <v>-358</v>
      </c>
      <c r="N177" s="56">
        <v>11655</v>
      </c>
      <c r="O177" s="63">
        <v>11658</v>
      </c>
      <c r="P177" s="52">
        <f t="shared" ref="P177:P192" si="25">N177-O177</f>
        <v>-3</v>
      </c>
      <c r="Q177" s="62">
        <f t="shared" si="16"/>
        <v>24.389950281098393</v>
      </c>
      <c r="R177" s="110">
        <v>17397</v>
      </c>
      <c r="S177" s="176" t="s">
        <v>26</v>
      </c>
    </row>
    <row r="178" spans="1:19" s="49" customFormat="1" ht="27" customHeight="1" x14ac:dyDescent="0.25">
      <c r="A178" s="86" t="s">
        <v>93</v>
      </c>
      <c r="B178" s="43" t="s">
        <v>376</v>
      </c>
      <c r="C178" s="109">
        <v>438.41</v>
      </c>
      <c r="D178" s="51">
        <v>18697</v>
      </c>
      <c r="E178" s="52">
        <v>8309</v>
      </c>
      <c r="F178" s="51">
        <v>20296</v>
      </c>
      <c r="G178" s="51">
        <v>-1599</v>
      </c>
      <c r="H178" s="53">
        <v>-7.8783996846669302</v>
      </c>
      <c r="I178" s="54">
        <v>17813</v>
      </c>
      <c r="J178" s="55">
        <v>157</v>
      </c>
      <c r="K178" s="54">
        <v>18171</v>
      </c>
      <c r="L178" s="55">
        <v>113</v>
      </c>
      <c r="M178" s="132">
        <f t="shared" ref="M178:M192" si="26">I178-K178</f>
        <v>-358</v>
      </c>
      <c r="N178" s="56">
        <v>9335</v>
      </c>
      <c r="O178" s="63">
        <v>9396</v>
      </c>
      <c r="P178" s="52">
        <f t="shared" si="25"/>
        <v>-61</v>
      </c>
      <c r="Q178" s="62">
        <f t="shared" si="16"/>
        <v>40.630916265596127</v>
      </c>
      <c r="R178" s="110">
        <v>15556</v>
      </c>
      <c r="S178" s="176" t="s">
        <v>93</v>
      </c>
    </row>
    <row r="179" spans="1:19" s="49" customFormat="1" ht="27" customHeight="1" x14ac:dyDescent="0.25">
      <c r="A179" s="86" t="s">
        <v>94</v>
      </c>
      <c r="B179" s="43" t="s">
        <v>377</v>
      </c>
      <c r="C179" s="109">
        <v>716.8</v>
      </c>
      <c r="D179" s="51">
        <v>4373</v>
      </c>
      <c r="E179" s="52">
        <v>2043</v>
      </c>
      <c r="F179" s="51">
        <v>5008</v>
      </c>
      <c r="G179" s="51">
        <v>-635</v>
      </c>
      <c r="H179" s="53">
        <v>-12.679712460063897</v>
      </c>
      <c r="I179" s="54">
        <v>4100</v>
      </c>
      <c r="J179" s="55">
        <v>16</v>
      </c>
      <c r="K179" s="54">
        <v>4211</v>
      </c>
      <c r="L179" s="55">
        <v>10</v>
      </c>
      <c r="M179" s="132">
        <f t="shared" si="26"/>
        <v>-111</v>
      </c>
      <c r="N179" s="56">
        <v>2162</v>
      </c>
      <c r="O179" s="63">
        <v>2189</v>
      </c>
      <c r="P179" s="52">
        <f t="shared" si="25"/>
        <v>-27</v>
      </c>
      <c r="Q179" s="62">
        <f t="shared" si="16"/>
        <v>5.7198660714285721</v>
      </c>
      <c r="R179" s="110">
        <v>3626</v>
      </c>
      <c r="S179" s="176" t="s">
        <v>94</v>
      </c>
    </row>
    <row r="180" spans="1:19" s="49" customFormat="1" ht="27" customHeight="1" x14ac:dyDescent="0.25">
      <c r="A180" s="86" t="s">
        <v>95</v>
      </c>
      <c r="B180" s="43" t="s">
        <v>378</v>
      </c>
      <c r="C180" s="109">
        <v>737.13</v>
      </c>
      <c r="D180" s="52">
        <v>11418</v>
      </c>
      <c r="E180" s="52">
        <v>5349</v>
      </c>
      <c r="F180" s="52">
        <v>12231</v>
      </c>
      <c r="G180" s="52">
        <v>-813</v>
      </c>
      <c r="H180" s="53">
        <v>-6.6470443953887663</v>
      </c>
      <c r="I180" s="54">
        <v>10694</v>
      </c>
      <c r="J180" s="55">
        <v>308</v>
      </c>
      <c r="K180" s="54">
        <v>10888</v>
      </c>
      <c r="L180" s="55">
        <v>245</v>
      </c>
      <c r="M180" s="132">
        <f t="shared" si="26"/>
        <v>-194</v>
      </c>
      <c r="N180" s="56">
        <v>5459</v>
      </c>
      <c r="O180" s="63">
        <v>5456</v>
      </c>
      <c r="P180" s="52">
        <f t="shared" si="25"/>
        <v>3</v>
      </c>
      <c r="Q180" s="62">
        <f t="shared" si="16"/>
        <v>14.50761738092331</v>
      </c>
      <c r="R180" s="51">
        <v>8942</v>
      </c>
      <c r="S180" s="176" t="s">
        <v>95</v>
      </c>
    </row>
    <row r="181" spans="1:19" s="49" customFormat="1" ht="27" customHeight="1" x14ac:dyDescent="0.25">
      <c r="A181" s="86" t="s">
        <v>96</v>
      </c>
      <c r="B181" s="43" t="s">
        <v>379</v>
      </c>
      <c r="C181" s="109">
        <v>402.76</v>
      </c>
      <c r="D181" s="52">
        <v>3883</v>
      </c>
      <c r="E181" s="52">
        <v>1591</v>
      </c>
      <c r="F181" s="52">
        <v>4221</v>
      </c>
      <c r="G181" s="52">
        <v>-338</v>
      </c>
      <c r="H181" s="53">
        <v>-8.0075811419095011</v>
      </c>
      <c r="I181" s="54">
        <v>3715</v>
      </c>
      <c r="J181" s="55">
        <v>5</v>
      </c>
      <c r="K181" s="54">
        <v>3803</v>
      </c>
      <c r="L181" s="55">
        <v>6</v>
      </c>
      <c r="M181" s="132">
        <f t="shared" si="26"/>
        <v>-88</v>
      </c>
      <c r="N181" s="56">
        <v>1709</v>
      </c>
      <c r="O181" s="63">
        <v>1737</v>
      </c>
      <c r="P181" s="52">
        <f t="shared" si="25"/>
        <v>-28</v>
      </c>
      <c r="Q181" s="62">
        <f t="shared" si="16"/>
        <v>9.2238553977554876</v>
      </c>
      <c r="R181" s="151">
        <v>3182</v>
      </c>
      <c r="S181" s="176" t="s">
        <v>96</v>
      </c>
    </row>
    <row r="182" spans="1:19" s="49" customFormat="1" ht="27" customHeight="1" x14ac:dyDescent="0.25">
      <c r="A182" s="86" t="s">
        <v>97</v>
      </c>
      <c r="B182" s="43" t="s">
        <v>380</v>
      </c>
      <c r="C182" s="109">
        <v>286.89</v>
      </c>
      <c r="D182" s="52">
        <v>4623</v>
      </c>
      <c r="E182" s="52">
        <v>1966</v>
      </c>
      <c r="F182" s="52">
        <v>5085</v>
      </c>
      <c r="G182" s="52">
        <v>-462</v>
      </c>
      <c r="H182" s="53">
        <v>-9.0855457227138636</v>
      </c>
      <c r="I182" s="54">
        <v>4415</v>
      </c>
      <c r="J182" s="55">
        <v>25</v>
      </c>
      <c r="K182" s="54">
        <v>4501</v>
      </c>
      <c r="L182" s="55">
        <v>19</v>
      </c>
      <c r="M182" s="132">
        <f t="shared" si="26"/>
        <v>-86</v>
      </c>
      <c r="N182" s="56">
        <v>2036</v>
      </c>
      <c r="O182" s="63">
        <v>2027</v>
      </c>
      <c r="P182" s="52">
        <f t="shared" si="25"/>
        <v>9</v>
      </c>
      <c r="Q182" s="62">
        <f t="shared" si="16"/>
        <v>15.389173550838301</v>
      </c>
      <c r="R182" s="54">
        <v>3782</v>
      </c>
      <c r="S182" s="176" t="s">
        <v>97</v>
      </c>
    </row>
    <row r="183" spans="1:19" s="49" customFormat="1" ht="27" customHeight="1" x14ac:dyDescent="0.25">
      <c r="A183" s="86" t="s">
        <v>98</v>
      </c>
      <c r="B183" s="43" t="s">
        <v>381</v>
      </c>
      <c r="C183" s="109">
        <v>190.95</v>
      </c>
      <c r="D183" s="51">
        <v>4677</v>
      </c>
      <c r="E183" s="52">
        <v>1873</v>
      </c>
      <c r="F183" s="51">
        <v>5100</v>
      </c>
      <c r="G183" s="51">
        <v>-423</v>
      </c>
      <c r="H183" s="53">
        <v>-8.2941176470588243</v>
      </c>
      <c r="I183" s="54">
        <v>4533</v>
      </c>
      <c r="J183" s="55">
        <v>58</v>
      </c>
      <c r="K183" s="54">
        <v>4636</v>
      </c>
      <c r="L183" s="55">
        <v>42</v>
      </c>
      <c r="M183" s="132">
        <f t="shared" si="26"/>
        <v>-103</v>
      </c>
      <c r="N183" s="56">
        <v>2074</v>
      </c>
      <c r="O183" s="63">
        <v>2076</v>
      </c>
      <c r="P183" s="52">
        <f t="shared" si="25"/>
        <v>-2</v>
      </c>
      <c r="Q183" s="62">
        <f t="shared" ref="Q183:Q212" si="27">I183/C183</f>
        <v>23.739198743126476</v>
      </c>
      <c r="R183" s="110">
        <v>3842</v>
      </c>
      <c r="S183" s="176" t="s">
        <v>98</v>
      </c>
    </row>
    <row r="184" spans="1:19" s="49" customFormat="1" ht="27" customHeight="1" x14ac:dyDescent="0.25">
      <c r="A184" s="86" t="s">
        <v>99</v>
      </c>
      <c r="B184" s="43" t="s">
        <v>382</v>
      </c>
      <c r="C184" s="109">
        <v>527.27</v>
      </c>
      <c r="D184" s="51">
        <v>2775</v>
      </c>
      <c r="E184" s="52">
        <v>1202</v>
      </c>
      <c r="F184" s="51">
        <v>3092</v>
      </c>
      <c r="G184" s="51">
        <v>-317</v>
      </c>
      <c r="H184" s="53">
        <v>-10.252263906856404</v>
      </c>
      <c r="I184" s="54">
        <v>2608</v>
      </c>
      <c r="J184" s="55">
        <v>23</v>
      </c>
      <c r="K184" s="54">
        <v>2671</v>
      </c>
      <c r="L184" s="55">
        <v>17</v>
      </c>
      <c r="M184" s="132">
        <f t="shared" si="26"/>
        <v>-63</v>
      </c>
      <c r="N184" s="56">
        <v>1363</v>
      </c>
      <c r="O184" s="63">
        <v>1384</v>
      </c>
      <c r="P184" s="52">
        <f t="shared" si="25"/>
        <v>-21</v>
      </c>
      <c r="Q184" s="62">
        <f t="shared" si="27"/>
        <v>4.9462324805128306</v>
      </c>
      <c r="R184" s="110">
        <v>2252</v>
      </c>
      <c r="S184" s="176" t="s">
        <v>99</v>
      </c>
    </row>
    <row r="185" spans="1:19" s="49" customFormat="1" ht="27" customHeight="1" x14ac:dyDescent="0.25">
      <c r="A185" s="86" t="s">
        <v>100</v>
      </c>
      <c r="B185" s="43" t="s">
        <v>383</v>
      </c>
      <c r="C185" s="109">
        <v>404.94</v>
      </c>
      <c r="D185" s="51">
        <v>4875</v>
      </c>
      <c r="E185" s="52">
        <v>2266</v>
      </c>
      <c r="F185" s="51">
        <v>5362</v>
      </c>
      <c r="G185" s="51">
        <v>-487</v>
      </c>
      <c r="H185" s="53">
        <v>-9.0824319283849313</v>
      </c>
      <c r="I185" s="54">
        <v>4688</v>
      </c>
      <c r="J185" s="55">
        <v>229</v>
      </c>
      <c r="K185" s="54">
        <v>4767</v>
      </c>
      <c r="L185" s="55">
        <v>178</v>
      </c>
      <c r="M185" s="132">
        <f t="shared" si="26"/>
        <v>-79</v>
      </c>
      <c r="N185" s="56">
        <v>2401</v>
      </c>
      <c r="O185" s="63">
        <v>2393</v>
      </c>
      <c r="P185" s="52">
        <f t="shared" si="25"/>
        <v>8</v>
      </c>
      <c r="Q185" s="62">
        <f t="shared" si="27"/>
        <v>11.577023756605916</v>
      </c>
      <c r="R185" s="110">
        <v>3900</v>
      </c>
      <c r="S185" s="176" t="s">
        <v>100</v>
      </c>
    </row>
    <row r="186" spans="1:19" s="49" customFormat="1" ht="27" customHeight="1" x14ac:dyDescent="0.25">
      <c r="A186" s="86" t="s">
        <v>384</v>
      </c>
      <c r="B186" s="43" t="s">
        <v>385</v>
      </c>
      <c r="C186" s="127">
        <v>1332.45</v>
      </c>
      <c r="D186" s="51">
        <v>19241</v>
      </c>
      <c r="E186" s="52">
        <v>8813</v>
      </c>
      <c r="F186" s="51">
        <v>20873</v>
      </c>
      <c r="G186" s="51">
        <v>-1632</v>
      </c>
      <c r="H186" s="53">
        <v>-7.8187131701240835</v>
      </c>
      <c r="I186" s="54">
        <v>18068</v>
      </c>
      <c r="J186" s="55">
        <v>137</v>
      </c>
      <c r="K186" s="54">
        <v>18511</v>
      </c>
      <c r="L186" s="55">
        <v>132</v>
      </c>
      <c r="M186" s="132">
        <f t="shared" si="26"/>
        <v>-443</v>
      </c>
      <c r="N186" s="56">
        <v>9781</v>
      </c>
      <c r="O186" s="63">
        <v>9919</v>
      </c>
      <c r="P186" s="52">
        <f t="shared" si="25"/>
        <v>-138</v>
      </c>
      <c r="Q186" s="62">
        <f t="shared" si="27"/>
        <v>13.559983489061503</v>
      </c>
      <c r="R186" s="110">
        <v>15746</v>
      </c>
      <c r="S186" s="176" t="s">
        <v>384</v>
      </c>
    </row>
    <row r="187" spans="1:19" s="49" customFormat="1" ht="27" customHeight="1" x14ac:dyDescent="0.25">
      <c r="A187" s="86" t="s">
        <v>101</v>
      </c>
      <c r="B187" s="43" t="s">
        <v>386</v>
      </c>
      <c r="C187" s="123">
        <v>505.79</v>
      </c>
      <c r="D187" s="51">
        <v>8270</v>
      </c>
      <c r="E187" s="52">
        <v>3692</v>
      </c>
      <c r="F187" s="51">
        <v>9231</v>
      </c>
      <c r="G187" s="51">
        <v>-961</v>
      </c>
      <c r="H187" s="53">
        <v>-10.410573069006608</v>
      </c>
      <c r="I187" s="54">
        <v>7983</v>
      </c>
      <c r="J187" s="55">
        <v>231</v>
      </c>
      <c r="K187" s="54">
        <v>8096</v>
      </c>
      <c r="L187" s="55">
        <v>176</v>
      </c>
      <c r="M187" s="132">
        <f t="shared" si="26"/>
        <v>-113</v>
      </c>
      <c r="N187" s="56">
        <v>4021</v>
      </c>
      <c r="O187" s="63">
        <v>4021</v>
      </c>
      <c r="P187" s="52">
        <f t="shared" si="25"/>
        <v>0</v>
      </c>
      <c r="Q187" s="62">
        <f t="shared" si="27"/>
        <v>15.783230194349432</v>
      </c>
      <c r="R187" s="110">
        <v>6842</v>
      </c>
      <c r="S187" s="176" t="s">
        <v>101</v>
      </c>
    </row>
    <row r="188" spans="1:19" s="49" customFormat="1" ht="27" customHeight="1" x14ac:dyDescent="0.25">
      <c r="A188" s="86" t="s">
        <v>102</v>
      </c>
      <c r="B188" s="43" t="s">
        <v>387</v>
      </c>
      <c r="C188" s="109">
        <v>766.89</v>
      </c>
      <c r="D188" s="51">
        <v>2421</v>
      </c>
      <c r="E188" s="52">
        <v>1201</v>
      </c>
      <c r="F188" s="51">
        <v>2721</v>
      </c>
      <c r="G188" s="51">
        <v>-300</v>
      </c>
      <c r="H188" s="53">
        <v>-11.025358324145534</v>
      </c>
      <c r="I188" s="54">
        <v>2293</v>
      </c>
      <c r="J188" s="55">
        <v>42</v>
      </c>
      <c r="K188" s="54">
        <v>2363</v>
      </c>
      <c r="L188" s="55">
        <v>29</v>
      </c>
      <c r="M188" s="132">
        <f t="shared" si="26"/>
        <v>-70</v>
      </c>
      <c r="N188" s="56">
        <v>1311</v>
      </c>
      <c r="O188" s="63">
        <v>1337</v>
      </c>
      <c r="P188" s="52">
        <f t="shared" si="25"/>
        <v>-26</v>
      </c>
      <c r="Q188" s="62">
        <f t="shared" si="27"/>
        <v>2.9899985656352279</v>
      </c>
      <c r="R188" s="110">
        <v>2000</v>
      </c>
      <c r="S188" s="176" t="s">
        <v>102</v>
      </c>
    </row>
    <row r="189" spans="1:19" s="49" customFormat="1" ht="27" customHeight="1" x14ac:dyDescent="0.25">
      <c r="A189" s="86" t="s">
        <v>103</v>
      </c>
      <c r="B189" s="43" t="s">
        <v>388</v>
      </c>
      <c r="C189" s="109">
        <v>362.55</v>
      </c>
      <c r="D189" s="51">
        <v>3628</v>
      </c>
      <c r="E189" s="52">
        <v>1725</v>
      </c>
      <c r="F189" s="51">
        <v>3909</v>
      </c>
      <c r="G189" s="51">
        <v>-281</v>
      </c>
      <c r="H189" s="53">
        <v>-7.1885392683550782</v>
      </c>
      <c r="I189" s="54">
        <v>3564</v>
      </c>
      <c r="J189" s="55">
        <v>144</v>
      </c>
      <c r="K189" s="54">
        <v>3595</v>
      </c>
      <c r="L189" s="55">
        <v>82</v>
      </c>
      <c r="M189" s="132">
        <f t="shared" si="26"/>
        <v>-31</v>
      </c>
      <c r="N189" s="56">
        <v>1819</v>
      </c>
      <c r="O189" s="63">
        <v>1772</v>
      </c>
      <c r="P189" s="52">
        <f t="shared" si="25"/>
        <v>47</v>
      </c>
      <c r="Q189" s="62">
        <f t="shared" si="27"/>
        <v>9.8303682250724034</v>
      </c>
      <c r="R189" s="110">
        <v>2927</v>
      </c>
      <c r="S189" s="176" t="s">
        <v>103</v>
      </c>
    </row>
    <row r="190" spans="1:19" s="49" customFormat="1" ht="27" customHeight="1" x14ac:dyDescent="0.25">
      <c r="A190" s="86" t="s">
        <v>104</v>
      </c>
      <c r="B190" s="43" t="s">
        <v>389</v>
      </c>
      <c r="C190" s="109">
        <v>308.08</v>
      </c>
      <c r="D190" s="52">
        <v>1053</v>
      </c>
      <c r="E190" s="52">
        <v>499</v>
      </c>
      <c r="F190" s="52">
        <v>1116</v>
      </c>
      <c r="G190" s="56">
        <v>-63</v>
      </c>
      <c r="H190" s="53">
        <v>-5.6451612903225801</v>
      </c>
      <c r="I190" s="54">
        <v>981</v>
      </c>
      <c r="J190" s="55">
        <v>33</v>
      </c>
      <c r="K190" s="54">
        <v>1030</v>
      </c>
      <c r="L190" s="55">
        <v>31</v>
      </c>
      <c r="M190" s="132">
        <f t="shared" si="26"/>
        <v>-49</v>
      </c>
      <c r="N190" s="56">
        <v>643</v>
      </c>
      <c r="O190" s="63">
        <v>659</v>
      </c>
      <c r="P190" s="52">
        <f t="shared" si="25"/>
        <v>-16</v>
      </c>
      <c r="Q190" s="62">
        <f t="shared" si="27"/>
        <v>3.1842378602960273</v>
      </c>
      <c r="R190" s="110">
        <v>847</v>
      </c>
      <c r="S190" s="176" t="s">
        <v>104</v>
      </c>
    </row>
    <row r="191" spans="1:19" s="49" customFormat="1" ht="27" customHeight="1" x14ac:dyDescent="0.25">
      <c r="A191" s="86" t="s">
        <v>105</v>
      </c>
      <c r="B191" s="43" t="s">
        <v>390</v>
      </c>
      <c r="C191" s="109">
        <v>636.88</v>
      </c>
      <c r="D191" s="52">
        <v>4199</v>
      </c>
      <c r="E191" s="52">
        <v>2052</v>
      </c>
      <c r="F191" s="52">
        <v>4525</v>
      </c>
      <c r="G191" s="52">
        <v>-326</v>
      </c>
      <c r="H191" s="53">
        <v>-7.2044198895027627</v>
      </c>
      <c r="I191" s="54">
        <v>4093</v>
      </c>
      <c r="J191" s="55">
        <v>228</v>
      </c>
      <c r="K191" s="54">
        <v>4130</v>
      </c>
      <c r="L191" s="55">
        <v>165</v>
      </c>
      <c r="M191" s="132">
        <f t="shared" si="26"/>
        <v>-37</v>
      </c>
      <c r="N191" s="56">
        <v>2205</v>
      </c>
      <c r="O191" s="63">
        <v>2172</v>
      </c>
      <c r="P191" s="52">
        <f t="shared" si="25"/>
        <v>33</v>
      </c>
      <c r="Q191" s="62">
        <f t="shared" si="27"/>
        <v>6.4266423816103506</v>
      </c>
      <c r="R191" s="54">
        <v>3376</v>
      </c>
      <c r="S191" s="176" t="s">
        <v>105</v>
      </c>
    </row>
    <row r="192" spans="1:19" s="49" customFormat="1" ht="27" customHeight="1" x14ac:dyDescent="0.25">
      <c r="A192" s="87" t="s">
        <v>391</v>
      </c>
      <c r="B192" s="76" t="s">
        <v>392</v>
      </c>
      <c r="C192" s="111">
        <v>343.66</v>
      </c>
      <c r="D192" s="68">
        <v>6775</v>
      </c>
      <c r="E192" s="69">
        <v>2750</v>
      </c>
      <c r="F192" s="68">
        <v>7360</v>
      </c>
      <c r="G192" s="68">
        <v>-585</v>
      </c>
      <c r="H192" s="70">
        <v>-7.9483695652173916</v>
      </c>
      <c r="I192" s="71">
        <v>6626</v>
      </c>
      <c r="J192" s="72">
        <v>45</v>
      </c>
      <c r="K192" s="71">
        <v>6771</v>
      </c>
      <c r="L192" s="72">
        <v>33</v>
      </c>
      <c r="M192" s="132">
        <f t="shared" si="26"/>
        <v>-145</v>
      </c>
      <c r="N192" s="73">
        <v>3024</v>
      </c>
      <c r="O192" s="112">
        <v>3035</v>
      </c>
      <c r="P192" s="52">
        <f t="shared" si="25"/>
        <v>-11</v>
      </c>
      <c r="Q192" s="62">
        <f t="shared" si="27"/>
        <v>19.280684397369491</v>
      </c>
      <c r="R192" s="139">
        <v>5645</v>
      </c>
      <c r="S192" s="97" t="s">
        <v>391</v>
      </c>
    </row>
    <row r="193" spans="1:19" s="49" customFormat="1" ht="27" customHeight="1" x14ac:dyDescent="0.25">
      <c r="A193" s="230" t="s">
        <v>393</v>
      </c>
      <c r="B193" s="211"/>
      <c r="C193" s="212">
        <f>SUM(C194:C213)</f>
        <v>10831.56</v>
      </c>
      <c r="D193" s="214">
        <v>332648</v>
      </c>
      <c r="E193" s="219">
        <v>153169</v>
      </c>
      <c r="F193" s="214">
        <v>343436</v>
      </c>
      <c r="G193" s="214">
        <v>-10788</v>
      </c>
      <c r="H193" s="224">
        <v>-3.1411966130516311</v>
      </c>
      <c r="I193" s="217">
        <f>SUM(I194:I212)</f>
        <v>325141</v>
      </c>
      <c r="J193" s="216">
        <f>SUM(J194:J212)</f>
        <v>3410</v>
      </c>
      <c r="K193" s="217">
        <v>328861</v>
      </c>
      <c r="L193" s="216">
        <v>2854</v>
      </c>
      <c r="M193" s="225">
        <f>I193-K193</f>
        <v>-3720</v>
      </c>
      <c r="N193" s="226">
        <f>SUM(N194:N212)</f>
        <v>171590</v>
      </c>
      <c r="O193" s="227">
        <v>171401</v>
      </c>
      <c r="P193" s="219">
        <f>N193-O193</f>
        <v>189</v>
      </c>
      <c r="Q193" s="221">
        <f>SUM(Q194:Q212)</f>
        <v>611.08613768271846</v>
      </c>
      <c r="R193" s="222">
        <f>SUM(R194:R212)</f>
        <v>277486</v>
      </c>
      <c r="S193" s="231" t="s">
        <v>393</v>
      </c>
    </row>
    <row r="194" spans="1:19" s="49" customFormat="1" ht="27" customHeight="1" x14ac:dyDescent="0.25">
      <c r="A194" s="86" t="s">
        <v>14</v>
      </c>
      <c r="B194" s="43" t="s">
        <v>394</v>
      </c>
      <c r="C194" s="109">
        <v>619.34</v>
      </c>
      <c r="D194" s="51">
        <v>166536</v>
      </c>
      <c r="E194" s="52">
        <v>80175</v>
      </c>
      <c r="F194" s="51">
        <v>169327</v>
      </c>
      <c r="G194" s="51">
        <v>-2791</v>
      </c>
      <c r="H194" s="53">
        <v>-1.6482899950982419</v>
      </c>
      <c r="I194" s="54">
        <v>162460</v>
      </c>
      <c r="J194" s="55">
        <v>1274</v>
      </c>
      <c r="K194" s="54">
        <v>164014</v>
      </c>
      <c r="L194" s="55">
        <v>1015</v>
      </c>
      <c r="M194" s="132">
        <f>I194-K194</f>
        <v>-1554</v>
      </c>
      <c r="N194" s="56">
        <v>90177</v>
      </c>
      <c r="O194" s="63">
        <v>89966</v>
      </c>
      <c r="P194" s="52">
        <f>N194-O194</f>
        <v>211</v>
      </c>
      <c r="Q194" s="62">
        <f t="shared" si="27"/>
        <v>262.31149287951689</v>
      </c>
      <c r="R194" s="110">
        <v>139494</v>
      </c>
      <c r="S194" s="176" t="s">
        <v>14</v>
      </c>
    </row>
    <row r="195" spans="1:19" s="49" customFormat="1" ht="27" customHeight="1" x14ac:dyDescent="0.25">
      <c r="A195" s="86" t="s">
        <v>115</v>
      </c>
      <c r="B195" s="43" t="s">
        <v>395</v>
      </c>
      <c r="C195" s="109">
        <v>466.02</v>
      </c>
      <c r="D195" s="51">
        <v>43576</v>
      </c>
      <c r="E195" s="52">
        <v>18362</v>
      </c>
      <c r="F195" s="51">
        <v>44807</v>
      </c>
      <c r="G195" s="51">
        <v>-1231</v>
      </c>
      <c r="H195" s="53">
        <v>-2.7473385854888748</v>
      </c>
      <c r="I195" s="54">
        <v>42971</v>
      </c>
      <c r="J195" s="55">
        <v>214</v>
      </c>
      <c r="K195" s="54">
        <v>43268</v>
      </c>
      <c r="L195" s="55">
        <v>169</v>
      </c>
      <c r="M195" s="132">
        <f>I195-K195</f>
        <v>-297</v>
      </c>
      <c r="N195" s="56">
        <v>20892</v>
      </c>
      <c r="O195" s="63">
        <v>20699</v>
      </c>
      <c r="P195" s="52">
        <f>N195-O195</f>
        <v>193</v>
      </c>
      <c r="Q195" s="62">
        <f t="shared" si="27"/>
        <v>92.208488906055535</v>
      </c>
      <c r="R195" s="110">
        <v>36366</v>
      </c>
      <c r="S195" s="176" t="s">
        <v>115</v>
      </c>
    </row>
    <row r="196" spans="1:19" s="49" customFormat="1" ht="27" customHeight="1" x14ac:dyDescent="0.25">
      <c r="A196" s="86" t="s">
        <v>116</v>
      </c>
      <c r="B196" s="43" t="s">
        <v>396</v>
      </c>
      <c r="C196" s="109">
        <v>259.19</v>
      </c>
      <c r="D196" s="51">
        <v>5848</v>
      </c>
      <c r="E196" s="52">
        <v>2524</v>
      </c>
      <c r="F196" s="51">
        <v>6132</v>
      </c>
      <c r="G196" s="51">
        <v>-284</v>
      </c>
      <c r="H196" s="53">
        <v>-4.6314416177429871</v>
      </c>
      <c r="I196" s="54">
        <v>5829</v>
      </c>
      <c r="J196" s="55">
        <v>148</v>
      </c>
      <c r="K196" s="54">
        <v>5883</v>
      </c>
      <c r="L196" s="55">
        <v>137</v>
      </c>
      <c r="M196" s="132">
        <f t="shared" ref="M196:M212" si="28">I196-K196</f>
        <v>-54</v>
      </c>
      <c r="N196" s="56">
        <v>2756</v>
      </c>
      <c r="O196" s="63">
        <v>2754</v>
      </c>
      <c r="P196" s="52">
        <f t="shared" ref="P196:P212" si="29">N196-O196</f>
        <v>2</v>
      </c>
      <c r="Q196" s="62">
        <f t="shared" si="27"/>
        <v>22.489293568424706</v>
      </c>
      <c r="R196" s="110">
        <v>4853</v>
      </c>
      <c r="S196" s="176" t="s">
        <v>116</v>
      </c>
    </row>
    <row r="197" spans="1:19" s="49" customFormat="1" ht="27" customHeight="1" x14ac:dyDescent="0.25">
      <c r="A197" s="86" t="s">
        <v>117</v>
      </c>
      <c r="B197" s="43" t="s">
        <v>397</v>
      </c>
      <c r="C197" s="109">
        <v>694.23</v>
      </c>
      <c r="D197" s="51">
        <v>4778</v>
      </c>
      <c r="E197" s="52">
        <v>2350</v>
      </c>
      <c r="F197" s="51">
        <v>4765</v>
      </c>
      <c r="G197" s="51">
        <v>13</v>
      </c>
      <c r="H197" s="53">
        <v>0.27282266526757609</v>
      </c>
      <c r="I197" s="54">
        <v>4784</v>
      </c>
      <c r="J197" s="55">
        <v>194</v>
      </c>
      <c r="K197" s="54">
        <v>4890</v>
      </c>
      <c r="L197" s="55">
        <v>173</v>
      </c>
      <c r="M197" s="132">
        <f t="shared" si="28"/>
        <v>-106</v>
      </c>
      <c r="N197" s="56">
        <v>2566</v>
      </c>
      <c r="O197" s="63">
        <v>2590</v>
      </c>
      <c r="P197" s="52">
        <f t="shared" si="29"/>
        <v>-24</v>
      </c>
      <c r="Q197" s="62">
        <f t="shared" si="27"/>
        <v>6.8910879679645074</v>
      </c>
      <c r="R197" s="110">
        <v>3940</v>
      </c>
      <c r="S197" s="176" t="s">
        <v>117</v>
      </c>
    </row>
    <row r="198" spans="1:19" s="49" customFormat="1" ht="27" customHeight="1" x14ac:dyDescent="0.25">
      <c r="A198" s="86" t="s">
        <v>118</v>
      </c>
      <c r="B198" s="43" t="s">
        <v>398</v>
      </c>
      <c r="C198" s="109">
        <v>402.88</v>
      </c>
      <c r="D198" s="51">
        <v>5266</v>
      </c>
      <c r="E198" s="52">
        <v>2255</v>
      </c>
      <c r="F198" s="51">
        <v>5542</v>
      </c>
      <c r="G198" s="51">
        <v>-276</v>
      </c>
      <c r="H198" s="53">
        <v>-4.9801515698303866</v>
      </c>
      <c r="I198" s="54">
        <v>5061</v>
      </c>
      <c r="J198" s="55">
        <v>105</v>
      </c>
      <c r="K198" s="54">
        <v>5144</v>
      </c>
      <c r="L198" s="55">
        <v>92</v>
      </c>
      <c r="M198" s="132">
        <f t="shared" si="28"/>
        <v>-83</v>
      </c>
      <c r="N198" s="56">
        <v>2476</v>
      </c>
      <c r="O198" s="63">
        <v>2492</v>
      </c>
      <c r="P198" s="52">
        <f t="shared" si="29"/>
        <v>-16</v>
      </c>
      <c r="Q198" s="62">
        <f t="shared" si="27"/>
        <v>12.562053216838761</v>
      </c>
      <c r="R198" s="110">
        <v>4137</v>
      </c>
      <c r="S198" s="176" t="s">
        <v>118</v>
      </c>
    </row>
    <row r="199" spans="1:19" s="49" customFormat="1" ht="27" customHeight="1" x14ac:dyDescent="0.25">
      <c r="A199" s="86" t="s">
        <v>399</v>
      </c>
      <c r="B199" s="43" t="s">
        <v>400</v>
      </c>
      <c r="C199" s="109">
        <v>1063.83</v>
      </c>
      <c r="D199" s="51">
        <v>5817</v>
      </c>
      <c r="E199" s="52">
        <v>2883</v>
      </c>
      <c r="F199" s="51">
        <v>6288</v>
      </c>
      <c r="G199" s="51">
        <v>-471</v>
      </c>
      <c r="H199" s="53">
        <v>-7.4904580152671763</v>
      </c>
      <c r="I199" s="54">
        <v>5531</v>
      </c>
      <c r="J199" s="55">
        <v>219</v>
      </c>
      <c r="K199" s="54">
        <v>5581</v>
      </c>
      <c r="L199" s="55">
        <v>134</v>
      </c>
      <c r="M199" s="132">
        <f t="shared" si="28"/>
        <v>-50</v>
      </c>
      <c r="N199" s="56">
        <v>3278</v>
      </c>
      <c r="O199" s="63">
        <v>3230</v>
      </c>
      <c r="P199" s="52">
        <f t="shared" si="29"/>
        <v>48</v>
      </c>
      <c r="Q199" s="62">
        <f t="shared" si="27"/>
        <v>5.199138960172208</v>
      </c>
      <c r="R199" s="110">
        <v>4689</v>
      </c>
      <c r="S199" s="176" t="s">
        <v>399</v>
      </c>
    </row>
    <row r="200" spans="1:19" s="49" customFormat="1" ht="27" customHeight="1" x14ac:dyDescent="0.25">
      <c r="A200" s="86" t="s">
        <v>401</v>
      </c>
      <c r="B200" s="43" t="s">
        <v>402</v>
      </c>
      <c r="C200" s="109">
        <v>402.25</v>
      </c>
      <c r="D200" s="51">
        <v>9094</v>
      </c>
      <c r="E200" s="52">
        <v>4166</v>
      </c>
      <c r="F200" s="51">
        <v>9599</v>
      </c>
      <c r="G200" s="51">
        <v>-505</v>
      </c>
      <c r="H200" s="53">
        <v>-5.2609646838212312</v>
      </c>
      <c r="I200" s="54">
        <v>8907</v>
      </c>
      <c r="J200" s="55">
        <v>261</v>
      </c>
      <c r="K200" s="54">
        <v>9047</v>
      </c>
      <c r="L200" s="55">
        <v>214</v>
      </c>
      <c r="M200" s="132">
        <f t="shared" si="28"/>
        <v>-140</v>
      </c>
      <c r="N200" s="56">
        <v>4664</v>
      </c>
      <c r="O200" s="63">
        <v>4685</v>
      </c>
      <c r="P200" s="52">
        <f t="shared" si="29"/>
        <v>-21</v>
      </c>
      <c r="Q200" s="62">
        <f t="shared" si="27"/>
        <v>22.142945929148539</v>
      </c>
      <c r="R200" s="110">
        <v>7535</v>
      </c>
      <c r="S200" s="176" t="s">
        <v>401</v>
      </c>
    </row>
    <row r="201" spans="1:19" s="49" customFormat="1" ht="27" customHeight="1" x14ac:dyDescent="0.25">
      <c r="A201" s="86" t="s">
        <v>119</v>
      </c>
      <c r="B201" s="43" t="s">
        <v>403</v>
      </c>
      <c r="C201" s="109">
        <v>513.76</v>
      </c>
      <c r="D201" s="52">
        <v>18048</v>
      </c>
      <c r="E201" s="52">
        <v>7257</v>
      </c>
      <c r="F201" s="52">
        <v>18484</v>
      </c>
      <c r="G201" s="56">
        <v>-436</v>
      </c>
      <c r="H201" s="53">
        <v>-2.3587967972300365</v>
      </c>
      <c r="I201" s="54">
        <v>17955</v>
      </c>
      <c r="J201" s="55">
        <v>75</v>
      </c>
      <c r="K201" s="54">
        <v>18029</v>
      </c>
      <c r="L201" s="55">
        <v>75</v>
      </c>
      <c r="M201" s="132">
        <f t="shared" si="28"/>
        <v>-74</v>
      </c>
      <c r="N201" s="56">
        <v>8044</v>
      </c>
      <c r="O201" s="63">
        <v>8021</v>
      </c>
      <c r="P201" s="52">
        <f t="shared" si="29"/>
        <v>23</v>
      </c>
      <c r="Q201" s="62">
        <f t="shared" si="27"/>
        <v>34.948224852071007</v>
      </c>
      <c r="R201" s="110">
        <v>14994</v>
      </c>
      <c r="S201" s="176" t="s">
        <v>119</v>
      </c>
    </row>
    <row r="202" spans="1:19" s="49" customFormat="1" ht="27" customHeight="1" x14ac:dyDescent="0.25">
      <c r="A202" s="86" t="s">
        <v>120</v>
      </c>
      <c r="B202" s="43" t="s">
        <v>404</v>
      </c>
      <c r="C202" s="109">
        <v>292.58</v>
      </c>
      <c r="D202" s="52">
        <v>3884</v>
      </c>
      <c r="E202" s="52">
        <v>1684</v>
      </c>
      <c r="F202" s="52">
        <v>3966</v>
      </c>
      <c r="G202" s="52">
        <v>-82</v>
      </c>
      <c r="H202" s="53">
        <v>-2.0675743822491177</v>
      </c>
      <c r="I202" s="54">
        <v>3886</v>
      </c>
      <c r="J202" s="55">
        <v>71</v>
      </c>
      <c r="K202" s="54">
        <v>3902</v>
      </c>
      <c r="L202" s="55">
        <v>81</v>
      </c>
      <c r="M202" s="132">
        <f t="shared" si="28"/>
        <v>-16</v>
      </c>
      <c r="N202" s="56">
        <v>1941</v>
      </c>
      <c r="O202" s="63">
        <v>1932</v>
      </c>
      <c r="P202" s="52">
        <f t="shared" si="29"/>
        <v>9</v>
      </c>
      <c r="Q202" s="62">
        <f t="shared" si="27"/>
        <v>13.28183744616857</v>
      </c>
      <c r="R202" s="54">
        <v>3209</v>
      </c>
      <c r="S202" s="176" t="s">
        <v>120</v>
      </c>
    </row>
    <row r="203" spans="1:19" s="49" customFormat="1" ht="27" customHeight="1" x14ac:dyDescent="0.25">
      <c r="A203" s="86" t="s">
        <v>121</v>
      </c>
      <c r="B203" s="43" t="s">
        <v>405</v>
      </c>
      <c r="C203" s="109">
        <v>176.9</v>
      </c>
      <c r="D203" s="51">
        <v>3080</v>
      </c>
      <c r="E203" s="52">
        <v>1311</v>
      </c>
      <c r="F203" s="51">
        <v>3185</v>
      </c>
      <c r="G203" s="51">
        <v>-105</v>
      </c>
      <c r="H203" s="53">
        <v>-3.296703296703297</v>
      </c>
      <c r="I203" s="54">
        <v>3129</v>
      </c>
      <c r="J203" s="55">
        <v>10</v>
      </c>
      <c r="K203" s="54">
        <v>3158</v>
      </c>
      <c r="L203" s="55">
        <v>13</v>
      </c>
      <c r="M203" s="132">
        <f t="shared" si="28"/>
        <v>-29</v>
      </c>
      <c r="N203" s="56">
        <v>1369</v>
      </c>
      <c r="O203" s="63">
        <v>1365</v>
      </c>
      <c r="P203" s="52">
        <f t="shared" si="29"/>
        <v>4</v>
      </c>
      <c r="Q203" s="62">
        <f t="shared" si="27"/>
        <v>17.687959299039004</v>
      </c>
      <c r="R203" s="110">
        <v>2632</v>
      </c>
      <c r="S203" s="176" t="s">
        <v>121</v>
      </c>
    </row>
    <row r="204" spans="1:19" s="49" customFormat="1" ht="27" customHeight="1" x14ac:dyDescent="0.25">
      <c r="A204" s="86" t="s">
        <v>122</v>
      </c>
      <c r="B204" s="43" t="s">
        <v>406</v>
      </c>
      <c r="C204" s="109">
        <v>815.67</v>
      </c>
      <c r="D204" s="51">
        <v>5420</v>
      </c>
      <c r="E204" s="52">
        <v>2593</v>
      </c>
      <c r="F204" s="51">
        <v>5738</v>
      </c>
      <c r="G204" s="51">
        <v>-318</v>
      </c>
      <c r="H204" s="53">
        <v>-5.5420006971070057</v>
      </c>
      <c r="I204" s="54">
        <v>5337</v>
      </c>
      <c r="J204" s="55">
        <v>171</v>
      </c>
      <c r="K204" s="54">
        <v>5439</v>
      </c>
      <c r="L204" s="55">
        <v>156</v>
      </c>
      <c r="M204" s="132">
        <f t="shared" si="28"/>
        <v>-102</v>
      </c>
      <c r="N204" s="56">
        <v>2806</v>
      </c>
      <c r="O204" s="63">
        <v>2794</v>
      </c>
      <c r="P204" s="52">
        <f t="shared" si="29"/>
        <v>12</v>
      </c>
      <c r="Q204" s="62">
        <f t="shared" si="27"/>
        <v>6.543087277943286</v>
      </c>
      <c r="R204" s="110">
        <v>4453</v>
      </c>
      <c r="S204" s="176" t="s">
        <v>122</v>
      </c>
    </row>
    <row r="205" spans="1:19" s="49" customFormat="1" ht="27" customHeight="1" x14ac:dyDescent="0.25">
      <c r="A205" s="86" t="s">
        <v>123</v>
      </c>
      <c r="B205" s="43" t="s">
        <v>407</v>
      </c>
      <c r="C205" s="109">
        <v>596.48</v>
      </c>
      <c r="D205" s="51">
        <v>6387</v>
      </c>
      <c r="E205" s="52">
        <v>2997</v>
      </c>
      <c r="F205" s="51">
        <v>7030</v>
      </c>
      <c r="G205" s="51">
        <v>-643</v>
      </c>
      <c r="H205" s="53">
        <v>-9.1465149359886198</v>
      </c>
      <c r="I205" s="54">
        <v>6009</v>
      </c>
      <c r="J205" s="55">
        <v>84</v>
      </c>
      <c r="K205" s="54">
        <v>6229</v>
      </c>
      <c r="L205" s="55">
        <v>76</v>
      </c>
      <c r="M205" s="132">
        <f t="shared" si="28"/>
        <v>-220</v>
      </c>
      <c r="N205" s="56">
        <v>3162</v>
      </c>
      <c r="O205" s="63">
        <v>3231</v>
      </c>
      <c r="P205" s="52">
        <f t="shared" si="29"/>
        <v>-69</v>
      </c>
      <c r="Q205" s="62">
        <f t="shared" si="27"/>
        <v>10.074101394849786</v>
      </c>
      <c r="R205" s="110">
        <v>5268</v>
      </c>
      <c r="S205" s="176" t="s">
        <v>123</v>
      </c>
    </row>
    <row r="206" spans="1:19" s="49" customFormat="1" ht="27" customHeight="1" x14ac:dyDescent="0.25">
      <c r="A206" s="86" t="s">
        <v>124</v>
      </c>
      <c r="B206" s="43" t="s">
        <v>408</v>
      </c>
      <c r="C206" s="109">
        <v>477.64</v>
      </c>
      <c r="D206" s="51">
        <v>25766</v>
      </c>
      <c r="E206" s="52">
        <v>11029</v>
      </c>
      <c r="F206" s="51">
        <v>26760</v>
      </c>
      <c r="G206" s="51">
        <v>-994</v>
      </c>
      <c r="H206" s="53">
        <v>-3.7144992526158447</v>
      </c>
      <c r="I206" s="54">
        <v>25617</v>
      </c>
      <c r="J206" s="55">
        <v>226</v>
      </c>
      <c r="K206" s="54">
        <v>25897</v>
      </c>
      <c r="L206" s="55">
        <v>199</v>
      </c>
      <c r="M206" s="132">
        <f t="shared" si="28"/>
        <v>-280</v>
      </c>
      <c r="N206" s="56">
        <v>12649</v>
      </c>
      <c r="O206" s="63">
        <v>12601</v>
      </c>
      <c r="P206" s="52">
        <f t="shared" si="29"/>
        <v>48</v>
      </c>
      <c r="Q206" s="62">
        <f t="shared" si="27"/>
        <v>53.632442843982915</v>
      </c>
      <c r="R206" s="110">
        <v>21716</v>
      </c>
      <c r="S206" s="176" t="s">
        <v>124</v>
      </c>
    </row>
    <row r="207" spans="1:19" s="49" customFormat="1" ht="27" customHeight="1" x14ac:dyDescent="0.25">
      <c r="A207" s="86" t="s">
        <v>125</v>
      </c>
      <c r="B207" s="43" t="s">
        <v>409</v>
      </c>
      <c r="C207" s="109">
        <v>371.79</v>
      </c>
      <c r="D207" s="51">
        <v>6294</v>
      </c>
      <c r="E207" s="52">
        <v>2974</v>
      </c>
      <c r="F207" s="51">
        <v>6882</v>
      </c>
      <c r="G207" s="51">
        <v>-588</v>
      </c>
      <c r="H207" s="53">
        <v>-8.5440278988666094</v>
      </c>
      <c r="I207" s="54">
        <v>6012</v>
      </c>
      <c r="J207" s="55">
        <v>37</v>
      </c>
      <c r="K207" s="54">
        <v>6159</v>
      </c>
      <c r="L207" s="55">
        <v>36</v>
      </c>
      <c r="M207" s="132">
        <f t="shared" si="28"/>
        <v>-147</v>
      </c>
      <c r="N207" s="56">
        <v>3234</v>
      </c>
      <c r="O207" s="63">
        <v>3272</v>
      </c>
      <c r="P207" s="52">
        <f t="shared" si="29"/>
        <v>-38</v>
      </c>
      <c r="Q207" s="62">
        <f t="shared" si="27"/>
        <v>16.170418784797867</v>
      </c>
      <c r="R207" s="110">
        <v>5395</v>
      </c>
      <c r="S207" s="176" t="s">
        <v>125</v>
      </c>
    </row>
    <row r="208" spans="1:19" s="49" customFormat="1" ht="27" customHeight="1" x14ac:dyDescent="0.25">
      <c r="A208" s="86" t="s">
        <v>126</v>
      </c>
      <c r="B208" s="43" t="s">
        <v>410</v>
      </c>
      <c r="C208" s="109">
        <v>536.71</v>
      </c>
      <c r="D208" s="51">
        <v>3022</v>
      </c>
      <c r="E208" s="52">
        <v>1355</v>
      </c>
      <c r="F208" s="51">
        <v>3182</v>
      </c>
      <c r="G208" s="51">
        <v>-160</v>
      </c>
      <c r="H208" s="53">
        <v>-5.0282840980515404</v>
      </c>
      <c r="I208" s="54">
        <v>2937</v>
      </c>
      <c r="J208" s="55">
        <v>70</v>
      </c>
      <c r="K208" s="54">
        <v>2977</v>
      </c>
      <c r="L208" s="55">
        <v>60</v>
      </c>
      <c r="M208" s="132">
        <f t="shared" si="28"/>
        <v>-40</v>
      </c>
      <c r="N208" s="56">
        <v>1464</v>
      </c>
      <c r="O208" s="63">
        <v>1464</v>
      </c>
      <c r="P208" s="52">
        <f t="shared" si="29"/>
        <v>0</v>
      </c>
      <c r="Q208" s="62">
        <f t="shared" si="27"/>
        <v>5.4722289504574162</v>
      </c>
      <c r="R208" s="110">
        <v>2533</v>
      </c>
      <c r="S208" s="176" t="s">
        <v>126</v>
      </c>
    </row>
    <row r="209" spans="1:22" s="49" customFormat="1" ht="27" customHeight="1" x14ac:dyDescent="0.25">
      <c r="A209" s="86" t="s">
        <v>127</v>
      </c>
      <c r="B209" s="43" t="s">
        <v>411</v>
      </c>
      <c r="C209" s="109">
        <v>391.91</v>
      </c>
      <c r="D209" s="51">
        <v>6618</v>
      </c>
      <c r="E209" s="52">
        <v>3108</v>
      </c>
      <c r="F209" s="51">
        <v>7358</v>
      </c>
      <c r="G209" s="51">
        <v>-740</v>
      </c>
      <c r="H209" s="53">
        <v>-10.05708072845882</v>
      </c>
      <c r="I209" s="54">
        <v>6190</v>
      </c>
      <c r="J209" s="55">
        <v>72</v>
      </c>
      <c r="K209" s="54">
        <v>6375</v>
      </c>
      <c r="L209" s="55">
        <v>68</v>
      </c>
      <c r="M209" s="132">
        <f t="shared" si="28"/>
        <v>-185</v>
      </c>
      <c r="N209" s="56">
        <v>3385</v>
      </c>
      <c r="O209" s="63">
        <v>3464</v>
      </c>
      <c r="P209" s="52">
        <f t="shared" si="29"/>
        <v>-79</v>
      </c>
      <c r="Q209" s="62">
        <f t="shared" si="27"/>
        <v>15.794442601617718</v>
      </c>
      <c r="R209" s="110">
        <v>5472</v>
      </c>
      <c r="S209" s="176" t="s">
        <v>127</v>
      </c>
    </row>
    <row r="210" spans="1:22" s="49" customFormat="1" ht="27" customHeight="1" x14ac:dyDescent="0.25">
      <c r="A210" s="86" t="s">
        <v>128</v>
      </c>
      <c r="B210" s="43" t="s">
        <v>412</v>
      </c>
      <c r="C210" s="109">
        <v>1408.04</v>
      </c>
      <c r="D210" s="51">
        <v>6563</v>
      </c>
      <c r="E210" s="52">
        <v>3097</v>
      </c>
      <c r="F210" s="51">
        <v>6990</v>
      </c>
      <c r="G210" s="51">
        <v>-427</v>
      </c>
      <c r="H210" s="53">
        <v>-6.1087267525035767</v>
      </c>
      <c r="I210" s="54">
        <v>6172</v>
      </c>
      <c r="J210" s="55">
        <v>38</v>
      </c>
      <c r="K210" s="54">
        <v>6350</v>
      </c>
      <c r="L210" s="55">
        <v>34</v>
      </c>
      <c r="M210" s="132">
        <f t="shared" si="28"/>
        <v>-178</v>
      </c>
      <c r="N210" s="56">
        <v>3300</v>
      </c>
      <c r="O210" s="63">
        <v>3359</v>
      </c>
      <c r="P210" s="52">
        <f t="shared" si="29"/>
        <v>-59</v>
      </c>
      <c r="Q210" s="62">
        <f t="shared" si="27"/>
        <v>4.3833981989148034</v>
      </c>
      <c r="R210" s="110">
        <v>5309</v>
      </c>
      <c r="S210" s="176" t="s">
        <v>128</v>
      </c>
    </row>
    <row r="211" spans="1:22" s="49" customFormat="1" ht="27" customHeight="1" x14ac:dyDescent="0.25">
      <c r="A211" s="86" t="s">
        <v>129</v>
      </c>
      <c r="B211" s="43" t="s">
        <v>413</v>
      </c>
      <c r="C211" s="109">
        <v>608.9</v>
      </c>
      <c r="D211" s="51">
        <v>2264</v>
      </c>
      <c r="E211" s="52">
        <v>1058</v>
      </c>
      <c r="F211" s="51">
        <v>2482</v>
      </c>
      <c r="G211" s="51">
        <v>-218</v>
      </c>
      <c r="H211" s="53">
        <v>-8.7832393231265105</v>
      </c>
      <c r="I211" s="54">
        <v>2159</v>
      </c>
      <c r="J211" s="55">
        <v>72</v>
      </c>
      <c r="K211" s="54">
        <v>2217</v>
      </c>
      <c r="L211" s="55">
        <v>62</v>
      </c>
      <c r="M211" s="132">
        <f t="shared" si="28"/>
        <v>-58</v>
      </c>
      <c r="N211" s="56">
        <v>1266</v>
      </c>
      <c r="O211" s="63">
        <v>1283</v>
      </c>
      <c r="P211" s="52">
        <f t="shared" si="29"/>
        <v>-17</v>
      </c>
      <c r="Q211" s="62">
        <f t="shared" si="27"/>
        <v>3.5457382164559044</v>
      </c>
      <c r="R211" s="110">
        <v>1851</v>
      </c>
      <c r="S211" s="176" t="s">
        <v>129</v>
      </c>
    </row>
    <row r="212" spans="1:22" s="49" customFormat="1" ht="27" customHeight="1" x14ac:dyDescent="0.25">
      <c r="A212" s="87" t="s">
        <v>130</v>
      </c>
      <c r="B212" s="76" t="s">
        <v>414</v>
      </c>
      <c r="C212" s="111">
        <v>729.85</v>
      </c>
      <c r="D212" s="68">
        <v>4387</v>
      </c>
      <c r="E212" s="69">
        <v>1991</v>
      </c>
      <c r="F212" s="68">
        <v>4919</v>
      </c>
      <c r="G212" s="68">
        <v>-532</v>
      </c>
      <c r="H212" s="70">
        <v>-10.815206342752592</v>
      </c>
      <c r="I212" s="71">
        <v>4195</v>
      </c>
      <c r="J212" s="72">
        <v>69</v>
      </c>
      <c r="K212" s="54">
        <v>4302</v>
      </c>
      <c r="L212" s="55">
        <v>60</v>
      </c>
      <c r="M212" s="132">
        <f t="shared" si="28"/>
        <v>-107</v>
      </c>
      <c r="N212" s="56">
        <v>2161</v>
      </c>
      <c r="O212" s="63">
        <v>2199</v>
      </c>
      <c r="P212" s="52">
        <f t="shared" si="29"/>
        <v>-38</v>
      </c>
      <c r="Q212" s="62">
        <f t="shared" si="27"/>
        <v>5.7477563882989653</v>
      </c>
      <c r="R212" s="110">
        <v>3640</v>
      </c>
      <c r="S212" s="97" t="s">
        <v>130</v>
      </c>
    </row>
    <row r="213" spans="1:22" s="49" customFormat="1" ht="27" customHeight="1" x14ac:dyDescent="0.25">
      <c r="A213" s="153" t="s">
        <v>459</v>
      </c>
      <c r="B213" s="154"/>
      <c r="C213" s="109">
        <v>3.59</v>
      </c>
      <c r="D213" s="51"/>
      <c r="E213" s="52"/>
      <c r="F213" s="51"/>
      <c r="G213" s="51"/>
      <c r="H213" s="53"/>
      <c r="I213" s="54"/>
      <c r="J213" s="55"/>
      <c r="K213" s="168"/>
      <c r="L213" s="169"/>
      <c r="M213" s="170"/>
      <c r="N213" s="170"/>
      <c r="O213" s="170"/>
      <c r="P213" s="171"/>
      <c r="Q213" s="172"/>
      <c r="R213" s="173"/>
      <c r="S213" s="174" t="s">
        <v>459</v>
      </c>
    </row>
    <row r="214" spans="1:22" s="49" customFormat="1" ht="27" customHeight="1" x14ac:dyDescent="0.25">
      <c r="A214" s="232" t="s">
        <v>415</v>
      </c>
      <c r="B214" s="50"/>
      <c r="C214" s="229">
        <f>SUM(C215:C222)</f>
        <v>5996.17</v>
      </c>
      <c r="D214" s="214">
        <v>222613</v>
      </c>
      <c r="E214" s="219">
        <v>106114</v>
      </c>
      <c r="F214" s="214">
        <v>236516</v>
      </c>
      <c r="G214" s="214">
        <v>-13903</v>
      </c>
      <c r="H214" s="224">
        <v>-5.8782492516362526</v>
      </c>
      <c r="I214" s="217">
        <f>SUM(I215:I222)</f>
        <v>213121</v>
      </c>
      <c r="J214" s="216">
        <f>SUM(J215:J222)</f>
        <v>2043</v>
      </c>
      <c r="K214" s="217">
        <v>216959</v>
      </c>
      <c r="L214" s="216">
        <v>1613</v>
      </c>
      <c r="M214" s="225">
        <f>I214-K214</f>
        <v>-3838</v>
      </c>
      <c r="N214" s="226">
        <f>SUM(N215:N222)</f>
        <v>121179</v>
      </c>
      <c r="O214" s="227">
        <v>121957</v>
      </c>
      <c r="P214" s="219">
        <f>N214-O214</f>
        <v>-778</v>
      </c>
      <c r="Q214" s="221">
        <f>SUM(Q215:Q222)</f>
        <v>241.94496258923451</v>
      </c>
      <c r="R214" s="222">
        <f>SUM(R215:R222)</f>
        <v>185319</v>
      </c>
      <c r="S214" s="233" t="s">
        <v>415</v>
      </c>
    </row>
    <row r="215" spans="1:22" s="49" customFormat="1" ht="27" customHeight="1" x14ac:dyDescent="0.25">
      <c r="A215" s="89" t="s">
        <v>13</v>
      </c>
      <c r="B215" s="79" t="s">
        <v>416</v>
      </c>
      <c r="C215" s="109">
        <v>1363.26</v>
      </c>
      <c r="D215" s="51">
        <v>165077</v>
      </c>
      <c r="E215" s="52">
        <v>80349</v>
      </c>
      <c r="F215" s="51">
        <v>174742</v>
      </c>
      <c r="G215" s="51">
        <v>-9665</v>
      </c>
      <c r="H215" s="53">
        <v>-5.53101143399984</v>
      </c>
      <c r="I215" s="54">
        <v>157519</v>
      </c>
      <c r="J215" s="55">
        <v>1114</v>
      </c>
      <c r="K215" s="54">
        <v>160483</v>
      </c>
      <c r="L215" s="55">
        <v>907</v>
      </c>
      <c r="M215" s="132">
        <f>I215-K215</f>
        <v>-2964</v>
      </c>
      <c r="N215" s="56">
        <v>92222</v>
      </c>
      <c r="O215" s="63">
        <v>92919</v>
      </c>
      <c r="P215" s="52">
        <f>N215-O215</f>
        <v>-697</v>
      </c>
      <c r="Q215" s="62">
        <f t="shared" ref="Q215:Q222" si="30">I215/C215</f>
        <v>115.54582398075202</v>
      </c>
      <c r="R215" s="110">
        <v>137474</v>
      </c>
      <c r="S215" s="100" t="s">
        <v>13</v>
      </c>
    </row>
    <row r="216" spans="1:22" s="49" customFormat="1" ht="27" customHeight="1" x14ac:dyDescent="0.25">
      <c r="A216" s="86" t="s">
        <v>131</v>
      </c>
      <c r="B216" s="43" t="s">
        <v>417</v>
      </c>
      <c r="C216" s="123">
        <v>252.04</v>
      </c>
      <c r="D216" s="51">
        <v>19105</v>
      </c>
      <c r="E216" s="52">
        <v>8268</v>
      </c>
      <c r="F216" s="51">
        <v>19833</v>
      </c>
      <c r="G216" s="51">
        <v>-728</v>
      </c>
      <c r="H216" s="53">
        <v>-3.6706499268895278</v>
      </c>
      <c r="I216" s="54">
        <v>18642</v>
      </c>
      <c r="J216" s="55">
        <v>131</v>
      </c>
      <c r="K216" s="54">
        <v>18879</v>
      </c>
      <c r="L216" s="55">
        <v>100</v>
      </c>
      <c r="M216" s="132">
        <f>I216-K216</f>
        <v>-237</v>
      </c>
      <c r="N216" s="56">
        <v>9654</v>
      </c>
      <c r="O216" s="63">
        <v>9663</v>
      </c>
      <c r="P216" s="52">
        <f>N216-O216</f>
        <v>-9</v>
      </c>
      <c r="Q216" s="108">
        <f t="shared" si="30"/>
        <v>73.96445008728773</v>
      </c>
      <c r="R216" s="110">
        <v>16011</v>
      </c>
      <c r="S216" s="176" t="s">
        <v>131</v>
      </c>
    </row>
    <row r="217" spans="1:22" s="49" customFormat="1" ht="27" customHeight="1" x14ac:dyDescent="0.25">
      <c r="A217" s="86" t="s">
        <v>132</v>
      </c>
      <c r="B217" s="43" t="s">
        <v>418</v>
      </c>
      <c r="C217" s="123">
        <v>739.12</v>
      </c>
      <c r="D217" s="51">
        <v>8892</v>
      </c>
      <c r="E217" s="52">
        <v>4021</v>
      </c>
      <c r="F217" s="51">
        <v>9778</v>
      </c>
      <c r="G217" s="51">
        <v>-886</v>
      </c>
      <c r="H217" s="53">
        <v>-9.061157700961342</v>
      </c>
      <c r="I217" s="54">
        <v>8395</v>
      </c>
      <c r="J217" s="55">
        <v>180</v>
      </c>
      <c r="K217" s="54">
        <v>8589</v>
      </c>
      <c r="L217" s="55">
        <v>154</v>
      </c>
      <c r="M217" s="132">
        <f t="shared" ref="M217:M222" si="31">I217-K217</f>
        <v>-194</v>
      </c>
      <c r="N217" s="56">
        <v>4240</v>
      </c>
      <c r="O217" s="63">
        <v>4266</v>
      </c>
      <c r="P217" s="52">
        <f>N217-O217</f>
        <v>-26</v>
      </c>
      <c r="Q217" s="108">
        <f t="shared" si="30"/>
        <v>11.358101526139192</v>
      </c>
      <c r="R217" s="110">
        <v>7253</v>
      </c>
      <c r="S217" s="176" t="s">
        <v>132</v>
      </c>
    </row>
    <row r="218" spans="1:22" s="49" customFormat="1" ht="27" customHeight="1" x14ac:dyDescent="0.25">
      <c r="A218" s="86" t="s">
        <v>419</v>
      </c>
      <c r="B218" s="43" t="s">
        <v>420</v>
      </c>
      <c r="C218" s="109">
        <v>423.12</v>
      </c>
      <c r="D218" s="51">
        <v>5507</v>
      </c>
      <c r="E218" s="52">
        <v>2323</v>
      </c>
      <c r="F218" s="51">
        <v>6061</v>
      </c>
      <c r="G218" s="51">
        <v>-554</v>
      </c>
      <c r="H218" s="53">
        <v>-9.1404058736182154</v>
      </c>
      <c r="I218" s="54">
        <v>5333</v>
      </c>
      <c r="J218" s="55">
        <v>170</v>
      </c>
      <c r="K218" s="54">
        <v>5411</v>
      </c>
      <c r="L218" s="55">
        <v>129</v>
      </c>
      <c r="M218" s="132">
        <f t="shared" si="31"/>
        <v>-78</v>
      </c>
      <c r="N218" s="56">
        <v>2500</v>
      </c>
      <c r="O218" s="63">
        <v>2490</v>
      </c>
      <c r="P218" s="52">
        <f>N218-O218</f>
        <v>10</v>
      </c>
      <c r="Q218" s="108">
        <f t="shared" si="30"/>
        <v>12.603989411987143</v>
      </c>
      <c r="R218" s="110">
        <v>4478</v>
      </c>
      <c r="S218" s="176" t="s">
        <v>419</v>
      </c>
    </row>
    <row r="219" spans="1:22" s="49" customFormat="1" ht="27" customHeight="1" x14ac:dyDescent="0.25">
      <c r="A219" s="86" t="s">
        <v>133</v>
      </c>
      <c r="B219" s="43" t="s">
        <v>421</v>
      </c>
      <c r="C219" s="109">
        <v>1099.3699999999999</v>
      </c>
      <c r="D219" s="52">
        <v>7230</v>
      </c>
      <c r="E219" s="52">
        <v>3248</v>
      </c>
      <c r="F219" s="52">
        <v>7742</v>
      </c>
      <c r="G219" s="56">
        <v>-512</v>
      </c>
      <c r="H219" s="53">
        <v>-6.6132782226814779</v>
      </c>
      <c r="I219" s="54">
        <v>6999</v>
      </c>
      <c r="J219" s="55">
        <v>139</v>
      </c>
      <c r="K219" s="54">
        <v>7179</v>
      </c>
      <c r="L219" s="55">
        <v>126</v>
      </c>
      <c r="M219" s="132">
        <f t="shared" si="31"/>
        <v>-180</v>
      </c>
      <c r="N219" s="56">
        <v>3609</v>
      </c>
      <c r="O219" s="63">
        <v>3672</v>
      </c>
      <c r="P219" s="52">
        <f t="shared" ref="P219:P222" si="32">N219-O219</f>
        <v>-63</v>
      </c>
      <c r="Q219" s="108">
        <f t="shared" si="30"/>
        <v>6.3663734684410169</v>
      </c>
      <c r="R219" s="110">
        <v>5907</v>
      </c>
      <c r="S219" s="176" t="s">
        <v>133</v>
      </c>
    </row>
    <row r="220" spans="1:22" s="49" customFormat="1" ht="27" customHeight="1" x14ac:dyDescent="0.25">
      <c r="A220" s="86" t="s">
        <v>134</v>
      </c>
      <c r="B220" s="43" t="s">
        <v>422</v>
      </c>
      <c r="C220" s="109">
        <v>774.33</v>
      </c>
      <c r="D220" s="52">
        <v>6955</v>
      </c>
      <c r="E220" s="52">
        <v>3339</v>
      </c>
      <c r="F220" s="52">
        <v>7758</v>
      </c>
      <c r="G220" s="52">
        <v>-803</v>
      </c>
      <c r="H220" s="53">
        <v>-10.350605826243878</v>
      </c>
      <c r="I220" s="54">
        <v>6640</v>
      </c>
      <c r="J220" s="55">
        <v>107</v>
      </c>
      <c r="K220" s="54">
        <v>6699</v>
      </c>
      <c r="L220" s="55">
        <v>78</v>
      </c>
      <c r="M220" s="132">
        <f t="shared" si="31"/>
        <v>-59</v>
      </c>
      <c r="N220" s="56">
        <v>3782</v>
      </c>
      <c r="O220" s="63">
        <v>3784</v>
      </c>
      <c r="P220" s="52">
        <f t="shared" si="32"/>
        <v>-2</v>
      </c>
      <c r="Q220" s="108">
        <f t="shared" si="30"/>
        <v>8.5751552955458266</v>
      </c>
      <c r="R220" s="54">
        <v>5821</v>
      </c>
      <c r="S220" s="176" t="s">
        <v>134</v>
      </c>
      <c r="T220" s="65"/>
      <c r="U220" s="65"/>
      <c r="V220" s="65"/>
    </row>
    <row r="221" spans="1:22" s="49" customFormat="1" ht="27" customHeight="1" x14ac:dyDescent="0.25">
      <c r="A221" s="86" t="s">
        <v>135</v>
      </c>
      <c r="B221" s="43" t="s">
        <v>423</v>
      </c>
      <c r="C221" s="109">
        <v>571.79999999999995</v>
      </c>
      <c r="D221" s="51">
        <v>2558</v>
      </c>
      <c r="E221" s="52">
        <v>1109</v>
      </c>
      <c r="F221" s="51">
        <v>2534</v>
      </c>
      <c r="G221" s="51">
        <v>24</v>
      </c>
      <c r="H221" s="53">
        <v>0.94711917916337818</v>
      </c>
      <c r="I221" s="54">
        <v>2466</v>
      </c>
      <c r="J221" s="55">
        <v>46</v>
      </c>
      <c r="K221" s="54">
        <v>2485</v>
      </c>
      <c r="L221" s="55">
        <v>39</v>
      </c>
      <c r="M221" s="132">
        <f t="shared" si="31"/>
        <v>-19</v>
      </c>
      <c r="N221" s="56">
        <v>1202</v>
      </c>
      <c r="O221" s="63">
        <v>1206</v>
      </c>
      <c r="P221" s="52">
        <f t="shared" si="32"/>
        <v>-4</v>
      </c>
      <c r="Q221" s="108">
        <f t="shared" si="30"/>
        <v>4.3126967471143756</v>
      </c>
      <c r="R221" s="110">
        <v>2087</v>
      </c>
      <c r="S221" s="176" t="s">
        <v>135</v>
      </c>
      <c r="T221" s="65"/>
      <c r="U221" s="65"/>
      <c r="V221" s="65"/>
    </row>
    <row r="222" spans="1:22" s="49" customFormat="1" ht="27" customHeight="1" x14ac:dyDescent="0.25">
      <c r="A222" s="87" t="s">
        <v>136</v>
      </c>
      <c r="B222" s="76" t="s">
        <v>424</v>
      </c>
      <c r="C222" s="111">
        <v>773.13</v>
      </c>
      <c r="D222" s="68">
        <v>7289</v>
      </c>
      <c r="E222" s="69">
        <v>3457</v>
      </c>
      <c r="F222" s="68">
        <v>8068</v>
      </c>
      <c r="G222" s="68">
        <v>-779</v>
      </c>
      <c r="H222" s="70">
        <v>-9.6554288547347547</v>
      </c>
      <c r="I222" s="71">
        <v>7127</v>
      </c>
      <c r="J222" s="72">
        <v>156</v>
      </c>
      <c r="K222" s="71">
        <v>7234</v>
      </c>
      <c r="L222" s="72">
        <v>80</v>
      </c>
      <c r="M222" s="132">
        <f t="shared" si="31"/>
        <v>-107</v>
      </c>
      <c r="N222" s="73">
        <v>3970</v>
      </c>
      <c r="O222" s="112">
        <v>3957</v>
      </c>
      <c r="P222" s="52">
        <f t="shared" si="32"/>
        <v>13</v>
      </c>
      <c r="Q222" s="108">
        <f t="shared" si="30"/>
        <v>9.2183720719671989</v>
      </c>
      <c r="R222" s="110">
        <v>6288</v>
      </c>
      <c r="S222" s="97" t="s">
        <v>136</v>
      </c>
      <c r="T222" s="65"/>
      <c r="U222" s="65"/>
      <c r="V222" s="65"/>
    </row>
    <row r="223" spans="1:22" s="49" customFormat="1" ht="27" customHeight="1" x14ac:dyDescent="0.25">
      <c r="A223" s="210" t="s">
        <v>425</v>
      </c>
      <c r="B223" s="234"/>
      <c r="C223" s="109">
        <f>SUM(C224,C231,C233,C234,C236,C237,C238)</f>
        <v>8499.49</v>
      </c>
      <c r="D223" s="51">
        <v>71771</v>
      </c>
      <c r="E223" s="219">
        <v>31986</v>
      </c>
      <c r="F223" s="51">
        <v>76621</v>
      </c>
      <c r="G223" s="51">
        <v>-4850</v>
      </c>
      <c r="H223" s="224">
        <v>-6.3298573498127144</v>
      </c>
      <c r="I223" s="235">
        <f>SUM(I225:I229)</f>
        <v>68872</v>
      </c>
      <c r="J223" s="236">
        <f>SUM(J225:J229)</f>
        <v>1473</v>
      </c>
      <c r="K223" s="235">
        <v>70087</v>
      </c>
      <c r="L223" s="236">
        <v>1188</v>
      </c>
      <c r="M223" s="237">
        <f>I223-K223</f>
        <v>-1215</v>
      </c>
      <c r="N223" s="220">
        <f>SUM(N225:N229)</f>
        <v>34719</v>
      </c>
      <c r="O223" s="214">
        <v>34806</v>
      </c>
      <c r="P223" s="238">
        <f>N223-O223</f>
        <v>-87</v>
      </c>
      <c r="Q223" s="221">
        <f>SUM(Q225:Q229)</f>
        <v>108.065381895497</v>
      </c>
      <c r="R223" s="214">
        <f>SUM(R225:R229)</f>
        <v>58013</v>
      </c>
      <c r="S223" s="223" t="s">
        <v>425</v>
      </c>
      <c r="T223" s="65"/>
      <c r="U223" s="65"/>
      <c r="V223" s="65"/>
    </row>
    <row r="224" spans="1:22" s="49" customFormat="1" ht="27" customHeight="1" x14ac:dyDescent="0.25">
      <c r="A224" s="86" t="s">
        <v>426</v>
      </c>
      <c r="B224" s="50"/>
      <c r="C224" s="128">
        <f>SUM(C225:C229,C239)</f>
        <v>3591.2700000000004</v>
      </c>
      <c r="D224" s="78"/>
      <c r="E224" s="52"/>
      <c r="F224" s="78"/>
      <c r="G224" s="78"/>
      <c r="H224" s="53"/>
      <c r="I224" s="54"/>
      <c r="J224" s="55"/>
      <c r="K224" s="54"/>
      <c r="L224" s="55"/>
      <c r="M224" s="132"/>
      <c r="N224" s="56"/>
      <c r="O224" s="63"/>
      <c r="P224" s="78"/>
      <c r="Q224" s="108">
        <f>I223/C224</f>
        <v>19.177616831928535</v>
      </c>
      <c r="R224" s="110"/>
      <c r="S224" s="176" t="s">
        <v>426</v>
      </c>
      <c r="T224" s="65"/>
      <c r="U224" s="65"/>
      <c r="V224" s="65"/>
    </row>
    <row r="225" spans="1:22" s="49" customFormat="1" ht="27" customHeight="1" x14ac:dyDescent="0.25">
      <c r="A225" s="86" t="s">
        <v>28</v>
      </c>
      <c r="B225" s="43" t="s">
        <v>427</v>
      </c>
      <c r="C225" s="109">
        <v>502.65</v>
      </c>
      <c r="D225" s="52">
        <v>24636</v>
      </c>
      <c r="E225" s="52">
        <v>11153</v>
      </c>
      <c r="F225" s="52">
        <v>26917</v>
      </c>
      <c r="G225" s="51">
        <v>-2281</v>
      </c>
      <c r="H225" s="53">
        <v>-8.4741984619385526</v>
      </c>
      <c r="I225" s="54">
        <v>23006</v>
      </c>
      <c r="J225" s="55">
        <v>562</v>
      </c>
      <c r="K225" s="54">
        <v>23546</v>
      </c>
      <c r="L225" s="55">
        <v>424</v>
      </c>
      <c r="M225" s="132">
        <f>I225-K225</f>
        <v>-540</v>
      </c>
      <c r="N225" s="56">
        <v>12105</v>
      </c>
      <c r="O225" s="63">
        <v>12151</v>
      </c>
      <c r="P225" s="52">
        <f>N225-O225</f>
        <v>-46</v>
      </c>
      <c r="Q225" s="62">
        <f t="shared" ref="Q225:Q229" si="33">I225/C225</f>
        <v>45.769422063065754</v>
      </c>
      <c r="R225" s="51">
        <v>19733</v>
      </c>
      <c r="S225" s="176" t="s">
        <v>28</v>
      </c>
    </row>
    <row r="226" spans="1:22" s="49" customFormat="1" ht="27" customHeight="1" x14ac:dyDescent="0.25">
      <c r="A226" s="86" t="s">
        <v>137</v>
      </c>
      <c r="B226" s="43" t="s">
        <v>428</v>
      </c>
      <c r="C226" s="109">
        <v>1317.17</v>
      </c>
      <c r="D226" s="51">
        <v>14380</v>
      </c>
      <c r="E226" s="52">
        <v>6092</v>
      </c>
      <c r="F226" s="51">
        <v>15273</v>
      </c>
      <c r="G226" s="51">
        <v>-893</v>
      </c>
      <c r="H226" s="53">
        <v>-5.8469194002488054</v>
      </c>
      <c r="I226" s="54">
        <v>14210</v>
      </c>
      <c r="J226" s="55">
        <v>531</v>
      </c>
      <c r="K226" s="54">
        <v>14372</v>
      </c>
      <c r="L226" s="55">
        <v>462</v>
      </c>
      <c r="M226" s="132">
        <f t="shared" ref="M226:M229" si="34">I226-K226</f>
        <v>-162</v>
      </c>
      <c r="N226" s="56">
        <v>6815</v>
      </c>
      <c r="O226" s="63">
        <v>6817</v>
      </c>
      <c r="P226" s="52">
        <f t="shared" ref="P226:P229" si="35">N226-O226</f>
        <v>-2</v>
      </c>
      <c r="Q226" s="62">
        <f t="shared" si="33"/>
        <v>10.788280935642323</v>
      </c>
      <c r="R226" s="110">
        <v>11511</v>
      </c>
      <c r="S226" s="176" t="s">
        <v>137</v>
      </c>
      <c r="T226" s="65"/>
      <c r="U226" s="65"/>
      <c r="V226" s="65"/>
    </row>
    <row r="227" spans="1:22" s="49" customFormat="1" ht="27" customHeight="1" x14ac:dyDescent="0.25">
      <c r="A227" s="86" t="s">
        <v>138</v>
      </c>
      <c r="B227" s="43" t="s">
        <v>429</v>
      </c>
      <c r="C227" s="109">
        <v>684.87</v>
      </c>
      <c r="D227" s="51">
        <v>23010</v>
      </c>
      <c r="E227" s="52">
        <v>10577</v>
      </c>
      <c r="F227" s="51">
        <v>23774</v>
      </c>
      <c r="G227" s="51">
        <v>-764</v>
      </c>
      <c r="H227" s="53">
        <v>-3.2135946832674351</v>
      </c>
      <c r="I227" s="54">
        <v>22440</v>
      </c>
      <c r="J227" s="55">
        <v>204</v>
      </c>
      <c r="K227" s="54">
        <v>22729</v>
      </c>
      <c r="L227" s="55">
        <v>166</v>
      </c>
      <c r="M227" s="132">
        <f t="shared" si="34"/>
        <v>-289</v>
      </c>
      <c r="N227" s="56">
        <v>11459</v>
      </c>
      <c r="O227" s="63">
        <v>11456</v>
      </c>
      <c r="P227" s="52">
        <f t="shared" si="35"/>
        <v>3</v>
      </c>
      <c r="Q227" s="62">
        <f t="shared" si="33"/>
        <v>32.765342327741031</v>
      </c>
      <c r="R227" s="110">
        <v>18975</v>
      </c>
      <c r="S227" s="176" t="s">
        <v>138</v>
      </c>
      <c r="T227" s="65"/>
      <c r="U227" s="65"/>
      <c r="V227" s="65"/>
    </row>
    <row r="228" spans="1:22" s="49" customFormat="1" ht="27" customHeight="1" x14ac:dyDescent="0.25">
      <c r="A228" s="86" t="s">
        <v>139</v>
      </c>
      <c r="B228" s="43" t="s">
        <v>430</v>
      </c>
      <c r="C228" s="109">
        <v>624.69000000000005</v>
      </c>
      <c r="D228" s="51">
        <v>5023</v>
      </c>
      <c r="E228" s="52">
        <v>2206</v>
      </c>
      <c r="F228" s="51">
        <v>5242</v>
      </c>
      <c r="G228" s="51">
        <v>-219</v>
      </c>
      <c r="H228" s="53">
        <v>-4.1777947348340332</v>
      </c>
      <c r="I228" s="54">
        <v>4849</v>
      </c>
      <c r="J228" s="55">
        <v>104</v>
      </c>
      <c r="K228" s="54">
        <v>4952</v>
      </c>
      <c r="L228" s="55">
        <v>91</v>
      </c>
      <c r="M228" s="132">
        <f t="shared" si="34"/>
        <v>-103</v>
      </c>
      <c r="N228" s="56">
        <v>2335</v>
      </c>
      <c r="O228" s="63">
        <v>2359</v>
      </c>
      <c r="P228" s="52">
        <f t="shared" si="35"/>
        <v>-24</v>
      </c>
      <c r="Q228" s="62">
        <f t="shared" si="33"/>
        <v>7.7622500760377138</v>
      </c>
      <c r="R228" s="110">
        <v>4030</v>
      </c>
      <c r="S228" s="176" t="s">
        <v>139</v>
      </c>
      <c r="T228" s="65"/>
      <c r="U228" s="65"/>
      <c r="V228" s="65"/>
    </row>
    <row r="229" spans="1:22" s="49" customFormat="1" ht="27" customHeight="1" x14ac:dyDescent="0.25">
      <c r="A229" s="86" t="s">
        <v>140</v>
      </c>
      <c r="B229" s="43" t="s">
        <v>431</v>
      </c>
      <c r="C229" s="109">
        <v>397.72</v>
      </c>
      <c r="D229" s="51">
        <v>4722</v>
      </c>
      <c r="E229" s="52">
        <v>1958</v>
      </c>
      <c r="F229" s="51">
        <v>5415</v>
      </c>
      <c r="G229" s="51">
        <v>-693</v>
      </c>
      <c r="H229" s="53">
        <v>-12.797783933518007</v>
      </c>
      <c r="I229" s="54">
        <v>4367</v>
      </c>
      <c r="J229" s="55">
        <v>72</v>
      </c>
      <c r="K229" s="54">
        <v>4488</v>
      </c>
      <c r="L229" s="55">
        <v>45</v>
      </c>
      <c r="M229" s="132">
        <f t="shared" si="34"/>
        <v>-121</v>
      </c>
      <c r="N229" s="56">
        <v>2005</v>
      </c>
      <c r="O229" s="63">
        <v>2023</v>
      </c>
      <c r="P229" s="52">
        <f t="shared" si="35"/>
        <v>-18</v>
      </c>
      <c r="Q229" s="62">
        <f t="shared" si="33"/>
        <v>10.980086493010157</v>
      </c>
      <c r="R229" s="110">
        <v>3764</v>
      </c>
      <c r="S229" s="176" t="s">
        <v>140</v>
      </c>
      <c r="T229" s="65"/>
      <c r="U229" s="65"/>
      <c r="V229" s="65"/>
    </row>
    <row r="230" spans="1:22" s="49" customFormat="1" ht="27" customHeight="1" x14ac:dyDescent="0.25">
      <c r="A230" s="90" t="s">
        <v>432</v>
      </c>
      <c r="B230" s="50"/>
      <c r="C230" s="31" t="s">
        <v>466</v>
      </c>
      <c r="D230" s="31" t="s">
        <v>172</v>
      </c>
      <c r="E230" s="31" t="s">
        <v>172</v>
      </c>
      <c r="F230" s="31" t="s">
        <v>172</v>
      </c>
      <c r="G230" s="31" t="s">
        <v>172</v>
      </c>
      <c r="H230" s="26" t="s">
        <v>172</v>
      </c>
      <c r="I230" s="35" t="s">
        <v>172</v>
      </c>
      <c r="J230" s="36" t="s">
        <v>172</v>
      </c>
      <c r="K230" s="35" t="s">
        <v>172</v>
      </c>
      <c r="L230" s="36" t="s">
        <v>172</v>
      </c>
      <c r="M230" s="134" t="s">
        <v>172</v>
      </c>
      <c r="N230" s="32" t="s">
        <v>172</v>
      </c>
      <c r="O230" s="45" t="s">
        <v>172</v>
      </c>
      <c r="P230" s="31" t="s">
        <v>172</v>
      </c>
      <c r="Q230" s="25" t="s">
        <v>172</v>
      </c>
      <c r="R230" s="35" t="s">
        <v>172</v>
      </c>
      <c r="S230" s="101" t="s">
        <v>432</v>
      </c>
      <c r="T230" s="65"/>
      <c r="U230" s="65"/>
      <c r="V230" s="65"/>
    </row>
    <row r="231" spans="1:22" s="49" customFormat="1" ht="27" customHeight="1" x14ac:dyDescent="0.25">
      <c r="A231" s="86" t="s">
        <v>433</v>
      </c>
      <c r="B231" s="50" t="s">
        <v>434</v>
      </c>
      <c r="C231" s="109">
        <v>250.57</v>
      </c>
      <c r="D231" s="44" t="s">
        <v>172</v>
      </c>
      <c r="E231" s="31" t="s">
        <v>172</v>
      </c>
      <c r="F231" s="44" t="s">
        <v>172</v>
      </c>
      <c r="G231" s="44" t="s">
        <v>172</v>
      </c>
      <c r="H231" s="26" t="s">
        <v>172</v>
      </c>
      <c r="I231" s="35" t="s">
        <v>172</v>
      </c>
      <c r="J231" s="36" t="s">
        <v>172</v>
      </c>
      <c r="K231" s="35" t="s">
        <v>172</v>
      </c>
      <c r="L231" s="36" t="s">
        <v>172</v>
      </c>
      <c r="M231" s="134" t="s">
        <v>172</v>
      </c>
      <c r="N231" s="32" t="s">
        <v>172</v>
      </c>
      <c r="O231" s="45" t="s">
        <v>172</v>
      </c>
      <c r="P231" s="31" t="s">
        <v>172</v>
      </c>
      <c r="Q231" s="25" t="s">
        <v>172</v>
      </c>
      <c r="R231" s="96" t="s">
        <v>172</v>
      </c>
      <c r="S231" s="176" t="s">
        <v>433</v>
      </c>
      <c r="T231" s="65"/>
      <c r="U231" s="65"/>
      <c r="V231" s="65"/>
    </row>
    <row r="232" spans="1:22" s="49" customFormat="1" ht="27" customHeight="1" x14ac:dyDescent="0.25">
      <c r="A232" s="86" t="s">
        <v>435</v>
      </c>
      <c r="B232" s="50"/>
      <c r="C232" s="31" t="s">
        <v>466</v>
      </c>
      <c r="D232" s="44" t="s">
        <v>172</v>
      </c>
      <c r="E232" s="31" t="s">
        <v>172</v>
      </c>
      <c r="F232" s="44" t="s">
        <v>172</v>
      </c>
      <c r="G232" s="44" t="s">
        <v>172</v>
      </c>
      <c r="H232" s="26" t="s">
        <v>172</v>
      </c>
      <c r="I232" s="35" t="s">
        <v>172</v>
      </c>
      <c r="J232" s="36" t="s">
        <v>172</v>
      </c>
      <c r="K232" s="35" t="s">
        <v>172</v>
      </c>
      <c r="L232" s="36" t="s">
        <v>172</v>
      </c>
      <c r="M232" s="134" t="s">
        <v>172</v>
      </c>
      <c r="N232" s="32" t="s">
        <v>172</v>
      </c>
      <c r="O232" s="45" t="s">
        <v>172</v>
      </c>
      <c r="P232" s="31" t="s">
        <v>172</v>
      </c>
      <c r="Q232" s="25" t="s">
        <v>172</v>
      </c>
      <c r="R232" s="96" t="s">
        <v>172</v>
      </c>
      <c r="S232" s="176" t="s">
        <v>435</v>
      </c>
      <c r="T232" s="65"/>
      <c r="U232" s="65"/>
      <c r="V232" s="65"/>
    </row>
    <row r="233" spans="1:22" s="49" customFormat="1" ht="27" customHeight="1" x14ac:dyDescent="0.25">
      <c r="A233" s="86" t="s">
        <v>175</v>
      </c>
      <c r="B233" s="50" t="s">
        <v>436</v>
      </c>
      <c r="C233" s="109">
        <v>535.35</v>
      </c>
      <c r="D233" s="44" t="s">
        <v>172</v>
      </c>
      <c r="E233" s="31" t="s">
        <v>172</v>
      </c>
      <c r="F233" s="44" t="s">
        <v>172</v>
      </c>
      <c r="G233" s="44" t="s">
        <v>172</v>
      </c>
      <c r="H233" s="26" t="s">
        <v>172</v>
      </c>
      <c r="I233" s="35" t="s">
        <v>172</v>
      </c>
      <c r="J233" s="36" t="s">
        <v>172</v>
      </c>
      <c r="K233" s="35" t="s">
        <v>172</v>
      </c>
      <c r="L233" s="36" t="s">
        <v>172</v>
      </c>
      <c r="M233" s="134" t="s">
        <v>172</v>
      </c>
      <c r="N233" s="32" t="s">
        <v>172</v>
      </c>
      <c r="O233" s="45" t="s">
        <v>172</v>
      </c>
      <c r="P233" s="31" t="s">
        <v>172</v>
      </c>
      <c r="Q233" s="25" t="s">
        <v>172</v>
      </c>
      <c r="R233" s="96" t="s">
        <v>172</v>
      </c>
      <c r="S233" s="176" t="s">
        <v>175</v>
      </c>
      <c r="T233" s="65"/>
      <c r="U233" s="65"/>
      <c r="V233" s="65"/>
    </row>
    <row r="234" spans="1:22" s="49" customFormat="1" ht="27" customHeight="1" x14ac:dyDescent="0.25">
      <c r="A234" s="86" t="s">
        <v>437</v>
      </c>
      <c r="B234" s="50" t="s">
        <v>438</v>
      </c>
      <c r="C234" s="109">
        <v>954.55</v>
      </c>
      <c r="D234" s="44" t="s">
        <v>172</v>
      </c>
      <c r="E234" s="31" t="s">
        <v>172</v>
      </c>
      <c r="F234" s="44" t="s">
        <v>172</v>
      </c>
      <c r="G234" s="44" t="s">
        <v>172</v>
      </c>
      <c r="H234" s="26" t="s">
        <v>172</v>
      </c>
      <c r="I234" s="35" t="s">
        <v>172</v>
      </c>
      <c r="J234" s="36" t="s">
        <v>172</v>
      </c>
      <c r="K234" s="35" t="s">
        <v>172</v>
      </c>
      <c r="L234" s="36" t="s">
        <v>172</v>
      </c>
      <c r="M234" s="134" t="s">
        <v>172</v>
      </c>
      <c r="N234" s="32" t="s">
        <v>172</v>
      </c>
      <c r="O234" s="45" t="s">
        <v>172</v>
      </c>
      <c r="P234" s="31" t="s">
        <v>172</v>
      </c>
      <c r="Q234" s="25" t="s">
        <v>172</v>
      </c>
      <c r="R234" s="96" t="s">
        <v>172</v>
      </c>
      <c r="S234" s="176" t="s">
        <v>437</v>
      </c>
      <c r="T234" s="65"/>
      <c r="U234" s="65"/>
      <c r="V234" s="65"/>
    </row>
    <row r="235" spans="1:22" s="49" customFormat="1" ht="27" customHeight="1" x14ac:dyDescent="0.25">
      <c r="A235" s="86" t="s">
        <v>439</v>
      </c>
      <c r="B235" s="50"/>
      <c r="C235" s="31" t="s">
        <v>466</v>
      </c>
      <c r="D235" s="44" t="s">
        <v>172</v>
      </c>
      <c r="E235" s="31" t="s">
        <v>172</v>
      </c>
      <c r="F235" s="44" t="s">
        <v>172</v>
      </c>
      <c r="G235" s="44" t="s">
        <v>172</v>
      </c>
      <c r="H235" s="26" t="s">
        <v>172</v>
      </c>
      <c r="I235" s="35" t="s">
        <v>172</v>
      </c>
      <c r="J235" s="36" t="s">
        <v>172</v>
      </c>
      <c r="K235" s="35" t="s">
        <v>172</v>
      </c>
      <c r="L235" s="36" t="s">
        <v>172</v>
      </c>
      <c r="M235" s="31" t="s">
        <v>172</v>
      </c>
      <c r="N235" s="45" t="s">
        <v>172</v>
      </c>
      <c r="O235" s="45" t="s">
        <v>172</v>
      </c>
      <c r="P235" s="31" t="s">
        <v>172</v>
      </c>
      <c r="Q235" s="25" t="s">
        <v>172</v>
      </c>
      <c r="R235" s="96" t="s">
        <v>172</v>
      </c>
      <c r="S235" s="176" t="s">
        <v>439</v>
      </c>
    </row>
    <row r="236" spans="1:22" s="49" customFormat="1" ht="27" customHeight="1" x14ac:dyDescent="0.25">
      <c r="A236" s="86" t="s">
        <v>440</v>
      </c>
      <c r="B236" s="50" t="s">
        <v>441</v>
      </c>
      <c r="C236" s="109">
        <v>1442.82</v>
      </c>
      <c r="D236" s="44" t="s">
        <v>172</v>
      </c>
      <c r="E236" s="31" t="s">
        <v>172</v>
      </c>
      <c r="F236" s="44" t="s">
        <v>172</v>
      </c>
      <c r="G236" s="44" t="s">
        <v>172</v>
      </c>
      <c r="H236" s="26" t="s">
        <v>172</v>
      </c>
      <c r="I236" s="35" t="s">
        <v>172</v>
      </c>
      <c r="J236" s="36" t="s">
        <v>172</v>
      </c>
      <c r="K236" s="35" t="s">
        <v>172</v>
      </c>
      <c r="L236" s="36" t="s">
        <v>172</v>
      </c>
      <c r="M236" s="31" t="s">
        <v>172</v>
      </c>
      <c r="N236" s="45" t="s">
        <v>172</v>
      </c>
      <c r="O236" s="45" t="s">
        <v>172</v>
      </c>
      <c r="P236" s="31" t="s">
        <v>172</v>
      </c>
      <c r="Q236" s="25" t="s">
        <v>172</v>
      </c>
      <c r="R236" s="96" t="s">
        <v>172</v>
      </c>
      <c r="S236" s="176" t="s">
        <v>440</v>
      </c>
      <c r="T236" s="65"/>
      <c r="U236" s="65"/>
      <c r="V236" s="65"/>
    </row>
    <row r="237" spans="1:22" s="49" customFormat="1" ht="27" customHeight="1" x14ac:dyDescent="0.25">
      <c r="A237" s="86" t="s">
        <v>442</v>
      </c>
      <c r="B237" s="50" t="s">
        <v>443</v>
      </c>
      <c r="C237" s="109">
        <v>968.32</v>
      </c>
      <c r="D237" s="44" t="s">
        <v>172</v>
      </c>
      <c r="E237" s="31" t="s">
        <v>172</v>
      </c>
      <c r="F237" s="44" t="s">
        <v>172</v>
      </c>
      <c r="G237" s="44" t="s">
        <v>172</v>
      </c>
      <c r="H237" s="26" t="s">
        <v>172</v>
      </c>
      <c r="I237" s="35" t="s">
        <v>172</v>
      </c>
      <c r="J237" s="36" t="s">
        <v>172</v>
      </c>
      <c r="K237" s="35" t="s">
        <v>172</v>
      </c>
      <c r="L237" s="36" t="s">
        <v>172</v>
      </c>
      <c r="M237" s="31" t="s">
        <v>172</v>
      </c>
      <c r="N237" s="45" t="s">
        <v>172</v>
      </c>
      <c r="O237" s="45" t="s">
        <v>172</v>
      </c>
      <c r="P237" s="31" t="s">
        <v>172</v>
      </c>
      <c r="Q237" s="25" t="s">
        <v>172</v>
      </c>
      <c r="R237" s="96" t="s">
        <v>172</v>
      </c>
      <c r="S237" s="176" t="s">
        <v>442</v>
      </c>
      <c r="T237" s="65"/>
      <c r="U237" s="65"/>
      <c r="V237" s="65"/>
    </row>
    <row r="238" spans="1:22" s="49" customFormat="1" ht="27" customHeight="1" x14ac:dyDescent="0.25">
      <c r="A238" s="86" t="s">
        <v>444</v>
      </c>
      <c r="B238" s="50" t="s">
        <v>445</v>
      </c>
      <c r="C238" s="155">
        <v>756.61</v>
      </c>
      <c r="D238" s="44" t="s">
        <v>172</v>
      </c>
      <c r="E238" s="31" t="s">
        <v>172</v>
      </c>
      <c r="F238" s="44" t="s">
        <v>172</v>
      </c>
      <c r="G238" s="44" t="s">
        <v>172</v>
      </c>
      <c r="H238" s="26" t="s">
        <v>172</v>
      </c>
      <c r="I238" s="35" t="s">
        <v>172</v>
      </c>
      <c r="J238" s="36" t="s">
        <v>172</v>
      </c>
      <c r="K238" s="35" t="s">
        <v>172</v>
      </c>
      <c r="L238" s="36" t="s">
        <v>172</v>
      </c>
      <c r="M238" s="31" t="s">
        <v>172</v>
      </c>
      <c r="N238" s="45" t="s">
        <v>172</v>
      </c>
      <c r="O238" s="45" t="s">
        <v>172</v>
      </c>
      <c r="P238" s="31" t="s">
        <v>172</v>
      </c>
      <c r="Q238" s="25" t="s">
        <v>172</v>
      </c>
      <c r="R238" s="96" t="s">
        <v>172</v>
      </c>
      <c r="S238" s="176" t="s">
        <v>444</v>
      </c>
      <c r="T238" s="65"/>
      <c r="U238" s="65"/>
      <c r="V238" s="65"/>
    </row>
    <row r="239" spans="1:22" s="49" customFormat="1" ht="27" customHeight="1" thickBot="1" x14ac:dyDescent="0.3">
      <c r="A239" s="156" t="s">
        <v>460</v>
      </c>
      <c r="B239" s="157"/>
      <c r="C239" s="158">
        <v>64.17</v>
      </c>
      <c r="D239" s="159"/>
      <c r="E239" s="159"/>
      <c r="F239" s="159"/>
      <c r="G239" s="160"/>
      <c r="H239" s="161"/>
      <c r="I239" s="162"/>
      <c r="J239" s="163"/>
      <c r="K239" s="162"/>
      <c r="L239" s="163"/>
      <c r="M239" s="159"/>
      <c r="N239" s="159"/>
      <c r="O239" s="159"/>
      <c r="P239" s="164"/>
      <c r="Q239" s="165"/>
      <c r="R239" s="166"/>
      <c r="S239" s="167" t="s">
        <v>460</v>
      </c>
    </row>
    <row r="240" spans="1:22" x14ac:dyDescent="0.25">
      <c r="A240" s="103"/>
      <c r="B240" s="2"/>
      <c r="C240" s="21"/>
      <c r="R240" s="38"/>
    </row>
    <row r="241" spans="18:18" x14ac:dyDescent="0.25">
      <c r="R241" s="38"/>
    </row>
  </sheetData>
  <sortState ref="A29:BT256">
    <sortCondition ref="A29:A256" customList="空知総合振興局,夕張市,岩見沢市,美唄市,芦別市,赤平市,三笠市,滝川市,砂川市,歌志内市,深川市,南幌町,奈井江町,上砂川町,由仁町,長沼町,栗山町,月形町,浦臼町,新十津川町,妹背牛町,秩父別町,雨竜町,北竜町,沼田町,石狩振興局,札幌市,江別市,千歳市,恵庭市,北広島市,石狩市,当別町,新篠津村,後志総合振興局,小樽市,島牧村,寿都町,黒松内町,蘭越町,ニセコ町,真狩村,留寿都村,喜茂別町,京極町,倶知安町,共和町,岩内町,泊村,神恵内村,積丹町,古平町,仁木町,余市町,赤井川村,胆振総合振興局,室蘭市,苫小牧市,登別市,伊達市,豊浦町,壮瞥町,白老町,厚真町,洞爺湖町,安平町,むかわ町,日高振興局,日高町,平取町,新冠町,浦河町,様似町,えりも町,新ひだか町,渡島総合振興局,函館市,北斗市,松前町,福島町,知内町,木古内町,七飯町,鹿部町,森町,八雲町,長万部町,檜山振興局,江差町,上ノ国町,厚沢部町,乙部町,奥尻町,今金町,せたな町,上川総合振興局,旭川市,士別市,名寄市,富良野市,鷹栖町,東神楽町,当麻町,比布町,愛別町,上川町,東川町,美瑛町,上富良野町,中富良野町,南富良野町,占冠村,和寒町,剣淵町,下川町,美深町,音威子府村,中川町,幌加内町,留萌振興局,留萌市,増毛町,小平町,苫前町,羽幌町,初山別村,遠別町,天塩町,宗谷総合振興局,稚内市,猿払村,浜頓別町,中頓別町,枝幸町,豊富町,礼文町,利尻町,利尻富士町,幌延町,オホーツク総合振興局,北見市,網走市,紋別市,美幌町,津別町,斜里町,清里町,小清水町,訓子府町,置戸町,佐呂間町,遠軽町,湧別町,滝上町,興部町,西興部村,雄武町,大空町,十勝総合振興局,帯広市,音更町,士幌町,上士幌町,鹿追町,新得町,清水町,芽室町,中札内村,更別村,大樹町,広尾町,幕別町,池田町,豊頃町,本別町,足寄町,陸別町,浦幌町,釧路総合振興局,釧路市,釧路町,厚岸町,浜中町,標茶町,弟子屈町,鶴居村,白糠町,根室振興局,根室市,別海町,中標津町,標津町,羅臼町,〔三島計〕,〔色丹島〕,色丹村,〔国後島〕,泊　村,留夜別村,〔択捉島〕,留別村,紗那村,蘂取村"/>
  </sortState>
  <mergeCells count="10">
    <mergeCell ref="A1:E1"/>
    <mergeCell ref="A14:A18"/>
    <mergeCell ref="B14:B18"/>
    <mergeCell ref="D14:H14"/>
    <mergeCell ref="S14:S18"/>
    <mergeCell ref="G15:H15"/>
    <mergeCell ref="I15:M15"/>
    <mergeCell ref="N15:P15"/>
    <mergeCell ref="R14:R15"/>
    <mergeCell ref="I14:P14"/>
  </mergeCells>
  <phoneticPr fontId="10"/>
  <pageMargins left="0.78740157480314965" right="0.78740157480314965" top="0.59055118110236227" bottom="0.51181102362204722" header="0.31496062992125984" footer="0.31496062992125984"/>
  <pageSetup paperSize="9" scale="49"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１－１</vt:lpstr>
      <vt:lpstr>'１－１'!Print_Area</vt:lpstr>
      <vt:lpstr>'１－１'!Print_Titles</vt:lpstr>
    </vt:vector>
  </TitlesOfParts>
  <Company>北海道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佐藤＿昌宏</dc:creator>
  <cp:lastModifiedBy>Windows ユーザー</cp:lastModifiedBy>
  <cp:lastPrinted>2024-06-13T07:10:18Z</cp:lastPrinted>
  <dcterms:created xsi:type="dcterms:W3CDTF">2006-11-10T01:02:18Z</dcterms:created>
  <dcterms:modified xsi:type="dcterms:W3CDTF">2024-09-06T02:04:53Z</dcterms:modified>
</cp:coreProperties>
</file>