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110_企画総務課\Iドライブより移行\03 企画係\21_統計・調査関係\○地域保健情報年報\R05\R6.1.10_令和2年(元年実績)までHP掲載\4【2年度版道南】元年度実績\"/>
    </mc:Choice>
  </mc:AlternateContent>
  <bookViews>
    <workbookView xWindow="0" yWindow="0" windowWidth="19200" windowHeight="6970"/>
  </bookViews>
  <sheets>
    <sheet name="64" sheetId="1" r:id="rId1"/>
    <sheet name="65" sheetId="2" r:id="rId2"/>
    <sheet name="66-1" sheetId="3" r:id="rId3"/>
    <sheet name="66-2" sheetId="4" r:id="rId4"/>
    <sheet name="67" sheetId="5" r:id="rId5"/>
  </sheets>
  <externalReferences>
    <externalReference r:id="rId6"/>
  </externalReferences>
  <definedNames>
    <definedName name="_xlnm.Print_Area" localSheetId="0">'64'!$A$1:$Z$36</definedName>
    <definedName name="_xlnm.Print_Area" localSheetId="1">'65'!$A$1:$W$36</definedName>
    <definedName name="_xlnm.Print_Area" localSheetId="2">'66-1'!$A$1:$S$38</definedName>
    <definedName name="_xlnm.Print_Area" localSheetId="4">'67'!$A$1:$U$28</definedName>
    <definedName name="_xlnm.Print_Area">#REF!</definedName>
    <definedName name="_xlnm.Print_Titles" localSheetId="0">'64'!$1:$4</definedName>
    <definedName name="_xlnm.Print_Titles">#N/A</definedName>
    <definedName name="Z_293DF52C_1200_42BF_A78D_BB2AAB878329_.wvu.PrintArea" localSheetId="0" hidden="1">'64'!$A$1:$Z$36</definedName>
    <definedName name="Z_293DF52C_1200_42BF_A78D_BB2AAB878329_.wvu.PrintArea" localSheetId="1" hidden="1">'65'!$A$1:$W$36</definedName>
    <definedName name="Z_293DF52C_1200_42BF_A78D_BB2AAB878329_.wvu.PrintArea" localSheetId="2" hidden="1">'66-1'!$A$1:$S$37</definedName>
    <definedName name="Z_293DF52C_1200_42BF_A78D_BB2AAB878329_.wvu.PrintArea" localSheetId="3" hidden="1">'66-2'!$A$1:$T$25</definedName>
    <definedName name="Z_293DF52C_1200_42BF_A78D_BB2AAB878329_.wvu.PrintArea" localSheetId="4" hidden="1">'67'!$A$1:$U$27</definedName>
    <definedName name="Z_293DF52C_1200_42BF_A78D_BB2AAB878329_.wvu.PrintTitles" localSheetId="0" hidden="1">'64'!$1:$4</definedName>
    <definedName name="Z_56D0106B_CB90_4499_A8AC_183481DC4CD8_.wvu.PrintArea" localSheetId="0" hidden="1">'64'!$A$1:$Z$36</definedName>
    <definedName name="Z_56D0106B_CB90_4499_A8AC_183481DC4CD8_.wvu.PrintArea" localSheetId="1" hidden="1">'65'!$A$1:$W$36</definedName>
    <definedName name="Z_56D0106B_CB90_4499_A8AC_183481DC4CD8_.wvu.PrintArea" localSheetId="2" hidden="1">'66-1'!$A$1:$S$37</definedName>
    <definedName name="Z_56D0106B_CB90_4499_A8AC_183481DC4CD8_.wvu.PrintArea" localSheetId="3" hidden="1">'66-2'!$A$1:$T$25</definedName>
    <definedName name="Z_56D0106B_CB90_4499_A8AC_183481DC4CD8_.wvu.PrintArea" localSheetId="4" hidden="1">'67'!$A$1:$U$27</definedName>
    <definedName name="Z_56D0106B_CB90_4499_A8AC_183481DC4CD8_.wvu.PrintTitles" localSheetId="0" hidden="1">'64'!$1:$4</definedName>
    <definedName name="Z_81642AB8_0225_4BC4_B7AE_9E8C6C06FBF4_.wvu.PrintArea" localSheetId="0" hidden="1">'64'!$A$1:$Z$36</definedName>
    <definedName name="Z_81642AB8_0225_4BC4_B7AE_9E8C6C06FBF4_.wvu.PrintArea" localSheetId="1" hidden="1">'65'!$A$1:$W$36</definedName>
    <definedName name="Z_81642AB8_0225_4BC4_B7AE_9E8C6C06FBF4_.wvu.PrintArea" localSheetId="2" hidden="1">'66-1'!$A$1:$S$37</definedName>
    <definedName name="Z_81642AB8_0225_4BC4_B7AE_9E8C6C06FBF4_.wvu.PrintArea" localSheetId="3" hidden="1">'66-2'!$A$1:$T$25</definedName>
    <definedName name="Z_81642AB8_0225_4BC4_B7AE_9E8C6C06FBF4_.wvu.PrintArea" localSheetId="4" hidden="1">'67'!$A$1:$U$27</definedName>
    <definedName name="Z_81642AB8_0225_4BC4_B7AE_9E8C6C06FBF4_.wvu.PrintTitles" localSheetId="0" hidden="1">'64'!$1:$4</definedName>
    <definedName name="Z_9FA15B25_8550_4830_A9CA_B59845F5CCBC_.wvu.PrintArea" localSheetId="0" hidden="1">'64'!$A$1:$Z$36</definedName>
    <definedName name="Z_9FA15B25_8550_4830_A9CA_B59845F5CCBC_.wvu.PrintArea" localSheetId="1" hidden="1">'65'!$A$1:$W$36</definedName>
    <definedName name="Z_9FA15B25_8550_4830_A9CA_B59845F5CCBC_.wvu.PrintArea" localSheetId="2" hidden="1">'66-1'!$A$1:$S$38</definedName>
    <definedName name="Z_9FA15B25_8550_4830_A9CA_B59845F5CCBC_.wvu.PrintArea" localSheetId="4" hidden="1">'67'!$A$1:$U$28</definedName>
    <definedName name="Z_9FA15B25_8550_4830_A9CA_B59845F5CCBC_.wvu.PrintTitles" localSheetId="0" hidden="1">'64'!$1:$4</definedName>
    <definedName name="Z_D034F5BB_6E71_4F8C_9D99_72523C76DCDF_.wvu.PrintArea" localSheetId="0" hidden="1">'64'!$A$1:$Z$36</definedName>
    <definedName name="Z_D034F5BB_6E71_4F8C_9D99_72523C76DCDF_.wvu.PrintArea" localSheetId="1" hidden="1">'65'!$A$1:$W$36</definedName>
    <definedName name="Z_D034F5BB_6E71_4F8C_9D99_72523C76DCDF_.wvu.PrintArea" localSheetId="2" hidden="1">'66-1'!$A$1:$S$38</definedName>
    <definedName name="Z_D034F5BB_6E71_4F8C_9D99_72523C76DCDF_.wvu.PrintArea" localSheetId="4" hidden="1">'67'!$A$1:$U$28</definedName>
    <definedName name="Z_D034F5BB_6E71_4F8C_9D99_72523C76DCDF_.wvu.PrintTitles" localSheetId="0" hidden="1">'64'!$1:$4</definedName>
    <definedName name="Z_E9AFFCD5_0B0D_4F68_A5A8_B69D62648515_.wvu.PrintArea" localSheetId="0" hidden="1">'64'!$A$1:$Z$36</definedName>
    <definedName name="Z_E9AFFCD5_0B0D_4F68_A5A8_B69D62648515_.wvu.PrintArea" localSheetId="1" hidden="1">'65'!$A$1:$W$36</definedName>
    <definedName name="Z_E9AFFCD5_0B0D_4F68_A5A8_B69D62648515_.wvu.PrintArea" localSheetId="2" hidden="1">'66-1'!$A$1:$S$38</definedName>
    <definedName name="Z_E9AFFCD5_0B0D_4F68_A5A8_B69D62648515_.wvu.PrintArea" localSheetId="4" hidden="1">'67'!$A$1:$U$28</definedName>
    <definedName name="Z_E9AFFCD5_0B0D_4F68_A5A8_B69D62648515_.wvu.PrintTitles" localSheetId="0" hidden="1">'64'!$1:$4</definedName>
    <definedName name="橋本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5" l="1"/>
  <c r="E5" i="5"/>
  <c r="G5" i="5"/>
  <c r="V5" i="5"/>
  <c r="I5" i="5" s="1"/>
  <c r="C6" i="5"/>
  <c r="E6" i="5"/>
  <c r="G6" i="5"/>
  <c r="I6" i="5"/>
  <c r="K6" i="5"/>
  <c r="M6" i="5"/>
  <c r="O6" i="5"/>
  <c r="Q6" i="5"/>
  <c r="S6" i="5"/>
  <c r="U6" i="5"/>
  <c r="V7" i="5"/>
  <c r="B8" i="5"/>
  <c r="C8" i="5" s="1"/>
  <c r="D8" i="5"/>
  <c r="D7" i="5" s="1"/>
  <c r="E7" i="5" s="1"/>
  <c r="E8" i="5"/>
  <c r="F8" i="5"/>
  <c r="G8" i="5" s="1"/>
  <c r="H8" i="5"/>
  <c r="I8" i="5"/>
  <c r="J8" i="5"/>
  <c r="K8" i="5" s="1"/>
  <c r="L8" i="5"/>
  <c r="L7" i="5" s="1"/>
  <c r="M7" i="5" s="1"/>
  <c r="M8" i="5"/>
  <c r="N8" i="5"/>
  <c r="O8" i="5"/>
  <c r="P8" i="5"/>
  <c r="Q8" i="5"/>
  <c r="R8" i="5"/>
  <c r="S8" i="5" s="1"/>
  <c r="T8" i="5"/>
  <c r="T7" i="5" s="1"/>
  <c r="U7" i="5" s="1"/>
  <c r="U8" i="5"/>
  <c r="D14" i="5"/>
  <c r="F14" i="5"/>
  <c r="F7" i="5" s="1"/>
  <c r="G7" i="5" s="1"/>
  <c r="L14" i="5"/>
  <c r="N14" i="5"/>
  <c r="N7" i="5" s="1"/>
  <c r="O7" i="5" s="1"/>
  <c r="T14" i="5"/>
  <c r="B15" i="5"/>
  <c r="C15" i="5" s="1"/>
  <c r="C14" i="5" s="1"/>
  <c r="D15" i="5"/>
  <c r="E15" i="5" s="1"/>
  <c r="E14" i="5" s="1"/>
  <c r="F15" i="5"/>
  <c r="G15" i="5" s="1"/>
  <c r="G14" i="5" s="1"/>
  <c r="H15" i="5"/>
  <c r="H14" i="5" s="1"/>
  <c r="I15" i="5"/>
  <c r="I14" i="5" s="1"/>
  <c r="J15" i="5"/>
  <c r="K15" i="5" s="1"/>
  <c r="K14" i="5" s="1"/>
  <c r="L15" i="5"/>
  <c r="M15" i="5" s="1"/>
  <c r="M14" i="5" s="1"/>
  <c r="N15" i="5"/>
  <c r="O15" i="5" s="1"/>
  <c r="O14" i="5" s="1"/>
  <c r="P15" i="5"/>
  <c r="P14" i="5" s="1"/>
  <c r="Q15" i="5"/>
  <c r="Q14" i="5" s="1"/>
  <c r="R15" i="5"/>
  <c r="S15" i="5" s="1"/>
  <c r="S14" i="5" s="1"/>
  <c r="T15" i="5"/>
  <c r="U15" i="5" s="1"/>
  <c r="U14" i="5" s="1"/>
  <c r="C16" i="5"/>
  <c r="E16" i="5"/>
  <c r="G16" i="5"/>
  <c r="I16" i="5"/>
  <c r="K16" i="5"/>
  <c r="M16" i="5"/>
  <c r="O16" i="5"/>
  <c r="Q16" i="5"/>
  <c r="S16" i="5"/>
  <c r="U16" i="5"/>
  <c r="C17" i="5"/>
  <c r="E17" i="5"/>
  <c r="G17" i="5"/>
  <c r="I17" i="5"/>
  <c r="K17" i="5"/>
  <c r="M17" i="5"/>
  <c r="O17" i="5"/>
  <c r="Q17" i="5"/>
  <c r="S17" i="5"/>
  <c r="U17" i="5"/>
  <c r="C18" i="5"/>
  <c r="E18" i="5"/>
  <c r="G18" i="5"/>
  <c r="I18" i="5"/>
  <c r="K18" i="5"/>
  <c r="M18" i="5"/>
  <c r="O18" i="5"/>
  <c r="Q18" i="5"/>
  <c r="S18" i="5"/>
  <c r="U18" i="5"/>
  <c r="C19" i="5"/>
  <c r="E19" i="5"/>
  <c r="G19" i="5"/>
  <c r="I19" i="5"/>
  <c r="K19" i="5"/>
  <c r="M19" i="5"/>
  <c r="O19" i="5"/>
  <c r="Q19" i="5"/>
  <c r="S19" i="5"/>
  <c r="U19" i="5"/>
  <c r="C20" i="5"/>
  <c r="E20" i="5"/>
  <c r="G20" i="5"/>
  <c r="I20" i="5"/>
  <c r="K20" i="5"/>
  <c r="M20" i="5"/>
  <c r="O20" i="5"/>
  <c r="Q20" i="5"/>
  <c r="S20" i="5"/>
  <c r="U20" i="5"/>
  <c r="U4" i="4"/>
  <c r="U5" i="4"/>
  <c r="C6" i="4"/>
  <c r="U6" i="4" s="1"/>
  <c r="D6" i="4"/>
  <c r="E6" i="4"/>
  <c r="F6" i="4"/>
  <c r="G6" i="4"/>
  <c r="H6" i="4"/>
  <c r="I6" i="4"/>
  <c r="J6" i="4"/>
  <c r="K6" i="4"/>
  <c r="L6" i="4"/>
  <c r="M6" i="4"/>
  <c r="N6" i="4"/>
  <c r="O6" i="4"/>
  <c r="P6" i="4"/>
  <c r="Q6" i="4"/>
  <c r="R6" i="4"/>
  <c r="S6" i="4"/>
  <c r="T6" i="4"/>
  <c r="V6" i="4"/>
  <c r="W6" i="4"/>
  <c r="X6" i="4"/>
  <c r="Y6" i="4"/>
  <c r="Z6" i="4"/>
  <c r="AA6" i="4"/>
  <c r="C7" i="4"/>
  <c r="D7" i="4"/>
  <c r="E7" i="4"/>
  <c r="F7" i="4"/>
  <c r="G7" i="4"/>
  <c r="H7" i="4"/>
  <c r="U7" i="4" s="1"/>
  <c r="I7" i="4"/>
  <c r="J7" i="4"/>
  <c r="K7" i="4"/>
  <c r="L7" i="4"/>
  <c r="M7" i="4"/>
  <c r="N7" i="4"/>
  <c r="O7" i="4"/>
  <c r="P7" i="4"/>
  <c r="Q7" i="4"/>
  <c r="R7" i="4"/>
  <c r="S7" i="4"/>
  <c r="T7" i="4"/>
  <c r="V7" i="4"/>
  <c r="W7" i="4"/>
  <c r="X7" i="4"/>
  <c r="Y7" i="4"/>
  <c r="Z7" i="4"/>
  <c r="AA7" i="4"/>
  <c r="U8" i="4"/>
  <c r="U9" i="4"/>
  <c r="U10" i="4"/>
  <c r="U11" i="4"/>
  <c r="C4" i="3"/>
  <c r="E4" i="3"/>
  <c r="G4" i="3"/>
  <c r="I4" i="3"/>
  <c r="K4" i="3"/>
  <c r="M4" i="3"/>
  <c r="O4" i="3"/>
  <c r="Q4" i="3"/>
  <c r="S4" i="3"/>
  <c r="B5" i="3"/>
  <c r="D5" i="3"/>
  <c r="R5" i="3"/>
  <c r="C6" i="3"/>
  <c r="E6" i="3"/>
  <c r="G6" i="3"/>
  <c r="I6" i="3"/>
  <c r="K6" i="3"/>
  <c r="M6" i="3"/>
  <c r="O6" i="3"/>
  <c r="Q6" i="3"/>
  <c r="S6" i="3"/>
  <c r="B7" i="3"/>
  <c r="C7" i="3"/>
  <c r="D7" i="3"/>
  <c r="E7" i="3" s="1"/>
  <c r="F7" i="3"/>
  <c r="F5" i="3" s="1"/>
  <c r="G7" i="3"/>
  <c r="H7" i="3"/>
  <c r="H5" i="3" s="1"/>
  <c r="I7" i="3"/>
  <c r="J7" i="3"/>
  <c r="J5" i="3" s="1"/>
  <c r="K7" i="3"/>
  <c r="L7" i="3"/>
  <c r="L5" i="3" s="1"/>
  <c r="N7" i="3"/>
  <c r="N5" i="3" s="1"/>
  <c r="O7" i="3"/>
  <c r="P7" i="3"/>
  <c r="P5" i="3" s="1"/>
  <c r="Q7" i="3"/>
  <c r="R7" i="3"/>
  <c r="S7" i="3"/>
  <c r="C8" i="3"/>
  <c r="E8" i="3"/>
  <c r="G8" i="3"/>
  <c r="I8" i="3"/>
  <c r="K8" i="3"/>
  <c r="M8" i="3"/>
  <c r="O8" i="3"/>
  <c r="Q8" i="3"/>
  <c r="S8" i="3"/>
  <c r="C9" i="3"/>
  <c r="E9" i="3"/>
  <c r="G9" i="3"/>
  <c r="I9" i="3"/>
  <c r="K9" i="3"/>
  <c r="M9" i="3"/>
  <c r="O9" i="3"/>
  <c r="Q9" i="3"/>
  <c r="S9" i="3"/>
  <c r="C10" i="3"/>
  <c r="E10" i="3"/>
  <c r="G10" i="3"/>
  <c r="I10" i="3"/>
  <c r="K10" i="3"/>
  <c r="M10" i="3"/>
  <c r="O10" i="3"/>
  <c r="Q10" i="3"/>
  <c r="S10" i="3"/>
  <c r="C11" i="3"/>
  <c r="E11" i="3"/>
  <c r="G11" i="3"/>
  <c r="I11" i="3"/>
  <c r="K11" i="3"/>
  <c r="M11" i="3"/>
  <c r="O11" i="3"/>
  <c r="Q11" i="3"/>
  <c r="S11" i="3"/>
  <c r="C12" i="3"/>
  <c r="E12" i="3"/>
  <c r="G12" i="3"/>
  <c r="I12" i="3"/>
  <c r="K12" i="3"/>
  <c r="M12" i="3"/>
  <c r="O12" i="3"/>
  <c r="Q12" i="3"/>
  <c r="S12" i="3"/>
  <c r="C13" i="3"/>
  <c r="E13" i="3"/>
  <c r="G13" i="3"/>
  <c r="I13" i="3"/>
  <c r="K13" i="3"/>
  <c r="M13" i="3"/>
  <c r="O13" i="3"/>
  <c r="Q13" i="3"/>
  <c r="S13" i="3"/>
  <c r="C14" i="3"/>
  <c r="E14" i="3"/>
  <c r="G14" i="3"/>
  <c r="I14" i="3"/>
  <c r="K14" i="3"/>
  <c r="M14" i="3"/>
  <c r="O14" i="3"/>
  <c r="Q14" i="3"/>
  <c r="S14" i="3"/>
  <c r="C15" i="3"/>
  <c r="E15" i="3"/>
  <c r="G15" i="3"/>
  <c r="I15" i="3"/>
  <c r="K15" i="3"/>
  <c r="M15" i="3"/>
  <c r="O15" i="3"/>
  <c r="Q15" i="3"/>
  <c r="S15" i="3"/>
  <c r="B22" i="3"/>
  <c r="C22" i="3"/>
  <c r="D22" i="3"/>
  <c r="E22" i="3"/>
  <c r="F22" i="3"/>
  <c r="G22" i="3"/>
  <c r="L22" i="3"/>
  <c r="M22" i="3"/>
  <c r="N22" i="3"/>
  <c r="H23" i="3"/>
  <c r="H22" i="3" s="1"/>
  <c r="I23" i="3"/>
  <c r="I22" i="3" s="1"/>
  <c r="J23" i="3"/>
  <c r="J22" i="3" s="1"/>
  <c r="K23" i="3"/>
  <c r="K22" i="3" s="1"/>
  <c r="L23" i="3"/>
  <c r="M23" i="3"/>
  <c r="N23" i="3"/>
  <c r="O23" i="3" s="1"/>
  <c r="O22" i="3" s="1"/>
  <c r="P23" i="3"/>
  <c r="P22" i="3" s="1"/>
  <c r="Q23" i="3"/>
  <c r="Q22" i="3" s="1"/>
  <c r="R23" i="3"/>
  <c r="R22" i="3" s="1"/>
  <c r="S23" i="3"/>
  <c r="S22" i="3" s="1"/>
  <c r="C24" i="3"/>
  <c r="E24" i="3"/>
  <c r="G24" i="3"/>
  <c r="I24" i="3"/>
  <c r="K24" i="3"/>
  <c r="M24" i="3"/>
  <c r="O24" i="3"/>
  <c r="Q24" i="3"/>
  <c r="S24" i="3"/>
  <c r="C25" i="3"/>
  <c r="E25" i="3"/>
  <c r="G25" i="3"/>
  <c r="I25" i="3"/>
  <c r="K25" i="3"/>
  <c r="M25" i="3"/>
  <c r="O25" i="3"/>
  <c r="Q25" i="3"/>
  <c r="S25" i="3"/>
  <c r="C26" i="3"/>
  <c r="E26" i="3"/>
  <c r="G26" i="3"/>
  <c r="I26" i="3"/>
  <c r="K26" i="3"/>
  <c r="M26" i="3"/>
  <c r="O26" i="3"/>
  <c r="Q26" i="3"/>
  <c r="S26" i="3"/>
  <c r="C27" i="3"/>
  <c r="E27" i="3"/>
  <c r="G27" i="3"/>
  <c r="I27" i="3"/>
  <c r="K27" i="3"/>
  <c r="M27" i="3"/>
  <c r="O27" i="3"/>
  <c r="Q27" i="3"/>
  <c r="S27" i="3"/>
  <c r="C28" i="3"/>
  <c r="E28" i="3"/>
  <c r="G28" i="3"/>
  <c r="I28" i="3"/>
  <c r="K28" i="3"/>
  <c r="M28" i="3"/>
  <c r="O28" i="3"/>
  <c r="Q28" i="3"/>
  <c r="S28" i="3"/>
  <c r="C6" i="2"/>
  <c r="E6" i="2"/>
  <c r="G6" i="2"/>
  <c r="I6" i="2"/>
  <c r="K6" i="2"/>
  <c r="M6" i="2"/>
  <c r="O6" i="2"/>
  <c r="Q6" i="2"/>
  <c r="R6" i="2"/>
  <c r="S6" i="2"/>
  <c r="U6" i="2"/>
  <c r="W6" i="2"/>
  <c r="H7" i="2"/>
  <c r="I7" i="2" s="1"/>
  <c r="P7" i="2"/>
  <c r="Q7" i="2" s="1"/>
  <c r="X7" i="2"/>
  <c r="C8" i="2"/>
  <c r="E8" i="2"/>
  <c r="G8" i="2"/>
  <c r="I8" i="2"/>
  <c r="K8" i="2"/>
  <c r="M8" i="2"/>
  <c r="M7" i="2" s="1"/>
  <c r="O8" i="2"/>
  <c r="Q8" i="2"/>
  <c r="S8" i="2"/>
  <c r="U8" i="2"/>
  <c r="U7" i="2" s="1"/>
  <c r="W8" i="2"/>
  <c r="B9" i="2"/>
  <c r="B7" i="2" s="1"/>
  <c r="C7" i="2" s="1"/>
  <c r="F9" i="2"/>
  <c r="G9" i="2" s="1"/>
  <c r="H9" i="2"/>
  <c r="I9" i="2" s="1"/>
  <c r="J9" i="2"/>
  <c r="J7" i="2" s="1"/>
  <c r="K7" i="2" s="1"/>
  <c r="L9" i="2"/>
  <c r="L7" i="2" s="1"/>
  <c r="M9" i="2"/>
  <c r="N9" i="2"/>
  <c r="O9" i="2" s="1"/>
  <c r="P9" i="2"/>
  <c r="Q9" i="2" s="1"/>
  <c r="R9" i="2"/>
  <c r="R7" i="2" s="1"/>
  <c r="S7" i="2" s="1"/>
  <c r="T9" i="2"/>
  <c r="T7" i="2" s="1"/>
  <c r="U9" i="2"/>
  <c r="V9" i="2"/>
  <c r="W9" i="2" s="1"/>
  <c r="C10" i="2"/>
  <c r="D10" i="2"/>
  <c r="E10" i="2" s="1"/>
  <c r="G10" i="2"/>
  <c r="I10" i="2"/>
  <c r="K10" i="2"/>
  <c r="M10" i="2"/>
  <c r="O10" i="2"/>
  <c r="Q10" i="2"/>
  <c r="S10" i="2"/>
  <c r="U10" i="2"/>
  <c r="W10" i="2"/>
  <c r="C11" i="2"/>
  <c r="E11" i="2"/>
  <c r="G11" i="2"/>
  <c r="I11" i="2"/>
  <c r="K11" i="2"/>
  <c r="M11" i="2"/>
  <c r="O11" i="2"/>
  <c r="Q11" i="2"/>
  <c r="S11" i="2"/>
  <c r="U11" i="2"/>
  <c r="W11" i="2"/>
  <c r="C12" i="2"/>
  <c r="D12" i="2"/>
  <c r="E12" i="2" s="1"/>
  <c r="G12" i="2"/>
  <c r="I12" i="2"/>
  <c r="K12" i="2"/>
  <c r="M12" i="2"/>
  <c r="O12" i="2"/>
  <c r="Q12" i="2"/>
  <c r="S12" i="2"/>
  <c r="U12" i="2"/>
  <c r="W12" i="2"/>
  <c r="C13" i="2"/>
  <c r="D13" i="2"/>
  <c r="D9" i="2" s="1"/>
  <c r="E13" i="2"/>
  <c r="G13" i="2"/>
  <c r="I13" i="2"/>
  <c r="K13" i="2"/>
  <c r="M13" i="2"/>
  <c r="O13" i="2"/>
  <c r="Q13" i="2"/>
  <c r="S13" i="2"/>
  <c r="U13" i="2"/>
  <c r="W13" i="2"/>
  <c r="C14" i="2"/>
  <c r="E14" i="2"/>
  <c r="G14" i="2"/>
  <c r="I14" i="2"/>
  <c r="K14" i="2"/>
  <c r="M14" i="2"/>
  <c r="O14" i="2"/>
  <c r="Q14" i="2"/>
  <c r="S14" i="2"/>
  <c r="U14" i="2"/>
  <c r="W14" i="2"/>
  <c r="C15" i="2"/>
  <c r="E15" i="2"/>
  <c r="G15" i="2"/>
  <c r="I15" i="2"/>
  <c r="K15" i="2"/>
  <c r="M15" i="2"/>
  <c r="O15" i="2"/>
  <c r="Q15" i="2"/>
  <c r="S15" i="2"/>
  <c r="U15" i="2"/>
  <c r="W15" i="2"/>
  <c r="C16" i="2"/>
  <c r="D16" i="2"/>
  <c r="E16" i="2" s="1"/>
  <c r="G16" i="2"/>
  <c r="I16" i="2"/>
  <c r="K16" i="2"/>
  <c r="M16" i="2"/>
  <c r="O16" i="2"/>
  <c r="Q16" i="2"/>
  <c r="S16" i="2"/>
  <c r="U16" i="2"/>
  <c r="W16" i="2"/>
  <c r="C17" i="2"/>
  <c r="E17" i="2"/>
  <c r="G17" i="2"/>
  <c r="I17" i="2"/>
  <c r="K17" i="2"/>
  <c r="M17" i="2"/>
  <c r="O17" i="2"/>
  <c r="Q17" i="2"/>
  <c r="S17" i="2"/>
  <c r="U17" i="2"/>
  <c r="W17" i="2"/>
  <c r="B18" i="2"/>
  <c r="C18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F24" i="2"/>
  <c r="L24" i="2"/>
  <c r="N24" i="2"/>
  <c r="T24" i="2"/>
  <c r="V24" i="2"/>
  <c r="B25" i="2"/>
  <c r="C25" i="2" s="1"/>
  <c r="C24" i="2" s="1"/>
  <c r="F25" i="2"/>
  <c r="D25" i="2" s="1"/>
  <c r="G25" i="2"/>
  <c r="G24" i="2" s="1"/>
  <c r="H25" i="2"/>
  <c r="I25" i="2" s="1"/>
  <c r="I24" i="2" s="1"/>
  <c r="J25" i="2"/>
  <c r="K25" i="2" s="1"/>
  <c r="K24" i="2" s="1"/>
  <c r="L25" i="2"/>
  <c r="M25" i="2" s="1"/>
  <c r="M24" i="2" s="1"/>
  <c r="N25" i="2"/>
  <c r="O25" i="2"/>
  <c r="O24" i="2" s="1"/>
  <c r="P25" i="2"/>
  <c r="Q25" i="2" s="1"/>
  <c r="Q24" i="2" s="1"/>
  <c r="R25" i="2"/>
  <c r="S25" i="2" s="1"/>
  <c r="S24" i="2" s="1"/>
  <c r="T25" i="2"/>
  <c r="U25" i="2" s="1"/>
  <c r="U24" i="2" s="1"/>
  <c r="V25" i="2"/>
  <c r="W25" i="2"/>
  <c r="W24" i="2" s="1"/>
  <c r="C26" i="2"/>
  <c r="D26" i="2"/>
  <c r="E26" i="2"/>
  <c r="G26" i="2"/>
  <c r="I26" i="2"/>
  <c r="K26" i="2"/>
  <c r="M26" i="2"/>
  <c r="O26" i="2"/>
  <c r="Q26" i="2"/>
  <c r="S26" i="2"/>
  <c r="U26" i="2"/>
  <c r="W26" i="2"/>
  <c r="C27" i="2"/>
  <c r="D27" i="2"/>
  <c r="E27" i="2"/>
  <c r="G27" i="2"/>
  <c r="I27" i="2"/>
  <c r="K27" i="2"/>
  <c r="M27" i="2"/>
  <c r="O27" i="2"/>
  <c r="Q27" i="2"/>
  <c r="S27" i="2"/>
  <c r="U27" i="2"/>
  <c r="W27" i="2"/>
  <c r="C28" i="2"/>
  <c r="D28" i="2"/>
  <c r="E28" i="2"/>
  <c r="G28" i="2"/>
  <c r="I28" i="2"/>
  <c r="K28" i="2"/>
  <c r="M28" i="2"/>
  <c r="O28" i="2"/>
  <c r="Q28" i="2"/>
  <c r="S28" i="2"/>
  <c r="U28" i="2"/>
  <c r="W28" i="2"/>
  <c r="C29" i="2"/>
  <c r="D29" i="2"/>
  <c r="E29" i="2"/>
  <c r="G29" i="2"/>
  <c r="I29" i="2"/>
  <c r="K29" i="2"/>
  <c r="M29" i="2"/>
  <c r="O29" i="2"/>
  <c r="Q29" i="2"/>
  <c r="S29" i="2"/>
  <c r="U29" i="2"/>
  <c r="W29" i="2"/>
  <c r="C30" i="2"/>
  <c r="D30" i="2"/>
  <c r="E30" i="2"/>
  <c r="G30" i="2"/>
  <c r="I30" i="2"/>
  <c r="K30" i="2"/>
  <c r="M30" i="2"/>
  <c r="O30" i="2"/>
  <c r="Q30" i="2"/>
  <c r="S30" i="2"/>
  <c r="U30" i="2"/>
  <c r="W30" i="2"/>
  <c r="B7" i="1"/>
  <c r="J7" i="1"/>
  <c r="C8" i="1"/>
  <c r="K8" i="1"/>
  <c r="S8" i="1"/>
  <c r="S6" i="1" s="1"/>
  <c r="B9" i="1"/>
  <c r="J9" i="1"/>
  <c r="B10" i="1"/>
  <c r="J10" i="1"/>
  <c r="B11" i="1"/>
  <c r="J11" i="1"/>
  <c r="B12" i="1"/>
  <c r="J12" i="1"/>
  <c r="B13" i="1"/>
  <c r="J13" i="1"/>
  <c r="B14" i="1"/>
  <c r="J14" i="1"/>
  <c r="B15" i="1"/>
  <c r="J15" i="1"/>
  <c r="B16" i="1"/>
  <c r="J16" i="1"/>
  <c r="B17" i="1"/>
  <c r="C17" i="1"/>
  <c r="D17" i="1"/>
  <c r="D8" i="1" s="1"/>
  <c r="D6" i="1" s="1"/>
  <c r="E17" i="1"/>
  <c r="E8" i="1" s="1"/>
  <c r="E6" i="1" s="1"/>
  <c r="F17" i="1"/>
  <c r="F8" i="1" s="1"/>
  <c r="F6" i="1" s="1"/>
  <c r="G17" i="1"/>
  <c r="G8" i="1" s="1"/>
  <c r="G6" i="1" s="1"/>
  <c r="H17" i="1"/>
  <c r="H8" i="1" s="1"/>
  <c r="H6" i="1" s="1"/>
  <c r="I17" i="1"/>
  <c r="I8" i="1" s="1"/>
  <c r="I6" i="1" s="1"/>
  <c r="J17" i="1"/>
  <c r="K17" i="1"/>
  <c r="L17" i="1"/>
  <c r="L8" i="1" s="1"/>
  <c r="L6" i="1" s="1"/>
  <c r="M17" i="1"/>
  <c r="M8" i="1" s="1"/>
  <c r="M6" i="1" s="1"/>
  <c r="N17" i="1"/>
  <c r="N8" i="1" s="1"/>
  <c r="N6" i="1" s="1"/>
  <c r="O17" i="1"/>
  <c r="O8" i="1" s="1"/>
  <c r="O6" i="1" s="1"/>
  <c r="P17" i="1"/>
  <c r="P8" i="1" s="1"/>
  <c r="P6" i="1" s="1"/>
  <c r="Q17" i="1"/>
  <c r="Q8" i="1" s="1"/>
  <c r="Q6" i="1" s="1"/>
  <c r="R17" i="1"/>
  <c r="R8" i="1" s="1"/>
  <c r="R6" i="1" s="1"/>
  <c r="S17" i="1"/>
  <c r="T17" i="1"/>
  <c r="T8" i="1" s="1"/>
  <c r="T6" i="1" s="1"/>
  <c r="U17" i="1"/>
  <c r="U8" i="1" s="1"/>
  <c r="U6" i="1" s="1"/>
  <c r="V17" i="1"/>
  <c r="V8" i="1" s="1"/>
  <c r="V6" i="1" s="1"/>
  <c r="W17" i="1"/>
  <c r="W8" i="1" s="1"/>
  <c r="W6" i="1" s="1"/>
  <c r="X17" i="1"/>
  <c r="X8" i="1" s="1"/>
  <c r="X6" i="1" s="1"/>
  <c r="Y17" i="1"/>
  <c r="Y8" i="1" s="1"/>
  <c r="Y6" i="1" s="1"/>
  <c r="Z17" i="1"/>
  <c r="Z8" i="1" s="1"/>
  <c r="Z6" i="1" s="1"/>
  <c r="B23" i="1"/>
  <c r="C23" i="1"/>
  <c r="D23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E9" i="2" l="1"/>
  <c r="D7" i="2"/>
  <c r="E7" i="2" s="1"/>
  <c r="B8" i="1"/>
  <c r="O7" i="2"/>
  <c r="H7" i="5"/>
  <c r="I7" i="5" s="1"/>
  <c r="J6" i="1"/>
  <c r="P7" i="5"/>
  <c r="Q7" i="5" s="1"/>
  <c r="B6" i="1"/>
  <c r="E25" i="2"/>
  <c r="E24" i="2" s="1"/>
  <c r="D24" i="2"/>
  <c r="J8" i="1"/>
  <c r="N7" i="2"/>
  <c r="K6" i="1"/>
  <c r="C6" i="1"/>
  <c r="S9" i="2"/>
  <c r="K9" i="2"/>
  <c r="C9" i="2"/>
  <c r="Q5" i="5"/>
  <c r="F7" i="2"/>
  <c r="G7" i="2" s="1"/>
  <c r="R24" i="2"/>
  <c r="J24" i="2"/>
  <c r="B24" i="2"/>
  <c r="M7" i="3"/>
  <c r="R14" i="5"/>
  <c r="R7" i="5" s="1"/>
  <c r="S7" i="5" s="1"/>
  <c r="J14" i="5"/>
  <c r="B14" i="5"/>
  <c r="O5" i="5"/>
  <c r="S5" i="5"/>
  <c r="J7" i="5"/>
  <c r="K7" i="5" s="1"/>
  <c r="B7" i="5"/>
  <c r="C7" i="5" s="1"/>
  <c r="M5" i="5"/>
  <c r="U5" i="5"/>
  <c r="P24" i="2"/>
  <c r="H24" i="2"/>
  <c r="K5" i="5"/>
  <c r="V7" i="2"/>
  <c r="W7" i="2" s="1"/>
</calcChain>
</file>

<file path=xl/comments1.xml><?xml version="1.0" encoding="utf-8"?>
<comments xmlns="http://schemas.openxmlformats.org/spreadsheetml/2006/main">
  <authors>
    <author>Windows ユーザー</author>
  </authors>
  <commentList>
    <comment ref="B2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医師歯科医師薬剤師統計はまだ公表されていない</t>
        </r>
      </text>
    </comment>
  </commentList>
</comments>
</file>

<file path=xl/sharedStrings.xml><?xml version="1.0" encoding="utf-8"?>
<sst xmlns="http://schemas.openxmlformats.org/spreadsheetml/2006/main" count="713" uniqueCount="140">
  <si>
    <t>注　　全道の数のうち、歯科技工所・施術所・市町村保健センター（類似施設欄含む）各欄は、札幌市を除く。</t>
    <phoneticPr fontId="5"/>
  </si>
  <si>
    <t>資料　保健所集計、医療施設調査</t>
    <rPh sb="9" eb="11">
      <t>イリョウ</t>
    </rPh>
    <rPh sb="11" eb="13">
      <t>シセツ</t>
    </rPh>
    <rPh sb="13" eb="15">
      <t>チョウサ</t>
    </rPh>
    <phoneticPr fontId="5"/>
  </si>
  <si>
    <t>-</t>
  </si>
  <si>
    <t>奥尻町</t>
  </si>
  <si>
    <t>乙部町</t>
  </si>
  <si>
    <t>厚沢部町</t>
  </si>
  <si>
    <t>上ノ国町</t>
  </si>
  <si>
    <t>江差町</t>
  </si>
  <si>
    <t>江差保健所</t>
  </si>
  <si>
    <t>南檜山
第2次保健医療福祉圏</t>
    <phoneticPr fontId="5"/>
  </si>
  <si>
    <t>せたな町</t>
  </si>
  <si>
    <t>今金町</t>
  </si>
  <si>
    <t>長万部町</t>
  </si>
  <si>
    <t>八雲町</t>
  </si>
  <si>
    <t>八雲保健所</t>
  </si>
  <si>
    <t>北渡島檜山
第2次保健医療福祉圏</t>
    <phoneticPr fontId="5"/>
  </si>
  <si>
    <t>-</t>
    <phoneticPr fontId="5"/>
  </si>
  <si>
    <t>森町</t>
    <rPh sb="0" eb="2">
      <t>モリマチ</t>
    </rPh>
    <phoneticPr fontId="5"/>
  </si>
  <si>
    <t>鹿部町</t>
    <rPh sb="0" eb="3">
      <t>シカベチョウ</t>
    </rPh>
    <phoneticPr fontId="5"/>
  </si>
  <si>
    <t>七飯町</t>
    <rPh sb="0" eb="3">
      <t>ナナエチョウ</t>
    </rPh>
    <phoneticPr fontId="5"/>
  </si>
  <si>
    <t>木古内町</t>
    <rPh sb="0" eb="4">
      <t>キコナイチョウ</t>
    </rPh>
    <phoneticPr fontId="5"/>
  </si>
  <si>
    <t>知内町</t>
    <rPh sb="0" eb="3">
      <t>シリウチチョウ</t>
    </rPh>
    <phoneticPr fontId="5"/>
  </si>
  <si>
    <t>福島町</t>
    <rPh sb="0" eb="3">
      <t>フクシマチョウ</t>
    </rPh>
    <phoneticPr fontId="5"/>
  </si>
  <si>
    <t>松前町</t>
    <rPh sb="0" eb="3">
      <t>マツマエチョウ</t>
    </rPh>
    <phoneticPr fontId="5"/>
  </si>
  <si>
    <t>北斗市</t>
    <rPh sb="0" eb="3">
      <t>ホクトシ</t>
    </rPh>
    <phoneticPr fontId="5"/>
  </si>
  <si>
    <t>渡島保健所</t>
    <rPh sb="0" eb="2">
      <t>オシマ</t>
    </rPh>
    <rPh sb="2" eb="5">
      <t>ホケンジョ</t>
    </rPh>
    <phoneticPr fontId="5"/>
  </si>
  <si>
    <t>市立函館保健所</t>
    <rPh sb="0" eb="2">
      <t>シリツ</t>
    </rPh>
    <rPh sb="2" eb="4">
      <t>ハコダテ</t>
    </rPh>
    <rPh sb="4" eb="7">
      <t>ホケンジョ</t>
    </rPh>
    <phoneticPr fontId="5"/>
  </si>
  <si>
    <t>南渡島圏域</t>
    <rPh sb="0" eb="1">
      <t>ミナミ</t>
    </rPh>
    <rPh sb="1" eb="3">
      <t>オシマ</t>
    </rPh>
    <rPh sb="3" eb="5">
      <t>ケンイキ</t>
    </rPh>
    <phoneticPr fontId="5"/>
  </si>
  <si>
    <t>全道</t>
    <rPh sb="0" eb="1">
      <t>ゼン</t>
    </rPh>
    <rPh sb="1" eb="2">
      <t>ミチ</t>
    </rPh>
    <phoneticPr fontId="5"/>
  </si>
  <si>
    <t>診療所（一般）</t>
  </si>
  <si>
    <t>病　院</t>
  </si>
  <si>
    <t>その他</t>
  </si>
  <si>
    <t>道市町村</t>
  </si>
  <si>
    <t>個人</t>
  </si>
  <si>
    <t>その他の法人</t>
  </si>
  <si>
    <t>医療法人</t>
  </si>
  <si>
    <t>公的医療機関</t>
  </si>
  <si>
    <t>国</t>
  </si>
  <si>
    <t>計</t>
  </si>
  <si>
    <t>その他の法人</t>
    <rPh sb="2" eb="3">
      <t>タ</t>
    </rPh>
    <phoneticPr fontId="5"/>
  </si>
  <si>
    <t>衛生検査所</t>
  </si>
  <si>
    <t>市町村保健センター及び同様の機能を持つセンター</t>
    <rPh sb="3" eb="5">
      <t>ホケン</t>
    </rPh>
    <rPh sb="9" eb="10">
      <t>オヨ</t>
    </rPh>
    <rPh sb="11" eb="13">
      <t>ドウヨウ</t>
    </rPh>
    <rPh sb="14" eb="16">
      <t>キノウ</t>
    </rPh>
    <rPh sb="17" eb="18">
      <t>モ</t>
    </rPh>
    <phoneticPr fontId="5"/>
  </si>
  <si>
    <t>施術所</t>
  </si>
  <si>
    <t>助産所</t>
  </si>
  <si>
    <t>歯科技工所</t>
  </si>
  <si>
    <t>歯科診療所</t>
  </si>
  <si>
    <t>療養病床</t>
    <phoneticPr fontId="5"/>
  </si>
  <si>
    <t>救急告示
医療施設</t>
    <rPh sb="5" eb="7">
      <t>イリョウ</t>
    </rPh>
    <rPh sb="7" eb="9">
      <t>シセツ</t>
    </rPh>
    <phoneticPr fontId="5"/>
  </si>
  <si>
    <t>診療所（歯科診療所を除く）</t>
  </si>
  <si>
    <t>病院</t>
    <phoneticPr fontId="5"/>
  </si>
  <si>
    <t>令和元年10月1日現在</t>
    <rPh sb="3" eb="4">
      <t>ネン</t>
    </rPh>
    <rPh sb="6" eb="7">
      <t>ツキ</t>
    </rPh>
    <rPh sb="8" eb="9">
      <t>ヒ</t>
    </rPh>
    <rPh sb="9" eb="11">
      <t>ゲンザイ</t>
    </rPh>
    <phoneticPr fontId="5"/>
  </si>
  <si>
    <t>第６４表　保健医療施設数</t>
    <phoneticPr fontId="5"/>
  </si>
  <si>
    <t>南檜山
第2次保健
医療福祉圏</t>
    <phoneticPr fontId="5"/>
  </si>
  <si>
    <t>北渡島檜山
第2次保健
医療福祉圏</t>
    <phoneticPr fontId="5"/>
  </si>
  <si>
    <t>函館市</t>
    <rPh sb="0" eb="3">
      <t>ハコダテシ</t>
    </rPh>
    <phoneticPr fontId="5"/>
  </si>
  <si>
    <t>人口
  10万対</t>
    <phoneticPr fontId="5"/>
  </si>
  <si>
    <t>実数</t>
  </si>
  <si>
    <t>人口
 10万対</t>
    <phoneticPr fontId="5"/>
  </si>
  <si>
    <t>○年推計日本人人口</t>
    <phoneticPr fontId="5"/>
  </si>
  <si>
    <t>療養病床数</t>
    <rPh sb="0" eb="2">
      <t>リョウヨウ</t>
    </rPh>
    <rPh sb="2" eb="4">
      <t>ビョウショウ</t>
    </rPh>
    <rPh sb="4" eb="5">
      <t>スウ</t>
    </rPh>
    <phoneticPr fontId="5"/>
  </si>
  <si>
    <t>一般病床数</t>
    <rPh sb="0" eb="2">
      <t>イッパン</t>
    </rPh>
    <phoneticPr fontId="5"/>
  </si>
  <si>
    <t>施設数</t>
    <phoneticPr fontId="5"/>
  </si>
  <si>
    <t>感染症病床</t>
    <rPh sb="0" eb="3">
      <t>カンセンショウ</t>
    </rPh>
    <rPh sb="3" eb="5">
      <t>ビョウショウ</t>
    </rPh>
    <phoneticPr fontId="5"/>
  </si>
  <si>
    <t>結核病床</t>
    <rPh sb="2" eb="4">
      <t>ビョウショウ</t>
    </rPh>
    <phoneticPr fontId="5"/>
  </si>
  <si>
    <t>精神病床</t>
    <rPh sb="2" eb="4">
      <t>ビョウショウ</t>
    </rPh>
    <phoneticPr fontId="5"/>
  </si>
  <si>
    <t>一般病床</t>
    <rPh sb="2" eb="4">
      <t>ビョウショウ</t>
    </rPh>
    <phoneticPr fontId="5"/>
  </si>
  <si>
    <t>歯科</t>
    <phoneticPr fontId="5"/>
  </si>
  <si>
    <t>　　　一般</t>
    <phoneticPr fontId="5"/>
  </si>
  <si>
    <t>　　　病床数</t>
    <phoneticPr fontId="5"/>
  </si>
  <si>
    <t>施設数</t>
    <rPh sb="0" eb="2">
      <t>シセツ</t>
    </rPh>
    <phoneticPr fontId="5"/>
  </si>
  <si>
    <t>　　　診療所</t>
    <phoneticPr fontId="5"/>
  </si>
  <si>
    <t>　　病院</t>
    <phoneticPr fontId="5"/>
  </si>
  <si>
    <t>令和元年10月1日現在</t>
    <rPh sb="3" eb="4">
      <t>ネン</t>
    </rPh>
    <rPh sb="6" eb="7">
      <t>ガツ</t>
    </rPh>
    <rPh sb="8" eb="11">
      <t>ニチゲンザイ</t>
    </rPh>
    <phoneticPr fontId="5"/>
  </si>
  <si>
    <t>第６５表　医療施設数・病床数（人口１０万対）</t>
    <rPh sb="0" eb="1">
      <t>ダイ</t>
    </rPh>
    <rPh sb="3" eb="4">
      <t>ヒョウ</t>
    </rPh>
    <rPh sb="5" eb="7">
      <t>イリョウ</t>
    </rPh>
    <rPh sb="7" eb="10">
      <t>シセツスウ</t>
    </rPh>
    <rPh sb="11" eb="14">
      <t>ビョウショウスウ</t>
    </rPh>
    <rPh sb="15" eb="17">
      <t>ジンコウ</t>
    </rPh>
    <rPh sb="19" eb="20">
      <t>ヨロズ</t>
    </rPh>
    <rPh sb="20" eb="21">
      <t>タイ</t>
    </rPh>
    <phoneticPr fontId="5"/>
  </si>
  <si>
    <t>資料　医師･歯科医師・薬剤師調査、看護師等業務従事届、衛生行政報告例</t>
    <rPh sb="0" eb="2">
      <t>シリョウ</t>
    </rPh>
    <rPh sb="3" eb="5">
      <t>イシ</t>
    </rPh>
    <rPh sb="6" eb="8">
      <t>シカ</t>
    </rPh>
    <rPh sb="8" eb="10">
      <t>イシ</t>
    </rPh>
    <rPh sb="11" eb="14">
      <t>ヤクザイシ</t>
    </rPh>
    <rPh sb="14" eb="16">
      <t>チョウサ</t>
    </rPh>
    <rPh sb="17" eb="19">
      <t>カンゴ</t>
    </rPh>
    <rPh sb="19" eb="21">
      <t>シトウ</t>
    </rPh>
    <rPh sb="21" eb="23">
      <t>ギョウム</t>
    </rPh>
    <rPh sb="23" eb="25">
      <t>ジュウジ</t>
    </rPh>
    <rPh sb="25" eb="26">
      <t>トド</t>
    </rPh>
    <rPh sb="27" eb="29">
      <t>エイセイ</t>
    </rPh>
    <rPh sb="29" eb="31">
      <t>ギョウセイ</t>
    </rPh>
    <rPh sb="31" eb="34">
      <t>ホウコクレイ</t>
    </rPh>
    <phoneticPr fontId="5"/>
  </si>
  <si>
    <t>南渡島第二次保健医療福祉圏</t>
    <rPh sb="0" eb="1">
      <t>ミナミ</t>
    </rPh>
    <rPh sb="1" eb="3">
      <t>オシマ</t>
    </rPh>
    <rPh sb="3" eb="4">
      <t>ダイ</t>
    </rPh>
    <rPh sb="4" eb="6">
      <t>ニジ</t>
    </rPh>
    <rPh sb="6" eb="8">
      <t>ホケン</t>
    </rPh>
    <rPh sb="8" eb="10">
      <t>イリョウ</t>
    </rPh>
    <rPh sb="10" eb="12">
      <t>フクシ</t>
    </rPh>
    <rPh sb="12" eb="13">
      <t>ケン</t>
    </rPh>
    <phoneticPr fontId="5"/>
  </si>
  <si>
    <t>人口
10万対</t>
    <phoneticPr fontId="5"/>
  </si>
  <si>
    <t>○年推計日本人人口</t>
  </si>
  <si>
    <t>准看護師</t>
    <rPh sb="3" eb="4">
      <t>シ</t>
    </rPh>
    <phoneticPr fontId="5"/>
  </si>
  <si>
    <t>看護師</t>
    <rPh sb="2" eb="3">
      <t>シ</t>
    </rPh>
    <phoneticPr fontId="5"/>
  </si>
  <si>
    <t>助産師</t>
    <rPh sb="2" eb="3">
      <t>シ</t>
    </rPh>
    <phoneticPr fontId="5"/>
  </si>
  <si>
    <t>保健師</t>
    <rPh sb="2" eb="3">
      <t>シ</t>
    </rPh>
    <phoneticPr fontId="5"/>
  </si>
  <si>
    <t>歯科技工士</t>
    <rPh sb="0" eb="2">
      <t>シカ</t>
    </rPh>
    <rPh sb="2" eb="5">
      <t>ギコウシ</t>
    </rPh>
    <phoneticPr fontId="5"/>
  </si>
  <si>
    <t>歯科衛生士</t>
    <rPh sb="0" eb="2">
      <t>シカ</t>
    </rPh>
    <rPh sb="2" eb="5">
      <t>エイセイシ</t>
    </rPh>
    <phoneticPr fontId="5"/>
  </si>
  <si>
    <t>薬剤師</t>
    <phoneticPr fontId="5"/>
  </si>
  <si>
    <t>歯科医師</t>
    <phoneticPr fontId="5"/>
  </si>
  <si>
    <t>医師</t>
    <phoneticPr fontId="5"/>
  </si>
  <si>
    <t>令和元年末現在</t>
    <rPh sb="3" eb="4">
      <t>ネン</t>
    </rPh>
    <rPh sb="5" eb="7">
      <t>ゲンザイ</t>
    </rPh>
    <phoneticPr fontId="5"/>
  </si>
  <si>
    <t>第６６－１表　保健医療従事者数（人口１０万対）</t>
    <phoneticPr fontId="5"/>
  </si>
  <si>
    <t>資料　地域保健・健康増進事業報告</t>
    <rPh sb="3" eb="5">
      <t>チイキ</t>
    </rPh>
    <rPh sb="5" eb="7">
      <t>ホケン</t>
    </rPh>
    <rPh sb="8" eb="10">
      <t>ケンコウ</t>
    </rPh>
    <rPh sb="10" eb="12">
      <t>ゾウシン</t>
    </rPh>
    <rPh sb="12" eb="14">
      <t>ジギョウ</t>
    </rPh>
    <rPh sb="14" eb="16">
      <t>ホウコク</t>
    </rPh>
    <phoneticPr fontId="5"/>
  </si>
  <si>
    <t>非常勤（延人員）</t>
    <rPh sb="0" eb="1">
      <t>ヒ</t>
    </rPh>
    <rPh sb="1" eb="3">
      <t>ジョウキン</t>
    </rPh>
    <rPh sb="4" eb="7">
      <t>ノベジンイン</t>
    </rPh>
    <phoneticPr fontId="5"/>
  </si>
  <si>
    <t>常勤（実人員）</t>
    <rPh sb="0" eb="2">
      <t>ジョウキン</t>
    </rPh>
    <rPh sb="3" eb="6">
      <t>ジツジンイン</t>
    </rPh>
    <phoneticPr fontId="5"/>
  </si>
  <si>
    <t>江差保健所</t>
    <rPh sb="0" eb="2">
      <t>エサシ</t>
    </rPh>
    <phoneticPr fontId="5"/>
  </si>
  <si>
    <t>南檜山第二次保健医療福祉圏</t>
    <rPh sb="0" eb="1">
      <t>ミナミ</t>
    </rPh>
    <rPh sb="1" eb="3">
      <t>ヒヤマ</t>
    </rPh>
    <rPh sb="3" eb="4">
      <t>ダイ</t>
    </rPh>
    <rPh sb="4" eb="5">
      <t>2</t>
    </rPh>
    <rPh sb="5" eb="6">
      <t>ジ</t>
    </rPh>
    <rPh sb="6" eb="8">
      <t>ホケン</t>
    </rPh>
    <rPh sb="8" eb="10">
      <t>イリョウ</t>
    </rPh>
    <rPh sb="10" eb="12">
      <t>フクシ</t>
    </rPh>
    <rPh sb="12" eb="13">
      <t>ケン</t>
    </rPh>
    <phoneticPr fontId="5"/>
  </si>
  <si>
    <t>八雲保健所</t>
    <rPh sb="0" eb="5">
      <t>ヤクオホケンジョ</t>
    </rPh>
    <phoneticPr fontId="5"/>
  </si>
  <si>
    <t>北渡島檜山第二次保健医療福祉圏</t>
    <rPh sb="0" eb="5">
      <t>キタオシマヒヤマ</t>
    </rPh>
    <rPh sb="5" eb="6">
      <t>ダイ</t>
    </rPh>
    <rPh sb="6" eb="7">
      <t>2</t>
    </rPh>
    <rPh sb="7" eb="8">
      <t>ジ</t>
    </rPh>
    <rPh sb="8" eb="10">
      <t>ホケン</t>
    </rPh>
    <rPh sb="10" eb="12">
      <t>イリョウ</t>
    </rPh>
    <rPh sb="12" eb="14">
      <t>フクシ</t>
    </rPh>
    <rPh sb="14" eb="15">
      <t>ケン</t>
    </rPh>
    <phoneticPr fontId="5"/>
  </si>
  <si>
    <t>渡島保健所</t>
    <rPh sb="0" eb="2">
      <t>オシマ</t>
    </rPh>
    <phoneticPr fontId="5"/>
  </si>
  <si>
    <t>市立函館保健所</t>
    <rPh sb="0" eb="2">
      <t>シリツ</t>
    </rPh>
    <rPh sb="2" eb="4">
      <t>ハコダテ</t>
    </rPh>
    <phoneticPr fontId="5"/>
  </si>
  <si>
    <t>第二次保健医療福祉圏</t>
    <rPh sb="0" eb="1">
      <t>ダイ</t>
    </rPh>
    <rPh sb="1" eb="2">
      <t>2</t>
    </rPh>
    <rPh sb="2" eb="3">
      <t>ジ</t>
    </rPh>
    <rPh sb="3" eb="5">
      <t>ホケン</t>
    </rPh>
    <rPh sb="5" eb="7">
      <t>イリョウ</t>
    </rPh>
    <rPh sb="7" eb="9">
      <t>フクシ</t>
    </rPh>
    <rPh sb="9" eb="10">
      <t>ケン</t>
    </rPh>
    <phoneticPr fontId="5"/>
  </si>
  <si>
    <t>医療監視員</t>
    <rPh sb="0" eb="2">
      <t>イリョウ</t>
    </rPh>
    <rPh sb="2" eb="5">
      <t>カンシイン</t>
    </rPh>
    <phoneticPr fontId="5"/>
  </si>
  <si>
    <t>環境衛生監視員</t>
    <rPh sb="0" eb="2">
      <t>カンキョウ</t>
    </rPh>
    <rPh sb="2" eb="4">
      <t>エイセイ</t>
    </rPh>
    <rPh sb="4" eb="7">
      <t>カンシイン</t>
    </rPh>
    <phoneticPr fontId="5"/>
  </si>
  <si>
    <t>食品衛生監視員</t>
    <rPh sb="0" eb="2">
      <t>ショクヒン</t>
    </rPh>
    <rPh sb="2" eb="4">
      <t>エイセイ</t>
    </rPh>
    <rPh sb="4" eb="7">
      <t>カンシイン</t>
    </rPh>
    <phoneticPr fontId="5"/>
  </si>
  <si>
    <t>栄養指導員</t>
    <rPh sb="0" eb="2">
      <t>エイヨウ</t>
    </rPh>
    <rPh sb="2" eb="5">
      <t>シドウイン</t>
    </rPh>
    <phoneticPr fontId="5"/>
  </si>
  <si>
    <t>精神保健福祉相談員</t>
    <rPh sb="0" eb="2">
      <t>セイシン</t>
    </rPh>
    <rPh sb="2" eb="4">
      <t>ホケン</t>
    </rPh>
    <rPh sb="4" eb="6">
      <t>フクシ</t>
    </rPh>
    <rPh sb="6" eb="9">
      <t>ソウダンイン</t>
    </rPh>
    <phoneticPr fontId="5"/>
  </si>
  <si>
    <t>精神保健福祉士</t>
    <rPh sb="0" eb="2">
      <t>セイシン</t>
    </rPh>
    <rPh sb="2" eb="4">
      <t>ホケン</t>
    </rPh>
    <rPh sb="4" eb="7">
      <t>フクシシ</t>
    </rPh>
    <phoneticPr fontId="5"/>
  </si>
  <si>
    <t>（再掲）</t>
    <rPh sb="1" eb="3">
      <t>サイケイ</t>
    </rPh>
    <phoneticPr fontId="5"/>
  </si>
  <si>
    <t>計</t>
    <rPh sb="0" eb="1">
      <t>ケイ</t>
    </rPh>
    <phoneticPr fontId="5"/>
  </si>
  <si>
    <t>その他</t>
    <rPh sb="2" eb="3">
      <t>タ</t>
    </rPh>
    <phoneticPr fontId="5"/>
  </si>
  <si>
    <t>栄養士</t>
    <rPh sb="0" eb="3">
      <t>エイヨウシ</t>
    </rPh>
    <phoneticPr fontId="5"/>
  </si>
  <si>
    <t>管理栄養士</t>
    <rPh sb="0" eb="2">
      <t>カンリ</t>
    </rPh>
    <rPh sb="2" eb="5">
      <t>エイヨウシ</t>
    </rPh>
    <phoneticPr fontId="5"/>
  </si>
  <si>
    <t>衛生検査技師</t>
    <rPh sb="0" eb="2">
      <t>エイセイ</t>
    </rPh>
    <rPh sb="2" eb="4">
      <t>ケンサ</t>
    </rPh>
    <rPh sb="4" eb="6">
      <t>ギシ</t>
    </rPh>
    <phoneticPr fontId="5"/>
  </si>
  <si>
    <t>臨床検査技師</t>
    <rPh sb="0" eb="2">
      <t>リンショウ</t>
    </rPh>
    <rPh sb="2" eb="4">
      <t>ケンサ</t>
    </rPh>
    <rPh sb="4" eb="6">
      <t>ギシ</t>
    </rPh>
    <phoneticPr fontId="5"/>
  </si>
  <si>
    <t>診療エックス線技師</t>
    <rPh sb="0" eb="2">
      <t>シンリョウ</t>
    </rPh>
    <rPh sb="6" eb="7">
      <t>セン</t>
    </rPh>
    <rPh sb="7" eb="9">
      <t>ギシ</t>
    </rPh>
    <phoneticPr fontId="5"/>
  </si>
  <si>
    <t>診療放射線技師</t>
    <rPh sb="0" eb="2">
      <t>シンリョウ</t>
    </rPh>
    <rPh sb="2" eb="5">
      <t>ホウシャセン</t>
    </rPh>
    <rPh sb="5" eb="7">
      <t>ギシ</t>
    </rPh>
    <phoneticPr fontId="5"/>
  </si>
  <si>
    <t>作業療法士</t>
    <rPh sb="0" eb="2">
      <t>サギョウ</t>
    </rPh>
    <rPh sb="2" eb="5">
      <t>リョウホウシ</t>
    </rPh>
    <phoneticPr fontId="5"/>
  </si>
  <si>
    <t>理学療法士</t>
    <phoneticPr fontId="5"/>
  </si>
  <si>
    <t>准看護師</t>
    <rPh sb="0" eb="4">
      <t>ジュンカンゴシ</t>
    </rPh>
    <phoneticPr fontId="5"/>
  </si>
  <si>
    <t>看護師</t>
    <rPh sb="0" eb="3">
      <t>カンゴシ</t>
    </rPh>
    <phoneticPr fontId="5"/>
  </si>
  <si>
    <t>助産師</t>
    <rPh sb="0" eb="3">
      <t>ジョサンシ</t>
    </rPh>
    <phoneticPr fontId="5"/>
  </si>
  <si>
    <t>保健師</t>
    <rPh sb="0" eb="3">
      <t>ホケンシ</t>
    </rPh>
    <phoneticPr fontId="5"/>
  </si>
  <si>
    <t>薬剤師</t>
    <rPh sb="0" eb="3">
      <t>ヤクザイシ</t>
    </rPh>
    <phoneticPr fontId="5"/>
  </si>
  <si>
    <t>獣医師</t>
    <rPh sb="0" eb="3">
      <t>ジュウイシ</t>
    </rPh>
    <phoneticPr fontId="5"/>
  </si>
  <si>
    <t>令和元年度</t>
  </si>
  <si>
    <t>第６６－２表　職員配置状況（保健所・地域保健事業に関わる部署）</t>
    <rPh sb="7" eb="9">
      <t>ショクイン</t>
    </rPh>
    <rPh sb="9" eb="11">
      <t>ハイチ</t>
    </rPh>
    <rPh sb="11" eb="13">
      <t>ジョウキョウ</t>
    </rPh>
    <rPh sb="14" eb="17">
      <t>ホケンショ</t>
    </rPh>
    <rPh sb="18" eb="20">
      <t>チイキ</t>
    </rPh>
    <rPh sb="20" eb="22">
      <t>ホケン</t>
    </rPh>
    <rPh sb="22" eb="24">
      <t>ジギョウ</t>
    </rPh>
    <rPh sb="25" eb="26">
      <t>カカ</t>
    </rPh>
    <rPh sb="28" eb="30">
      <t>ブショ</t>
    </rPh>
    <phoneticPr fontId="5"/>
  </si>
  <si>
    <t>注２　栄養士、管理栄養士については、有する免許の種類によりそれぞれに計上することとした。</t>
    <rPh sb="0" eb="1">
      <t>チュウ</t>
    </rPh>
    <rPh sb="3" eb="6">
      <t>エイヨウシ</t>
    </rPh>
    <rPh sb="7" eb="9">
      <t>カンリ</t>
    </rPh>
    <rPh sb="9" eb="12">
      <t>エイヨウシ</t>
    </rPh>
    <rPh sb="18" eb="19">
      <t>ユウ</t>
    </rPh>
    <rPh sb="21" eb="23">
      <t>メンキョ</t>
    </rPh>
    <rPh sb="24" eb="26">
      <t>シュルイ</t>
    </rPh>
    <rPh sb="34" eb="36">
      <t>ケイジョウ</t>
    </rPh>
    <phoneticPr fontId="5"/>
  </si>
  <si>
    <t>注１　平成１５年度から診療所（助産所）運営状況報告が廃止されたため、病院のみの従事者数である。</t>
    <rPh sb="0" eb="1">
      <t>チュウ</t>
    </rPh>
    <rPh sb="39" eb="42">
      <t>ジュウジシャ</t>
    </rPh>
    <phoneticPr fontId="5"/>
  </si>
  <si>
    <t>資料　病院報告</t>
    <rPh sb="3" eb="5">
      <t>ビョウイン</t>
    </rPh>
    <rPh sb="5" eb="7">
      <t>ホウコク</t>
    </rPh>
    <phoneticPr fontId="5"/>
  </si>
  <si>
    <t>常勤換算数</t>
    <rPh sb="0" eb="2">
      <t>ジョウキン</t>
    </rPh>
    <rPh sb="2" eb="4">
      <t>カンサン</t>
    </rPh>
    <rPh sb="4" eb="5">
      <t>スウ</t>
    </rPh>
    <phoneticPr fontId="5"/>
  </si>
  <si>
    <t>○年　　　　　推計日本人人口</t>
    <rPh sb="7" eb="9">
      <t>スイケイ</t>
    </rPh>
    <rPh sb="9" eb="12">
      <t>ニホンジン</t>
    </rPh>
    <rPh sb="12" eb="14">
      <t>ジンコウ</t>
    </rPh>
    <phoneticPr fontId="5"/>
  </si>
  <si>
    <t>言語聴覚士</t>
    <rPh sb="0" eb="2">
      <t>ゲンゴ</t>
    </rPh>
    <rPh sb="2" eb="5">
      <t>チョウカクシ</t>
    </rPh>
    <phoneticPr fontId="5"/>
  </si>
  <si>
    <t>義肢装具士</t>
    <rPh sb="0" eb="2">
      <t>ギシ</t>
    </rPh>
    <rPh sb="2" eb="5">
      <t>ソウグシ</t>
    </rPh>
    <phoneticPr fontId="5"/>
  </si>
  <si>
    <t>臨床工学技士</t>
    <phoneticPr fontId="5"/>
  </si>
  <si>
    <t>視能訓練士</t>
    <phoneticPr fontId="5"/>
  </si>
  <si>
    <t>作業療法士</t>
    <phoneticPr fontId="5"/>
  </si>
  <si>
    <t>臨床・衛生
検査技師</t>
    <rPh sb="4" eb="5">
      <t>セイ</t>
    </rPh>
    <rPh sb="6" eb="8">
      <t>ケンサ</t>
    </rPh>
    <rPh sb="8" eb="10">
      <t>ギシ</t>
    </rPh>
    <phoneticPr fontId="5"/>
  </si>
  <si>
    <t>診療放射線X線技師</t>
    <rPh sb="6" eb="7">
      <t>セン</t>
    </rPh>
    <rPh sb="7" eb="9">
      <t>ギシ</t>
    </rPh>
    <phoneticPr fontId="5"/>
  </si>
  <si>
    <t>管理栄養士</t>
    <phoneticPr fontId="5"/>
  </si>
  <si>
    <t xml:space="preserve">
栄養士</t>
    <phoneticPr fontId="5"/>
  </si>
  <si>
    <t>令和元年</t>
    <rPh sb="3" eb="4">
      <t>ネン</t>
    </rPh>
    <phoneticPr fontId="5"/>
  </si>
  <si>
    <t>第６７表　保健所把握保健医療機関従事者数（人口１０万対）</t>
    <rPh sb="5" eb="8">
      <t>ホケンショ</t>
    </rPh>
    <rPh sb="8" eb="10">
      <t>ハアク</t>
    </rPh>
    <rPh sb="10" eb="12">
      <t>ホケン</t>
    </rPh>
    <rPh sb="12" eb="14">
      <t>イリョウ</t>
    </rPh>
    <rPh sb="14" eb="16">
      <t>キカン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</si>
</sst>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.0;[Red]\-#,##0.0"/>
    <numFmt numFmtId="177" formatCode="#,##0_ ;[Red]\-#,##0\ "/>
    <numFmt numFmtId="178" formatCode="#,##0;[Red]\-#,##0;\-"/>
    <numFmt numFmtId="179" formatCode="0.0_);[Red]\(0.0\)"/>
    <numFmt numFmtId="180" formatCode="#,##0.0_);[Red]\(#,##0.0\)"/>
  </numFmts>
  <fonts count="1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b/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9"/>
      <color theme="1"/>
      <name val="メイリオ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b/>
      <sz val="11"/>
      <name val="ＭＳ 明朝"/>
      <family val="1"/>
      <charset val="128"/>
    </font>
    <font>
      <b/>
      <sz val="9"/>
      <name val="游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  <font>
      <b/>
      <sz val="11"/>
      <name val="游ゴシック"/>
      <family val="3"/>
      <charset val="128"/>
    </font>
    <font>
      <b/>
      <sz val="10"/>
      <name val="游ゴシック"/>
      <family val="3"/>
      <charset val="128"/>
    </font>
    <font>
      <sz val="11"/>
      <name val="游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8"/>
      </top>
      <bottom/>
      <diagonal/>
    </border>
  </borders>
  <cellStyleXfs count="4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  <xf numFmtId="0" fontId="1" fillId="0" borderId="0"/>
  </cellStyleXfs>
  <cellXfs count="307">
    <xf numFmtId="0" fontId="0" fillId="0" borderId="0" xfId="0">
      <alignment vertical="center"/>
    </xf>
    <xf numFmtId="0" fontId="2" fillId="0" borderId="0" xfId="1" applyFont="1"/>
    <xf numFmtId="38" fontId="2" fillId="0" borderId="0" xfId="2" applyFont="1"/>
    <xf numFmtId="0" fontId="2" fillId="0" borderId="0" xfId="1" applyFont="1" applyAlignment="1">
      <alignment horizontal="left"/>
    </xf>
    <xf numFmtId="38" fontId="4" fillId="0" borderId="0" xfId="2" applyFont="1" applyAlignment="1"/>
    <xf numFmtId="38" fontId="4" fillId="0" borderId="0" xfId="2" applyFont="1" applyAlignment="1">
      <alignment horizontal="left"/>
    </xf>
    <xf numFmtId="38" fontId="4" fillId="0" borderId="0" xfId="2" applyFont="1" applyFill="1" applyAlignment="1"/>
    <xf numFmtId="38" fontId="4" fillId="0" borderId="0" xfId="2" applyFont="1" applyFill="1" applyAlignment="1">
      <alignment horizontal="left"/>
    </xf>
    <xf numFmtId="38" fontId="4" fillId="0" borderId="0" xfId="2" applyFont="1" applyBorder="1" applyAlignment="1"/>
    <xf numFmtId="38" fontId="4" fillId="0" borderId="0" xfId="2" applyFont="1" applyBorder="1" applyAlignment="1">
      <alignment horizontal="left"/>
    </xf>
    <xf numFmtId="38" fontId="4" fillId="0" borderId="0" xfId="2" applyFont="1" applyFill="1" applyBorder="1" applyAlignment="1">
      <alignment horizontal="right"/>
    </xf>
    <xf numFmtId="38" fontId="4" fillId="0" borderId="0" xfId="2" applyFont="1" applyFill="1" applyBorder="1" applyAlignment="1" applyProtection="1">
      <alignment horizontal="right" vertical="center"/>
    </xf>
    <xf numFmtId="38" fontId="4" fillId="0" borderId="0" xfId="2" applyFont="1" applyBorder="1" applyAlignment="1">
      <alignment horizontal="left" vertical="center"/>
    </xf>
    <xf numFmtId="38" fontId="4" fillId="0" borderId="1" xfId="2" applyFont="1" applyFill="1" applyBorder="1" applyAlignment="1">
      <alignment horizontal="right" vertical="center"/>
    </xf>
    <xf numFmtId="38" fontId="4" fillId="0" borderId="1" xfId="2" applyFont="1" applyFill="1" applyBorder="1" applyAlignment="1" applyProtection="1">
      <alignment horizontal="right" vertical="center"/>
    </xf>
    <xf numFmtId="38" fontId="4" fillId="0" borderId="1" xfId="2" applyFont="1" applyBorder="1" applyAlignment="1">
      <alignment horizontal="left" vertical="center"/>
    </xf>
    <xf numFmtId="38" fontId="4" fillId="2" borderId="1" xfId="2" applyFont="1" applyFill="1" applyBorder="1" applyAlignment="1">
      <alignment horizontal="right" vertical="center"/>
    </xf>
    <xf numFmtId="38" fontId="4" fillId="2" borderId="1" xfId="2" applyFont="1" applyFill="1" applyBorder="1" applyAlignment="1" applyProtection="1">
      <alignment horizontal="right" vertical="center"/>
    </xf>
    <xf numFmtId="38" fontId="4" fillId="2" borderId="1" xfId="2" applyFont="1" applyFill="1" applyBorder="1" applyAlignment="1">
      <alignment horizontal="left" vertical="center"/>
    </xf>
    <xf numFmtId="38" fontId="4" fillId="3" borderId="1" xfId="2" applyFont="1" applyFill="1" applyBorder="1" applyAlignment="1">
      <alignment horizontal="right" vertical="center"/>
    </xf>
    <xf numFmtId="38" fontId="4" fillId="3" borderId="1" xfId="2" applyFont="1" applyFill="1" applyBorder="1" applyAlignment="1" applyProtection="1">
      <alignment horizontal="right" vertical="center"/>
    </xf>
    <xf numFmtId="38" fontId="4" fillId="3" borderId="1" xfId="2" applyFont="1" applyFill="1" applyBorder="1" applyAlignment="1">
      <alignment horizontal="left" vertical="center" wrapText="1"/>
    </xf>
    <xf numFmtId="38" fontId="6" fillId="3" borderId="1" xfId="2" applyFont="1" applyFill="1" applyBorder="1" applyAlignment="1">
      <alignment horizontal="right" vertical="center"/>
    </xf>
    <xf numFmtId="38" fontId="1" fillId="3" borderId="1" xfId="2" applyFont="1" applyFill="1" applyBorder="1" applyAlignment="1">
      <alignment horizontal="right" vertical="center"/>
    </xf>
    <xf numFmtId="38" fontId="7" fillId="3" borderId="1" xfId="2" applyFont="1" applyFill="1" applyBorder="1" applyAlignment="1">
      <alignment horizontal="right" vertical="center"/>
    </xf>
    <xf numFmtId="38" fontId="6" fillId="0" borderId="1" xfId="2" applyFont="1" applyFill="1" applyBorder="1" applyAlignment="1">
      <alignment horizontal="right"/>
    </xf>
    <xf numFmtId="38" fontId="4" fillId="0" borderId="1" xfId="2" applyFont="1" applyFill="1" applyBorder="1" applyAlignment="1">
      <alignment horizontal="right"/>
    </xf>
    <xf numFmtId="38" fontId="7" fillId="0" borderId="1" xfId="2" applyFont="1" applyFill="1" applyBorder="1" applyAlignment="1">
      <alignment horizontal="right"/>
    </xf>
    <xf numFmtId="38" fontId="4" fillId="2" borderId="1" xfId="2" applyFont="1" applyFill="1" applyBorder="1" applyAlignment="1">
      <alignment horizontal="right"/>
    </xf>
    <xf numFmtId="38" fontId="8" fillId="2" borderId="1" xfId="2" applyFont="1" applyFill="1" applyBorder="1" applyAlignment="1">
      <alignment horizontal="right"/>
    </xf>
    <xf numFmtId="38" fontId="9" fillId="2" borderId="1" xfId="2" applyFont="1" applyFill="1" applyBorder="1" applyAlignment="1">
      <alignment horizontal="right"/>
    </xf>
    <xf numFmtId="38" fontId="10" fillId="2" borderId="1" xfId="2" applyFont="1" applyFill="1" applyBorder="1" applyAlignment="1">
      <alignment horizontal="right"/>
    </xf>
    <xf numFmtId="38" fontId="11" fillId="2" borderId="1" xfId="2" applyFont="1" applyFill="1" applyBorder="1" applyAlignment="1">
      <alignment horizontal="left" vertical="center"/>
    </xf>
    <xf numFmtId="0" fontId="2" fillId="0" borderId="0" xfId="1" applyFont="1" applyAlignment="1">
      <alignment shrinkToFit="1"/>
    </xf>
    <xf numFmtId="38" fontId="4" fillId="0" borderId="0" xfId="2" applyFont="1" applyAlignment="1">
      <alignment shrinkToFit="1"/>
    </xf>
    <xf numFmtId="38" fontId="4" fillId="0" borderId="0" xfId="2" applyFont="1" applyBorder="1" applyAlignment="1">
      <alignment shrinkToFit="1"/>
    </xf>
    <xf numFmtId="38" fontId="4" fillId="3" borderId="1" xfId="2" applyFont="1" applyFill="1" applyBorder="1" applyAlignment="1">
      <alignment horizontal="right" shrinkToFit="1"/>
    </xf>
    <xf numFmtId="0" fontId="4" fillId="3" borderId="1" xfId="1" applyFont="1" applyFill="1" applyBorder="1" applyAlignment="1">
      <alignment shrinkToFit="1"/>
    </xf>
    <xf numFmtId="38" fontId="4" fillId="3" borderId="2" xfId="2" applyFont="1" applyFill="1" applyBorder="1" applyAlignment="1">
      <alignment horizontal="right" shrinkToFit="1"/>
    </xf>
    <xf numFmtId="38" fontId="4" fillId="3" borderId="3" xfId="2" applyFont="1" applyFill="1" applyBorder="1" applyAlignment="1">
      <alignment horizontal="right" shrinkToFit="1"/>
    </xf>
    <xf numFmtId="38" fontId="4" fillId="3" borderId="4" xfId="2" applyFont="1" applyFill="1" applyBorder="1" applyAlignment="1">
      <alignment horizontal="right" shrinkToFit="1"/>
    </xf>
    <xf numFmtId="0" fontId="2" fillId="0" borderId="0" xfId="1" applyFont="1" applyAlignment="1">
      <alignment wrapText="1"/>
    </xf>
    <xf numFmtId="38" fontId="4" fillId="0" borderId="0" xfId="2" applyFont="1" applyAlignment="1">
      <alignment wrapText="1"/>
    </xf>
    <xf numFmtId="38" fontId="4" fillId="0" borderId="5" xfId="2" applyFont="1" applyBorder="1" applyAlignment="1">
      <alignment horizontal="center" vertical="top" textRotation="255" wrapText="1"/>
    </xf>
    <xf numFmtId="38" fontId="4" fillId="0" borderId="6" xfId="2" applyFont="1" applyBorder="1" applyAlignment="1">
      <alignment horizontal="center" vertical="top" textRotation="255" wrapText="1"/>
    </xf>
    <xf numFmtId="38" fontId="4" fillId="0" borderId="7" xfId="2" applyFont="1" applyBorder="1" applyAlignment="1">
      <alignment horizontal="center" vertical="top" textRotation="255" wrapText="1"/>
    </xf>
    <xf numFmtId="38" fontId="4" fillId="0" borderId="3" xfId="2" applyFont="1" applyBorder="1" applyAlignment="1">
      <alignment horizontal="center" vertical="top" textRotation="255" wrapText="1"/>
    </xf>
    <xf numFmtId="38" fontId="4" fillId="0" borderId="7" xfId="2" applyFont="1" applyFill="1" applyBorder="1" applyAlignment="1">
      <alignment horizontal="center" vertical="top" textRotation="255" wrapText="1"/>
    </xf>
    <xf numFmtId="38" fontId="4" fillId="0" borderId="8" xfId="2" applyFont="1" applyBorder="1" applyAlignment="1">
      <alignment horizontal="center" vertical="center" wrapText="1"/>
    </xf>
    <xf numFmtId="38" fontId="4" fillId="0" borderId="7" xfId="2" applyFont="1" applyFill="1" applyBorder="1" applyAlignment="1">
      <alignment horizontal="center" vertical="center" wrapText="1"/>
    </xf>
    <xf numFmtId="38" fontId="4" fillId="0" borderId="9" xfId="2" applyFont="1" applyFill="1" applyBorder="1" applyAlignment="1">
      <alignment horizontal="center" vertical="center" wrapText="1"/>
    </xf>
    <xf numFmtId="38" fontId="4" fillId="0" borderId="10" xfId="2" applyFont="1" applyBorder="1" applyAlignment="1">
      <alignment horizontal="left" wrapText="1"/>
    </xf>
    <xf numFmtId="38" fontId="4" fillId="0" borderId="11" xfId="2" applyFont="1" applyBorder="1" applyAlignment="1">
      <alignment horizontal="center" vertical="top" textRotation="255" wrapText="1"/>
    </xf>
    <xf numFmtId="38" fontId="4" fillId="0" borderId="12" xfId="2" applyFont="1" applyBorder="1" applyAlignment="1">
      <alignment horizontal="center" vertical="top" textRotation="255" wrapText="1"/>
    </xf>
    <xf numFmtId="38" fontId="4" fillId="0" borderId="13" xfId="2" applyFont="1" applyBorder="1" applyAlignment="1">
      <alignment horizontal="center" vertical="top" textRotation="255" wrapText="1"/>
    </xf>
    <xf numFmtId="38" fontId="4" fillId="0" borderId="14" xfId="2" applyFont="1" applyBorder="1" applyAlignment="1">
      <alignment horizontal="center" vertical="center" wrapText="1"/>
    </xf>
    <xf numFmtId="38" fontId="4" fillId="0" borderId="6" xfId="2" applyFont="1" applyBorder="1" applyAlignment="1">
      <alignment horizontal="center" vertical="center" wrapText="1"/>
    </xf>
    <xf numFmtId="38" fontId="4" fillId="0" borderId="13" xfId="2" applyFont="1" applyFill="1" applyBorder="1" applyAlignment="1">
      <alignment horizontal="center" vertical="top" textRotation="255" wrapText="1"/>
    </xf>
    <xf numFmtId="38" fontId="4" fillId="0" borderId="15" xfId="2" applyFont="1" applyFill="1" applyBorder="1" applyAlignment="1">
      <alignment horizontal="center" vertical="top" textRotation="255" wrapText="1"/>
    </xf>
    <xf numFmtId="38" fontId="4" fillId="0" borderId="15" xfId="2" applyFont="1" applyBorder="1" applyAlignment="1">
      <alignment horizontal="center" vertical="top" textRotation="255" wrapText="1"/>
    </xf>
    <xf numFmtId="38" fontId="4" fillId="0" borderId="16" xfId="2" applyFont="1" applyBorder="1" applyAlignment="1">
      <alignment horizontal="center" vertical="center" shrinkToFit="1"/>
    </xf>
    <xf numFmtId="38" fontId="4" fillId="0" borderId="17" xfId="2" applyFont="1" applyBorder="1" applyAlignment="1">
      <alignment horizontal="center" vertical="center" shrinkToFit="1"/>
    </xf>
    <xf numFmtId="38" fontId="4" fillId="0" borderId="15" xfId="2" applyFont="1" applyBorder="1" applyAlignment="1">
      <alignment horizontal="center" vertical="center" wrapText="1"/>
    </xf>
    <xf numFmtId="38" fontId="4" fillId="0" borderId="15" xfId="2" applyFont="1" applyFill="1" applyBorder="1" applyAlignment="1">
      <alignment horizontal="center" vertical="center" wrapText="1"/>
    </xf>
    <xf numFmtId="38" fontId="4" fillId="0" borderId="18" xfId="2" applyFont="1" applyFill="1" applyBorder="1" applyAlignment="1">
      <alignment horizontal="center" vertical="center" wrapText="1"/>
    </xf>
    <xf numFmtId="38" fontId="4" fillId="0" borderId="11" xfId="2" applyFont="1" applyBorder="1" applyAlignment="1">
      <alignment horizontal="left" wrapText="1"/>
    </xf>
    <xf numFmtId="38" fontId="4" fillId="0" borderId="2" xfId="2" applyFont="1" applyBorder="1" applyAlignment="1">
      <alignment horizontal="center" vertical="top" textRotation="255" wrapText="1"/>
    </xf>
    <xf numFmtId="38" fontId="8" fillId="0" borderId="3" xfId="2" applyFont="1" applyBorder="1" applyAlignment="1">
      <alignment horizontal="center" vertical="top" textRotation="255" wrapText="1"/>
    </xf>
    <xf numFmtId="38" fontId="4" fillId="0" borderId="19" xfId="2" applyFont="1" applyBorder="1" applyAlignment="1">
      <alignment horizontal="center" vertical="center" wrapText="1"/>
    </xf>
    <xf numFmtId="38" fontId="4" fillId="0" borderId="3" xfId="2" applyFont="1" applyBorder="1" applyAlignment="1">
      <alignment horizontal="center" vertical="center" wrapText="1"/>
    </xf>
    <xf numFmtId="38" fontId="4" fillId="0" borderId="16" xfId="2" applyFont="1" applyBorder="1" applyAlignment="1">
      <alignment horizontal="center" vertical="center" wrapText="1"/>
    </xf>
    <xf numFmtId="38" fontId="4" fillId="0" borderId="20" xfId="2" applyFont="1" applyBorder="1" applyAlignment="1">
      <alignment horizontal="center" vertical="center" wrapText="1"/>
    </xf>
    <xf numFmtId="38" fontId="4" fillId="0" borderId="17" xfId="2" applyFont="1" applyBorder="1" applyAlignment="1">
      <alignment horizontal="center" vertical="center" wrapText="1"/>
    </xf>
    <xf numFmtId="38" fontId="4" fillId="0" borderId="21" xfId="2" applyFont="1" applyBorder="1" applyAlignment="1">
      <alignment horizontal="center" vertical="center" wrapText="1"/>
    </xf>
    <xf numFmtId="38" fontId="4" fillId="0" borderId="22" xfId="2" applyFont="1" applyFill="1" applyBorder="1" applyAlignment="1">
      <alignment horizontal="right"/>
    </xf>
    <xf numFmtId="38" fontId="4" fillId="0" borderId="23" xfId="2" applyFont="1" applyBorder="1" applyAlignment="1">
      <alignment horizontal="center" vertical="center"/>
    </xf>
    <xf numFmtId="38" fontId="4" fillId="0" borderId="23" xfId="2" applyFont="1" applyFill="1" applyBorder="1" applyAlignment="1">
      <alignment horizontal="left" vertical="center"/>
    </xf>
    <xf numFmtId="0" fontId="2" fillId="0" borderId="0" xfId="3" applyFont="1"/>
    <xf numFmtId="38" fontId="2" fillId="0" borderId="0" xfId="2" applyNumberFormat="1" applyFont="1" applyFill="1" applyBorder="1" applyAlignment="1">
      <alignment vertical="center"/>
    </xf>
    <xf numFmtId="176" fontId="2" fillId="0" borderId="0" xfId="2" applyNumberFormat="1" applyFont="1"/>
    <xf numFmtId="176" fontId="2" fillId="0" borderId="0" xfId="3" applyNumberFormat="1" applyFont="1"/>
    <xf numFmtId="176" fontId="4" fillId="0" borderId="0" xfId="2" applyNumberFormat="1" applyFont="1" applyAlignment="1"/>
    <xf numFmtId="38" fontId="4" fillId="0" borderId="0" xfId="2" applyFont="1" applyAlignment="1">
      <alignment horizontal="right"/>
    </xf>
    <xf numFmtId="0" fontId="4" fillId="0" borderId="0" xfId="3" applyFont="1" applyBorder="1"/>
    <xf numFmtId="38" fontId="4" fillId="0" borderId="0" xfId="2" applyNumberFormat="1" applyFont="1" applyFill="1" applyBorder="1" applyAlignment="1">
      <alignment vertical="center"/>
    </xf>
    <xf numFmtId="176" fontId="4" fillId="0" borderId="0" xfId="2" applyNumberFormat="1" applyFont="1" applyBorder="1" applyAlignment="1"/>
    <xf numFmtId="176" fontId="4" fillId="0" borderId="0" xfId="2" applyNumberFormat="1" applyFont="1" applyFill="1" applyBorder="1" applyAlignment="1">
      <alignment horizontal="right"/>
    </xf>
    <xf numFmtId="38" fontId="4" fillId="0" borderId="0" xfId="2" applyNumberFormat="1" applyFont="1" applyFill="1" applyBorder="1" applyAlignment="1">
      <alignment horizontal="right"/>
    </xf>
    <xf numFmtId="38" fontId="4" fillId="0" borderId="0" xfId="2" applyFont="1" applyBorder="1" applyAlignment="1">
      <alignment horizontal="right"/>
    </xf>
    <xf numFmtId="38" fontId="4" fillId="0" borderId="0" xfId="2" applyNumberFormat="1" applyFont="1" applyFill="1" applyBorder="1" applyAlignment="1">
      <alignment horizontal="right" vertical="center"/>
    </xf>
    <xf numFmtId="176" fontId="4" fillId="0" borderId="1" xfId="2" applyNumberFormat="1" applyFont="1" applyFill="1" applyBorder="1" applyAlignment="1">
      <alignment horizontal="right" vertical="center"/>
    </xf>
    <xf numFmtId="38" fontId="4" fillId="0" borderId="1" xfId="2" applyFont="1" applyBorder="1" applyAlignment="1">
      <alignment horizontal="right" vertical="center"/>
    </xf>
    <xf numFmtId="176" fontId="4" fillId="2" borderId="1" xfId="2" applyNumberFormat="1" applyFont="1" applyFill="1" applyBorder="1" applyAlignment="1">
      <alignment horizontal="right" vertical="center"/>
    </xf>
    <xf numFmtId="176" fontId="4" fillId="3" borderId="1" xfId="2" applyNumberFormat="1" applyFont="1" applyFill="1" applyBorder="1" applyAlignment="1">
      <alignment horizontal="right" vertical="center"/>
    </xf>
    <xf numFmtId="176" fontId="4" fillId="0" borderId="24" xfId="2" applyNumberFormat="1" applyFont="1" applyFill="1" applyBorder="1" applyAlignment="1">
      <alignment horizontal="right" vertical="center"/>
    </xf>
    <xf numFmtId="38" fontId="4" fillId="2" borderId="24" xfId="2" applyFont="1" applyFill="1" applyBorder="1" applyAlignment="1">
      <alignment horizontal="right" vertical="center"/>
    </xf>
    <xf numFmtId="176" fontId="4" fillId="2" borderId="24" xfId="2" applyNumberFormat="1" applyFont="1" applyFill="1" applyBorder="1" applyAlignment="1">
      <alignment horizontal="right" vertical="center"/>
    </xf>
    <xf numFmtId="38" fontId="4" fillId="2" borderId="25" xfId="2" applyFont="1" applyFill="1" applyBorder="1" applyAlignment="1">
      <alignment horizontal="right" vertical="center"/>
    </xf>
    <xf numFmtId="38" fontId="4" fillId="0" borderId="0" xfId="3" applyNumberFormat="1" applyFont="1"/>
    <xf numFmtId="176" fontId="4" fillId="3" borderId="24" xfId="2" applyNumberFormat="1" applyFont="1" applyFill="1" applyBorder="1" applyAlignment="1">
      <alignment horizontal="right" vertical="center"/>
    </xf>
    <xf numFmtId="38" fontId="4" fillId="3" borderId="1" xfId="3" applyNumberFormat="1" applyFont="1" applyFill="1" applyBorder="1" applyAlignment="1">
      <alignment horizontal="right" vertical="center"/>
    </xf>
    <xf numFmtId="176" fontId="4" fillId="3" borderId="25" xfId="2" applyNumberFormat="1" applyFont="1" applyFill="1" applyBorder="1" applyAlignment="1">
      <alignment horizontal="right" vertical="center"/>
    </xf>
    <xf numFmtId="38" fontId="4" fillId="3" borderId="10" xfId="2" applyNumberFormat="1" applyFont="1" applyFill="1" applyBorder="1" applyAlignment="1">
      <alignment horizontal="left"/>
    </xf>
    <xf numFmtId="38" fontId="4" fillId="3" borderId="24" xfId="3" applyNumberFormat="1" applyFont="1" applyFill="1" applyBorder="1" applyAlignment="1">
      <alignment horizontal="right" vertical="center"/>
    </xf>
    <xf numFmtId="0" fontId="2" fillId="0" borderId="0" xfId="3" applyFont="1" applyFill="1" applyAlignment="1">
      <alignment horizontal="center"/>
    </xf>
    <xf numFmtId="38" fontId="4" fillId="0" borderId="26" xfId="2" applyNumberFormat="1" applyFont="1" applyFill="1" applyBorder="1" applyAlignment="1">
      <alignment horizontal="center" wrapText="1"/>
    </xf>
    <xf numFmtId="176" fontId="4" fillId="0" borderId="1" xfId="2" applyNumberFormat="1" applyFont="1" applyFill="1" applyBorder="1" applyAlignment="1">
      <alignment horizontal="center" vertical="center" wrapText="1"/>
    </xf>
    <xf numFmtId="38" fontId="4" fillId="0" borderId="1" xfId="2" applyFont="1" applyFill="1" applyBorder="1" applyAlignment="1">
      <alignment horizontal="center" vertical="center"/>
    </xf>
    <xf numFmtId="176" fontId="4" fillId="0" borderId="0" xfId="2" applyNumberFormat="1" applyFont="1" applyFill="1" applyBorder="1" applyAlignment="1">
      <alignment horizontal="center" vertical="center" wrapText="1"/>
    </xf>
    <xf numFmtId="38" fontId="4" fillId="0" borderId="10" xfId="2" applyFont="1" applyFill="1" applyBorder="1" applyAlignment="1">
      <alignment horizontal="center" vertical="center"/>
    </xf>
    <xf numFmtId="176" fontId="4" fillId="0" borderId="4" xfId="2" applyNumberFormat="1" applyFont="1" applyFill="1" applyBorder="1" applyAlignment="1">
      <alignment horizontal="center" vertical="center" wrapText="1"/>
    </xf>
    <xf numFmtId="38" fontId="4" fillId="0" borderId="11" xfId="2" applyFont="1" applyFill="1" applyBorder="1" applyAlignment="1">
      <alignment horizontal="center" vertical="center"/>
    </xf>
    <xf numFmtId="38" fontId="4" fillId="0" borderId="24" xfId="2" applyFont="1" applyFill="1" applyBorder="1" applyAlignment="1">
      <alignment horizontal="center" vertical="center"/>
    </xf>
    <xf numFmtId="176" fontId="4" fillId="0" borderId="27" xfId="2" applyNumberFormat="1" applyFont="1" applyFill="1" applyBorder="1" applyAlignment="1">
      <alignment horizontal="center" vertical="center" wrapText="1"/>
    </xf>
    <xf numFmtId="38" fontId="4" fillId="0" borderId="28" xfId="2" applyFont="1" applyFill="1" applyBorder="1" applyAlignment="1">
      <alignment horizontal="center" vertical="center"/>
    </xf>
    <xf numFmtId="0" fontId="2" fillId="0" borderId="10" xfId="3" applyFont="1" applyFill="1" applyBorder="1" applyAlignment="1">
      <alignment horizontal="center"/>
    </xf>
    <xf numFmtId="0" fontId="2" fillId="0" borderId="0" xfId="3" applyFont="1" applyFill="1"/>
    <xf numFmtId="0" fontId="2" fillId="0" borderId="29" xfId="3" applyFont="1" applyFill="1" applyBorder="1" applyAlignment="1"/>
    <xf numFmtId="0" fontId="2" fillId="0" borderId="26" xfId="3" applyFont="1" applyFill="1" applyBorder="1" applyAlignment="1"/>
    <xf numFmtId="38" fontId="4" fillId="0" borderId="24" xfId="2" applyFont="1" applyFill="1" applyBorder="1" applyAlignment="1">
      <alignment horizontal="centerContinuous" vertical="center"/>
    </xf>
    <xf numFmtId="38" fontId="4" fillId="0" borderId="30" xfId="2" applyFont="1" applyFill="1" applyBorder="1" applyAlignment="1">
      <alignment horizontal="centerContinuous" vertical="center"/>
    </xf>
    <xf numFmtId="38" fontId="4" fillId="0" borderId="31" xfId="2" applyFont="1" applyFill="1" applyBorder="1" applyAlignment="1">
      <alignment horizontal="center" vertical="center"/>
    </xf>
    <xf numFmtId="38" fontId="4" fillId="0" borderId="32" xfId="2" applyFont="1" applyFill="1" applyBorder="1" applyAlignment="1">
      <alignment horizontal="center" vertical="center"/>
    </xf>
    <xf numFmtId="38" fontId="4" fillId="0" borderId="33" xfId="2" applyFont="1" applyFill="1" applyBorder="1" applyAlignment="1">
      <alignment horizontal="centerContinuous" vertical="center"/>
    </xf>
    <xf numFmtId="38" fontId="4" fillId="0" borderId="34" xfId="2" applyFont="1" applyFill="1" applyBorder="1" applyAlignment="1">
      <alignment horizontal="centerContinuous" vertical="center"/>
    </xf>
    <xf numFmtId="38" fontId="4" fillId="0" borderId="35" xfId="2" applyFont="1" applyFill="1" applyBorder="1" applyAlignment="1">
      <alignment horizontal="centerContinuous" vertical="center"/>
    </xf>
    <xf numFmtId="38" fontId="4" fillId="0" borderId="36" xfId="2" applyFont="1" applyFill="1" applyBorder="1" applyAlignment="1">
      <alignment horizontal="centerContinuous" vertical="center"/>
    </xf>
    <xf numFmtId="38" fontId="4" fillId="0" borderId="37" xfId="2" applyFont="1" applyFill="1" applyBorder="1" applyAlignment="1">
      <alignment horizontal="centerContinuous" vertical="center"/>
    </xf>
    <xf numFmtId="38" fontId="4" fillId="0" borderId="14" xfId="2" applyFont="1" applyFill="1" applyBorder="1" applyAlignment="1">
      <alignment horizontal="center" vertical="center"/>
    </xf>
    <xf numFmtId="38" fontId="4" fillId="0" borderId="12" xfId="2" applyFont="1" applyFill="1" applyBorder="1" applyAlignment="1">
      <alignment horizontal="center" vertical="center"/>
    </xf>
    <xf numFmtId="38" fontId="4" fillId="0" borderId="38" xfId="2" applyFont="1" applyFill="1" applyBorder="1" applyAlignment="1">
      <alignment horizontal="center" vertical="center"/>
    </xf>
    <xf numFmtId="38" fontId="4" fillId="0" borderId="0" xfId="2" applyFont="1" applyFill="1" applyBorder="1" applyAlignment="1">
      <alignment horizontal="center" vertical="center"/>
    </xf>
    <xf numFmtId="38" fontId="4" fillId="0" borderId="11" xfId="2" applyFont="1" applyFill="1" applyBorder="1" applyAlignment="1">
      <alignment horizontal="right"/>
    </xf>
    <xf numFmtId="0" fontId="2" fillId="0" borderId="28" xfId="3" applyFont="1" applyFill="1" applyBorder="1" applyAlignment="1">
      <alignment horizontal="centerContinuous"/>
    </xf>
    <xf numFmtId="38" fontId="4" fillId="0" borderId="24" xfId="2" applyFont="1" applyFill="1" applyBorder="1" applyAlignment="1">
      <alignment horizontal="center" vertical="center"/>
    </xf>
    <xf numFmtId="38" fontId="4" fillId="0" borderId="25" xfId="2" applyFont="1" applyFill="1" applyBorder="1" applyAlignment="1">
      <alignment horizontal="center" vertical="center"/>
    </xf>
    <xf numFmtId="38" fontId="4" fillId="0" borderId="30" xfId="2" applyFont="1" applyFill="1" applyBorder="1" applyAlignment="1">
      <alignment horizontal="center" vertical="center"/>
    </xf>
    <xf numFmtId="38" fontId="4" fillId="0" borderId="2" xfId="2" applyFont="1" applyBorder="1" applyAlignment="1">
      <alignment horizontal="right"/>
    </xf>
    <xf numFmtId="38" fontId="4" fillId="0" borderId="0" xfId="2" applyNumberFormat="1" applyFont="1" applyFill="1" applyBorder="1" applyAlignment="1">
      <alignment horizontal="centerContinuous" vertical="center" wrapText="1"/>
    </xf>
    <xf numFmtId="38" fontId="4" fillId="0" borderId="24" xfId="2" applyFont="1" applyBorder="1" applyAlignment="1">
      <alignment horizontal="center" vertical="center"/>
    </xf>
    <xf numFmtId="38" fontId="4" fillId="0" borderId="25" xfId="2" applyFont="1" applyBorder="1" applyAlignment="1">
      <alignment horizontal="center" vertical="center"/>
    </xf>
    <xf numFmtId="38" fontId="4" fillId="0" borderId="30" xfId="2" applyFont="1" applyBorder="1" applyAlignment="1">
      <alignment horizontal="left" vertical="center"/>
    </xf>
    <xf numFmtId="38" fontId="4" fillId="0" borderId="24" xfId="2" applyFont="1" applyBorder="1" applyAlignment="1">
      <alignment horizontal="center" vertical="center"/>
    </xf>
    <xf numFmtId="38" fontId="4" fillId="0" borderId="25" xfId="2" applyFont="1" applyBorder="1" applyAlignment="1">
      <alignment horizontal="center" vertical="center"/>
    </xf>
    <xf numFmtId="38" fontId="4" fillId="0" borderId="30" xfId="2" applyFont="1" applyBorder="1" applyAlignment="1">
      <alignment horizontal="center" vertical="center"/>
    </xf>
    <xf numFmtId="38" fontId="4" fillId="0" borderId="0" xfId="2" applyNumberFormat="1" applyFont="1" applyFill="1" applyBorder="1" applyAlignment="1"/>
    <xf numFmtId="38" fontId="4" fillId="0" borderId="22" xfId="2" applyFont="1" applyFill="1" applyBorder="1" applyAlignment="1">
      <alignment horizontal="right"/>
    </xf>
    <xf numFmtId="38" fontId="4" fillId="0" borderId="22" xfId="2" applyFont="1" applyBorder="1" applyAlignment="1">
      <alignment horizontal="left" vertical="center"/>
    </xf>
    <xf numFmtId="38" fontId="4" fillId="0" borderId="22" xfId="2" applyFont="1" applyFill="1" applyBorder="1" applyAlignment="1">
      <alignment horizontal="left" vertical="center"/>
    </xf>
    <xf numFmtId="38" fontId="2" fillId="0" borderId="0" xfId="2" applyFont="1" applyFill="1" applyBorder="1"/>
    <xf numFmtId="38" fontId="2" fillId="0" borderId="0" xfId="2" applyFont="1" applyFill="1" applyBorder="1" applyAlignment="1">
      <alignment vertical="center"/>
    </xf>
    <xf numFmtId="0" fontId="2" fillId="0" borderId="0" xfId="3" applyFont="1" applyAlignment="1">
      <alignment horizontal="left"/>
    </xf>
    <xf numFmtId="38" fontId="4" fillId="0" borderId="0" xfId="2" applyFont="1" applyFill="1" applyBorder="1" applyAlignment="1"/>
    <xf numFmtId="38" fontId="9" fillId="0" borderId="0" xfId="2" applyFont="1" applyBorder="1" applyAlignment="1">
      <alignment horizontal="left"/>
    </xf>
    <xf numFmtId="38" fontId="9" fillId="0" borderId="0" xfId="2" applyFont="1" applyBorder="1" applyAlignment="1">
      <alignment horizontal="left" wrapText="1"/>
    </xf>
    <xf numFmtId="38" fontId="4" fillId="0" borderId="0" xfId="2" applyFont="1" applyFill="1" applyBorder="1" applyAlignment="1" applyProtection="1">
      <alignment horizontal="right" vertical="center"/>
      <protection locked="0"/>
    </xf>
    <xf numFmtId="38" fontId="4" fillId="0" borderId="0" xfId="2" applyFont="1" applyFill="1" applyBorder="1" applyAlignment="1">
      <alignment horizontal="left" vertical="center"/>
    </xf>
    <xf numFmtId="176" fontId="4" fillId="0" borderId="1" xfId="2" applyNumberFormat="1" applyFont="1" applyFill="1" applyBorder="1" applyAlignment="1">
      <alignment horizontal="right"/>
    </xf>
    <xf numFmtId="176" fontId="4" fillId="2" borderId="1" xfId="2" applyNumberFormat="1" applyFont="1" applyFill="1" applyBorder="1" applyAlignment="1">
      <alignment horizontal="right"/>
    </xf>
    <xf numFmtId="176" fontId="4" fillId="3" borderId="1" xfId="2" applyNumberFormat="1" applyFont="1" applyFill="1" applyBorder="1" applyAlignment="1">
      <alignment horizontal="right"/>
    </xf>
    <xf numFmtId="38" fontId="4" fillId="3" borderId="1" xfId="2" applyFont="1" applyFill="1" applyBorder="1" applyAlignment="1">
      <alignment horizontal="right"/>
    </xf>
    <xf numFmtId="38" fontId="4" fillId="4" borderId="0" xfId="2" applyFont="1" applyFill="1" applyBorder="1" applyAlignment="1">
      <alignment horizontal="right"/>
    </xf>
    <xf numFmtId="0" fontId="2" fillId="0" borderId="0" xfId="3" applyFont="1" applyAlignment="1"/>
    <xf numFmtId="38" fontId="4" fillId="0" borderId="0" xfId="2" applyFont="1" applyFill="1" applyBorder="1" applyAlignment="1">
      <alignment horizontal="center" wrapText="1"/>
    </xf>
    <xf numFmtId="176" fontId="4" fillId="3" borderId="30" xfId="2" applyNumberFormat="1" applyFont="1" applyFill="1" applyBorder="1" applyAlignment="1">
      <alignment horizontal="right"/>
    </xf>
    <xf numFmtId="38" fontId="4" fillId="3" borderId="1" xfId="2" applyFont="1" applyFill="1" applyBorder="1" applyAlignment="1">
      <alignment horizontal="left"/>
    </xf>
    <xf numFmtId="38" fontId="4" fillId="0" borderId="26" xfId="2" applyFont="1" applyFill="1" applyBorder="1" applyAlignment="1">
      <alignment horizontal="center" wrapText="1"/>
    </xf>
    <xf numFmtId="176" fontId="4" fillId="0" borderId="1" xfId="2" applyNumberFormat="1" applyFont="1" applyBorder="1" applyAlignment="1">
      <alignment horizontal="center" vertical="center" wrapText="1"/>
    </xf>
    <xf numFmtId="38" fontId="4" fillId="0" borderId="1" xfId="2" applyFont="1" applyBorder="1" applyAlignment="1">
      <alignment horizontal="center" vertical="center"/>
    </xf>
    <xf numFmtId="176" fontId="4" fillId="0" borderId="30" xfId="2" applyNumberFormat="1" applyFont="1" applyBorder="1" applyAlignment="1">
      <alignment horizontal="center" vertical="center" wrapText="1"/>
    </xf>
    <xf numFmtId="38" fontId="4" fillId="0" borderId="10" xfId="2" applyFont="1" applyBorder="1" applyAlignment="1">
      <alignment horizontal="left"/>
    </xf>
    <xf numFmtId="38" fontId="4" fillId="0" borderId="28" xfId="2" applyFont="1" applyBorder="1" applyAlignment="1">
      <alignment horizontal="center" vertical="center" wrapText="1"/>
    </xf>
    <xf numFmtId="38" fontId="4" fillId="0" borderId="35" xfId="2" applyFont="1" applyBorder="1" applyAlignment="1">
      <alignment horizontal="center" vertical="center" wrapText="1"/>
    </xf>
    <xf numFmtId="38" fontId="4" fillId="0" borderId="4" xfId="2" applyFont="1" applyBorder="1" applyAlignment="1">
      <alignment horizontal="center" vertical="center" wrapText="1"/>
    </xf>
    <xf numFmtId="38" fontId="4" fillId="0" borderId="39" xfId="2" applyFont="1" applyBorder="1" applyAlignment="1">
      <alignment horizontal="center" vertical="center" wrapText="1"/>
    </xf>
    <xf numFmtId="38" fontId="4" fillId="0" borderId="2" xfId="2" applyFont="1" applyBorder="1" applyAlignment="1">
      <alignment horizontal="left"/>
    </xf>
    <xf numFmtId="0" fontId="2" fillId="0" borderId="0" xfId="3" applyFont="1" applyFill="1" applyAlignment="1">
      <alignment horizontal="left"/>
    </xf>
    <xf numFmtId="38" fontId="4" fillId="0" borderId="0" xfId="2" applyFont="1" applyFill="1" applyBorder="1" applyAlignment="1">
      <alignment horizontal="left"/>
    </xf>
    <xf numFmtId="176" fontId="4" fillId="0" borderId="0" xfId="2" applyNumberFormat="1" applyFont="1" applyFill="1" applyBorder="1" applyAlignment="1">
      <alignment horizontal="right"/>
    </xf>
    <xf numFmtId="176" fontId="4" fillId="0" borderId="0" xfId="2" applyNumberFormat="1" applyFont="1" applyFill="1" applyBorder="1" applyAlignment="1">
      <alignment horizontal="left"/>
    </xf>
    <xf numFmtId="38" fontId="4" fillId="0" borderId="0" xfId="2" applyFont="1" applyFill="1" applyAlignment="1">
      <alignment horizontal="left" vertical="center"/>
    </xf>
    <xf numFmtId="0" fontId="4" fillId="0" borderId="0" xfId="3" applyFont="1"/>
    <xf numFmtId="38" fontId="4" fillId="0" borderId="0" xfId="2" applyFont="1" applyFill="1" applyBorder="1"/>
    <xf numFmtId="38" fontId="4" fillId="0" borderId="0" xfId="2" applyFont="1" applyFill="1" applyBorder="1" applyAlignment="1">
      <alignment vertical="center"/>
    </xf>
    <xf numFmtId="0" fontId="2" fillId="0" borderId="0" xfId="3" applyFont="1" applyAlignment="1">
      <alignment horizontal="left" vertical="center"/>
    </xf>
    <xf numFmtId="38" fontId="4" fillId="0" borderId="0" xfId="2" applyFont="1" applyAlignment="1">
      <alignment horizontal="left" vertical="center"/>
    </xf>
    <xf numFmtId="38" fontId="4" fillId="0" borderId="0" xfId="2" applyFont="1" applyBorder="1" applyAlignment="1">
      <alignment horizontal="left"/>
    </xf>
    <xf numFmtId="38" fontId="4" fillId="0" borderId="0" xfId="2" applyFont="1" applyBorder="1" applyAlignment="1">
      <alignment horizontal="left" wrapText="1"/>
    </xf>
    <xf numFmtId="38" fontId="4" fillId="0" borderId="0" xfId="2" applyFont="1" applyFill="1" applyBorder="1" applyAlignment="1">
      <alignment horizontal="left" vertical="center" shrinkToFit="1"/>
    </xf>
    <xf numFmtId="176" fontId="4" fillId="2" borderId="10" xfId="2" applyNumberFormat="1" applyFont="1" applyFill="1" applyBorder="1" applyAlignment="1">
      <alignment horizontal="right"/>
    </xf>
    <xf numFmtId="177" fontId="4" fillId="2" borderId="1" xfId="2" applyNumberFormat="1" applyFont="1" applyFill="1" applyBorder="1" applyAlignment="1">
      <alignment horizontal="right"/>
    </xf>
    <xf numFmtId="38" fontId="4" fillId="2" borderId="10" xfId="2" applyFont="1" applyFill="1" applyBorder="1" applyAlignment="1">
      <alignment horizontal="right"/>
    </xf>
    <xf numFmtId="176" fontId="4" fillId="2" borderId="32" xfId="2" applyNumberFormat="1" applyFont="1" applyFill="1" applyBorder="1" applyAlignment="1">
      <alignment horizontal="right"/>
    </xf>
    <xf numFmtId="38" fontId="4" fillId="2" borderId="10" xfId="2" applyFont="1" applyFill="1" applyBorder="1" applyAlignment="1">
      <alignment horizontal="left" vertical="center" shrinkToFit="1"/>
    </xf>
    <xf numFmtId="38" fontId="4" fillId="2" borderId="10" xfId="2" applyFont="1" applyFill="1" applyBorder="1" applyAlignment="1">
      <alignment horizontal="left" vertical="center"/>
    </xf>
    <xf numFmtId="176" fontId="4" fillId="2" borderId="2" xfId="2" applyNumberFormat="1" applyFont="1" applyFill="1" applyBorder="1" applyAlignment="1">
      <alignment horizontal="right"/>
    </xf>
    <xf numFmtId="38" fontId="4" fillId="2" borderId="2" xfId="2" applyFont="1" applyFill="1" applyBorder="1" applyAlignment="1">
      <alignment horizontal="right"/>
    </xf>
    <xf numFmtId="176" fontId="4" fillId="2" borderId="35" xfId="2" applyNumberFormat="1" applyFont="1" applyFill="1" applyBorder="1" applyAlignment="1">
      <alignment horizontal="right"/>
    </xf>
    <xf numFmtId="38" fontId="4" fillId="2" borderId="2" xfId="2" applyFont="1" applyFill="1" applyBorder="1" applyAlignment="1">
      <alignment horizontal="left" vertical="center" shrinkToFit="1"/>
    </xf>
    <xf numFmtId="38" fontId="4" fillId="2" borderId="2" xfId="2" applyFont="1" applyFill="1" applyBorder="1" applyAlignment="1">
      <alignment horizontal="left" vertical="center"/>
    </xf>
    <xf numFmtId="176" fontId="4" fillId="3" borderId="11" xfId="2" applyNumberFormat="1" applyFont="1" applyFill="1" applyBorder="1" applyAlignment="1">
      <alignment horizontal="right"/>
    </xf>
    <xf numFmtId="0" fontId="2" fillId="3" borderId="11" xfId="0" applyFont="1" applyFill="1" applyBorder="1" applyAlignment="1">
      <alignment horizontal="right"/>
    </xf>
    <xf numFmtId="177" fontId="4" fillId="3" borderId="2" xfId="2" applyNumberFormat="1" applyFont="1" applyFill="1" applyBorder="1" applyAlignment="1">
      <alignment horizontal="right"/>
    </xf>
    <xf numFmtId="38" fontId="4" fillId="3" borderId="11" xfId="2" applyFont="1" applyFill="1" applyBorder="1" applyAlignment="1">
      <alignment horizontal="right"/>
    </xf>
    <xf numFmtId="176" fontId="4" fillId="3" borderId="26" xfId="2" applyNumberFormat="1" applyFont="1" applyFill="1" applyBorder="1" applyAlignment="1">
      <alignment horizontal="right"/>
    </xf>
    <xf numFmtId="38" fontId="4" fillId="3" borderId="10" xfId="2" applyFont="1" applyFill="1" applyBorder="1" applyAlignment="1">
      <alignment horizontal="left" vertical="center" shrinkToFit="1"/>
    </xf>
    <xf numFmtId="38" fontId="4" fillId="3" borderId="10" xfId="2" applyFont="1" applyFill="1" applyBorder="1" applyAlignment="1">
      <alignment horizontal="center" vertical="center" wrapText="1"/>
    </xf>
    <xf numFmtId="38" fontId="4" fillId="3" borderId="2" xfId="2" applyFont="1" applyFill="1" applyBorder="1" applyAlignment="1">
      <alignment horizontal="left" vertical="center" shrinkToFit="1"/>
    </xf>
    <xf numFmtId="38" fontId="4" fillId="3" borderId="2" xfId="2" applyFont="1" applyFill="1" applyBorder="1" applyAlignment="1">
      <alignment horizontal="center" vertical="center" wrapText="1"/>
    </xf>
    <xf numFmtId="0" fontId="4" fillId="0" borderId="0" xfId="3" applyFont="1" applyFill="1"/>
    <xf numFmtId="178" fontId="13" fillId="2" borderId="10" xfId="2" applyNumberFormat="1" applyFont="1" applyFill="1" applyBorder="1" applyAlignment="1">
      <alignment horizontal="right"/>
    </xf>
    <xf numFmtId="178" fontId="13" fillId="2" borderId="1" xfId="2" applyNumberFormat="1" applyFont="1" applyFill="1" applyBorder="1" applyAlignment="1">
      <alignment horizontal="right"/>
    </xf>
    <xf numFmtId="178" fontId="13" fillId="2" borderId="32" xfId="2" applyNumberFormat="1" applyFont="1" applyFill="1" applyBorder="1" applyAlignment="1">
      <alignment horizontal="right"/>
    </xf>
    <xf numFmtId="178" fontId="13" fillId="2" borderId="10" xfId="2" applyNumberFormat="1" applyFont="1" applyFill="1" applyBorder="1" applyAlignment="1">
      <alignment horizontal="left" vertical="center" shrinkToFit="1"/>
    </xf>
    <xf numFmtId="178" fontId="14" fillId="2" borderId="10" xfId="2" applyNumberFormat="1" applyFont="1" applyFill="1" applyBorder="1" applyAlignment="1">
      <alignment horizontal="left" vertical="center"/>
    </xf>
    <xf numFmtId="178" fontId="13" fillId="2" borderId="2" xfId="2" applyNumberFormat="1" applyFont="1" applyFill="1" applyBorder="1" applyAlignment="1">
      <alignment horizontal="right"/>
    </xf>
    <xf numFmtId="178" fontId="13" fillId="2" borderId="35" xfId="2" applyNumberFormat="1" applyFont="1" applyFill="1" applyBorder="1" applyAlignment="1">
      <alignment horizontal="right"/>
    </xf>
    <xf numFmtId="178" fontId="13" fillId="2" borderId="2" xfId="2" applyNumberFormat="1" applyFont="1" applyFill="1" applyBorder="1" applyAlignment="1">
      <alignment horizontal="left" vertical="center" shrinkToFit="1"/>
    </xf>
    <xf numFmtId="178" fontId="14" fillId="2" borderId="2" xfId="2" applyNumberFormat="1" applyFont="1" applyFill="1" applyBorder="1" applyAlignment="1">
      <alignment horizontal="left" vertical="center"/>
    </xf>
    <xf numFmtId="178" fontId="13" fillId="3" borderId="11" xfId="2" applyNumberFormat="1" applyFont="1" applyFill="1" applyBorder="1" applyAlignment="1">
      <alignment horizontal="right"/>
    </xf>
    <xf numFmtId="178" fontId="15" fillId="3" borderId="11" xfId="0" applyNumberFormat="1" applyFont="1" applyFill="1" applyBorder="1" applyAlignment="1">
      <alignment horizontal="right"/>
    </xf>
    <xf numFmtId="178" fontId="13" fillId="3" borderId="2" xfId="2" applyNumberFormat="1" applyFont="1" applyFill="1" applyBorder="1" applyAlignment="1">
      <alignment horizontal="right"/>
    </xf>
    <xf numFmtId="178" fontId="13" fillId="3" borderId="26" xfId="2" applyNumberFormat="1" applyFont="1" applyFill="1" applyBorder="1" applyAlignment="1">
      <alignment horizontal="right"/>
    </xf>
    <xf numFmtId="178" fontId="13" fillId="3" borderId="10" xfId="2" applyNumberFormat="1" applyFont="1" applyFill="1" applyBorder="1" applyAlignment="1">
      <alignment horizontal="left" vertical="center" shrinkToFit="1"/>
    </xf>
    <xf numFmtId="178" fontId="14" fillId="3" borderId="10" xfId="2" applyNumberFormat="1" applyFont="1" applyFill="1" applyBorder="1" applyAlignment="1">
      <alignment horizontal="center" vertical="center" wrapText="1"/>
    </xf>
    <xf numFmtId="178" fontId="13" fillId="3" borderId="2" xfId="2" applyNumberFormat="1" applyFont="1" applyFill="1" applyBorder="1" applyAlignment="1">
      <alignment horizontal="left" vertical="center" shrinkToFit="1"/>
    </xf>
    <xf numFmtId="178" fontId="14" fillId="3" borderId="2" xfId="2" applyNumberFormat="1" applyFont="1" applyFill="1" applyBorder="1" applyAlignment="1">
      <alignment horizontal="center" vertical="center" wrapText="1"/>
    </xf>
    <xf numFmtId="0" fontId="2" fillId="2" borderId="0" xfId="3" applyFont="1" applyFill="1"/>
    <xf numFmtId="0" fontId="4" fillId="2" borderId="10" xfId="2" applyNumberFormat="1" applyFont="1" applyFill="1" applyBorder="1" applyAlignment="1">
      <alignment horizontal="right"/>
    </xf>
    <xf numFmtId="0" fontId="4" fillId="2" borderId="1" xfId="2" applyNumberFormat="1" applyFont="1" applyFill="1" applyBorder="1" applyAlignment="1">
      <alignment horizontal="right"/>
    </xf>
    <xf numFmtId="0" fontId="4" fillId="2" borderId="2" xfId="2" applyNumberFormat="1" applyFont="1" applyFill="1" applyBorder="1" applyAlignment="1">
      <alignment horizontal="right"/>
    </xf>
    <xf numFmtId="0" fontId="4" fillId="2" borderId="35" xfId="2" applyNumberFormat="1" applyFont="1" applyFill="1" applyBorder="1" applyAlignment="1">
      <alignment horizontal="right"/>
    </xf>
    <xf numFmtId="0" fontId="4" fillId="2" borderId="32" xfId="2" applyNumberFormat="1" applyFont="1" applyFill="1" applyBorder="1" applyAlignment="1">
      <alignment horizontal="right"/>
    </xf>
    <xf numFmtId="38" fontId="4" fillId="2" borderId="10" xfId="2" applyFont="1" applyFill="1" applyBorder="1" applyAlignment="1">
      <alignment horizontal="left" vertical="center" shrinkToFit="1"/>
    </xf>
    <xf numFmtId="38" fontId="4" fillId="2" borderId="2" xfId="2" applyFont="1" applyFill="1" applyBorder="1" applyAlignment="1">
      <alignment horizontal="left" vertical="center" shrinkToFit="1"/>
    </xf>
    <xf numFmtId="0" fontId="2" fillId="3" borderId="0" xfId="3" applyFont="1" applyFill="1" applyAlignment="1"/>
    <xf numFmtId="0" fontId="4" fillId="0" borderId="0" xfId="3" applyFont="1" applyFill="1" applyAlignment="1"/>
    <xf numFmtId="0" fontId="2" fillId="3" borderId="11" xfId="0" applyNumberFormat="1" applyFont="1" applyFill="1" applyBorder="1" applyAlignment="1">
      <alignment horizontal="right"/>
    </xf>
    <xf numFmtId="0" fontId="4" fillId="3" borderId="11" xfId="2" applyNumberFormat="1" applyFont="1" applyFill="1" applyBorder="1" applyAlignment="1">
      <alignment horizontal="right"/>
    </xf>
    <xf numFmtId="0" fontId="4" fillId="3" borderId="2" xfId="2" applyNumberFormat="1" applyFont="1" applyFill="1" applyBorder="1" applyAlignment="1">
      <alignment horizontal="right"/>
    </xf>
    <xf numFmtId="176" fontId="4" fillId="3" borderId="10" xfId="2" applyNumberFormat="1" applyFont="1" applyFill="1" applyBorder="1" applyAlignment="1">
      <alignment horizontal="right"/>
    </xf>
    <xf numFmtId="38" fontId="4" fillId="3" borderId="10" xfId="2" applyNumberFormat="1" applyFont="1" applyFill="1" applyBorder="1" applyAlignment="1">
      <alignment horizontal="right" vertical="top"/>
    </xf>
    <xf numFmtId="38" fontId="4" fillId="3" borderId="10" xfId="2" applyNumberFormat="1" applyFont="1" applyFill="1" applyBorder="1" applyAlignment="1">
      <alignment horizontal="right" vertical="top" shrinkToFit="1"/>
    </xf>
    <xf numFmtId="38" fontId="4" fillId="3" borderId="10" xfId="2" applyNumberFormat="1" applyFont="1" applyFill="1" applyBorder="1" applyAlignment="1">
      <alignment horizontal="right"/>
    </xf>
    <xf numFmtId="38" fontId="4" fillId="3" borderId="10" xfId="2" applyFont="1" applyFill="1" applyBorder="1" applyAlignment="1">
      <alignment horizontal="right"/>
    </xf>
    <xf numFmtId="38" fontId="4" fillId="3" borderId="32" xfId="2" applyNumberFormat="1" applyFont="1" applyFill="1" applyBorder="1" applyAlignment="1">
      <alignment horizontal="right"/>
    </xf>
    <xf numFmtId="38" fontId="4" fillId="3" borderId="10" xfId="2" applyNumberFormat="1" applyFont="1" applyFill="1" applyBorder="1" applyAlignment="1">
      <alignment horizontal="right" shrinkToFit="1"/>
    </xf>
    <xf numFmtId="38" fontId="4" fillId="3" borderId="10" xfId="2" applyFont="1" applyFill="1" applyBorder="1" applyAlignment="1">
      <alignment horizontal="left" vertical="center"/>
    </xf>
    <xf numFmtId="176" fontId="4" fillId="3" borderId="2" xfId="2" applyNumberFormat="1" applyFont="1" applyFill="1" applyBorder="1" applyAlignment="1">
      <alignment horizontal="right"/>
    </xf>
    <xf numFmtId="38" fontId="4" fillId="3" borderId="2" xfId="2" applyNumberFormat="1" applyFont="1" applyFill="1" applyBorder="1" applyAlignment="1">
      <alignment horizontal="right" vertical="top"/>
    </xf>
    <xf numFmtId="38" fontId="4" fillId="3" borderId="2" xfId="2" applyNumberFormat="1" applyFont="1" applyFill="1" applyBorder="1" applyAlignment="1">
      <alignment horizontal="right" vertical="top" shrinkToFit="1"/>
    </xf>
    <xf numFmtId="38" fontId="4" fillId="3" borderId="2" xfId="2" applyNumberFormat="1" applyFont="1" applyFill="1" applyBorder="1" applyAlignment="1">
      <alignment horizontal="right"/>
    </xf>
    <xf numFmtId="38" fontId="4" fillId="3" borderId="2" xfId="2" applyFont="1" applyFill="1" applyBorder="1" applyAlignment="1">
      <alignment horizontal="right"/>
    </xf>
    <xf numFmtId="38" fontId="4" fillId="3" borderId="35" xfId="2" applyNumberFormat="1" applyFont="1" applyFill="1" applyBorder="1" applyAlignment="1">
      <alignment horizontal="right"/>
    </xf>
    <xf numFmtId="38" fontId="4" fillId="3" borderId="2" xfId="2" applyFont="1" applyFill="1" applyBorder="1" applyAlignment="1">
      <alignment horizontal="left" vertical="center"/>
    </xf>
    <xf numFmtId="0" fontId="4" fillId="0" borderId="1" xfId="3" applyFont="1" applyBorder="1" applyAlignment="1">
      <alignment horizontal="center" vertical="center" wrapText="1"/>
    </xf>
    <xf numFmtId="38" fontId="4" fillId="0" borderId="1" xfId="2" applyFont="1" applyBorder="1" applyAlignment="1">
      <alignment horizontal="center" vertical="center" wrapText="1"/>
    </xf>
    <xf numFmtId="38" fontId="4" fillId="0" borderId="1" xfId="2" applyFont="1" applyFill="1" applyBorder="1" applyAlignment="1">
      <alignment horizontal="center" vertical="center" wrapText="1"/>
    </xf>
    <xf numFmtId="38" fontId="4" fillId="0" borderId="1" xfId="2" applyFont="1" applyBorder="1" applyAlignment="1">
      <alignment horizontal="center" vertical="center" wrapText="1"/>
    </xf>
    <xf numFmtId="0" fontId="4" fillId="0" borderId="1" xfId="3" applyFont="1" applyBorder="1" applyAlignment="1">
      <alignment horizontal="center" vertical="center" wrapText="1"/>
    </xf>
    <xf numFmtId="38" fontId="4" fillId="0" borderId="1" xfId="2" applyFont="1" applyFill="1" applyBorder="1" applyAlignment="1">
      <alignment horizontal="center" vertical="center"/>
    </xf>
    <xf numFmtId="0" fontId="4" fillId="0" borderId="0" xfId="3" applyFont="1" applyFill="1" applyAlignment="1">
      <alignment horizontal="left"/>
    </xf>
    <xf numFmtId="176" fontId="4" fillId="0" borderId="22" xfId="2" applyNumberFormat="1" applyFont="1" applyFill="1" applyBorder="1" applyAlignment="1">
      <alignment horizontal="right" vertical="center"/>
    </xf>
    <xf numFmtId="179" fontId="2" fillId="0" borderId="0" xfId="1" applyNumberFormat="1" applyFont="1"/>
    <xf numFmtId="179" fontId="4" fillId="0" borderId="0" xfId="2" applyNumberFormat="1" applyFont="1" applyAlignment="1"/>
    <xf numFmtId="179" fontId="4" fillId="0" borderId="0" xfId="2" applyNumberFormat="1" applyFont="1" applyAlignment="1">
      <alignment horizontal="left"/>
    </xf>
    <xf numFmtId="38" fontId="4" fillId="0" borderId="0" xfId="2" applyFont="1" applyAlignment="1">
      <alignment vertical="top" wrapText="1"/>
    </xf>
    <xf numFmtId="179" fontId="4" fillId="5" borderId="0" xfId="2" applyNumberFormat="1" applyFont="1" applyFill="1" applyBorder="1" applyAlignment="1">
      <alignment horizontal="right"/>
    </xf>
    <xf numFmtId="38" fontId="4" fillId="5" borderId="0" xfId="2" applyFont="1" applyFill="1" applyBorder="1" applyAlignment="1">
      <alignment horizontal="right"/>
    </xf>
    <xf numFmtId="179" fontId="4" fillId="0" borderId="0" xfId="2" applyNumberFormat="1" applyFont="1" applyFill="1" applyBorder="1" applyAlignment="1">
      <alignment horizontal="right"/>
    </xf>
    <xf numFmtId="179" fontId="4" fillId="0" borderId="1" xfId="2" applyNumberFormat="1" applyFont="1" applyFill="1" applyBorder="1" applyAlignment="1">
      <alignment horizontal="right" vertical="center"/>
    </xf>
    <xf numFmtId="179" fontId="4" fillId="2" borderId="10" xfId="2" applyNumberFormat="1" applyFont="1" applyFill="1" applyBorder="1" applyAlignment="1">
      <alignment horizontal="right" vertical="center"/>
    </xf>
    <xf numFmtId="38" fontId="4" fillId="2" borderId="10" xfId="2" applyFont="1" applyFill="1" applyBorder="1" applyAlignment="1">
      <alignment horizontal="right" vertical="center"/>
    </xf>
    <xf numFmtId="38" fontId="4" fillId="2" borderId="10" xfId="2" applyFont="1" applyFill="1" applyBorder="1" applyAlignment="1">
      <alignment horizontal="left" vertical="center"/>
    </xf>
    <xf numFmtId="179" fontId="4" fillId="3" borderId="1" xfId="2" applyNumberFormat="1" applyFont="1" applyFill="1" applyBorder="1" applyAlignment="1">
      <alignment horizontal="right" vertical="center"/>
    </xf>
    <xf numFmtId="179" fontId="4" fillId="0" borderId="2" xfId="2" applyNumberFormat="1" applyFont="1" applyFill="1" applyBorder="1" applyAlignment="1">
      <alignment horizontal="right" vertical="center"/>
    </xf>
    <xf numFmtId="38" fontId="4" fillId="0" borderId="2" xfId="2" applyFont="1" applyFill="1" applyBorder="1" applyAlignment="1">
      <alignment horizontal="right" vertical="center"/>
    </xf>
    <xf numFmtId="38" fontId="4" fillId="0" borderId="2" xfId="2" applyFont="1" applyBorder="1" applyAlignment="1">
      <alignment horizontal="left" vertical="center"/>
    </xf>
    <xf numFmtId="0" fontId="2" fillId="2" borderId="0" xfId="1" applyFont="1" applyFill="1"/>
    <xf numFmtId="38" fontId="4" fillId="2" borderId="0" xfId="2" applyFont="1" applyFill="1" applyAlignment="1"/>
    <xf numFmtId="38" fontId="4" fillId="2" borderId="0" xfId="2" applyFont="1" applyFill="1" applyBorder="1" applyAlignment="1"/>
    <xf numFmtId="38" fontId="4" fillId="2" borderId="0" xfId="2" applyFont="1" applyFill="1" applyBorder="1" applyAlignment="1" applyProtection="1">
      <alignment horizontal="right" vertical="center"/>
      <protection locked="0"/>
    </xf>
    <xf numFmtId="179" fontId="4" fillId="2" borderId="1" xfId="2" applyNumberFormat="1" applyFont="1" applyFill="1" applyBorder="1" applyAlignment="1">
      <alignment horizontal="right"/>
    </xf>
    <xf numFmtId="0" fontId="2" fillId="0" borderId="0" xfId="1" applyFont="1" applyAlignment="1"/>
    <xf numFmtId="179" fontId="4" fillId="3" borderId="1" xfId="2" applyNumberFormat="1" applyFont="1" applyFill="1" applyBorder="1" applyAlignment="1">
      <alignment horizontal="right"/>
    </xf>
    <xf numFmtId="180" fontId="4" fillId="3" borderId="1" xfId="2" applyNumberFormat="1" applyFont="1" applyFill="1" applyBorder="1" applyAlignment="1">
      <alignment horizontal="right"/>
    </xf>
    <xf numFmtId="38" fontId="4" fillId="6" borderId="26" xfId="2" applyFont="1" applyFill="1" applyBorder="1" applyAlignment="1">
      <alignment horizontal="center" wrapText="1"/>
    </xf>
    <xf numFmtId="179" fontId="4" fillId="0" borderId="10" xfId="2" applyNumberFormat="1" applyFont="1" applyBorder="1" applyAlignment="1">
      <alignment horizontal="center" vertical="center" wrapText="1"/>
    </xf>
    <xf numFmtId="38" fontId="4" fillId="0" borderId="10" xfId="2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1" xfId="0" applyFont="1" applyBorder="1" applyAlignment="1">
      <alignment vertical="center" wrapText="1"/>
    </xf>
    <xf numFmtId="0" fontId="2" fillId="0" borderId="32" xfId="0" applyFont="1" applyBorder="1" applyAlignment="1">
      <alignment vertical="center" wrapText="1"/>
    </xf>
    <xf numFmtId="0" fontId="2" fillId="0" borderId="31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0" borderId="31" xfId="0" applyFont="1" applyBorder="1" applyAlignment="1">
      <alignment vertical="top"/>
    </xf>
    <xf numFmtId="0" fontId="2" fillId="0" borderId="32" xfId="0" applyFont="1" applyBorder="1" applyAlignment="1">
      <alignment vertical="top"/>
    </xf>
    <xf numFmtId="0" fontId="2" fillId="0" borderId="28" xfId="0" applyFont="1" applyBorder="1" applyAlignment="1">
      <alignment vertical="center" wrapText="1"/>
    </xf>
    <xf numFmtId="38" fontId="4" fillId="0" borderId="28" xfId="2" applyFont="1" applyBorder="1" applyAlignment="1">
      <alignment horizontal="left" vertical="center" wrapText="1"/>
    </xf>
    <xf numFmtId="38" fontId="4" fillId="0" borderId="35" xfId="2" applyFont="1" applyBorder="1" applyAlignment="1">
      <alignment horizontal="left" vertical="center" wrapText="1"/>
    </xf>
    <xf numFmtId="0" fontId="2" fillId="0" borderId="28" xfId="0" applyFont="1" applyBorder="1" applyAlignment="1">
      <alignment vertical="center"/>
    </xf>
    <xf numFmtId="0" fontId="2" fillId="0" borderId="28" xfId="0" applyFont="1" applyBorder="1" applyAlignment="1">
      <alignment vertical="top"/>
    </xf>
    <xf numFmtId="38" fontId="4" fillId="0" borderId="35" xfId="2" applyFont="1" applyBorder="1" applyAlignment="1">
      <alignment horizontal="center" vertical="top" wrapText="1"/>
    </xf>
    <xf numFmtId="38" fontId="4" fillId="0" borderId="2" xfId="2" applyFont="1" applyBorder="1" applyAlignment="1">
      <alignment horizontal="left" wrapText="1"/>
    </xf>
    <xf numFmtId="0" fontId="2" fillId="0" borderId="0" xfId="1" applyFont="1" applyFill="1" applyAlignment="1">
      <alignment horizontal="left"/>
    </xf>
    <xf numFmtId="179" fontId="4" fillId="0" borderId="22" xfId="2" applyNumberFormat="1" applyFont="1" applyFill="1" applyBorder="1" applyAlignment="1">
      <alignment horizontal="right"/>
    </xf>
    <xf numFmtId="179" fontId="4" fillId="0" borderId="0" xfId="2" applyNumberFormat="1" applyFont="1" applyFill="1" applyBorder="1" applyAlignment="1">
      <alignment horizontal="left"/>
    </xf>
  </cellXfs>
  <cellStyles count="4">
    <cellStyle name="桁区切り 2" xfId="2"/>
    <cellStyle name="標準" xfId="0" builtinId="0"/>
    <cellStyle name="標準 3" xfId="3"/>
    <cellStyle name="標準_19年報原稿 6(62～80)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2304;&#21335;&#28193;&#23798;&#12305;R1&#24180;&#24230;&#22577;&#27096;&#24335;56&#65374;7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⑳改正案一覧"/>
      <sheetName val="68"/>
      <sheetName val="69"/>
      <sheetName val="70"/>
      <sheetName val="71"/>
      <sheetName val="72"/>
      <sheetName val="73"/>
      <sheetName val="74"/>
      <sheetName val="75"/>
      <sheetName val="76"/>
      <sheetName val="77"/>
      <sheetName val="7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D39"/>
  <sheetViews>
    <sheetView showGridLines="0" tabSelected="1" view="pageBreakPreview" zoomScaleNormal="25" workbookViewId="0">
      <selection activeCell="B24" sqref="B24:Z29"/>
    </sheetView>
  </sheetViews>
  <sheetFormatPr defaultColWidth="8.26953125" defaultRowHeight="18"/>
  <cols>
    <col min="1" max="1" width="12.81640625" style="3" customWidth="1"/>
    <col min="2" max="23" width="5.6328125" style="1" customWidth="1"/>
    <col min="24" max="24" width="6.1796875" style="1" customWidth="1"/>
    <col min="25" max="25" width="9.81640625" style="1" customWidth="1"/>
    <col min="26" max="26" width="5.6328125" style="1" customWidth="1"/>
    <col min="27" max="27" width="5.453125" style="2" customWidth="1"/>
    <col min="28" max="16384" width="8.26953125" style="1"/>
  </cols>
  <sheetData>
    <row r="1" spans="1:30">
      <c r="A1" s="76" t="s">
        <v>51</v>
      </c>
      <c r="B1" s="75"/>
      <c r="C1" s="75"/>
      <c r="D1" s="4"/>
      <c r="E1" s="4"/>
      <c r="F1" s="4"/>
      <c r="G1" s="4"/>
      <c r="H1" s="4"/>
      <c r="I1" s="4"/>
      <c r="J1" s="8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 t="s">
        <v>50</v>
      </c>
      <c r="Y1" s="4"/>
      <c r="Z1" s="74"/>
      <c r="AA1" s="4"/>
      <c r="AB1" s="4"/>
      <c r="AC1" s="4"/>
      <c r="AD1" s="4"/>
    </row>
    <row r="2" spans="1:30" s="41" customFormat="1" ht="13.5" customHeight="1">
      <c r="A2" s="65"/>
      <c r="B2" s="73" t="s">
        <v>49</v>
      </c>
      <c r="C2" s="71"/>
      <c r="D2" s="71"/>
      <c r="E2" s="71"/>
      <c r="F2" s="71"/>
      <c r="G2" s="71"/>
      <c r="H2" s="71"/>
      <c r="I2" s="70"/>
      <c r="J2" s="72" t="s">
        <v>48</v>
      </c>
      <c r="K2" s="71"/>
      <c r="L2" s="71"/>
      <c r="M2" s="71"/>
      <c r="N2" s="71"/>
      <c r="O2" s="71"/>
      <c r="P2" s="71"/>
      <c r="Q2" s="70"/>
      <c r="R2" s="58" t="s">
        <v>47</v>
      </c>
      <c r="S2" s="69" t="s">
        <v>46</v>
      </c>
      <c r="T2" s="68"/>
      <c r="U2" s="59" t="s">
        <v>45</v>
      </c>
      <c r="V2" s="59" t="s">
        <v>44</v>
      </c>
      <c r="W2" s="59" t="s">
        <v>43</v>
      </c>
      <c r="X2" s="59" t="s">
        <v>42</v>
      </c>
      <c r="Y2" s="67" t="s">
        <v>41</v>
      </c>
      <c r="Z2" s="66" t="s">
        <v>40</v>
      </c>
      <c r="AA2" s="8"/>
      <c r="AB2" s="42"/>
      <c r="AC2" s="42"/>
      <c r="AD2" s="42"/>
    </row>
    <row r="3" spans="1:30" s="41" customFormat="1" ht="13.5" customHeight="1">
      <c r="A3" s="65"/>
      <c r="B3" s="64" t="s">
        <v>38</v>
      </c>
      <c r="C3" s="62" t="s">
        <v>37</v>
      </c>
      <c r="D3" s="61" t="s">
        <v>36</v>
      </c>
      <c r="E3" s="60"/>
      <c r="F3" s="59" t="s">
        <v>35</v>
      </c>
      <c r="G3" s="59" t="s">
        <v>39</v>
      </c>
      <c r="H3" s="59" t="s">
        <v>33</v>
      </c>
      <c r="I3" s="59" t="s">
        <v>31</v>
      </c>
      <c r="J3" s="63" t="s">
        <v>38</v>
      </c>
      <c r="K3" s="62" t="s">
        <v>37</v>
      </c>
      <c r="L3" s="61" t="s">
        <v>36</v>
      </c>
      <c r="M3" s="60"/>
      <c r="N3" s="59" t="s">
        <v>35</v>
      </c>
      <c r="O3" s="59" t="s">
        <v>34</v>
      </c>
      <c r="P3" s="59" t="s">
        <v>33</v>
      </c>
      <c r="Q3" s="58" t="s">
        <v>31</v>
      </c>
      <c r="R3" s="57"/>
      <c r="S3" s="56"/>
      <c r="T3" s="55"/>
      <c r="U3" s="54"/>
      <c r="V3" s="54"/>
      <c r="W3" s="54"/>
      <c r="X3" s="54"/>
      <c r="Y3" s="53"/>
      <c r="Z3" s="52"/>
      <c r="AA3" s="8"/>
      <c r="AB3" s="42"/>
      <c r="AC3" s="42"/>
      <c r="AD3" s="42"/>
    </row>
    <row r="4" spans="1:30" s="41" customFormat="1" ht="127">
      <c r="A4" s="51"/>
      <c r="B4" s="50"/>
      <c r="C4" s="48"/>
      <c r="D4" s="46" t="s">
        <v>32</v>
      </c>
      <c r="E4" s="46" t="s">
        <v>31</v>
      </c>
      <c r="F4" s="45"/>
      <c r="G4" s="45"/>
      <c r="H4" s="45"/>
      <c r="I4" s="45"/>
      <c r="J4" s="49"/>
      <c r="K4" s="48"/>
      <c r="L4" s="46" t="s">
        <v>32</v>
      </c>
      <c r="M4" s="46" t="s">
        <v>31</v>
      </c>
      <c r="N4" s="45"/>
      <c r="O4" s="45"/>
      <c r="P4" s="45"/>
      <c r="Q4" s="47"/>
      <c r="R4" s="47"/>
      <c r="S4" s="46" t="s">
        <v>30</v>
      </c>
      <c r="T4" s="46" t="s">
        <v>29</v>
      </c>
      <c r="U4" s="45"/>
      <c r="V4" s="45"/>
      <c r="W4" s="45"/>
      <c r="X4" s="45"/>
      <c r="Y4" s="44"/>
      <c r="Z4" s="43"/>
      <c r="AA4" s="8"/>
      <c r="AB4" s="42"/>
      <c r="AC4" s="42"/>
      <c r="AD4" s="42"/>
    </row>
    <row r="5" spans="1:30" s="33" customFormat="1" ht="13.5" customHeight="1">
      <c r="A5" s="37" t="s">
        <v>28</v>
      </c>
      <c r="B5" s="40">
        <v>552</v>
      </c>
      <c r="C5" s="38">
        <v>15</v>
      </c>
      <c r="D5" s="38">
        <v>87</v>
      </c>
      <c r="E5" s="38">
        <v>30</v>
      </c>
      <c r="F5" s="38">
        <v>384</v>
      </c>
      <c r="G5" s="38">
        <v>3</v>
      </c>
      <c r="H5" s="38">
        <v>7</v>
      </c>
      <c r="I5" s="38">
        <v>26</v>
      </c>
      <c r="J5" s="39">
        <v>3397</v>
      </c>
      <c r="K5" s="38">
        <v>51</v>
      </c>
      <c r="L5" s="38">
        <v>288</v>
      </c>
      <c r="M5" s="38">
        <v>19</v>
      </c>
      <c r="N5" s="38">
        <v>1765</v>
      </c>
      <c r="O5" s="38">
        <v>13</v>
      </c>
      <c r="P5" s="38">
        <v>784</v>
      </c>
      <c r="Q5" s="38">
        <v>477</v>
      </c>
      <c r="R5" s="38">
        <v>278</v>
      </c>
      <c r="S5" s="39">
        <v>240</v>
      </c>
      <c r="T5" s="39">
        <v>446</v>
      </c>
      <c r="U5" s="39">
        <v>2884</v>
      </c>
      <c r="V5" s="38">
        <v>1716</v>
      </c>
      <c r="W5" s="38">
        <v>61</v>
      </c>
      <c r="X5" s="38">
        <v>4483</v>
      </c>
      <c r="Y5" s="38"/>
      <c r="Z5" s="38">
        <v>27</v>
      </c>
      <c r="AA5" s="35"/>
      <c r="AB5" s="34"/>
      <c r="AC5" s="34"/>
      <c r="AD5" s="34"/>
    </row>
    <row r="6" spans="1:30" s="33" customFormat="1" ht="13.5" customHeight="1">
      <c r="A6" s="37" t="s">
        <v>27</v>
      </c>
      <c r="B6" s="36">
        <f>SUM(B7:B8)</f>
        <v>70</v>
      </c>
      <c r="C6" s="36">
        <f>SUM(C7:C8)</f>
        <v>4</v>
      </c>
      <c r="D6" s="36">
        <f>SUM(D7:D8)</f>
        <v>33</v>
      </c>
      <c r="E6" s="36">
        <f>SUM(E7:E8)</f>
        <v>2</v>
      </c>
      <c r="F6" s="36">
        <f>SUM(F7:F8)</f>
        <v>27</v>
      </c>
      <c r="G6" s="36">
        <f>SUM(G7:G8)</f>
        <v>1</v>
      </c>
      <c r="H6" s="36">
        <f>SUM(H7:H8)</f>
        <v>0</v>
      </c>
      <c r="I6" s="36">
        <f>SUM(I7:I8)</f>
        <v>3</v>
      </c>
      <c r="J6" s="36">
        <f>SUM(J7:J8)</f>
        <v>361</v>
      </c>
      <c r="K6" s="36">
        <f>SUM(K7:K8)</f>
        <v>5</v>
      </c>
      <c r="L6" s="36">
        <f>SUM(L7:L8)</f>
        <v>34</v>
      </c>
      <c r="M6" s="36">
        <f>SUM(M7:M8)</f>
        <v>1</v>
      </c>
      <c r="N6" s="36">
        <f>SUM(N7:N8)</f>
        <v>160</v>
      </c>
      <c r="O6" s="36">
        <f>SUM(O7:O8)</f>
        <v>47</v>
      </c>
      <c r="P6" s="36">
        <f>SUM(P7:P8)</f>
        <v>81</v>
      </c>
      <c r="Q6" s="36">
        <f>SUM(Q7:Q8)</f>
        <v>33</v>
      </c>
      <c r="R6" s="36">
        <f>SUM(R7:R8)</f>
        <v>52</v>
      </c>
      <c r="S6" s="36">
        <f>SUM(S7:S8)</f>
        <v>412</v>
      </c>
      <c r="T6" s="36">
        <f>SUM(T7:T8)</f>
        <v>0</v>
      </c>
      <c r="U6" s="36">
        <f>SUM(U7:U8)</f>
        <v>245</v>
      </c>
      <c r="V6" s="36">
        <f>SUM(V7:V8)</f>
        <v>118</v>
      </c>
      <c r="W6" s="36">
        <f>SUM(W7:W8)</f>
        <v>2</v>
      </c>
      <c r="X6" s="36">
        <f>SUM(X7:X8)</f>
        <v>379</v>
      </c>
      <c r="Y6" s="36">
        <f>SUM(Y7:Y8)</f>
        <v>9</v>
      </c>
      <c r="Z6" s="36">
        <f>SUM(Z7:Z8)</f>
        <v>4</v>
      </c>
      <c r="AA6" s="35"/>
      <c r="AB6" s="34"/>
      <c r="AC6" s="34"/>
      <c r="AD6" s="34"/>
    </row>
    <row r="7" spans="1:30" ht="13.5" customHeight="1">
      <c r="A7" s="32" t="s">
        <v>26</v>
      </c>
      <c r="B7" s="17">
        <f>IF(SUM(C7:I7)=0,"-",SUM(C7:I7))</f>
        <v>27</v>
      </c>
      <c r="C7" s="28">
        <v>1</v>
      </c>
      <c r="D7" s="28">
        <v>3</v>
      </c>
      <c r="E7" s="30">
        <v>2</v>
      </c>
      <c r="F7" s="28">
        <v>18</v>
      </c>
      <c r="G7" s="30">
        <v>0</v>
      </c>
      <c r="H7" s="28">
        <v>0</v>
      </c>
      <c r="I7" s="30">
        <v>3</v>
      </c>
      <c r="J7" s="30">
        <f>IF(SUM(K7:Q7)=0,"-",SUM(K7:Q7))</f>
        <v>212</v>
      </c>
      <c r="K7" s="30">
        <v>2</v>
      </c>
      <c r="L7" s="30">
        <v>8</v>
      </c>
      <c r="M7" s="30">
        <v>1</v>
      </c>
      <c r="N7" s="30">
        <v>114</v>
      </c>
      <c r="O7" s="30">
        <v>1</v>
      </c>
      <c r="P7" s="28">
        <v>56</v>
      </c>
      <c r="Q7" s="30">
        <v>30</v>
      </c>
      <c r="R7" s="30">
        <v>18</v>
      </c>
      <c r="S7" s="28">
        <v>13</v>
      </c>
      <c r="T7" s="28">
        <v>0</v>
      </c>
      <c r="U7" s="30">
        <v>128</v>
      </c>
      <c r="V7" s="31">
        <v>73</v>
      </c>
      <c r="W7" s="31">
        <v>2</v>
      </c>
      <c r="X7" s="31">
        <v>219</v>
      </c>
      <c r="Y7" s="30">
        <v>1</v>
      </c>
      <c r="Z7" s="28">
        <v>4</v>
      </c>
      <c r="AA7" s="8"/>
      <c r="AB7" s="4"/>
      <c r="AC7" s="4"/>
      <c r="AD7" s="4"/>
    </row>
    <row r="8" spans="1:30" ht="13.5" customHeight="1">
      <c r="A8" s="18" t="s">
        <v>25</v>
      </c>
      <c r="B8" s="28">
        <f>IF(SUM(C8:I8)=0,"-",SUM(C8:I8))</f>
        <v>43</v>
      </c>
      <c r="C8" s="28">
        <f>IF(SUM(C9:C29)=0,"-",SUM(C9:C29))</f>
        <v>3</v>
      </c>
      <c r="D8" s="28">
        <f>IF(SUM(D9:D29)=0,"-",SUM(D9:D29))</f>
        <v>30</v>
      </c>
      <c r="E8" s="28" t="str">
        <f>IF(SUM(E9:E29)=0,"-",SUM(E9:E29))</f>
        <v>-</v>
      </c>
      <c r="F8" s="28">
        <f>IF(SUM(F9:F29)=0,"-",SUM(F9:F29))</f>
        <v>9</v>
      </c>
      <c r="G8" s="28">
        <f>IF(SUM(G9:G29)=0,"-",SUM(G9:G29))</f>
        <v>1</v>
      </c>
      <c r="H8" s="28" t="str">
        <f>IF(SUM(H9:H29)=0,"-",SUM(H9:H29))</f>
        <v>-</v>
      </c>
      <c r="I8" s="28" t="str">
        <f>IF(SUM(I9:I29)=0,"-",SUM(I9:I29))</f>
        <v>-</v>
      </c>
      <c r="J8" s="28">
        <f>IF(SUM(K8:Q8)=0,"-",SUM(K8:Q8))</f>
        <v>149</v>
      </c>
      <c r="K8" s="28">
        <f>IF(SUM(K9:K29)=0,"-",SUM(K9:K29))</f>
        <v>3</v>
      </c>
      <c r="L8" s="28">
        <f>IF(SUM(L9:L29)=0,"-",SUM(L9:L29))</f>
        <v>26</v>
      </c>
      <c r="M8" s="29" t="str">
        <f>IF(SUM(M9:M29)=0,"-",SUM(M9:M29))</f>
        <v>-</v>
      </c>
      <c r="N8" s="29">
        <f>IF(SUM(N9:N29)=0,"-",SUM(N9:N29))</f>
        <v>46</v>
      </c>
      <c r="O8" s="29">
        <f>IF(SUM(O9:O29)=0,"-",SUM(O9:O29))</f>
        <v>46</v>
      </c>
      <c r="P8" s="28">
        <f>IF(SUM(P9:P29)=0,"-",SUM(P9:P29))</f>
        <v>25</v>
      </c>
      <c r="Q8" s="28">
        <f>IF(SUM(Q9:Q29)=0,"-",SUM(Q9:Q29))</f>
        <v>3</v>
      </c>
      <c r="R8" s="28">
        <f>IF(SUM(R9:R29)=0,"-",SUM(R9:R29))</f>
        <v>34</v>
      </c>
      <c r="S8" s="28">
        <f>IF(SUM(S9:S29)=0,"-",SUM(S9:S29))</f>
        <v>399</v>
      </c>
      <c r="T8" s="28" t="str">
        <f>IF(SUM(T9:T29)=0,"-",SUM(T9:T29))</f>
        <v>-</v>
      </c>
      <c r="U8" s="28">
        <f>IF(SUM(U9:U29)=0,"-",SUM(U9:U29))</f>
        <v>117</v>
      </c>
      <c r="V8" s="28">
        <f>IF(SUM(V9:V29)=0,"-",SUM(V9:V29))</f>
        <v>45</v>
      </c>
      <c r="W8" s="28" t="str">
        <f>IF(SUM(W9:W29)=0,"-",SUM(W9:W29))</f>
        <v>-</v>
      </c>
      <c r="X8" s="28">
        <f>IF(SUM(X9:X29)=0,"-",SUM(X9:X29))</f>
        <v>160</v>
      </c>
      <c r="Y8" s="28">
        <f>IF(SUM(Y9:Y29)=0,"-",SUM(Y9:Y29))</f>
        <v>8</v>
      </c>
      <c r="Z8" s="28" t="str">
        <f>IF(SUM(Z9:Z29)=0,"-",SUM(Z9:Z29))</f>
        <v>-</v>
      </c>
      <c r="AA8" s="8"/>
      <c r="AB8" s="4"/>
      <c r="AC8" s="4"/>
      <c r="AD8" s="4"/>
    </row>
    <row r="9" spans="1:30" ht="13.5" customHeight="1">
      <c r="A9" s="15" t="s">
        <v>24</v>
      </c>
      <c r="B9" s="14" t="str">
        <f>IF(SUM(C9:I9)=0,"-",SUM(C9:I9))</f>
        <v>-</v>
      </c>
      <c r="C9" s="26" t="s">
        <v>16</v>
      </c>
      <c r="D9" s="26" t="s">
        <v>16</v>
      </c>
      <c r="E9" s="26" t="s">
        <v>16</v>
      </c>
      <c r="F9" s="26" t="s">
        <v>16</v>
      </c>
      <c r="G9" s="26" t="s">
        <v>16</v>
      </c>
      <c r="H9" s="26" t="s">
        <v>16</v>
      </c>
      <c r="I9" s="26" t="s">
        <v>16</v>
      </c>
      <c r="J9" s="27">
        <f>IF(SUM(K9:Q9)=0,"-",SUM(K9:Q9))</f>
        <v>28</v>
      </c>
      <c r="K9" s="26" t="s">
        <v>16</v>
      </c>
      <c r="L9" s="25" t="s">
        <v>2</v>
      </c>
      <c r="M9" s="25" t="s">
        <v>2</v>
      </c>
      <c r="N9" s="25">
        <v>9</v>
      </c>
      <c r="O9" s="25">
        <v>7</v>
      </c>
      <c r="P9" s="25">
        <v>12</v>
      </c>
      <c r="Q9" s="25" t="s">
        <v>2</v>
      </c>
      <c r="R9" s="25" t="s">
        <v>16</v>
      </c>
      <c r="S9" s="25" t="s">
        <v>2</v>
      </c>
      <c r="T9" s="25" t="s">
        <v>2</v>
      </c>
      <c r="U9" s="25">
        <v>16</v>
      </c>
      <c r="V9" s="25">
        <v>9</v>
      </c>
      <c r="W9" s="25" t="s">
        <v>2</v>
      </c>
      <c r="X9" s="25">
        <v>24</v>
      </c>
      <c r="Y9" s="25" t="s">
        <v>16</v>
      </c>
      <c r="Z9" s="25" t="s">
        <v>2</v>
      </c>
      <c r="AA9" s="8"/>
      <c r="AB9" s="4"/>
      <c r="AC9" s="4"/>
      <c r="AD9" s="4"/>
    </row>
    <row r="10" spans="1:30" ht="13.5" customHeight="1">
      <c r="A10" s="15" t="s">
        <v>23</v>
      </c>
      <c r="B10" s="14">
        <f>IF(SUM(C10:I10)=0,"-",SUM(C10:I10))</f>
        <v>1</v>
      </c>
      <c r="C10" s="26" t="s">
        <v>16</v>
      </c>
      <c r="D10" s="26">
        <v>1</v>
      </c>
      <c r="E10" s="26" t="s">
        <v>16</v>
      </c>
      <c r="F10" s="26" t="s">
        <v>16</v>
      </c>
      <c r="G10" s="26" t="s">
        <v>16</v>
      </c>
      <c r="H10" s="26" t="s">
        <v>16</v>
      </c>
      <c r="I10" s="26" t="s">
        <v>16</v>
      </c>
      <c r="J10" s="27">
        <f>IF(SUM(K10:Q10)=0,"-",SUM(K10:Q10))</f>
        <v>3</v>
      </c>
      <c r="K10" s="26" t="s">
        <v>16</v>
      </c>
      <c r="L10" s="25">
        <v>1</v>
      </c>
      <c r="M10" s="25" t="s">
        <v>2</v>
      </c>
      <c r="N10" s="25">
        <v>1</v>
      </c>
      <c r="O10" s="25">
        <v>1</v>
      </c>
      <c r="P10" s="25" t="s">
        <v>2</v>
      </c>
      <c r="Q10" s="25" t="s">
        <v>2</v>
      </c>
      <c r="R10" s="25">
        <v>1</v>
      </c>
      <c r="S10" s="25" t="s">
        <v>2</v>
      </c>
      <c r="T10" s="25" t="s">
        <v>2</v>
      </c>
      <c r="U10" s="25">
        <v>4</v>
      </c>
      <c r="V10" s="25" t="s">
        <v>2</v>
      </c>
      <c r="W10" s="25" t="s">
        <v>2</v>
      </c>
      <c r="X10" s="25">
        <v>1</v>
      </c>
      <c r="Y10" s="25" t="s">
        <v>16</v>
      </c>
      <c r="Z10" s="25" t="s">
        <v>2</v>
      </c>
      <c r="AA10" s="8"/>
      <c r="AB10" s="4"/>
      <c r="AC10" s="4"/>
      <c r="AD10" s="4"/>
    </row>
    <row r="11" spans="1:30" ht="13.5" customHeight="1">
      <c r="A11" s="15" t="s">
        <v>22</v>
      </c>
      <c r="B11" s="26" t="str">
        <f>IF(SUM(C11:I11)=0,"-",SUM(C11:I11))</f>
        <v>-</v>
      </c>
      <c r="C11" s="26" t="s">
        <v>16</v>
      </c>
      <c r="D11" s="26" t="s">
        <v>16</v>
      </c>
      <c r="E11" s="26" t="s">
        <v>16</v>
      </c>
      <c r="F11" s="26" t="s">
        <v>16</v>
      </c>
      <c r="G11" s="26" t="s">
        <v>16</v>
      </c>
      <c r="H11" s="26" t="s">
        <v>16</v>
      </c>
      <c r="I11" s="26" t="s">
        <v>16</v>
      </c>
      <c r="J11" s="27">
        <f>IF(SUM(K11:Q11)=0,"-",SUM(K11:Q11))</f>
        <v>3</v>
      </c>
      <c r="K11" s="26" t="s">
        <v>16</v>
      </c>
      <c r="L11" s="25">
        <v>1</v>
      </c>
      <c r="M11" s="25" t="s">
        <v>2</v>
      </c>
      <c r="N11" s="25" t="s">
        <v>2</v>
      </c>
      <c r="O11" s="25">
        <v>1</v>
      </c>
      <c r="P11" s="25">
        <v>1</v>
      </c>
      <c r="Q11" s="25" t="s">
        <v>2</v>
      </c>
      <c r="R11" s="25" t="s">
        <v>16</v>
      </c>
      <c r="S11" s="25" t="s">
        <v>2</v>
      </c>
      <c r="T11" s="25" t="s">
        <v>2</v>
      </c>
      <c r="U11" s="25">
        <v>2</v>
      </c>
      <c r="V11" s="25" t="s">
        <v>2</v>
      </c>
      <c r="W11" s="25" t="s">
        <v>2</v>
      </c>
      <c r="X11" s="25" t="s">
        <v>2</v>
      </c>
      <c r="Y11" s="25" t="s">
        <v>16</v>
      </c>
      <c r="Z11" s="25" t="s">
        <v>2</v>
      </c>
      <c r="AA11" s="8"/>
      <c r="AB11" s="4"/>
      <c r="AC11" s="4"/>
      <c r="AD11" s="4"/>
    </row>
    <row r="12" spans="1:30" ht="13.5" customHeight="1">
      <c r="A12" s="15" t="s">
        <v>21</v>
      </c>
      <c r="B12" s="14" t="str">
        <f>IF(SUM(C12:I12)=0,"-",SUM(C12:I12))</f>
        <v>-</v>
      </c>
      <c r="C12" s="26" t="s">
        <v>16</v>
      </c>
      <c r="D12" s="26" t="s">
        <v>16</v>
      </c>
      <c r="E12" s="26" t="s">
        <v>16</v>
      </c>
      <c r="F12" s="26" t="s">
        <v>16</v>
      </c>
      <c r="G12" s="26" t="s">
        <v>16</v>
      </c>
      <c r="H12" s="26" t="s">
        <v>16</v>
      </c>
      <c r="I12" s="26" t="s">
        <v>16</v>
      </c>
      <c r="J12" s="27">
        <f>IF(SUM(K12:Q12)=0,"-",SUM(K12:Q12))</f>
        <v>3</v>
      </c>
      <c r="K12" s="26" t="s">
        <v>16</v>
      </c>
      <c r="L12" s="25">
        <v>1</v>
      </c>
      <c r="M12" s="25" t="s">
        <v>2</v>
      </c>
      <c r="N12" s="25" t="s">
        <v>2</v>
      </c>
      <c r="O12" s="25">
        <v>1</v>
      </c>
      <c r="P12" s="25">
        <v>1</v>
      </c>
      <c r="Q12" s="25" t="s">
        <v>2</v>
      </c>
      <c r="R12" s="25" t="s">
        <v>16</v>
      </c>
      <c r="S12" s="25" t="s">
        <v>2</v>
      </c>
      <c r="T12" s="25" t="s">
        <v>2</v>
      </c>
      <c r="U12" s="25">
        <v>2</v>
      </c>
      <c r="V12" s="25" t="s">
        <v>2</v>
      </c>
      <c r="W12" s="25" t="s">
        <v>2</v>
      </c>
      <c r="X12" s="25">
        <v>1</v>
      </c>
      <c r="Y12" s="25">
        <v>1</v>
      </c>
      <c r="Z12" s="25" t="s">
        <v>2</v>
      </c>
      <c r="AA12" s="8"/>
      <c r="AB12" s="4"/>
      <c r="AC12" s="4"/>
      <c r="AD12" s="4"/>
    </row>
    <row r="13" spans="1:30" ht="13.5" customHeight="1">
      <c r="A13" s="15" t="s">
        <v>20</v>
      </c>
      <c r="B13" s="14">
        <f>IF(SUM(C13:I13)=0,"-",SUM(C13:I13))</f>
        <v>1</v>
      </c>
      <c r="C13" s="26" t="s">
        <v>16</v>
      </c>
      <c r="D13" s="26">
        <v>1</v>
      </c>
      <c r="E13" s="26" t="s">
        <v>16</v>
      </c>
      <c r="F13" s="26" t="s">
        <v>16</v>
      </c>
      <c r="G13" s="26" t="s">
        <v>16</v>
      </c>
      <c r="H13" s="26" t="s">
        <v>16</v>
      </c>
      <c r="I13" s="26" t="s">
        <v>16</v>
      </c>
      <c r="J13" s="27">
        <f>IF(SUM(K13:Q13)=0,"-",SUM(K13:Q13))</f>
        <v>2</v>
      </c>
      <c r="K13" s="26" t="s">
        <v>16</v>
      </c>
      <c r="L13" s="25">
        <v>1</v>
      </c>
      <c r="M13" s="25" t="s">
        <v>2</v>
      </c>
      <c r="N13" s="25">
        <v>1</v>
      </c>
      <c r="O13" s="25" t="s">
        <v>16</v>
      </c>
      <c r="P13" s="25" t="s">
        <v>2</v>
      </c>
      <c r="Q13" s="25" t="s">
        <v>2</v>
      </c>
      <c r="R13" s="25">
        <v>1</v>
      </c>
      <c r="S13" s="25" t="s">
        <v>2</v>
      </c>
      <c r="T13" s="25" t="s">
        <v>2</v>
      </c>
      <c r="U13" s="25">
        <v>1</v>
      </c>
      <c r="V13" s="25" t="s">
        <v>2</v>
      </c>
      <c r="W13" s="25" t="s">
        <v>2</v>
      </c>
      <c r="X13" s="25">
        <v>5</v>
      </c>
      <c r="Y13" s="25">
        <v>1</v>
      </c>
      <c r="Z13" s="25" t="s">
        <v>2</v>
      </c>
      <c r="AA13" s="8"/>
      <c r="AB13" s="4"/>
      <c r="AC13" s="4"/>
      <c r="AD13" s="4"/>
    </row>
    <row r="14" spans="1:30" ht="13.5" customHeight="1">
      <c r="A14" s="15" t="s">
        <v>19</v>
      </c>
      <c r="B14" s="26">
        <f>IF(SUM(C14:I14)=0,"-",SUM(C14:I14))</f>
        <v>2</v>
      </c>
      <c r="C14" s="26" t="s">
        <v>16</v>
      </c>
      <c r="D14" s="26" t="s">
        <v>16</v>
      </c>
      <c r="E14" s="26" t="s">
        <v>16</v>
      </c>
      <c r="F14" s="26">
        <v>1</v>
      </c>
      <c r="G14" s="26">
        <v>1</v>
      </c>
      <c r="H14" s="26" t="s">
        <v>16</v>
      </c>
      <c r="I14" s="26" t="s">
        <v>16</v>
      </c>
      <c r="J14" s="27">
        <f>IF(SUM(K14:Q14)=0,"-",SUM(K14:Q14))</f>
        <v>19</v>
      </c>
      <c r="K14" s="26" t="s">
        <v>16</v>
      </c>
      <c r="L14" s="25" t="s">
        <v>2</v>
      </c>
      <c r="M14" s="25" t="s">
        <v>2</v>
      </c>
      <c r="N14" s="25">
        <v>11</v>
      </c>
      <c r="O14" s="25">
        <v>3</v>
      </c>
      <c r="P14" s="25">
        <v>5</v>
      </c>
      <c r="Q14" s="25" t="s">
        <v>2</v>
      </c>
      <c r="R14" s="25">
        <v>1</v>
      </c>
      <c r="S14" s="25">
        <v>2</v>
      </c>
      <c r="T14" s="25" t="s">
        <v>16</v>
      </c>
      <c r="U14" s="25">
        <v>10</v>
      </c>
      <c r="V14" s="25">
        <v>12</v>
      </c>
      <c r="W14" s="25" t="s">
        <v>2</v>
      </c>
      <c r="X14" s="25">
        <v>14</v>
      </c>
      <c r="Y14" s="25" t="s">
        <v>16</v>
      </c>
      <c r="Z14" s="25" t="s">
        <v>2</v>
      </c>
      <c r="AA14" s="8"/>
      <c r="AB14" s="4"/>
      <c r="AC14" s="4"/>
      <c r="AD14" s="4"/>
    </row>
    <row r="15" spans="1:30" ht="13.5" customHeight="1">
      <c r="A15" s="15" t="s">
        <v>18</v>
      </c>
      <c r="B15" s="14" t="str">
        <f>IF(SUM(C15:I15)=0,"-",SUM(C15:I15))</f>
        <v>-</v>
      </c>
      <c r="C15" s="26" t="s">
        <v>16</v>
      </c>
      <c r="D15" s="26" t="s">
        <v>16</v>
      </c>
      <c r="E15" s="26" t="s">
        <v>16</v>
      </c>
      <c r="F15" s="26" t="s">
        <v>16</v>
      </c>
      <c r="G15" s="26" t="s">
        <v>16</v>
      </c>
      <c r="H15" s="26" t="s">
        <v>16</v>
      </c>
      <c r="I15" s="26" t="s">
        <v>16</v>
      </c>
      <c r="J15" s="27">
        <f>IF(SUM(K15:Q15)=0,"-",SUM(K15:Q15))</f>
        <v>3</v>
      </c>
      <c r="K15" s="26" t="s">
        <v>16</v>
      </c>
      <c r="L15" s="25" t="s">
        <v>2</v>
      </c>
      <c r="M15" s="25" t="s">
        <v>2</v>
      </c>
      <c r="N15" s="25">
        <v>2</v>
      </c>
      <c r="O15" s="25">
        <v>1</v>
      </c>
      <c r="P15" s="25" t="s">
        <v>2</v>
      </c>
      <c r="Q15" s="25" t="s">
        <v>2</v>
      </c>
      <c r="R15" s="25" t="s">
        <v>2</v>
      </c>
      <c r="S15" s="25" t="s">
        <v>2</v>
      </c>
      <c r="T15" s="25" t="s">
        <v>2</v>
      </c>
      <c r="U15" s="25">
        <v>1</v>
      </c>
      <c r="V15" s="25" t="s">
        <v>2</v>
      </c>
      <c r="W15" s="25" t="s">
        <v>2</v>
      </c>
      <c r="X15" s="25">
        <v>2</v>
      </c>
      <c r="Y15" s="25" t="s">
        <v>16</v>
      </c>
      <c r="Z15" s="25" t="s">
        <v>2</v>
      </c>
      <c r="AA15" s="8"/>
      <c r="AB15" s="4"/>
      <c r="AC15" s="4"/>
      <c r="AD15" s="4"/>
    </row>
    <row r="16" spans="1:30" ht="13.5" customHeight="1">
      <c r="A16" s="15" t="s">
        <v>17</v>
      </c>
      <c r="B16" s="14">
        <f>IF(SUM(C16:I16)=0,"-",SUM(C16:I16))</f>
        <v>3</v>
      </c>
      <c r="C16" s="26" t="s">
        <v>16</v>
      </c>
      <c r="D16" s="26">
        <v>1</v>
      </c>
      <c r="E16" s="26" t="s">
        <v>16</v>
      </c>
      <c r="F16" s="26">
        <v>2</v>
      </c>
      <c r="G16" s="26" t="s">
        <v>16</v>
      </c>
      <c r="H16" s="26" t="s">
        <v>16</v>
      </c>
      <c r="I16" s="26" t="s">
        <v>16</v>
      </c>
      <c r="J16" s="27">
        <f>IF(SUM(K16:Q16)=0,"-",SUM(K16:Q16))</f>
        <v>10</v>
      </c>
      <c r="K16" s="26" t="s">
        <v>16</v>
      </c>
      <c r="L16" s="25">
        <v>1</v>
      </c>
      <c r="M16" s="25" t="s">
        <v>2</v>
      </c>
      <c r="N16" s="25">
        <v>7</v>
      </c>
      <c r="O16" s="25">
        <v>2</v>
      </c>
      <c r="P16" s="25" t="s">
        <v>2</v>
      </c>
      <c r="Q16" s="25" t="s">
        <v>2</v>
      </c>
      <c r="R16" s="25">
        <v>1</v>
      </c>
      <c r="S16" s="25">
        <v>1</v>
      </c>
      <c r="T16" s="25" t="s">
        <v>2</v>
      </c>
      <c r="U16" s="25">
        <v>6</v>
      </c>
      <c r="V16" s="25" t="s">
        <v>16</v>
      </c>
      <c r="W16" s="25" t="s">
        <v>2</v>
      </c>
      <c r="X16" s="25">
        <v>17</v>
      </c>
      <c r="Y16" s="25" t="s">
        <v>16</v>
      </c>
      <c r="Z16" s="25" t="s">
        <v>2</v>
      </c>
      <c r="AA16" s="8"/>
      <c r="AB16" s="4"/>
      <c r="AC16" s="4"/>
      <c r="AD16" s="4"/>
    </row>
    <row r="17" spans="1:30" ht="42" customHeight="1">
      <c r="A17" s="21" t="s">
        <v>15</v>
      </c>
      <c r="B17" s="20">
        <f>B18</f>
        <v>7</v>
      </c>
      <c r="C17" s="19">
        <f>C18</f>
        <v>1</v>
      </c>
      <c r="D17" s="19">
        <f>D18</f>
        <v>5</v>
      </c>
      <c r="E17" s="19" t="str">
        <f>E18</f>
        <v>-</v>
      </c>
      <c r="F17" s="19">
        <f>F18</f>
        <v>1</v>
      </c>
      <c r="G17" s="19" t="str">
        <f>G18</f>
        <v>-</v>
      </c>
      <c r="H17" s="19" t="str">
        <f>H18</f>
        <v>-</v>
      </c>
      <c r="I17" s="19" t="str">
        <f>I18</f>
        <v>-</v>
      </c>
      <c r="J17" s="24">
        <f>J18</f>
        <v>15</v>
      </c>
      <c r="K17" s="19" t="str">
        <f>K18</f>
        <v>-</v>
      </c>
      <c r="L17" s="23">
        <f>L18</f>
        <v>3</v>
      </c>
      <c r="M17" s="22" t="str">
        <f>M18</f>
        <v>-</v>
      </c>
      <c r="N17" s="22">
        <f>N18</f>
        <v>3</v>
      </c>
      <c r="O17" s="22">
        <f>O18</f>
        <v>6</v>
      </c>
      <c r="P17" s="22">
        <f>P18</f>
        <v>2</v>
      </c>
      <c r="Q17" s="22">
        <f>Q18</f>
        <v>1</v>
      </c>
      <c r="R17" s="22">
        <f>R18</f>
        <v>5</v>
      </c>
      <c r="S17" s="22">
        <f>S18</f>
        <v>6</v>
      </c>
      <c r="T17" s="22" t="str">
        <f>T18</f>
        <v>-</v>
      </c>
      <c r="U17" s="22">
        <f>U18</f>
        <v>16</v>
      </c>
      <c r="V17" s="22">
        <f>V18</f>
        <v>3</v>
      </c>
      <c r="W17" s="22" t="str">
        <f>W18</f>
        <v>-</v>
      </c>
      <c r="X17" s="22">
        <f>X18</f>
        <v>20</v>
      </c>
      <c r="Y17" s="22" t="str">
        <f>Y18</f>
        <v>-</v>
      </c>
      <c r="Z17" s="22" t="str">
        <f>Z18</f>
        <v>-</v>
      </c>
      <c r="AA17" s="8"/>
      <c r="AB17" s="4"/>
      <c r="AC17" s="4"/>
      <c r="AD17" s="4"/>
    </row>
    <row r="18" spans="1:30" ht="13.5" customHeight="1">
      <c r="A18" s="18" t="s">
        <v>14</v>
      </c>
      <c r="B18" s="17">
        <v>7</v>
      </c>
      <c r="C18" s="16">
        <v>1</v>
      </c>
      <c r="D18" s="16">
        <v>5</v>
      </c>
      <c r="E18" s="16" t="s">
        <v>2</v>
      </c>
      <c r="F18" s="16">
        <v>1</v>
      </c>
      <c r="G18" s="16" t="s">
        <v>2</v>
      </c>
      <c r="H18" s="16" t="s">
        <v>2</v>
      </c>
      <c r="I18" s="16" t="s">
        <v>2</v>
      </c>
      <c r="J18" s="16">
        <v>15</v>
      </c>
      <c r="K18" s="16" t="s">
        <v>2</v>
      </c>
      <c r="L18" s="16">
        <v>3</v>
      </c>
      <c r="M18" s="16" t="s">
        <v>2</v>
      </c>
      <c r="N18" s="16">
        <v>3</v>
      </c>
      <c r="O18" s="16">
        <v>6</v>
      </c>
      <c r="P18" s="16">
        <v>2</v>
      </c>
      <c r="Q18" s="16">
        <v>1</v>
      </c>
      <c r="R18" s="16">
        <v>5</v>
      </c>
      <c r="S18" s="16">
        <v>6</v>
      </c>
      <c r="T18" s="16" t="s">
        <v>2</v>
      </c>
      <c r="U18" s="16">
        <v>16</v>
      </c>
      <c r="V18" s="16">
        <v>3</v>
      </c>
      <c r="W18" s="16" t="s">
        <v>2</v>
      </c>
      <c r="X18" s="16">
        <v>20</v>
      </c>
      <c r="Y18" s="16" t="s">
        <v>2</v>
      </c>
      <c r="Z18" s="16" t="s">
        <v>2</v>
      </c>
      <c r="AA18" s="8"/>
      <c r="AB18" s="4"/>
      <c r="AC18" s="4"/>
      <c r="AD18" s="4"/>
    </row>
    <row r="19" spans="1:30" ht="13.5" customHeight="1">
      <c r="A19" s="15" t="s">
        <v>13</v>
      </c>
      <c r="B19" s="13">
        <v>3</v>
      </c>
      <c r="C19" s="13">
        <v>1</v>
      </c>
      <c r="D19" s="13">
        <v>2</v>
      </c>
      <c r="E19" s="13">
        <v>0</v>
      </c>
      <c r="F19" s="13">
        <v>0</v>
      </c>
      <c r="G19" s="13">
        <v>0</v>
      </c>
      <c r="H19" s="13">
        <v>0</v>
      </c>
      <c r="I19" s="13">
        <v>0</v>
      </c>
      <c r="J19" s="13">
        <v>6</v>
      </c>
      <c r="K19" s="13">
        <v>0</v>
      </c>
      <c r="L19" s="13">
        <v>0</v>
      </c>
      <c r="M19" s="13">
        <v>0</v>
      </c>
      <c r="N19" s="13">
        <v>2</v>
      </c>
      <c r="O19" s="13">
        <v>2</v>
      </c>
      <c r="P19" s="13">
        <v>1</v>
      </c>
      <c r="Q19" s="13">
        <v>1</v>
      </c>
      <c r="R19" s="13">
        <v>2</v>
      </c>
      <c r="S19" s="13">
        <v>2</v>
      </c>
      <c r="T19" s="13">
        <v>0</v>
      </c>
      <c r="U19" s="13">
        <v>7</v>
      </c>
      <c r="V19" s="13">
        <v>2</v>
      </c>
      <c r="W19" s="13">
        <v>0</v>
      </c>
      <c r="X19" s="13">
        <v>6</v>
      </c>
      <c r="Y19" s="13">
        <v>0</v>
      </c>
      <c r="Z19" s="13">
        <v>0</v>
      </c>
      <c r="AA19" s="8"/>
      <c r="AB19" s="4"/>
      <c r="AC19" s="4"/>
      <c r="AD19" s="4"/>
    </row>
    <row r="20" spans="1:30" ht="13.5" customHeight="1">
      <c r="A20" s="15" t="s">
        <v>12</v>
      </c>
      <c r="B20" s="14">
        <v>1</v>
      </c>
      <c r="C20" s="13">
        <v>0</v>
      </c>
      <c r="D20" s="13">
        <v>1</v>
      </c>
      <c r="E20" s="13">
        <v>0</v>
      </c>
      <c r="F20" s="13">
        <v>0</v>
      </c>
      <c r="G20" s="13">
        <v>0</v>
      </c>
      <c r="H20" s="13">
        <v>0</v>
      </c>
      <c r="I20" s="13">
        <v>0</v>
      </c>
      <c r="J20" s="13">
        <v>1</v>
      </c>
      <c r="K20" s="13">
        <v>0</v>
      </c>
      <c r="L20" s="13">
        <v>0</v>
      </c>
      <c r="M20" s="13">
        <v>0</v>
      </c>
      <c r="N20" s="13">
        <v>0</v>
      </c>
      <c r="O20" s="13">
        <v>1</v>
      </c>
      <c r="P20" s="13">
        <v>0</v>
      </c>
      <c r="Q20" s="13">
        <v>0</v>
      </c>
      <c r="R20" s="13">
        <v>1</v>
      </c>
      <c r="S20" s="13">
        <v>1</v>
      </c>
      <c r="T20" s="13">
        <v>0</v>
      </c>
      <c r="U20" s="13">
        <v>3</v>
      </c>
      <c r="V20" s="13">
        <v>0</v>
      </c>
      <c r="W20" s="13">
        <v>0</v>
      </c>
      <c r="X20" s="13">
        <v>5</v>
      </c>
      <c r="Y20" s="13">
        <v>0</v>
      </c>
      <c r="Z20" s="13">
        <v>0</v>
      </c>
      <c r="AA20" s="8"/>
      <c r="AB20" s="4"/>
      <c r="AC20" s="4"/>
      <c r="AD20" s="4"/>
    </row>
    <row r="21" spans="1:30" ht="13.5" customHeight="1">
      <c r="A21" s="15" t="s">
        <v>11</v>
      </c>
      <c r="B21" s="14">
        <v>1</v>
      </c>
      <c r="C21" s="13">
        <v>0</v>
      </c>
      <c r="D21" s="13">
        <v>1</v>
      </c>
      <c r="E21" s="13">
        <v>0</v>
      </c>
      <c r="F21" s="13">
        <v>0</v>
      </c>
      <c r="G21" s="13">
        <v>0</v>
      </c>
      <c r="H21" s="13">
        <v>0</v>
      </c>
      <c r="I21" s="13">
        <v>0</v>
      </c>
      <c r="J21" s="13">
        <v>3</v>
      </c>
      <c r="K21" s="13">
        <v>0</v>
      </c>
      <c r="L21" s="13">
        <v>0</v>
      </c>
      <c r="M21" s="13">
        <v>0</v>
      </c>
      <c r="N21" s="13">
        <v>1</v>
      </c>
      <c r="O21" s="13">
        <v>1</v>
      </c>
      <c r="P21" s="13">
        <v>1</v>
      </c>
      <c r="Q21" s="13">
        <v>0</v>
      </c>
      <c r="R21" s="13">
        <v>1</v>
      </c>
      <c r="S21" s="13">
        <v>1</v>
      </c>
      <c r="T21" s="13">
        <v>0</v>
      </c>
      <c r="U21" s="13">
        <v>2</v>
      </c>
      <c r="V21" s="13">
        <v>0</v>
      </c>
      <c r="W21" s="13">
        <v>0</v>
      </c>
      <c r="X21" s="13">
        <v>4</v>
      </c>
      <c r="Y21" s="13">
        <v>0</v>
      </c>
      <c r="Z21" s="13">
        <v>0</v>
      </c>
      <c r="AA21" s="8"/>
      <c r="AB21" s="4"/>
      <c r="AC21" s="4"/>
      <c r="AD21" s="4"/>
    </row>
    <row r="22" spans="1:30" ht="13.5" customHeight="1">
      <c r="A22" s="15" t="s">
        <v>10</v>
      </c>
      <c r="B22" s="13">
        <v>2</v>
      </c>
      <c r="C22" s="13">
        <v>0</v>
      </c>
      <c r="D22" s="13">
        <v>1</v>
      </c>
      <c r="E22" s="13">
        <v>0</v>
      </c>
      <c r="F22" s="13">
        <v>1</v>
      </c>
      <c r="G22" s="13">
        <v>0</v>
      </c>
      <c r="H22" s="13">
        <v>0</v>
      </c>
      <c r="I22" s="13">
        <v>0</v>
      </c>
      <c r="J22" s="13">
        <v>5</v>
      </c>
      <c r="K22" s="13">
        <v>0</v>
      </c>
      <c r="L22" s="13">
        <v>3</v>
      </c>
      <c r="M22" s="13">
        <v>0</v>
      </c>
      <c r="N22" s="13">
        <v>0</v>
      </c>
      <c r="O22" s="13">
        <v>2</v>
      </c>
      <c r="P22" s="13">
        <v>0</v>
      </c>
      <c r="Q22" s="13">
        <v>0</v>
      </c>
      <c r="R22" s="13">
        <v>1</v>
      </c>
      <c r="S22" s="13">
        <v>2</v>
      </c>
      <c r="T22" s="13">
        <v>0</v>
      </c>
      <c r="U22" s="13">
        <v>4</v>
      </c>
      <c r="V22" s="13">
        <v>1</v>
      </c>
      <c r="W22" s="13">
        <v>0</v>
      </c>
      <c r="X22" s="13">
        <v>5</v>
      </c>
      <c r="Y22" s="13">
        <v>0</v>
      </c>
      <c r="Z22" s="13">
        <v>0</v>
      </c>
      <c r="AA22" s="8"/>
      <c r="AB22" s="4"/>
      <c r="AC22" s="4"/>
      <c r="AD22" s="4"/>
    </row>
    <row r="23" spans="1:30" ht="42" customHeight="1">
      <c r="A23" s="21" t="s">
        <v>9</v>
      </c>
      <c r="B23" s="20">
        <f>B24</f>
        <v>5</v>
      </c>
      <c r="C23" s="19" t="str">
        <f>C24</f>
        <v>-</v>
      </c>
      <c r="D23" s="19">
        <f>D24</f>
        <v>4</v>
      </c>
      <c r="E23" s="19" t="str">
        <f>E24</f>
        <v>-</v>
      </c>
      <c r="F23" s="19">
        <f>F24</f>
        <v>1</v>
      </c>
      <c r="G23" s="19" t="str">
        <f>G24</f>
        <v>-</v>
      </c>
      <c r="H23" s="19" t="str">
        <f>H24</f>
        <v>-</v>
      </c>
      <c r="I23" s="19" t="str">
        <f>I24</f>
        <v>-</v>
      </c>
      <c r="J23" s="19">
        <f>J24</f>
        <v>11</v>
      </c>
      <c r="K23" s="19">
        <f>K24</f>
        <v>1</v>
      </c>
      <c r="L23" s="19">
        <f>L24</f>
        <v>4</v>
      </c>
      <c r="M23" s="19" t="str">
        <f>M24</f>
        <v>-</v>
      </c>
      <c r="N23" s="19">
        <f>N24</f>
        <v>2</v>
      </c>
      <c r="O23" s="19">
        <f>O24</f>
        <v>4</v>
      </c>
      <c r="P23" s="19" t="str">
        <f>P24</f>
        <v>-</v>
      </c>
      <c r="Q23" s="19" t="str">
        <f>Q24</f>
        <v>-</v>
      </c>
      <c r="R23" s="19">
        <f>R24</f>
        <v>5</v>
      </c>
      <c r="S23" s="19">
        <f>S24</f>
        <v>126</v>
      </c>
      <c r="T23" s="19" t="str">
        <f>T24</f>
        <v>-</v>
      </c>
      <c r="U23" s="19">
        <f>U24</f>
        <v>9</v>
      </c>
      <c r="V23" s="19">
        <f>V24</f>
        <v>5</v>
      </c>
      <c r="W23" s="19" t="str">
        <f>W24</f>
        <v>-</v>
      </c>
      <c r="X23" s="19">
        <f>X24</f>
        <v>12</v>
      </c>
      <c r="Y23" s="19">
        <f>Y24</f>
        <v>2</v>
      </c>
      <c r="Z23" s="19" t="str">
        <f>Z24</f>
        <v>-</v>
      </c>
      <c r="AA23" s="8"/>
      <c r="AB23" s="4"/>
      <c r="AC23" s="4"/>
      <c r="AD23" s="4"/>
    </row>
    <row r="24" spans="1:30" ht="13.5" customHeight="1">
      <c r="A24" s="18" t="s">
        <v>8</v>
      </c>
      <c r="B24" s="17">
        <v>5</v>
      </c>
      <c r="C24" s="16" t="s">
        <v>2</v>
      </c>
      <c r="D24" s="16">
        <v>4</v>
      </c>
      <c r="E24" s="16" t="s">
        <v>2</v>
      </c>
      <c r="F24" s="16">
        <v>1</v>
      </c>
      <c r="G24" s="16" t="s">
        <v>2</v>
      </c>
      <c r="H24" s="16" t="s">
        <v>2</v>
      </c>
      <c r="I24" s="16" t="s">
        <v>2</v>
      </c>
      <c r="J24" s="16">
        <v>11</v>
      </c>
      <c r="K24" s="16">
        <v>1</v>
      </c>
      <c r="L24" s="16">
        <v>4</v>
      </c>
      <c r="M24" s="16" t="s">
        <v>2</v>
      </c>
      <c r="N24" s="16">
        <v>2</v>
      </c>
      <c r="O24" s="16">
        <v>4</v>
      </c>
      <c r="P24" s="16" t="s">
        <v>2</v>
      </c>
      <c r="Q24" s="16" t="s">
        <v>2</v>
      </c>
      <c r="R24" s="16">
        <v>5</v>
      </c>
      <c r="S24" s="16">
        <v>126</v>
      </c>
      <c r="T24" s="16" t="s">
        <v>2</v>
      </c>
      <c r="U24" s="16">
        <v>9</v>
      </c>
      <c r="V24" s="16">
        <v>5</v>
      </c>
      <c r="W24" s="16" t="s">
        <v>2</v>
      </c>
      <c r="X24" s="16">
        <v>12</v>
      </c>
      <c r="Y24" s="16">
        <v>2</v>
      </c>
      <c r="Z24" s="16" t="s">
        <v>2</v>
      </c>
      <c r="AA24" s="8"/>
      <c r="AB24" s="4"/>
      <c r="AC24" s="4"/>
      <c r="AD24" s="4"/>
    </row>
    <row r="25" spans="1:30" ht="13.5" customHeight="1">
      <c r="A25" s="15" t="s">
        <v>7</v>
      </c>
      <c r="B25" s="13">
        <v>2</v>
      </c>
      <c r="C25" s="13" t="s">
        <v>2</v>
      </c>
      <c r="D25" s="13">
        <v>1</v>
      </c>
      <c r="E25" s="13" t="s">
        <v>2</v>
      </c>
      <c r="F25" s="13">
        <v>1</v>
      </c>
      <c r="G25" s="13" t="s">
        <v>2</v>
      </c>
      <c r="H25" s="13" t="s">
        <v>2</v>
      </c>
      <c r="I25" s="13" t="s">
        <v>2</v>
      </c>
      <c r="J25" s="13">
        <v>3</v>
      </c>
      <c r="K25" s="13" t="s">
        <v>2</v>
      </c>
      <c r="L25" s="13" t="s">
        <v>2</v>
      </c>
      <c r="M25" s="13" t="s">
        <v>2</v>
      </c>
      <c r="N25" s="13">
        <v>2</v>
      </c>
      <c r="O25" s="13">
        <v>1</v>
      </c>
      <c r="P25" s="13" t="s">
        <v>2</v>
      </c>
      <c r="Q25" s="13" t="s">
        <v>2</v>
      </c>
      <c r="R25" s="13">
        <v>2</v>
      </c>
      <c r="S25" s="13">
        <v>60</v>
      </c>
      <c r="T25" s="13" t="s">
        <v>2</v>
      </c>
      <c r="U25" s="13">
        <v>4</v>
      </c>
      <c r="V25" s="13">
        <v>4</v>
      </c>
      <c r="W25" s="13" t="s">
        <v>2</v>
      </c>
      <c r="X25" s="13">
        <v>6</v>
      </c>
      <c r="Y25" s="13">
        <v>2</v>
      </c>
      <c r="Z25" s="13" t="s">
        <v>2</v>
      </c>
      <c r="AA25" s="8"/>
      <c r="AB25" s="4"/>
      <c r="AC25" s="4"/>
      <c r="AD25" s="4"/>
    </row>
    <row r="26" spans="1:30" ht="13.5" customHeight="1">
      <c r="A26" s="15" t="s">
        <v>6</v>
      </c>
      <c r="B26" s="14" t="s">
        <v>2</v>
      </c>
      <c r="C26" s="13" t="s">
        <v>2</v>
      </c>
      <c r="D26" s="13" t="s">
        <v>2</v>
      </c>
      <c r="E26" s="13" t="s">
        <v>2</v>
      </c>
      <c r="F26" s="13" t="s">
        <v>2</v>
      </c>
      <c r="G26" s="13" t="s">
        <v>2</v>
      </c>
      <c r="H26" s="13" t="s">
        <v>2</v>
      </c>
      <c r="I26" s="13" t="s">
        <v>2</v>
      </c>
      <c r="J26" s="13">
        <v>3</v>
      </c>
      <c r="K26" s="13" t="s">
        <v>2</v>
      </c>
      <c r="L26" s="13">
        <v>2</v>
      </c>
      <c r="M26" s="13" t="s">
        <v>2</v>
      </c>
      <c r="N26" s="13" t="s">
        <v>2</v>
      </c>
      <c r="O26" s="13">
        <v>1</v>
      </c>
      <c r="P26" s="13" t="s">
        <v>2</v>
      </c>
      <c r="Q26" s="13" t="s">
        <v>2</v>
      </c>
      <c r="R26" s="13" t="s">
        <v>2</v>
      </c>
      <c r="S26" s="13" t="s">
        <v>2</v>
      </c>
      <c r="T26" s="13" t="s">
        <v>2</v>
      </c>
      <c r="U26" s="13">
        <v>2</v>
      </c>
      <c r="V26" s="13">
        <v>1</v>
      </c>
      <c r="W26" s="13" t="s">
        <v>2</v>
      </c>
      <c r="X26" s="13">
        <v>3</v>
      </c>
      <c r="Y26" s="13" t="s">
        <v>2</v>
      </c>
      <c r="Z26" s="13" t="s">
        <v>2</v>
      </c>
      <c r="AA26" s="8"/>
      <c r="AB26" s="4"/>
      <c r="AC26" s="4"/>
      <c r="AD26" s="4"/>
    </row>
    <row r="27" spans="1:30" ht="13.5" customHeight="1">
      <c r="A27" s="15" t="s">
        <v>5</v>
      </c>
      <c r="B27" s="14">
        <v>1</v>
      </c>
      <c r="C27" s="13" t="s">
        <v>2</v>
      </c>
      <c r="D27" s="13">
        <v>1</v>
      </c>
      <c r="E27" s="13" t="s">
        <v>2</v>
      </c>
      <c r="F27" s="13" t="s">
        <v>2</v>
      </c>
      <c r="G27" s="13" t="s">
        <v>2</v>
      </c>
      <c r="H27" s="13" t="s">
        <v>2</v>
      </c>
      <c r="I27" s="13" t="s">
        <v>2</v>
      </c>
      <c r="J27" s="13">
        <v>1</v>
      </c>
      <c r="K27" s="13" t="s">
        <v>2</v>
      </c>
      <c r="L27" s="13" t="s">
        <v>2</v>
      </c>
      <c r="M27" s="13" t="s">
        <v>2</v>
      </c>
      <c r="N27" s="13" t="s">
        <v>2</v>
      </c>
      <c r="O27" s="13">
        <v>1</v>
      </c>
      <c r="P27" s="13" t="s">
        <v>2</v>
      </c>
      <c r="Q27" s="13" t="s">
        <v>2</v>
      </c>
      <c r="R27" s="13">
        <v>1</v>
      </c>
      <c r="S27" s="13">
        <v>24</v>
      </c>
      <c r="T27" s="13" t="s">
        <v>2</v>
      </c>
      <c r="U27" s="13">
        <v>1</v>
      </c>
      <c r="V27" s="13" t="s">
        <v>2</v>
      </c>
      <c r="W27" s="13" t="s">
        <v>2</v>
      </c>
      <c r="X27" s="13" t="s">
        <v>2</v>
      </c>
      <c r="Y27" s="13" t="s">
        <v>2</v>
      </c>
      <c r="Z27" s="13" t="s">
        <v>2</v>
      </c>
      <c r="AA27" s="8"/>
      <c r="AB27" s="4"/>
      <c r="AC27" s="4"/>
      <c r="AD27" s="4"/>
    </row>
    <row r="28" spans="1:30" ht="13.5" customHeight="1">
      <c r="A28" s="15" t="s">
        <v>4</v>
      </c>
      <c r="B28" s="13">
        <v>1</v>
      </c>
      <c r="C28" s="13" t="s">
        <v>2</v>
      </c>
      <c r="D28" s="13">
        <v>1</v>
      </c>
      <c r="E28" s="13" t="s">
        <v>2</v>
      </c>
      <c r="F28" s="13" t="s">
        <v>2</v>
      </c>
      <c r="G28" s="13" t="s">
        <v>2</v>
      </c>
      <c r="H28" s="13" t="s">
        <v>2</v>
      </c>
      <c r="I28" s="13" t="s">
        <v>2</v>
      </c>
      <c r="J28" s="13">
        <v>1</v>
      </c>
      <c r="K28" s="13" t="s">
        <v>2</v>
      </c>
      <c r="L28" s="13">
        <v>1</v>
      </c>
      <c r="M28" s="13" t="s">
        <v>2</v>
      </c>
      <c r="N28" s="13" t="s">
        <v>2</v>
      </c>
      <c r="O28" s="13" t="s">
        <v>2</v>
      </c>
      <c r="P28" s="13" t="s">
        <v>2</v>
      </c>
      <c r="Q28" s="13" t="s">
        <v>2</v>
      </c>
      <c r="R28" s="13">
        <v>1</v>
      </c>
      <c r="S28" s="13">
        <v>10</v>
      </c>
      <c r="T28" s="13" t="s">
        <v>2</v>
      </c>
      <c r="U28" s="13">
        <v>1</v>
      </c>
      <c r="V28" s="13" t="s">
        <v>2</v>
      </c>
      <c r="W28" s="13" t="s">
        <v>2</v>
      </c>
      <c r="X28" s="13">
        <v>2</v>
      </c>
      <c r="Y28" s="13" t="s">
        <v>2</v>
      </c>
      <c r="Z28" s="13" t="s">
        <v>2</v>
      </c>
      <c r="AA28" s="8"/>
      <c r="AB28" s="4"/>
      <c r="AC28" s="4"/>
      <c r="AD28" s="4"/>
    </row>
    <row r="29" spans="1:30" ht="13.5" customHeight="1">
      <c r="A29" s="15" t="s">
        <v>3</v>
      </c>
      <c r="B29" s="14">
        <v>1</v>
      </c>
      <c r="C29" s="13" t="s">
        <v>2</v>
      </c>
      <c r="D29" s="13">
        <v>1</v>
      </c>
      <c r="E29" s="13" t="s">
        <v>2</v>
      </c>
      <c r="F29" s="13" t="s">
        <v>2</v>
      </c>
      <c r="G29" s="13" t="s">
        <v>2</v>
      </c>
      <c r="H29" s="13" t="s">
        <v>2</v>
      </c>
      <c r="I29" s="13" t="s">
        <v>2</v>
      </c>
      <c r="J29" s="13">
        <v>3</v>
      </c>
      <c r="K29" s="13">
        <v>1</v>
      </c>
      <c r="L29" s="13">
        <v>1</v>
      </c>
      <c r="M29" s="13" t="s">
        <v>2</v>
      </c>
      <c r="N29" s="13" t="s">
        <v>2</v>
      </c>
      <c r="O29" s="13">
        <v>1</v>
      </c>
      <c r="P29" s="13" t="s">
        <v>2</v>
      </c>
      <c r="Q29" s="13" t="s">
        <v>2</v>
      </c>
      <c r="R29" s="13">
        <v>1</v>
      </c>
      <c r="S29" s="13">
        <v>32</v>
      </c>
      <c r="T29" s="13" t="s">
        <v>2</v>
      </c>
      <c r="U29" s="13">
        <v>1</v>
      </c>
      <c r="V29" s="13" t="s">
        <v>2</v>
      </c>
      <c r="W29" s="13" t="s">
        <v>2</v>
      </c>
      <c r="X29" s="13">
        <v>1</v>
      </c>
      <c r="Y29" s="13" t="s">
        <v>2</v>
      </c>
      <c r="Z29" s="13" t="s">
        <v>2</v>
      </c>
      <c r="AA29" s="8"/>
      <c r="AB29" s="4"/>
      <c r="AC29" s="4"/>
      <c r="AD29" s="4"/>
    </row>
    <row r="30" spans="1:30" ht="13.5" customHeight="1">
      <c r="A30" s="12"/>
      <c r="B30" s="11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8"/>
      <c r="AB30" s="4"/>
      <c r="AC30" s="4"/>
      <c r="AD30" s="4"/>
    </row>
    <row r="31" spans="1:30" ht="12.75" customHeight="1">
      <c r="A31" s="9" t="s">
        <v>1</v>
      </c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4"/>
      <c r="AB31" s="4"/>
      <c r="AC31" s="4"/>
      <c r="AD31" s="4"/>
    </row>
    <row r="32" spans="1:30">
      <c r="A32" s="7" t="s">
        <v>0</v>
      </c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</row>
    <row r="33" spans="1:30">
      <c r="A33" s="5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</row>
    <row r="34" spans="1:30">
      <c r="A34" s="5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</row>
    <row r="35" spans="1:30">
      <c r="A35" s="5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</row>
    <row r="36" spans="1:30">
      <c r="A36" s="5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</row>
    <row r="37" spans="1:30">
      <c r="A37" s="5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B37" s="4"/>
      <c r="AC37" s="4"/>
      <c r="AD37" s="4"/>
    </row>
    <row r="38" spans="1:30">
      <c r="A38" s="5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B38" s="4"/>
      <c r="AC38" s="4"/>
      <c r="AD38" s="4"/>
    </row>
    <row r="39" spans="1:30">
      <c r="A39" s="5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B39" s="4"/>
      <c r="AC39" s="4"/>
      <c r="AD39" s="4"/>
    </row>
  </sheetData>
  <mergeCells count="24">
    <mergeCell ref="Z2:Z4"/>
    <mergeCell ref="X2:X4"/>
    <mergeCell ref="W2:W4"/>
    <mergeCell ref="R2:R4"/>
    <mergeCell ref="S2:T3"/>
    <mergeCell ref="U2:U4"/>
    <mergeCell ref="Y2:Y4"/>
    <mergeCell ref="V2:V4"/>
    <mergeCell ref="O3:O4"/>
    <mergeCell ref="P3:P4"/>
    <mergeCell ref="I3:I4"/>
    <mergeCell ref="J3:J4"/>
    <mergeCell ref="K3:K4"/>
    <mergeCell ref="N3:N4"/>
    <mergeCell ref="F3:F4"/>
    <mergeCell ref="G3:G4"/>
    <mergeCell ref="J2:Q2"/>
    <mergeCell ref="L3:M3"/>
    <mergeCell ref="B2:I2"/>
    <mergeCell ref="Q3:Q4"/>
    <mergeCell ref="B3:B4"/>
    <mergeCell ref="C3:C4"/>
    <mergeCell ref="D3:E3"/>
    <mergeCell ref="H3:H4"/>
  </mergeCells>
  <phoneticPr fontId="3"/>
  <pageMargins left="0.78740157480314965" right="0.78740157480314965" top="0.78740157480314965" bottom="0.78740157480314965" header="0.51181102362204722" footer="0.51181102362204722"/>
  <pageSetup paperSize="9" scale="75" fitToWidth="2" pageOrder="overThenDown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X37"/>
  <sheetViews>
    <sheetView showGridLines="0" view="pageBreakPreview" zoomScaleNormal="25" zoomScaleSheetLayoutView="100" workbookViewId="0">
      <pane xSplit="1" ySplit="6" topLeftCell="B7" activePane="bottomRight" state="frozen"/>
      <selection activeCell="B24" sqref="B24:Z29"/>
      <selection pane="topRight" activeCell="B24" sqref="B24:Z29"/>
      <selection pane="bottomLeft" activeCell="B24" sqref="B24:Z29"/>
      <selection pane="bottomRight" activeCell="B24" sqref="B24:Z29"/>
    </sheetView>
  </sheetViews>
  <sheetFormatPr defaultColWidth="8.26953125" defaultRowHeight="18"/>
  <cols>
    <col min="1" max="1" width="11.26953125" style="77" customWidth="1"/>
    <col min="2" max="2" width="7.453125" style="77" customWidth="1"/>
    <col min="3" max="3" width="8.08984375" style="80" customWidth="1"/>
    <col min="4" max="4" width="6.90625" style="77" customWidth="1"/>
    <col min="5" max="5" width="8.08984375" style="80" customWidth="1"/>
    <col min="6" max="6" width="8" style="77" customWidth="1"/>
    <col min="7" max="7" width="8.08984375" style="80" customWidth="1"/>
    <col min="8" max="8" width="8" style="77" customWidth="1"/>
    <col min="9" max="9" width="8.08984375" style="80" customWidth="1"/>
    <col min="10" max="10" width="7.26953125" style="77" customWidth="1"/>
    <col min="11" max="11" width="8.08984375" style="80" customWidth="1"/>
    <col min="12" max="12" width="4.90625" style="77" customWidth="1"/>
    <col min="13" max="13" width="8.08984375" style="80" customWidth="1"/>
    <col min="14" max="14" width="4.54296875" style="77" customWidth="1"/>
    <col min="15" max="15" width="8.08984375" style="80" customWidth="1"/>
    <col min="16" max="16" width="6.54296875" style="77" customWidth="1"/>
    <col min="17" max="17" width="8.08984375" style="80" customWidth="1"/>
    <col min="18" max="18" width="6.90625" style="77" customWidth="1"/>
    <col min="19" max="19" width="8.08984375" style="80" customWidth="1"/>
    <col min="20" max="20" width="4.90625" style="77" customWidth="1"/>
    <col min="21" max="21" width="8.08984375" style="80" customWidth="1"/>
    <col min="22" max="22" width="6.90625" style="77" customWidth="1"/>
    <col min="23" max="23" width="8.7265625" style="79" customWidth="1"/>
    <col min="24" max="24" width="13.26953125" style="78" customWidth="1"/>
    <col min="25" max="16384" width="8.26953125" style="77"/>
  </cols>
  <sheetData>
    <row r="1" spans="1:24" ht="13.5" customHeight="1">
      <c r="A1" s="148" t="s">
        <v>73</v>
      </c>
      <c r="B1" s="147"/>
      <c r="C1" s="147"/>
      <c r="D1" s="147"/>
      <c r="E1" s="147"/>
      <c r="F1" s="147"/>
      <c r="G1" s="81"/>
      <c r="H1" s="4"/>
      <c r="I1" s="81"/>
      <c r="J1" s="4"/>
      <c r="K1" s="81"/>
      <c r="L1" s="4"/>
      <c r="M1" s="81"/>
      <c r="N1" s="4"/>
      <c r="O1" s="81"/>
      <c r="P1" s="4"/>
      <c r="Q1" s="81"/>
      <c r="R1" s="4"/>
      <c r="S1" s="146" t="s">
        <v>72</v>
      </c>
      <c r="T1" s="146"/>
      <c r="U1" s="146"/>
      <c r="V1" s="146"/>
      <c r="W1" s="146"/>
      <c r="X1" s="145"/>
    </row>
    <row r="2" spans="1:24" ht="15" customHeight="1">
      <c r="A2" s="137"/>
      <c r="B2" s="144" t="s">
        <v>71</v>
      </c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2"/>
      <c r="P2" s="141" t="s">
        <v>70</v>
      </c>
      <c r="Q2" s="140"/>
      <c r="R2" s="140"/>
      <c r="S2" s="140"/>
      <c r="T2" s="140"/>
      <c r="U2" s="140"/>
      <c r="V2" s="140"/>
      <c r="W2" s="139"/>
      <c r="X2" s="138"/>
    </row>
    <row r="3" spans="1:24" ht="15" customHeight="1">
      <c r="A3" s="137"/>
      <c r="B3" s="131" t="s">
        <v>69</v>
      </c>
      <c r="C3" s="131"/>
      <c r="D3" s="136" t="s">
        <v>68</v>
      </c>
      <c r="E3" s="135"/>
      <c r="F3" s="135"/>
      <c r="G3" s="135"/>
      <c r="H3" s="135"/>
      <c r="I3" s="135"/>
      <c r="J3" s="135"/>
      <c r="K3" s="135"/>
      <c r="L3" s="135"/>
      <c r="M3" s="135"/>
      <c r="N3" s="135"/>
      <c r="O3" s="134"/>
      <c r="P3" s="136" t="s">
        <v>67</v>
      </c>
      <c r="Q3" s="135"/>
      <c r="R3" s="135"/>
      <c r="S3" s="135"/>
      <c r="T3" s="135"/>
      <c r="U3" s="134"/>
      <c r="V3" s="125" t="s">
        <v>66</v>
      </c>
      <c r="W3" s="133"/>
      <c r="X3" s="84"/>
    </row>
    <row r="4" spans="1:24" s="116" customFormat="1" ht="15" customHeight="1">
      <c r="A4" s="132"/>
      <c r="B4" s="131"/>
      <c r="C4" s="130"/>
      <c r="D4" s="129" t="s">
        <v>38</v>
      </c>
      <c r="E4" s="128"/>
      <c r="F4" s="129" t="s">
        <v>65</v>
      </c>
      <c r="G4" s="128"/>
      <c r="H4" s="127" t="s">
        <v>46</v>
      </c>
      <c r="I4" s="126"/>
      <c r="J4" s="125" t="s">
        <v>64</v>
      </c>
      <c r="K4" s="123"/>
      <c r="L4" s="125" t="s">
        <v>63</v>
      </c>
      <c r="M4" s="123"/>
      <c r="N4" s="124" t="s">
        <v>62</v>
      </c>
      <c r="O4" s="123"/>
      <c r="P4" s="122" t="s">
        <v>61</v>
      </c>
      <c r="Q4" s="121"/>
      <c r="R4" s="120" t="s">
        <v>60</v>
      </c>
      <c r="S4" s="119"/>
      <c r="T4" s="120" t="s">
        <v>59</v>
      </c>
      <c r="U4" s="119"/>
      <c r="V4" s="118"/>
      <c r="W4" s="117"/>
      <c r="X4" s="105" t="s">
        <v>58</v>
      </c>
    </row>
    <row r="5" spans="1:24" s="104" customFormat="1" ht="27" customHeight="1">
      <c r="A5" s="115"/>
      <c r="B5" s="114" t="s">
        <v>56</v>
      </c>
      <c r="C5" s="110" t="s">
        <v>57</v>
      </c>
      <c r="D5" s="107" t="s">
        <v>56</v>
      </c>
      <c r="E5" s="110" t="s">
        <v>57</v>
      </c>
      <c r="F5" s="107" t="s">
        <v>56</v>
      </c>
      <c r="G5" s="110" t="s">
        <v>57</v>
      </c>
      <c r="H5" s="107" t="s">
        <v>56</v>
      </c>
      <c r="I5" s="110" t="s">
        <v>57</v>
      </c>
      <c r="J5" s="107" t="s">
        <v>56</v>
      </c>
      <c r="K5" s="113" t="s">
        <v>57</v>
      </c>
      <c r="L5" s="107" t="s">
        <v>56</v>
      </c>
      <c r="M5" s="113" t="s">
        <v>57</v>
      </c>
      <c r="N5" s="112" t="s">
        <v>56</v>
      </c>
      <c r="O5" s="110" t="s">
        <v>57</v>
      </c>
      <c r="P5" s="111" t="s">
        <v>56</v>
      </c>
      <c r="Q5" s="110" t="s">
        <v>57</v>
      </c>
      <c r="R5" s="109" t="s">
        <v>56</v>
      </c>
      <c r="S5" s="108" t="s">
        <v>57</v>
      </c>
      <c r="T5" s="109" t="s">
        <v>56</v>
      </c>
      <c r="U5" s="108" t="s">
        <v>57</v>
      </c>
      <c r="V5" s="107" t="s">
        <v>56</v>
      </c>
      <c r="W5" s="106" t="s">
        <v>55</v>
      </c>
      <c r="X5" s="105"/>
    </row>
    <row r="6" spans="1:24" s="98" customFormat="1" ht="13.5" customHeight="1">
      <c r="A6" s="102" t="s">
        <v>28</v>
      </c>
      <c r="B6" s="100">
        <v>552</v>
      </c>
      <c r="C6" s="99">
        <f>IF(B6="-","-",B6/$X6*100000)</f>
        <v>10.592976396085204</v>
      </c>
      <c r="D6" s="100">
        <v>93167</v>
      </c>
      <c r="E6" s="99">
        <f>IF(D6="-","-",D6/$X6*100000)</f>
        <v>1787.8909998080981</v>
      </c>
      <c r="F6" s="100">
        <v>52364</v>
      </c>
      <c r="G6" s="99">
        <f>IF(F6="-","-",F6/$X6*100000)</f>
        <v>1004.8743043561697</v>
      </c>
      <c r="H6" s="100">
        <v>20872</v>
      </c>
      <c r="I6" s="101">
        <f>IF(H6="-","-",H6/$X6*100000)</f>
        <v>400.53732488965653</v>
      </c>
      <c r="J6" s="100">
        <v>19637</v>
      </c>
      <c r="K6" s="99">
        <f>IF(J6="-","-",J6/$X$6*100000)</f>
        <v>376.83745922087888</v>
      </c>
      <c r="L6" s="100">
        <v>200</v>
      </c>
      <c r="M6" s="99">
        <f>IF(L6="-","-",L6/$X6*100000)</f>
        <v>3.8380349261178277</v>
      </c>
      <c r="N6" s="103">
        <v>94</v>
      </c>
      <c r="O6" s="99">
        <f>IF(N6="-","-",N6/$X6*100000)</f>
        <v>1.8038764152753788</v>
      </c>
      <c r="P6" s="100">
        <v>3397</v>
      </c>
      <c r="Q6" s="99">
        <f>IF(P6="-","-",P6/$X6*100000)</f>
        <v>65.189023220111309</v>
      </c>
      <c r="R6" s="100">
        <f>5741-446</f>
        <v>5295</v>
      </c>
      <c r="S6" s="99">
        <f>IF(R6="-","-",R6/$X6*100000)</f>
        <v>101.61197466896949</v>
      </c>
      <c r="T6" s="100">
        <v>446</v>
      </c>
      <c r="U6" s="99">
        <f>IF(T6="-","-",T6/$X6*100000)</f>
        <v>8.5588178852427568</v>
      </c>
      <c r="V6" s="100">
        <v>2884</v>
      </c>
      <c r="W6" s="99">
        <f>IF(V6="-","-",V6/$X6*100000)</f>
        <v>55.344463634619075</v>
      </c>
      <c r="X6" s="89">
        <v>5211000</v>
      </c>
    </row>
    <row r="7" spans="1:24" s="98" customFormat="1" ht="13.5" customHeight="1">
      <c r="A7" s="102" t="s">
        <v>27</v>
      </c>
      <c r="B7" s="100">
        <f>SUM(B8:B9)</f>
        <v>34</v>
      </c>
      <c r="C7" s="99">
        <f>IF(B7="-","-",B7/$X7*100000)</f>
        <v>9.4211532599961192</v>
      </c>
      <c r="D7" s="100">
        <f>SUM(D8:D9)</f>
        <v>7139</v>
      </c>
      <c r="E7" s="99">
        <f>IF(D7="-","-",D7/$X7*100000)</f>
        <v>1978.1650918562443</v>
      </c>
      <c r="F7" s="100">
        <f>SUM(F8:F9)</f>
        <v>4165</v>
      </c>
      <c r="G7" s="99">
        <f>IF(F7="-","-",F7/$X7*100000)</f>
        <v>1154.0912743495248</v>
      </c>
      <c r="H7" s="100">
        <f>SUM(H8:H9)</f>
        <v>1156</v>
      </c>
      <c r="I7" s="101">
        <f>IF(H7="-","-",H7/$X7*100000)</f>
        <v>320.31921083986811</v>
      </c>
      <c r="J7" s="100">
        <f>SUM(J8:J9)</f>
        <v>1792</v>
      </c>
      <c r="K7" s="99">
        <f>IF(J7="-","-",J7/$X$6*100000)</f>
        <v>34.38879293801574</v>
      </c>
      <c r="L7" s="100">
        <f>SUM(L8:L9)</f>
        <v>20</v>
      </c>
      <c r="M7" s="100">
        <f>SUM(M8:M9)</f>
        <v>7.9399737980864664</v>
      </c>
      <c r="N7" s="100">
        <f>SUM(N8:N9)</f>
        <v>6</v>
      </c>
      <c r="O7" s="100">
        <f>SUM(O8:O9)</f>
        <v>2.38199213942594</v>
      </c>
      <c r="P7" s="100">
        <f>SUM(P8:P9)</f>
        <v>287</v>
      </c>
      <c r="Q7" s="99">
        <f>IF(P7="-","-",P7/$X7*100000)</f>
        <v>79.525617224084897</v>
      </c>
      <c r="R7" s="100">
        <f>SUM(R8:R9)</f>
        <v>351</v>
      </c>
      <c r="S7" s="99">
        <f>IF(R7="-","-",R7/$X7*100000)</f>
        <v>97.259552772312887</v>
      </c>
      <c r="T7" s="100">
        <f>SUM(T8:T9)</f>
        <v>0</v>
      </c>
      <c r="U7" s="100">
        <f>SUM(U8:U9)</f>
        <v>0</v>
      </c>
      <c r="V7" s="100">
        <f>SUM(V8:V9)</f>
        <v>150</v>
      </c>
      <c r="W7" s="99">
        <f>IF(V7="-","-",V7/$X7*100000)</f>
        <v>41.563911441159355</v>
      </c>
      <c r="X7" s="89">
        <f>SUM(X8,X9)</f>
        <v>360890</v>
      </c>
    </row>
    <row r="8" spans="1:24" ht="13.5" customHeight="1">
      <c r="A8" s="18" t="s">
        <v>54</v>
      </c>
      <c r="B8" s="16">
        <v>27</v>
      </c>
      <c r="C8" s="92">
        <f>IF(B8="-","-",B8/$X8*100000)</f>
        <v>10.71896462741673</v>
      </c>
      <c r="D8" s="16">
        <v>6102</v>
      </c>
      <c r="E8" s="92">
        <f>IF(D8="-","-",D8/$X8*100000)</f>
        <v>2422.486005796181</v>
      </c>
      <c r="F8" s="16">
        <v>3816</v>
      </c>
      <c r="G8" s="92">
        <f>IF(F8="-","-",F8/$X8*100000)</f>
        <v>1514.9470006748977</v>
      </c>
      <c r="H8" s="16">
        <v>928</v>
      </c>
      <c r="I8" s="92">
        <f>IF(H8="-","-",H8/$X8*100000)</f>
        <v>368.41478423121202</v>
      </c>
      <c r="J8" s="16">
        <v>1332</v>
      </c>
      <c r="K8" s="92">
        <f>IF(J8="-","-",J8/$X8*100000)</f>
        <v>528.80225495255866</v>
      </c>
      <c r="L8" s="16">
        <v>20</v>
      </c>
      <c r="M8" s="92">
        <f>IF(L8="-","-",L8/$X8*100000)</f>
        <v>7.9399737980864664</v>
      </c>
      <c r="N8" s="16">
        <v>6</v>
      </c>
      <c r="O8" s="92">
        <f>IF(N8="-","-",N8/$X8*100000)</f>
        <v>2.38199213942594</v>
      </c>
      <c r="P8" s="16">
        <v>212</v>
      </c>
      <c r="Q8" s="92">
        <f>IF(P8="-","-",P8/$X8*100000)</f>
        <v>84.163722259716536</v>
      </c>
      <c r="R8" s="16">
        <v>294</v>
      </c>
      <c r="S8" s="96">
        <f>IF(R8="-","-",R8/$X8*100000)</f>
        <v>116.71761483187106</v>
      </c>
      <c r="T8" s="16">
        <v>0</v>
      </c>
      <c r="U8" s="92">
        <f>IF(T8="-","-",T8/$X8*100000)</f>
        <v>0</v>
      </c>
      <c r="V8" s="16">
        <v>128</v>
      </c>
      <c r="W8" s="92">
        <f>IF(V8="-","-",V8/$X8*100000)</f>
        <v>50.815832307753389</v>
      </c>
      <c r="X8" s="89">
        <v>251890</v>
      </c>
    </row>
    <row r="9" spans="1:24" ht="13.5" customHeight="1">
      <c r="A9" s="18" t="s">
        <v>25</v>
      </c>
      <c r="B9" s="95">
        <f>IF(SUM(B10:B17)=0,"-",SUM(B10:B17))</f>
        <v>7</v>
      </c>
      <c r="C9" s="95">
        <f>IF(B9="-","-",B9/$X9*100000)</f>
        <v>6.4220183486238538</v>
      </c>
      <c r="D9" s="95">
        <f>IF(SUM(D10:D17)=0,"-",SUM(D10:D17))</f>
        <v>1037</v>
      </c>
      <c r="E9" s="92">
        <f>IF(D9="-","-",D9/$X9*100000)</f>
        <v>951.37614678899081</v>
      </c>
      <c r="F9" s="95">
        <f>IF(SUM(F10:F17)=0,"-",SUM(F10:F17))</f>
        <v>349</v>
      </c>
      <c r="G9" s="96">
        <f>IF(F9="-","-",F9/$X9*100000)</f>
        <v>320.18348623853211</v>
      </c>
      <c r="H9" s="95">
        <f>IF(SUM(H10:H17)=0,"-",SUM(H10:H17))</f>
        <v>228</v>
      </c>
      <c r="I9" s="97">
        <f>IF(H9="-","-",H9/$X9*100000)</f>
        <v>209.1743119266055</v>
      </c>
      <c r="J9" s="95">
        <f>IF(SUM(J10:J17)=0,"-",SUM(J10:J17))</f>
        <v>460</v>
      </c>
      <c r="K9" s="95">
        <f>IF(J9="-","-",J9/$X9*100000)</f>
        <v>422.01834862385317</v>
      </c>
      <c r="L9" s="95" t="str">
        <f>IF(SUM(L10:L17)=0,"-",SUM(L10:L17))</f>
        <v>-</v>
      </c>
      <c r="M9" s="95" t="str">
        <f>IF(L9="-","-",L9/$X9*100000)</f>
        <v>-</v>
      </c>
      <c r="N9" s="95" t="str">
        <f>IF(SUM(N10:N17)=0,"-",SUM(N10:N17))</f>
        <v>-</v>
      </c>
      <c r="O9" s="95" t="str">
        <f>IF(N9="-","-",N9/$X9*100000)</f>
        <v>-</v>
      </c>
      <c r="P9" s="95">
        <f>IF(SUM(P10:P17)=0,"-",SUM(P10:P17))</f>
        <v>75</v>
      </c>
      <c r="Q9" s="95">
        <f>IF(P9="-","-",P9/$X9*100000)</f>
        <v>68.807339449541288</v>
      </c>
      <c r="R9" s="95">
        <f>IF(SUM(R10:R12)=0,"-",SUM(R10:R12))</f>
        <v>57</v>
      </c>
      <c r="S9" s="96">
        <f>IF(R9="-","-",R9/$X9*100000)</f>
        <v>52.293577981651374</v>
      </c>
      <c r="T9" s="95" t="str">
        <f>IF(SUM(T10:T12)=0,"-",SUM(T10:T12))</f>
        <v>-</v>
      </c>
      <c r="U9" s="95" t="str">
        <f>IF(T9="-","-",T9/$X9*100000)</f>
        <v>-</v>
      </c>
      <c r="V9" s="95">
        <f>IF(SUM(V10:V12)=0,"-",SUM(V10:V12))</f>
        <v>22</v>
      </c>
      <c r="W9" s="95">
        <f>IF(V9="-","-",V9/$X9*100000)</f>
        <v>20.183486238532112</v>
      </c>
      <c r="X9" s="89">
        <v>109000</v>
      </c>
    </row>
    <row r="10" spans="1:24" ht="13.5" customHeight="1">
      <c r="A10" s="15" t="s">
        <v>24</v>
      </c>
      <c r="B10" s="91" t="s">
        <v>16</v>
      </c>
      <c r="C10" s="90" t="str">
        <f>IF(B10="-","-",B10/$X10*100000)</f>
        <v>-</v>
      </c>
      <c r="D10" s="13" t="str">
        <f>IF(SUM(F10,H10,J10,L10,N10)=0,"-",SUM(F10,H10,J10,L10,N10))</f>
        <v>-</v>
      </c>
      <c r="E10" s="90" t="str">
        <f>IF(D10="-","-",D10/$X10*100000)</f>
        <v>-</v>
      </c>
      <c r="F10" s="13" t="s">
        <v>2</v>
      </c>
      <c r="G10" s="90" t="str">
        <f>IF(F10="-","-",F10/$X10*100000)</f>
        <v>-</v>
      </c>
      <c r="H10" s="13" t="s">
        <v>2</v>
      </c>
      <c r="I10" s="90" t="str">
        <f>IF(H10="-","-",H10/$X10*100000)</f>
        <v>-</v>
      </c>
      <c r="J10" s="13" t="s">
        <v>2</v>
      </c>
      <c r="K10" s="90" t="str">
        <f>IF(J10="-","-",J10/$X10*100000)</f>
        <v>-</v>
      </c>
      <c r="L10" s="13" t="s">
        <v>2</v>
      </c>
      <c r="M10" s="90" t="str">
        <f>IF(L10="-","-",L10/$X10*100000)</f>
        <v>-</v>
      </c>
      <c r="N10" s="13" t="s">
        <v>2</v>
      </c>
      <c r="O10" s="90" t="str">
        <f>IF(N10="-","-",N10/$X10*100000)</f>
        <v>-</v>
      </c>
      <c r="P10" s="13">
        <v>28</v>
      </c>
      <c r="Q10" s="90">
        <f>IF(P10="-","-",P10/$X10*100000)</f>
        <v>62.695924764890286</v>
      </c>
      <c r="R10" s="13">
        <v>38</v>
      </c>
      <c r="S10" s="94">
        <f>IF(R10="-","-",R10/$X10*100000)</f>
        <v>85.08732646663681</v>
      </c>
      <c r="T10" s="13" t="s">
        <v>2</v>
      </c>
      <c r="U10" s="90" t="str">
        <f>IF(T10="-","-",T10/$X10*100000)</f>
        <v>-</v>
      </c>
      <c r="V10" s="13">
        <v>16</v>
      </c>
      <c r="W10" s="90">
        <f>IF(V10="-","-",V10/$X10*100000)</f>
        <v>35.826242722794447</v>
      </c>
      <c r="X10" s="89">
        <v>44660</v>
      </c>
    </row>
    <row r="11" spans="1:24" ht="13.5" customHeight="1">
      <c r="A11" s="15" t="s">
        <v>23</v>
      </c>
      <c r="B11" s="91">
        <v>1</v>
      </c>
      <c r="C11" s="90">
        <f>IF(B11="-","-",B11/$X11*100000)</f>
        <v>15.723270440251572</v>
      </c>
      <c r="D11" s="13">
        <v>100</v>
      </c>
      <c r="E11" s="90">
        <f>IF(D11="-","-",D11/$X11*100000)</f>
        <v>1572.3270440251572</v>
      </c>
      <c r="F11" s="13">
        <v>100</v>
      </c>
      <c r="G11" s="90">
        <f>IF(F11="-","-",F11/$X11*100000)</f>
        <v>1572.3270440251572</v>
      </c>
      <c r="H11" s="13" t="s">
        <v>2</v>
      </c>
      <c r="I11" s="90" t="str">
        <f>IF(H11="-","-",H11/$X11*100000)</f>
        <v>-</v>
      </c>
      <c r="J11" s="13" t="s">
        <v>2</v>
      </c>
      <c r="K11" s="90" t="str">
        <f>IF(J11="-","-",J11/$X11*100000)</f>
        <v>-</v>
      </c>
      <c r="L11" s="13" t="s">
        <v>2</v>
      </c>
      <c r="M11" s="90" t="str">
        <f>IF(L11="-","-",L11/$X11*100000)</f>
        <v>-</v>
      </c>
      <c r="N11" s="13" t="s">
        <v>2</v>
      </c>
      <c r="O11" s="90" t="str">
        <f>IF(N11="-","-",N11/$X11*100000)</f>
        <v>-</v>
      </c>
      <c r="P11" s="13">
        <v>3</v>
      </c>
      <c r="Q11" s="90">
        <f>IF(P11="-","-",P11/$X11*100000)</f>
        <v>47.169811320754718</v>
      </c>
      <c r="R11" s="13">
        <v>19</v>
      </c>
      <c r="S11" s="94">
        <f>IF(R11="-","-",R11/$X11*100000)</f>
        <v>298.74213836477992</v>
      </c>
      <c r="T11" s="13" t="s">
        <v>2</v>
      </c>
      <c r="U11" s="90" t="str">
        <f>IF(T11="-","-",T11/$X11*100000)</f>
        <v>-</v>
      </c>
      <c r="V11" s="13">
        <v>4</v>
      </c>
      <c r="W11" s="90">
        <f>IF(V11="-","-",V11/$X11*100000)</f>
        <v>62.893081761006286</v>
      </c>
      <c r="X11" s="89">
        <v>6360</v>
      </c>
    </row>
    <row r="12" spans="1:24" ht="13.5" customHeight="1">
      <c r="A12" s="15" t="s">
        <v>22</v>
      </c>
      <c r="B12" s="91" t="s">
        <v>2</v>
      </c>
      <c r="C12" s="90" t="str">
        <f>IF(B12="-","-",B12/$X12*100000)</f>
        <v>-</v>
      </c>
      <c r="D12" s="13" t="str">
        <f>IF(SUM(F12,H12,J12,L12,N12)=0,"-",SUM(F12,H12,J12,L12,N12))</f>
        <v>-</v>
      </c>
      <c r="E12" s="90" t="str">
        <f>IF(D12="-","-",D12/$X12*100000)</f>
        <v>-</v>
      </c>
      <c r="F12" s="13" t="s">
        <v>2</v>
      </c>
      <c r="G12" s="90" t="str">
        <f>IF(F12="-","-",F12/$X12*100000)</f>
        <v>-</v>
      </c>
      <c r="H12" s="13" t="s">
        <v>2</v>
      </c>
      <c r="I12" s="90" t="str">
        <f>IF(H12="-","-",H12/$X12*100000)</f>
        <v>-</v>
      </c>
      <c r="J12" s="13" t="s">
        <v>2</v>
      </c>
      <c r="K12" s="90" t="str">
        <f>IF(J12="-","-",J12/$X12*100000)</f>
        <v>-</v>
      </c>
      <c r="L12" s="13" t="s">
        <v>2</v>
      </c>
      <c r="M12" s="90" t="str">
        <f>IF(L12="-","-",L12/$X12*100000)</f>
        <v>-</v>
      </c>
      <c r="N12" s="13" t="s">
        <v>2</v>
      </c>
      <c r="O12" s="90" t="str">
        <f>IF(N12="-","-",N12/$X12*100000)</f>
        <v>-</v>
      </c>
      <c r="P12" s="13">
        <v>3</v>
      </c>
      <c r="Q12" s="90">
        <f>IF(P12="-","-",P12/$X12*100000)</f>
        <v>78.125</v>
      </c>
      <c r="R12" s="13" t="s">
        <v>2</v>
      </c>
      <c r="S12" s="90" t="str">
        <f>IF(R12="-","-",R12/$X12*100000)</f>
        <v>-</v>
      </c>
      <c r="T12" s="13" t="s">
        <v>2</v>
      </c>
      <c r="U12" s="90" t="str">
        <f>IF(T12="-","-",T12/$X12*100000)</f>
        <v>-</v>
      </c>
      <c r="V12" s="13">
        <v>2</v>
      </c>
      <c r="W12" s="90">
        <f>IF(V12="-","-",V12/$X12*100000)</f>
        <v>52.083333333333336</v>
      </c>
      <c r="X12" s="87">
        <v>3840</v>
      </c>
    </row>
    <row r="13" spans="1:24" ht="13.5" customHeight="1">
      <c r="A13" s="15" t="s">
        <v>21</v>
      </c>
      <c r="B13" s="91" t="s">
        <v>16</v>
      </c>
      <c r="C13" s="90" t="str">
        <f>IF(B13="-","-",B13/$X13*100000)</f>
        <v>-</v>
      </c>
      <c r="D13" s="13" t="str">
        <f>IF(SUM(F13,H13,J13,L13,N13)=0,"-",SUM(F13,H13,J13,L13,N13))</f>
        <v>-</v>
      </c>
      <c r="E13" s="90" t="str">
        <f>IF(D13="-","-",D13/$X13*100000)</f>
        <v>-</v>
      </c>
      <c r="F13" s="13" t="s">
        <v>2</v>
      </c>
      <c r="G13" s="90" t="str">
        <f>IF(F13="-","-",F13/$X13*100000)</f>
        <v>-</v>
      </c>
      <c r="H13" s="13" t="s">
        <v>2</v>
      </c>
      <c r="I13" s="90" t="str">
        <f>IF(H13="-","-",H13/$X13*100000)</f>
        <v>-</v>
      </c>
      <c r="J13" s="13" t="s">
        <v>2</v>
      </c>
      <c r="K13" s="90" t="str">
        <f>IF(J13="-","-",J13/$X13*100000)</f>
        <v>-</v>
      </c>
      <c r="L13" s="13" t="s">
        <v>2</v>
      </c>
      <c r="M13" s="90" t="str">
        <f>IF(L13="-","-",L13/$X13*100000)</f>
        <v>-</v>
      </c>
      <c r="N13" s="13" t="s">
        <v>2</v>
      </c>
      <c r="O13" s="90" t="str">
        <f>IF(N13="-","-",N13/$X13*100000)</f>
        <v>-</v>
      </c>
      <c r="P13" s="13">
        <v>4</v>
      </c>
      <c r="Q13" s="90">
        <f>IF(P13="-","-",P13/$X13*100000)</f>
        <v>94.786729857819907</v>
      </c>
      <c r="R13" s="13" t="s">
        <v>2</v>
      </c>
      <c r="S13" s="90" t="str">
        <f>IF(R13="-","-",R13/$X13*100000)</f>
        <v>-</v>
      </c>
      <c r="T13" s="13" t="s">
        <v>2</v>
      </c>
      <c r="U13" s="90" t="str">
        <f>IF(T13="-","-",T13/$X13*100000)</f>
        <v>-</v>
      </c>
      <c r="V13" s="13">
        <v>2</v>
      </c>
      <c r="W13" s="90">
        <f>IF(V13="-","-",V13/$X13*100000)</f>
        <v>47.393364928909953</v>
      </c>
      <c r="X13" s="89">
        <v>4220</v>
      </c>
    </row>
    <row r="14" spans="1:24" ht="13.5" customHeight="1">
      <c r="A14" s="15" t="s">
        <v>20</v>
      </c>
      <c r="B14" s="91">
        <v>1</v>
      </c>
      <c r="C14" s="90">
        <f>IF(B14="-","-",B14/$X14*100000)</f>
        <v>24.630541871921181</v>
      </c>
      <c r="D14" s="13">
        <v>99</v>
      </c>
      <c r="E14" s="90">
        <f>IF(D14="-","-",D14/$X14*100000)</f>
        <v>2438.423645320197</v>
      </c>
      <c r="F14" s="13">
        <v>99</v>
      </c>
      <c r="G14" s="90">
        <f>IF(F14="-","-",F14/$X14*100000)</f>
        <v>2438.423645320197</v>
      </c>
      <c r="H14" s="13" t="s">
        <v>16</v>
      </c>
      <c r="I14" s="90" t="str">
        <f>IF(H14="-","-",H14/$X14*100000)</f>
        <v>-</v>
      </c>
      <c r="J14" s="13" t="s">
        <v>2</v>
      </c>
      <c r="K14" s="90" t="str">
        <f>IF(J14="-","-",J14/$X14*100000)</f>
        <v>-</v>
      </c>
      <c r="L14" s="13" t="s">
        <v>2</v>
      </c>
      <c r="M14" s="90" t="str">
        <f>IF(L14="-","-",L14/$X14*100000)</f>
        <v>-</v>
      </c>
      <c r="N14" s="13" t="s">
        <v>2</v>
      </c>
      <c r="O14" s="90" t="str">
        <f>IF(N14="-","-",N14/$X14*100000)</f>
        <v>-</v>
      </c>
      <c r="P14" s="13">
        <v>4</v>
      </c>
      <c r="Q14" s="90">
        <f>IF(P14="-","-",P14/$X14*100000)</f>
        <v>98.522167487684726</v>
      </c>
      <c r="R14" s="13" t="s">
        <v>2</v>
      </c>
      <c r="S14" s="90" t="str">
        <f>IF(R14="-","-",R14/$X14*100000)</f>
        <v>-</v>
      </c>
      <c r="T14" s="13" t="s">
        <v>2</v>
      </c>
      <c r="U14" s="90" t="str">
        <f>IF(T14="-","-",T14/$X14*100000)</f>
        <v>-</v>
      </c>
      <c r="V14" s="13">
        <v>1</v>
      </c>
      <c r="W14" s="90">
        <f>IF(V14="-","-",V14/$X14*100000)</f>
        <v>24.630541871921181</v>
      </c>
      <c r="X14" s="89">
        <v>4060</v>
      </c>
    </row>
    <row r="15" spans="1:24" ht="13.5" customHeight="1">
      <c r="A15" s="15" t="s">
        <v>19</v>
      </c>
      <c r="B15" s="91">
        <v>2</v>
      </c>
      <c r="C15" s="90">
        <f>IF(B15="-","-",B15/$X15*100000)</f>
        <v>7.2568940493468785</v>
      </c>
      <c r="D15" s="13">
        <v>595</v>
      </c>
      <c r="E15" s="90">
        <f>IF(D15="-","-",D15/$X15*100000)</f>
        <v>2158.9259796806969</v>
      </c>
      <c r="F15" s="13">
        <v>49</v>
      </c>
      <c r="G15" s="90">
        <f>IF(F15="-","-",F15/$X15*100000)</f>
        <v>177.79390420899855</v>
      </c>
      <c r="H15" s="13">
        <v>186</v>
      </c>
      <c r="I15" s="90">
        <f>IF(H15="-","-",H15/$X15*100000)</f>
        <v>674.89114658925973</v>
      </c>
      <c r="J15" s="13">
        <v>360</v>
      </c>
      <c r="K15" s="90">
        <f>IF(J15="-","-",J15/$X15*100000)</f>
        <v>1306.2409288824383</v>
      </c>
      <c r="L15" s="13" t="s">
        <v>2</v>
      </c>
      <c r="M15" s="90" t="str">
        <f>IF(L15="-","-",L15/$X15*100000)</f>
        <v>-</v>
      </c>
      <c r="N15" s="13" t="s">
        <v>2</v>
      </c>
      <c r="O15" s="90" t="str">
        <f>IF(N15="-","-",N15/$X15*100000)</f>
        <v>-</v>
      </c>
      <c r="P15" s="13">
        <v>19</v>
      </c>
      <c r="Q15" s="90">
        <f>IF(P15="-","-",P15/$X15*100000)</f>
        <v>68.940493468795353</v>
      </c>
      <c r="R15" s="13" t="s">
        <v>2</v>
      </c>
      <c r="S15" s="90" t="str">
        <f>IF(R15="-","-",R15/$X15*100000)</f>
        <v>-</v>
      </c>
      <c r="T15" s="13">
        <v>14</v>
      </c>
      <c r="U15" s="90">
        <f>IF(T15="-","-",T15/$X15*100000)</f>
        <v>50.798258345428152</v>
      </c>
      <c r="V15" s="13">
        <v>10</v>
      </c>
      <c r="W15" s="90">
        <f>IF(V15="-","-",V15/$X15*100000)</f>
        <v>36.284470246734401</v>
      </c>
      <c r="X15" s="87">
        <v>27560</v>
      </c>
    </row>
    <row r="16" spans="1:24" ht="13.5" customHeight="1">
      <c r="A16" s="15" t="s">
        <v>18</v>
      </c>
      <c r="B16" s="91" t="s">
        <v>2</v>
      </c>
      <c r="C16" s="90" t="str">
        <f>IF(B16="-","-",B16/$X16*100000)</f>
        <v>-</v>
      </c>
      <c r="D16" s="13" t="str">
        <f>IF(SUM(F16,H16,J16,L16,N16)=0,"-",SUM(F16,H16,J16,L16,N16))</f>
        <v>-</v>
      </c>
      <c r="E16" s="90" t="str">
        <f>IF(D16="-","-",D16/$X16*100000)</f>
        <v>-</v>
      </c>
      <c r="F16" s="13" t="s">
        <v>2</v>
      </c>
      <c r="G16" s="90" t="str">
        <f>IF(F16="-","-",F16/$X16*100000)</f>
        <v>-</v>
      </c>
      <c r="H16" s="13" t="s">
        <v>2</v>
      </c>
      <c r="I16" s="90" t="str">
        <f>IF(H16="-","-",H16/$X16*100000)</f>
        <v>-</v>
      </c>
      <c r="J16" s="13" t="s">
        <v>2</v>
      </c>
      <c r="K16" s="90" t="str">
        <f>IF(J16="-","-",J16/$X16*100000)</f>
        <v>-</v>
      </c>
      <c r="L16" s="13" t="s">
        <v>2</v>
      </c>
      <c r="M16" s="90" t="str">
        <f>IF(L16="-","-",L16/$X16*100000)</f>
        <v>-</v>
      </c>
      <c r="N16" s="13" t="s">
        <v>2</v>
      </c>
      <c r="O16" s="90" t="str">
        <f>IF(N16="-","-",N16/$X16*100000)</f>
        <v>-</v>
      </c>
      <c r="P16" s="13">
        <v>3</v>
      </c>
      <c r="Q16" s="90">
        <f>IF(P16="-","-",P16/$X16*100000)</f>
        <v>76.92307692307692</v>
      </c>
      <c r="R16" s="13">
        <v>19</v>
      </c>
      <c r="S16" s="90">
        <f>IF(R16="-","-",R16/$X16*100000)</f>
        <v>487.17948717948718</v>
      </c>
      <c r="T16" s="13" t="s">
        <v>2</v>
      </c>
      <c r="U16" s="90" t="str">
        <f>IF(T16="-","-",T16/$X16*100000)</f>
        <v>-</v>
      </c>
      <c r="V16" s="13">
        <v>1</v>
      </c>
      <c r="W16" s="90">
        <f>IF(V16="-","-",V16/$X16*100000)</f>
        <v>25.641025641025642</v>
      </c>
      <c r="X16" s="89">
        <v>3900</v>
      </c>
    </row>
    <row r="17" spans="1:24" ht="13.5" customHeight="1">
      <c r="A17" s="15" t="s">
        <v>17</v>
      </c>
      <c r="B17" s="91">
        <v>3</v>
      </c>
      <c r="C17" s="90">
        <f>IF(B17="-","-",B17/$X17*100000)</f>
        <v>20.833333333333336</v>
      </c>
      <c r="D17" s="13">
        <v>243</v>
      </c>
      <c r="E17" s="90">
        <f>IF(D17="-","-",D17/$X17*100000)</f>
        <v>1687.5</v>
      </c>
      <c r="F17" s="13">
        <v>101</v>
      </c>
      <c r="G17" s="90">
        <f>IF(F17="-","-",F17/$X17*100000)</f>
        <v>701.38888888888891</v>
      </c>
      <c r="H17" s="13">
        <v>42</v>
      </c>
      <c r="I17" s="90">
        <f>IF(H17="-","-",H17/$X17*100000)</f>
        <v>291.66666666666669</v>
      </c>
      <c r="J17" s="13">
        <v>100</v>
      </c>
      <c r="K17" s="90">
        <f>IF(J17="-","-",J17/$X17*100000)</f>
        <v>694.44444444444446</v>
      </c>
      <c r="L17" s="13" t="s">
        <v>2</v>
      </c>
      <c r="M17" s="90" t="str">
        <f>IF(L17="-","-",L17/$X17*100000)</f>
        <v>-</v>
      </c>
      <c r="N17" s="13" t="s">
        <v>2</v>
      </c>
      <c r="O17" s="90" t="str">
        <f>IF(N17="-","-",N17/$X17*100000)</f>
        <v>-</v>
      </c>
      <c r="P17" s="13">
        <v>11</v>
      </c>
      <c r="Q17" s="90">
        <f>IF(P17="-","-",P17/$X17*100000)</f>
        <v>76.3888888888889</v>
      </c>
      <c r="R17" s="13">
        <v>19</v>
      </c>
      <c r="S17" s="90">
        <f>IF(R17="-","-",R17/$X17*100000)</f>
        <v>131.94444444444446</v>
      </c>
      <c r="T17" s="13" t="s">
        <v>2</v>
      </c>
      <c r="U17" s="90" t="str">
        <f>IF(T17="-","-",T17/$X17*100000)</f>
        <v>-</v>
      </c>
      <c r="V17" s="13">
        <v>6</v>
      </c>
      <c r="W17" s="90">
        <f>IF(V17="-","-",V17/$X17*100000)</f>
        <v>41.666666666666671</v>
      </c>
      <c r="X17" s="89">
        <v>14400</v>
      </c>
    </row>
    <row r="18" spans="1:24" ht="39.5" customHeight="1">
      <c r="A18" s="21" t="s">
        <v>53</v>
      </c>
      <c r="B18" s="19">
        <f>B19</f>
        <v>7</v>
      </c>
      <c r="C18" s="93">
        <f>C19</f>
        <v>20.734597156398106</v>
      </c>
      <c r="D18" s="19">
        <f>D19</f>
        <v>867</v>
      </c>
      <c r="E18" s="93">
        <f>E19</f>
        <v>2568.1279620853084</v>
      </c>
      <c r="F18" s="19">
        <f>F19</f>
        <v>579</v>
      </c>
      <c r="G18" s="93">
        <f>G19</f>
        <v>1715.0473933649289</v>
      </c>
      <c r="H18" s="19">
        <f>H19</f>
        <v>184</v>
      </c>
      <c r="I18" s="93">
        <f>I19</f>
        <v>545.02369668246445</v>
      </c>
      <c r="J18" s="19">
        <f>J19</f>
        <v>100</v>
      </c>
      <c r="K18" s="93">
        <f>K19</f>
        <v>296.20853080568719</v>
      </c>
      <c r="L18" s="19" t="str">
        <f>L19</f>
        <v>-</v>
      </c>
      <c r="M18" s="93" t="str">
        <f>M19</f>
        <v>-</v>
      </c>
      <c r="N18" s="19">
        <f>N19</f>
        <v>4</v>
      </c>
      <c r="O18" s="93">
        <f>O19</f>
        <v>11.848341232227488</v>
      </c>
      <c r="P18" s="19">
        <f>P19</f>
        <v>12</v>
      </c>
      <c r="Q18" s="93">
        <f>Q19</f>
        <v>35.545023696682463</v>
      </c>
      <c r="R18" s="19">
        <f>R19</f>
        <v>19</v>
      </c>
      <c r="S18" s="93">
        <f>S19</f>
        <v>56.279620853080566</v>
      </c>
      <c r="T18" s="19" t="str">
        <f>T19</f>
        <v>-</v>
      </c>
      <c r="U18" s="93" t="str">
        <f>U19</f>
        <v>-</v>
      </c>
      <c r="V18" s="19">
        <f>V19</f>
        <v>12</v>
      </c>
      <c r="W18" s="93">
        <f>W19</f>
        <v>35.545023696682463</v>
      </c>
      <c r="X18" s="89"/>
    </row>
    <row r="19" spans="1:24" ht="13.5" customHeight="1">
      <c r="A19" s="18" t="s">
        <v>14</v>
      </c>
      <c r="B19" s="16">
        <v>7</v>
      </c>
      <c r="C19" s="92">
        <v>20.734597156398106</v>
      </c>
      <c r="D19" s="16">
        <v>867</v>
      </c>
      <c r="E19" s="92">
        <v>2568.1279620853084</v>
      </c>
      <c r="F19" s="16">
        <v>579</v>
      </c>
      <c r="G19" s="92">
        <v>1715.0473933649289</v>
      </c>
      <c r="H19" s="16">
        <v>184</v>
      </c>
      <c r="I19" s="92">
        <v>545.02369668246445</v>
      </c>
      <c r="J19" s="16">
        <v>100</v>
      </c>
      <c r="K19" s="92">
        <v>296.20853080568719</v>
      </c>
      <c r="L19" s="16" t="s">
        <v>2</v>
      </c>
      <c r="M19" s="92" t="s">
        <v>2</v>
      </c>
      <c r="N19" s="16">
        <v>4</v>
      </c>
      <c r="O19" s="92">
        <v>11.848341232227488</v>
      </c>
      <c r="P19" s="16">
        <v>12</v>
      </c>
      <c r="Q19" s="92">
        <v>35.545023696682463</v>
      </c>
      <c r="R19" s="16">
        <v>19</v>
      </c>
      <c r="S19" s="92">
        <v>56.279620853080566</v>
      </c>
      <c r="T19" s="16" t="s">
        <v>2</v>
      </c>
      <c r="U19" s="92" t="s">
        <v>2</v>
      </c>
      <c r="V19" s="16">
        <v>12</v>
      </c>
      <c r="W19" s="92">
        <v>35.545023696682463</v>
      </c>
      <c r="X19" s="87">
        <v>33760</v>
      </c>
    </row>
    <row r="20" spans="1:24" ht="13.5" customHeight="1">
      <c r="A20" s="15" t="s">
        <v>13</v>
      </c>
      <c r="B20" s="91">
        <v>3</v>
      </c>
      <c r="C20" s="90">
        <v>18.939393939393938</v>
      </c>
      <c r="D20" s="13">
        <v>666</v>
      </c>
      <c r="E20" s="90">
        <v>4204.545454545455</v>
      </c>
      <c r="F20" s="13">
        <v>402</v>
      </c>
      <c r="G20" s="90">
        <v>2537.878787878788</v>
      </c>
      <c r="H20" s="13">
        <v>160</v>
      </c>
      <c r="I20" s="90">
        <v>1010.1010101010102</v>
      </c>
      <c r="J20" s="13">
        <v>100</v>
      </c>
      <c r="K20" s="90">
        <v>631.31313131313129</v>
      </c>
      <c r="L20" s="13">
        <v>0</v>
      </c>
      <c r="M20" s="90">
        <v>0</v>
      </c>
      <c r="N20" s="13">
        <v>4</v>
      </c>
      <c r="O20" s="90">
        <v>25.252525252525253</v>
      </c>
      <c r="P20" s="13">
        <v>6</v>
      </c>
      <c r="Q20" s="90">
        <v>37.878787878787875</v>
      </c>
      <c r="R20" s="13">
        <v>19</v>
      </c>
      <c r="S20" s="90">
        <v>119.94949494949495</v>
      </c>
      <c r="T20" s="13">
        <v>0</v>
      </c>
      <c r="U20" s="90">
        <v>0</v>
      </c>
      <c r="V20" s="13">
        <v>7</v>
      </c>
      <c r="W20" s="90">
        <v>44.191919191919197</v>
      </c>
      <c r="X20" s="89">
        <v>15840</v>
      </c>
    </row>
    <row r="21" spans="1:24" ht="13.5" customHeight="1">
      <c r="A21" s="15" t="s">
        <v>12</v>
      </c>
      <c r="B21" s="91">
        <v>1</v>
      </c>
      <c r="C21" s="90">
        <v>19.45525291828794</v>
      </c>
      <c r="D21" s="13">
        <v>54</v>
      </c>
      <c r="E21" s="90">
        <v>1050.5836575875487</v>
      </c>
      <c r="F21" s="13">
        <v>30</v>
      </c>
      <c r="G21" s="90">
        <v>583.65758754863816</v>
      </c>
      <c r="H21" s="13">
        <v>24</v>
      </c>
      <c r="I21" s="90">
        <v>466.9260700389105</v>
      </c>
      <c r="J21" s="13">
        <v>0</v>
      </c>
      <c r="K21" s="90">
        <v>0</v>
      </c>
      <c r="L21" s="13">
        <v>0</v>
      </c>
      <c r="M21" s="90">
        <v>0</v>
      </c>
      <c r="N21" s="13">
        <v>0</v>
      </c>
      <c r="O21" s="90">
        <v>0</v>
      </c>
      <c r="P21" s="13">
        <v>2</v>
      </c>
      <c r="Q21" s="90">
        <v>38.910505836575879</v>
      </c>
      <c r="R21" s="13">
        <v>0</v>
      </c>
      <c r="S21" s="90">
        <v>0</v>
      </c>
      <c r="T21" s="13">
        <v>0</v>
      </c>
      <c r="U21" s="90">
        <v>0</v>
      </c>
      <c r="V21" s="13">
        <v>3</v>
      </c>
      <c r="W21" s="90">
        <v>58.365758754863812</v>
      </c>
      <c r="X21" s="89">
        <v>5140</v>
      </c>
    </row>
    <row r="22" spans="1:24" ht="13.5" customHeight="1">
      <c r="A22" s="15" t="s">
        <v>11</v>
      </c>
      <c r="B22" s="91">
        <v>1</v>
      </c>
      <c r="C22" s="90">
        <v>19.23076923076923</v>
      </c>
      <c r="D22" s="13">
        <v>33</v>
      </c>
      <c r="E22" s="90">
        <v>634.61538461538464</v>
      </c>
      <c r="F22" s="13">
        <v>33</v>
      </c>
      <c r="G22" s="90">
        <v>634.61538461538464</v>
      </c>
      <c r="H22" s="13">
        <v>0</v>
      </c>
      <c r="I22" s="90">
        <v>0</v>
      </c>
      <c r="J22" s="13">
        <v>0</v>
      </c>
      <c r="K22" s="90">
        <v>0</v>
      </c>
      <c r="L22" s="13">
        <v>0</v>
      </c>
      <c r="M22" s="90">
        <v>0</v>
      </c>
      <c r="N22" s="13">
        <v>0</v>
      </c>
      <c r="O22" s="90">
        <v>0</v>
      </c>
      <c r="P22" s="13">
        <v>4</v>
      </c>
      <c r="Q22" s="90">
        <v>76.92307692307692</v>
      </c>
      <c r="R22" s="13">
        <v>0</v>
      </c>
      <c r="S22" s="90">
        <v>0</v>
      </c>
      <c r="T22" s="13">
        <v>0</v>
      </c>
      <c r="U22" s="90">
        <v>0</v>
      </c>
      <c r="V22" s="13">
        <v>2</v>
      </c>
      <c r="W22" s="90">
        <v>38.46153846153846</v>
      </c>
      <c r="X22" s="87">
        <v>5200</v>
      </c>
    </row>
    <row r="23" spans="1:24" ht="13.5" customHeight="1">
      <c r="A23" s="15" t="s">
        <v>10</v>
      </c>
      <c r="B23" s="91">
        <v>2</v>
      </c>
      <c r="C23" s="90">
        <v>26.385224274406333</v>
      </c>
      <c r="D23" s="13">
        <v>271</v>
      </c>
      <c r="E23" s="90">
        <v>3575.1978891820581</v>
      </c>
      <c r="F23" s="13">
        <v>114</v>
      </c>
      <c r="G23" s="90">
        <v>1503.9577836411611</v>
      </c>
      <c r="H23" s="13">
        <v>157</v>
      </c>
      <c r="I23" s="90">
        <v>2071.2401055408973</v>
      </c>
      <c r="J23" s="13">
        <v>0</v>
      </c>
      <c r="K23" s="90">
        <v>0</v>
      </c>
      <c r="L23" s="13">
        <v>0</v>
      </c>
      <c r="M23" s="90">
        <v>0</v>
      </c>
      <c r="N23" s="13">
        <v>0</v>
      </c>
      <c r="O23" s="90">
        <v>0</v>
      </c>
      <c r="P23" s="13">
        <v>5</v>
      </c>
      <c r="Q23" s="90">
        <v>65.963060686015822</v>
      </c>
      <c r="R23" s="13">
        <v>0</v>
      </c>
      <c r="S23" s="90">
        <v>0</v>
      </c>
      <c r="T23" s="13">
        <v>0</v>
      </c>
      <c r="U23" s="90">
        <v>0</v>
      </c>
      <c r="V23" s="13">
        <v>4</v>
      </c>
      <c r="W23" s="90">
        <v>52.770448548812666</v>
      </c>
      <c r="X23" s="89">
        <v>7580</v>
      </c>
    </row>
    <row r="24" spans="1:24" ht="39.5" customHeight="1">
      <c r="A24" s="21" t="s">
        <v>52</v>
      </c>
      <c r="B24" s="19">
        <f>B25</f>
        <v>5</v>
      </c>
      <c r="C24" s="19">
        <f>C25</f>
        <v>23.26663564448581</v>
      </c>
      <c r="D24" s="19">
        <f>D25</f>
        <v>443</v>
      </c>
      <c r="E24" s="19">
        <f>E25</f>
        <v>2061.4239181014427</v>
      </c>
      <c r="F24" s="19">
        <f>F25</f>
        <v>265</v>
      </c>
      <c r="G24" s="19">
        <f>G25</f>
        <v>1233.1316891577478</v>
      </c>
      <c r="H24" s="19">
        <f>H25</f>
        <v>126</v>
      </c>
      <c r="I24" s="19">
        <f>I25</f>
        <v>586.31921824104234</v>
      </c>
      <c r="J24" s="19">
        <f>J25</f>
        <v>48</v>
      </c>
      <c r="K24" s="19">
        <f>K25</f>
        <v>223.35970218706376</v>
      </c>
      <c r="L24" s="19" t="str">
        <f>L25</f>
        <v>-</v>
      </c>
      <c r="M24" s="19" t="str">
        <f>M25</f>
        <v>-</v>
      </c>
      <c r="N24" s="19">
        <f>N25</f>
        <v>4</v>
      </c>
      <c r="O24" s="19">
        <f>O25</f>
        <v>18.613308515588646</v>
      </c>
      <c r="P24" s="19">
        <f>P25</f>
        <v>13</v>
      </c>
      <c r="Q24" s="19">
        <f>Q25</f>
        <v>60.493252675663101</v>
      </c>
      <c r="R24" s="19">
        <f>R25</f>
        <v>42</v>
      </c>
      <c r="S24" s="19">
        <f>S25</f>
        <v>195.4397394136808</v>
      </c>
      <c r="T24" s="19" t="str">
        <f>T25</f>
        <v>-</v>
      </c>
      <c r="U24" s="19" t="str">
        <f>U25</f>
        <v>-</v>
      </c>
      <c r="V24" s="19">
        <f>V25</f>
        <v>9</v>
      </c>
      <c r="W24" s="93">
        <f>W25</f>
        <v>41.879944160074459</v>
      </c>
      <c r="X24" s="89"/>
    </row>
    <row r="25" spans="1:24" ht="13.5" customHeight="1">
      <c r="A25" s="18" t="s">
        <v>8</v>
      </c>
      <c r="B25" s="16">
        <f>IF(SUM(B26:B45)=0,"-",SUM(B26:B45))</f>
        <v>5</v>
      </c>
      <c r="C25" s="92">
        <f>IF(B25="-","-",B25/$X25*100000)</f>
        <v>23.26663564448581</v>
      </c>
      <c r="D25" s="16">
        <f>IF(SUM(F25,H25,J25,L25,N25)=0,"-",SUM(F25,H25,J25,L25,N25))</f>
        <v>443</v>
      </c>
      <c r="E25" s="92">
        <f>IF(D25="-","-",D25/$X25*100000)</f>
        <v>2061.4239181014427</v>
      </c>
      <c r="F25" s="16">
        <f>IF(SUM(F26:F45)=0,"-",SUM(F26:F45))</f>
        <v>265</v>
      </c>
      <c r="G25" s="92">
        <f>IF(F25="-","-",F25/$X25*100000)</f>
        <v>1233.1316891577478</v>
      </c>
      <c r="H25" s="16">
        <f>IF(SUM(H26:H30)=0,"-",SUM(H26:H30))</f>
        <v>126</v>
      </c>
      <c r="I25" s="92">
        <f>IF(H25="-","-",H25/$X25*100000)</f>
        <v>586.31921824104234</v>
      </c>
      <c r="J25" s="16">
        <f>IF(SUM(J26:J28)=0,"-",SUM(J26:J28))</f>
        <v>48</v>
      </c>
      <c r="K25" s="92">
        <f>IF(J25="-","-",J25/$X25*100000)</f>
        <v>223.35970218706376</v>
      </c>
      <c r="L25" s="16" t="str">
        <f>IF(SUM(L26:L28)=0,"-",SUM(L26:L28))</f>
        <v>-</v>
      </c>
      <c r="M25" s="92" t="str">
        <f>IF(L25="-","-",L25/$X25*100000)</f>
        <v>-</v>
      </c>
      <c r="N25" s="16">
        <f>IF(SUM(N26:N28)=0,"-",SUM(N26:N28))</f>
        <v>4</v>
      </c>
      <c r="O25" s="92">
        <f>IF(N25="-","-",N25/$X25*100000)</f>
        <v>18.613308515588646</v>
      </c>
      <c r="P25" s="16">
        <f>IF(SUM(P26:P30)=0,"-",SUM(P26:P30))</f>
        <v>13</v>
      </c>
      <c r="Q25" s="92">
        <f>IF(P25="-","-",P25/$X25*100000)</f>
        <v>60.493252675663101</v>
      </c>
      <c r="R25" s="16">
        <f>IF(SUM(R26:R28)=0,"-",SUM(R26:R28))</f>
        <v>42</v>
      </c>
      <c r="S25" s="92">
        <f>IF(R25="-","-",R25/$X25*100000)</f>
        <v>195.4397394136808</v>
      </c>
      <c r="T25" s="16" t="str">
        <f>IF(SUM(T26:T28)=0,"-",SUM(T26:T28))</f>
        <v>-</v>
      </c>
      <c r="U25" s="92" t="str">
        <f>IF(T25="-","-",T25/$X25*100000)</f>
        <v>-</v>
      </c>
      <c r="V25" s="16">
        <f>IF(SUM(V26:V30)=0,"-",SUM(V26:V30))</f>
        <v>9</v>
      </c>
      <c r="W25" s="92">
        <f>IF(V25="-","-",V25/$X25*100000)</f>
        <v>41.879944160074459</v>
      </c>
      <c r="X25" s="87">
        <v>21490</v>
      </c>
    </row>
    <row r="26" spans="1:24" ht="13.5" customHeight="1">
      <c r="A26" s="15" t="s">
        <v>7</v>
      </c>
      <c r="B26" s="91">
        <v>2</v>
      </c>
      <c r="C26" s="90">
        <f>IF(B26="-","-",B26/$X26*100000)</f>
        <v>26.595744680851066</v>
      </c>
      <c r="D26" s="13">
        <f>IF(SUM(F26,H26,J26,L26,N26)=0,"-",SUM(F26,H26,J26,L26,N26))</f>
        <v>258</v>
      </c>
      <c r="E26" s="90">
        <f>IF(D26="-","-",D26/$X26*100000)</f>
        <v>3430.8510638297871</v>
      </c>
      <c r="F26" s="13">
        <v>146</v>
      </c>
      <c r="G26" s="90">
        <f>IF(F26="-","-",F26/$X26*100000)</f>
        <v>1941.4893617021278</v>
      </c>
      <c r="H26" s="13">
        <v>60</v>
      </c>
      <c r="I26" s="90">
        <f>IF(H26="-","-",H26/$X26*100000)</f>
        <v>797.87234042553189</v>
      </c>
      <c r="J26" s="13">
        <v>48</v>
      </c>
      <c r="K26" s="90">
        <f>IF(J26="-","-",J26/$X26*100000)</f>
        <v>638.29787234042544</v>
      </c>
      <c r="L26" s="13" t="s">
        <v>2</v>
      </c>
      <c r="M26" s="90" t="str">
        <f>IF(L26="-","-",L26/$X26*100000)</f>
        <v>-</v>
      </c>
      <c r="N26" s="13">
        <v>4</v>
      </c>
      <c r="O26" s="90">
        <f>IF(N26="-","-",N26/$X26*100000)</f>
        <v>53.191489361702132</v>
      </c>
      <c r="P26" s="13">
        <v>5</v>
      </c>
      <c r="Q26" s="90">
        <f>IF(P26="-","-",P26/$X26*100000)</f>
        <v>66.489361702127653</v>
      </c>
      <c r="R26" s="13">
        <v>4</v>
      </c>
      <c r="S26" s="90">
        <f>IF(R26="-","-",R26/$X26*100000)</f>
        <v>53.191489361702132</v>
      </c>
      <c r="T26" s="13" t="s">
        <v>2</v>
      </c>
      <c r="U26" s="90" t="str">
        <f>IF(T26="-","-",T26/$X26*100000)</f>
        <v>-</v>
      </c>
      <c r="V26" s="13">
        <v>4</v>
      </c>
      <c r="W26" s="90">
        <f>IF(V26="-","-",V26/$X26*100000)</f>
        <v>53.191489361702132</v>
      </c>
      <c r="X26" s="89">
        <v>7520</v>
      </c>
    </row>
    <row r="27" spans="1:24" ht="13.5" customHeight="1">
      <c r="A27" s="15" t="s">
        <v>6</v>
      </c>
      <c r="B27" s="91" t="s">
        <v>2</v>
      </c>
      <c r="C27" s="90" t="str">
        <f>IF(B27="-","-",B27/$X27*100000)</f>
        <v>-</v>
      </c>
      <c r="D27" s="13" t="str">
        <f>IF(SUM(F27,H27,J27,L27,N27)=0,"-",SUM(F27,H27,J27,L27,N27))</f>
        <v>-</v>
      </c>
      <c r="E27" s="90" t="str">
        <f>IF(D27="-","-",D27/$X27*100000)</f>
        <v>-</v>
      </c>
      <c r="F27" s="13" t="s">
        <v>2</v>
      </c>
      <c r="G27" s="90" t="str">
        <f>IF(F27="-","-",F27/$X27*100000)</f>
        <v>-</v>
      </c>
      <c r="H27" s="13" t="s">
        <v>2</v>
      </c>
      <c r="I27" s="90" t="str">
        <f>IF(H27="-","-",H27/$X27*100000)</f>
        <v>-</v>
      </c>
      <c r="J27" s="13" t="s">
        <v>2</v>
      </c>
      <c r="K27" s="90" t="str">
        <f>IF(J27="-","-",J27/$X27*100000)</f>
        <v>-</v>
      </c>
      <c r="L27" s="13" t="s">
        <v>2</v>
      </c>
      <c r="M27" s="90" t="str">
        <f>IF(L27="-","-",L27/$X27*100000)</f>
        <v>-</v>
      </c>
      <c r="N27" s="13" t="s">
        <v>2</v>
      </c>
      <c r="O27" s="90" t="str">
        <f>IF(N27="-","-",N27/$X27*100000)</f>
        <v>-</v>
      </c>
      <c r="P27" s="13">
        <v>3</v>
      </c>
      <c r="Q27" s="90">
        <f>IF(P27="-","-",P27/$X27*100000)</f>
        <v>69.284064665127019</v>
      </c>
      <c r="R27" s="13">
        <v>38</v>
      </c>
      <c r="S27" s="90">
        <f>IF(R27="-","-",R27/$X27*100000)</f>
        <v>877.59815242494221</v>
      </c>
      <c r="T27" s="13" t="s">
        <v>2</v>
      </c>
      <c r="U27" s="90" t="str">
        <f>IF(T27="-","-",T27/$X27*100000)</f>
        <v>-</v>
      </c>
      <c r="V27" s="13">
        <v>2</v>
      </c>
      <c r="W27" s="90">
        <f>IF(V27="-","-",V27/$X27*100000)</f>
        <v>46.189376443418013</v>
      </c>
      <c r="X27" s="89">
        <v>4330</v>
      </c>
    </row>
    <row r="28" spans="1:24" ht="13.5" customHeight="1">
      <c r="A28" s="15" t="s">
        <v>5</v>
      </c>
      <c r="B28" s="91">
        <v>1</v>
      </c>
      <c r="C28" s="90">
        <f>IF(B28="-","-",B28/$X28*100000)</f>
        <v>27.3224043715847</v>
      </c>
      <c r="D28" s="13">
        <f>IF(SUM(F28,H28,J28,L28,N28)=0,"-",SUM(F28,H28,J28,L28,N28))</f>
        <v>69</v>
      </c>
      <c r="E28" s="90">
        <f>IF(D28="-","-",D28/$X28*100000)</f>
        <v>1885.2459016393443</v>
      </c>
      <c r="F28" s="13">
        <v>45</v>
      </c>
      <c r="G28" s="90">
        <f>IF(F28="-","-",F28/$X28*100000)</f>
        <v>1229.5081967213114</v>
      </c>
      <c r="H28" s="13">
        <v>24</v>
      </c>
      <c r="I28" s="90">
        <f>IF(H28="-","-",H28/$X28*100000)</f>
        <v>655.73770491803282</v>
      </c>
      <c r="J28" s="13" t="s">
        <v>2</v>
      </c>
      <c r="K28" s="90" t="str">
        <f>IF(J28="-","-",J28/$X28*100000)</f>
        <v>-</v>
      </c>
      <c r="L28" s="13" t="s">
        <v>2</v>
      </c>
      <c r="M28" s="90" t="str">
        <f>IF(L28="-","-",L28/$X28*100000)</f>
        <v>-</v>
      </c>
      <c r="N28" s="13" t="s">
        <v>2</v>
      </c>
      <c r="O28" s="90" t="str">
        <f>IF(N28="-","-",N28/$X28*100000)</f>
        <v>-</v>
      </c>
      <c r="P28" s="13">
        <v>1</v>
      </c>
      <c r="Q28" s="90">
        <f>IF(P28="-","-",P28/$X28*100000)</f>
        <v>27.3224043715847</v>
      </c>
      <c r="R28" s="13" t="s">
        <v>2</v>
      </c>
      <c r="S28" s="90" t="str">
        <f>IF(R28="-","-",R28/$X28*100000)</f>
        <v>-</v>
      </c>
      <c r="T28" s="13" t="s">
        <v>2</v>
      </c>
      <c r="U28" s="90" t="str">
        <f>IF(T28="-","-",T28/$X28*100000)</f>
        <v>-</v>
      </c>
      <c r="V28" s="13">
        <v>1</v>
      </c>
      <c r="W28" s="90">
        <f>IF(V28="-","-",V28/$X28*100000)</f>
        <v>27.3224043715847</v>
      </c>
      <c r="X28" s="87">
        <v>3660</v>
      </c>
    </row>
    <row r="29" spans="1:24" ht="13.5" customHeight="1">
      <c r="A29" s="15" t="s">
        <v>4</v>
      </c>
      <c r="B29" s="91">
        <v>1</v>
      </c>
      <c r="C29" s="90">
        <f>IF(B29="-","-",B29/$X29*100000)</f>
        <v>28.08988764044944</v>
      </c>
      <c r="D29" s="13">
        <f>IF(SUM(F29,H29,J29,L29,N29)=0,"-",SUM(F29,H29,J29,L29,N29))</f>
        <v>62</v>
      </c>
      <c r="E29" s="90">
        <f>IF(D29="-","-",D29/$X29*100000)</f>
        <v>1741.5730337078651</v>
      </c>
      <c r="F29" s="13">
        <v>52</v>
      </c>
      <c r="G29" s="90">
        <f>IF(F29="-","-",F29/$X29*100000)</f>
        <v>1460.6741573033707</v>
      </c>
      <c r="H29" s="13">
        <v>10</v>
      </c>
      <c r="I29" s="90">
        <f>IF(H29="-","-",H29/$X29*100000)</f>
        <v>280.89887640449439</v>
      </c>
      <c r="J29" s="13" t="s">
        <v>2</v>
      </c>
      <c r="K29" s="90" t="str">
        <f>IF(J29="-","-",J29/$X29*100000)</f>
        <v>-</v>
      </c>
      <c r="L29" s="13" t="s">
        <v>2</v>
      </c>
      <c r="M29" s="90" t="str">
        <f>IF(L29="-","-",L29/$X29*100000)</f>
        <v>-</v>
      </c>
      <c r="N29" s="13" t="s">
        <v>2</v>
      </c>
      <c r="O29" s="90" t="str">
        <f>IF(N29="-","-",N29/$X29*100000)</f>
        <v>-</v>
      </c>
      <c r="P29" s="13">
        <v>1</v>
      </c>
      <c r="Q29" s="90">
        <f>IF(P29="-","-",P29/$X29*100000)</f>
        <v>28.08988764044944</v>
      </c>
      <c r="R29" s="13" t="s">
        <v>2</v>
      </c>
      <c r="S29" s="90" t="str">
        <f>IF(R29="-","-",R29/$X29*100000)</f>
        <v>-</v>
      </c>
      <c r="T29" s="13" t="s">
        <v>2</v>
      </c>
      <c r="U29" s="90" t="str">
        <f>IF(T29="-","-",T29/$X29*100000)</f>
        <v>-</v>
      </c>
      <c r="V29" s="13">
        <v>1</v>
      </c>
      <c r="W29" s="90">
        <f>IF(V29="-","-",V29/$X29*100000)</f>
        <v>28.08988764044944</v>
      </c>
      <c r="X29" s="89">
        <v>3560</v>
      </c>
    </row>
    <row r="30" spans="1:24" ht="13.5" customHeight="1">
      <c r="A30" s="15" t="s">
        <v>3</v>
      </c>
      <c r="B30" s="91">
        <v>1</v>
      </c>
      <c r="C30" s="90">
        <f>IF(B30="-","-",B30/$X30*100000)</f>
        <v>41.322314049586772</v>
      </c>
      <c r="D30" s="13">
        <f>IF(SUM(F30,H30,J30,L30,N30)=0,"-",SUM(F30,H30,J30,L30,N30))</f>
        <v>54</v>
      </c>
      <c r="E30" s="90">
        <f>IF(D30="-","-",D30/$X30*100000)</f>
        <v>2231.404958677686</v>
      </c>
      <c r="F30" s="13">
        <v>22</v>
      </c>
      <c r="G30" s="90">
        <f>IF(F30="-","-",F30/$X30*100000)</f>
        <v>909.09090909090901</v>
      </c>
      <c r="H30" s="13">
        <v>32</v>
      </c>
      <c r="I30" s="90">
        <f>IF(H30="-","-",H30/$X30*100000)</f>
        <v>1322.3140495867767</v>
      </c>
      <c r="J30" s="13" t="s">
        <v>2</v>
      </c>
      <c r="K30" s="90" t="str">
        <f>IF(J30="-","-",J30/$X30*100000)</f>
        <v>-</v>
      </c>
      <c r="L30" s="13" t="s">
        <v>2</v>
      </c>
      <c r="M30" s="90" t="str">
        <f>IF(L30="-","-",L30/$X30*100000)</f>
        <v>-</v>
      </c>
      <c r="N30" s="13" t="s">
        <v>2</v>
      </c>
      <c r="O30" s="90" t="str">
        <f>IF(N30="-","-",N30/$X30*100000)</f>
        <v>-</v>
      </c>
      <c r="P30" s="13">
        <v>3</v>
      </c>
      <c r="Q30" s="90">
        <f>IF(P30="-","-",P30/$X30*100000)</f>
        <v>123.96694214876034</v>
      </c>
      <c r="R30" s="13" t="s">
        <v>2</v>
      </c>
      <c r="S30" s="90" t="str">
        <f>IF(R30="-","-",R30/$X30*100000)</f>
        <v>-</v>
      </c>
      <c r="T30" s="13" t="s">
        <v>2</v>
      </c>
      <c r="U30" s="90" t="str">
        <f>IF(T30="-","-",T30/$X30*100000)</f>
        <v>-</v>
      </c>
      <c r="V30" s="13">
        <v>1</v>
      </c>
      <c r="W30" s="90">
        <f>IF(V30="-","-",V30/$X30*100000)</f>
        <v>41.322314049586772</v>
      </c>
      <c r="X30" s="89">
        <v>2420</v>
      </c>
    </row>
    <row r="31" spans="1:24" ht="13.5" customHeight="1">
      <c r="A31" s="12"/>
      <c r="B31" s="88"/>
      <c r="C31" s="86"/>
      <c r="D31" s="10"/>
      <c r="E31" s="86"/>
      <c r="F31" s="10"/>
      <c r="G31" s="86"/>
      <c r="H31" s="10"/>
      <c r="I31" s="86"/>
      <c r="J31" s="10"/>
      <c r="K31" s="86"/>
      <c r="L31" s="10"/>
      <c r="M31" s="86"/>
      <c r="N31" s="10"/>
      <c r="O31" s="86"/>
      <c r="P31" s="10"/>
      <c r="Q31" s="86"/>
      <c r="R31" s="10"/>
      <c r="S31" s="86"/>
      <c r="T31" s="10"/>
      <c r="U31" s="86"/>
      <c r="V31" s="10"/>
      <c r="W31" s="86"/>
      <c r="X31" s="87"/>
    </row>
    <row r="32" spans="1:24" s="83" customFormat="1" ht="13.5" customHeight="1">
      <c r="A32" s="9" t="s">
        <v>1</v>
      </c>
      <c r="E32" s="85"/>
      <c r="F32" s="8"/>
      <c r="G32" s="85"/>
      <c r="H32" s="8"/>
      <c r="I32" s="85"/>
      <c r="J32" s="8"/>
      <c r="K32" s="85"/>
      <c r="L32" s="8"/>
      <c r="M32" s="86"/>
      <c r="N32" s="8"/>
      <c r="O32" s="85"/>
      <c r="P32" s="8"/>
      <c r="Q32" s="85"/>
      <c r="R32" s="8"/>
      <c r="S32" s="85"/>
      <c r="T32" s="8"/>
      <c r="U32" s="85"/>
      <c r="V32" s="8"/>
      <c r="W32" s="85"/>
      <c r="X32" s="84"/>
    </row>
    <row r="33" spans="1:24" s="83" customFormat="1" ht="13.5" customHeight="1">
      <c r="A33" s="8"/>
      <c r="E33" s="85"/>
      <c r="F33" s="8"/>
      <c r="G33" s="85"/>
      <c r="H33" s="8"/>
      <c r="I33" s="85"/>
      <c r="J33" s="8"/>
      <c r="K33" s="85"/>
      <c r="L33" s="8"/>
      <c r="M33" s="86"/>
      <c r="N33" s="8"/>
      <c r="O33" s="85"/>
      <c r="P33" s="8"/>
      <c r="Q33" s="85"/>
      <c r="R33" s="8"/>
      <c r="S33" s="85"/>
      <c r="T33" s="8"/>
      <c r="U33" s="85"/>
      <c r="V33" s="8"/>
      <c r="W33" s="85"/>
      <c r="X33" s="84"/>
    </row>
    <row r="34" spans="1:24">
      <c r="A34" s="5"/>
      <c r="B34" s="4"/>
      <c r="C34" s="81"/>
      <c r="D34" s="4"/>
      <c r="E34" s="81"/>
      <c r="F34" s="4"/>
      <c r="G34" s="81"/>
      <c r="H34" s="4"/>
      <c r="I34" s="81"/>
      <c r="J34" s="4"/>
      <c r="K34" s="81"/>
      <c r="L34" s="4"/>
      <c r="M34" s="81"/>
      <c r="N34" s="4"/>
      <c r="O34" s="81"/>
      <c r="P34" s="4"/>
      <c r="Q34" s="81"/>
      <c r="R34" s="4"/>
      <c r="S34" s="81"/>
      <c r="T34" s="4"/>
      <c r="U34" s="81"/>
      <c r="V34" s="4"/>
      <c r="W34" s="81"/>
    </row>
    <row r="35" spans="1:24">
      <c r="A35" s="5"/>
      <c r="B35" s="4"/>
      <c r="C35" s="81"/>
      <c r="D35" s="4"/>
      <c r="E35" s="81"/>
      <c r="F35" s="4"/>
      <c r="G35" s="81"/>
      <c r="H35" s="4"/>
      <c r="I35" s="81"/>
      <c r="J35" s="4"/>
      <c r="K35" s="81"/>
      <c r="L35" s="4"/>
      <c r="M35" s="81"/>
      <c r="N35" s="4"/>
      <c r="O35" s="81"/>
      <c r="P35" s="4"/>
      <c r="Q35" s="81"/>
      <c r="R35" s="4"/>
      <c r="S35" s="81"/>
      <c r="T35" s="4"/>
      <c r="U35" s="81"/>
      <c r="V35" s="4"/>
      <c r="W35" s="81"/>
    </row>
    <row r="36" spans="1:24">
      <c r="A36" s="5"/>
      <c r="B36" s="4"/>
      <c r="C36" s="81"/>
      <c r="D36" s="4"/>
      <c r="E36" s="81"/>
      <c r="F36" s="4"/>
      <c r="G36" s="81"/>
      <c r="H36" s="4"/>
      <c r="I36" s="81"/>
      <c r="J36" s="4"/>
      <c r="K36" s="81"/>
      <c r="L36" s="4"/>
      <c r="M36" s="81"/>
      <c r="N36" s="4"/>
      <c r="O36" s="81"/>
      <c r="P36" s="4"/>
      <c r="Q36" s="81"/>
      <c r="R36" s="4"/>
      <c r="S36" s="81"/>
      <c r="T36" s="4"/>
      <c r="U36" s="81"/>
      <c r="V36" s="4"/>
      <c r="W36" s="81"/>
    </row>
    <row r="37" spans="1:24">
      <c r="A37" s="82"/>
      <c r="B37" s="4"/>
      <c r="C37" s="81"/>
      <c r="D37" s="4"/>
      <c r="E37" s="81"/>
      <c r="F37" s="4"/>
      <c r="G37" s="81"/>
      <c r="H37" s="4"/>
      <c r="I37" s="81"/>
      <c r="J37" s="4"/>
      <c r="K37" s="81"/>
      <c r="L37" s="4"/>
      <c r="M37" s="81"/>
      <c r="N37" s="4"/>
      <c r="O37" s="81"/>
      <c r="P37" s="4"/>
      <c r="Q37" s="81"/>
      <c r="R37" s="4"/>
      <c r="S37" s="81"/>
      <c r="T37" s="4"/>
      <c r="U37" s="81"/>
      <c r="V37" s="4"/>
      <c r="W37" s="81"/>
    </row>
  </sheetData>
  <mergeCells count="9">
    <mergeCell ref="X4:X5"/>
    <mergeCell ref="S1:W1"/>
    <mergeCell ref="B3:C4"/>
    <mergeCell ref="D4:E4"/>
    <mergeCell ref="F4:G4"/>
    <mergeCell ref="P4:Q4"/>
    <mergeCell ref="B2:O2"/>
    <mergeCell ref="D3:O3"/>
    <mergeCell ref="P3:U3"/>
  </mergeCells>
  <phoneticPr fontId="3"/>
  <pageMargins left="0.78740157480314965" right="0.78740157480314965" top="0.78740157480314965" bottom="0.78740157480314965" header="0.51181102362204722" footer="0.51181102362204722"/>
  <pageSetup paperSize="9" scale="76" fitToHeight="0" pageOrder="overThenDown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V44"/>
  <sheetViews>
    <sheetView showGridLines="0" view="pageBreakPreview" zoomScaleNormal="25" workbookViewId="0">
      <pane xSplit="1" ySplit="4" topLeftCell="B5" activePane="bottomRight" state="frozen"/>
      <selection activeCell="B24" sqref="B24:Z29"/>
      <selection pane="topRight" activeCell="B24" sqref="B24:Z29"/>
      <selection pane="bottomLeft" activeCell="B24" sqref="B24:Z29"/>
      <selection pane="bottomRight" activeCell="B24" sqref="B24:Z29"/>
    </sheetView>
  </sheetViews>
  <sheetFormatPr defaultColWidth="8.26953125" defaultRowHeight="18"/>
  <cols>
    <col min="1" max="1" width="22.08984375" style="151" customWidth="1"/>
    <col min="2" max="2" width="5.26953125" style="77" customWidth="1"/>
    <col min="3" max="3" width="7.36328125" style="77" customWidth="1"/>
    <col min="4" max="4" width="5.26953125" style="77" customWidth="1"/>
    <col min="5" max="5" width="7.36328125" style="77" customWidth="1"/>
    <col min="6" max="6" width="5.26953125" style="77" customWidth="1"/>
    <col min="7" max="7" width="7.36328125" style="77" customWidth="1"/>
    <col min="8" max="8" width="6.1796875" style="77" customWidth="1"/>
    <col min="9" max="9" width="7.36328125" style="77" customWidth="1"/>
    <col min="10" max="10" width="6.1796875" style="77" customWidth="1"/>
    <col min="11" max="11" width="7.36328125" style="77" customWidth="1"/>
    <col min="12" max="12" width="6.1796875" style="77" customWidth="1"/>
    <col min="13" max="13" width="7.36328125" style="77" customWidth="1"/>
    <col min="14" max="14" width="6.1796875" style="77" customWidth="1"/>
    <col min="15" max="15" width="7.36328125" style="77" customWidth="1"/>
    <col min="16" max="16" width="7.26953125" style="77" customWidth="1"/>
    <col min="17" max="17" width="7.7265625" style="77" customWidth="1"/>
    <col min="18" max="18" width="7.26953125" style="77" customWidth="1"/>
    <col min="19" max="19" width="7.36328125" style="77" customWidth="1"/>
    <col min="20" max="20" width="13.453125" style="150" customWidth="1"/>
    <col min="21" max="21" width="5.453125" style="149" customWidth="1"/>
    <col min="22" max="16384" width="8.26953125" style="77"/>
  </cols>
  <sheetData>
    <row r="1" spans="1:22" s="176" customFormat="1" ht="15" customHeight="1">
      <c r="A1" s="180" t="s">
        <v>88</v>
      </c>
      <c r="B1" s="180"/>
      <c r="C1" s="180"/>
      <c r="D1" s="180"/>
      <c r="E1" s="180"/>
      <c r="F1" s="180"/>
      <c r="G1" s="180"/>
      <c r="H1" s="180"/>
      <c r="I1" s="180"/>
      <c r="J1" s="180"/>
      <c r="K1" s="180"/>
      <c r="L1" s="177"/>
      <c r="M1" s="179"/>
      <c r="N1" s="177"/>
      <c r="O1" s="179"/>
      <c r="P1" s="177"/>
      <c r="Q1" s="178" t="s">
        <v>87</v>
      </c>
      <c r="R1" s="178"/>
      <c r="S1" s="178"/>
      <c r="T1" s="177"/>
      <c r="U1" s="177"/>
      <c r="V1" s="7"/>
    </row>
    <row r="2" spans="1:22" ht="24.75" customHeight="1">
      <c r="A2" s="175"/>
      <c r="B2" s="174" t="s">
        <v>86</v>
      </c>
      <c r="C2" s="68"/>
      <c r="D2" s="69" t="s">
        <v>85</v>
      </c>
      <c r="E2" s="173"/>
      <c r="F2" s="69" t="s">
        <v>84</v>
      </c>
      <c r="G2" s="68"/>
      <c r="H2" s="174" t="s">
        <v>83</v>
      </c>
      <c r="I2" s="68"/>
      <c r="J2" s="69" t="s">
        <v>82</v>
      </c>
      <c r="K2" s="173"/>
      <c r="L2" s="69" t="s">
        <v>81</v>
      </c>
      <c r="M2" s="68"/>
      <c r="N2" s="69" t="s">
        <v>80</v>
      </c>
      <c r="O2" s="68"/>
      <c r="P2" s="69" t="s">
        <v>79</v>
      </c>
      <c r="Q2" s="173"/>
      <c r="R2" s="172" t="s">
        <v>78</v>
      </c>
      <c r="S2" s="171"/>
      <c r="T2" s="166" t="s">
        <v>77</v>
      </c>
      <c r="U2" s="152"/>
      <c r="V2" s="42"/>
    </row>
    <row r="3" spans="1:22" ht="27" customHeight="1">
      <c r="A3" s="170"/>
      <c r="B3" s="168" t="s">
        <v>56</v>
      </c>
      <c r="C3" s="167" t="s">
        <v>76</v>
      </c>
      <c r="D3" s="168" t="s">
        <v>56</v>
      </c>
      <c r="E3" s="167" t="s">
        <v>76</v>
      </c>
      <c r="F3" s="168" t="s">
        <v>56</v>
      </c>
      <c r="G3" s="167" t="s">
        <v>76</v>
      </c>
      <c r="H3" s="168" t="s">
        <v>56</v>
      </c>
      <c r="I3" s="167" t="s">
        <v>76</v>
      </c>
      <c r="J3" s="168" t="s">
        <v>56</v>
      </c>
      <c r="K3" s="167" t="s">
        <v>76</v>
      </c>
      <c r="L3" s="168" t="s">
        <v>56</v>
      </c>
      <c r="M3" s="167" t="s">
        <v>76</v>
      </c>
      <c r="N3" s="168" t="s">
        <v>56</v>
      </c>
      <c r="O3" s="167" t="s">
        <v>76</v>
      </c>
      <c r="P3" s="168" t="s">
        <v>56</v>
      </c>
      <c r="Q3" s="169" t="s">
        <v>76</v>
      </c>
      <c r="R3" s="168" t="s">
        <v>56</v>
      </c>
      <c r="S3" s="167" t="s">
        <v>76</v>
      </c>
      <c r="T3" s="166"/>
      <c r="U3" s="152"/>
      <c r="V3" s="4"/>
    </row>
    <row r="4" spans="1:22" s="162" customFormat="1" ht="13.5" customHeight="1">
      <c r="A4" s="165" t="s">
        <v>28</v>
      </c>
      <c r="B4" s="160"/>
      <c r="C4" s="159">
        <f>IF(B4="-","-",B4/$T4*100000)</f>
        <v>0</v>
      </c>
      <c r="D4" s="160"/>
      <c r="E4" s="159">
        <f>IF(D4="-","-",D4/$T4*100000)</f>
        <v>0</v>
      </c>
      <c r="F4" s="160"/>
      <c r="G4" s="159">
        <f>IF(F4="-","-",F4/$T4*100000)</f>
        <v>0</v>
      </c>
      <c r="H4" s="160">
        <v>6126</v>
      </c>
      <c r="I4" s="159">
        <f>IF(H4="-","-",H4/$T4*100000)</f>
        <v>117.55900978698907</v>
      </c>
      <c r="J4" s="160">
        <v>1960</v>
      </c>
      <c r="K4" s="159">
        <f>IF(J4="-","-",J4/$T4*100000)</f>
        <v>37.612742275954709</v>
      </c>
      <c r="L4" s="160">
        <v>3133</v>
      </c>
      <c r="M4" s="159">
        <f>IF(L4="-","-",L4/$T4*100000)</f>
        <v>60.122817117635769</v>
      </c>
      <c r="N4" s="160">
        <v>1668</v>
      </c>
      <c r="O4" s="159">
        <f>IF(N4="-","-",N4/$T4*100000)</f>
        <v>32.009211283822687</v>
      </c>
      <c r="P4" s="160">
        <v>64456</v>
      </c>
      <c r="Q4" s="164">
        <f>IF(P4="-","-",P4/$T4*100000)</f>
        <v>1236.9218959892535</v>
      </c>
      <c r="R4" s="160">
        <v>16699</v>
      </c>
      <c r="S4" s="159">
        <f>IF(R4="-","-",R4/$T4*100000)</f>
        <v>320.45672615620805</v>
      </c>
      <c r="T4" s="163">
        <v>5211000</v>
      </c>
      <c r="U4" s="10"/>
      <c r="V4" s="4"/>
    </row>
    <row r="5" spans="1:22" s="162" customFormat="1" ht="13.5" customHeight="1">
      <c r="A5" s="165" t="s">
        <v>75</v>
      </c>
      <c r="B5" s="160">
        <f>SUM(B6+B7)</f>
        <v>884</v>
      </c>
      <c r="C5" s="159"/>
      <c r="D5" s="160">
        <f>SUM(D6+D7)</f>
        <v>233</v>
      </c>
      <c r="E5" s="159"/>
      <c r="F5" s="160">
        <f>SUM(F6+F7)</f>
        <v>801</v>
      </c>
      <c r="G5" s="159"/>
      <c r="H5" s="160">
        <f>SUM(H6+H7)</f>
        <v>505</v>
      </c>
      <c r="I5" s="159"/>
      <c r="J5" s="160">
        <f>SUM(J6+J7)</f>
        <v>103</v>
      </c>
      <c r="K5" s="159"/>
      <c r="L5" s="160">
        <f>SUM(L6+L7)</f>
        <v>177</v>
      </c>
      <c r="M5" s="159"/>
      <c r="N5" s="160">
        <f>SUM(N6+N7)</f>
        <v>90</v>
      </c>
      <c r="O5" s="159"/>
      <c r="P5" s="160">
        <f>SUM(P6+P7)</f>
        <v>4656</v>
      </c>
      <c r="Q5" s="164"/>
      <c r="R5" s="160">
        <f>SUM(R6+R7)</f>
        <v>1706</v>
      </c>
      <c r="S5" s="159"/>
      <c r="T5" s="163">
        <v>360890</v>
      </c>
      <c r="U5" s="10"/>
      <c r="V5" s="4"/>
    </row>
    <row r="6" spans="1:22" ht="13.5" customHeight="1">
      <c r="A6" s="18" t="s">
        <v>54</v>
      </c>
      <c r="B6" s="28">
        <v>787</v>
      </c>
      <c r="C6" s="158">
        <f>IF(B6="-","-",B6/$T6*100000)</f>
        <v>312.43796895470246</v>
      </c>
      <c r="D6" s="28">
        <v>187</v>
      </c>
      <c r="E6" s="158">
        <f>IF(D6="-","-",D6/$T6*100000)</f>
        <v>74.238755012108456</v>
      </c>
      <c r="F6" s="28">
        <v>700</v>
      </c>
      <c r="G6" s="158">
        <f>IF(F6="-","-",F6/$T6*100000)</f>
        <v>277.89908293302631</v>
      </c>
      <c r="H6" s="28">
        <v>413</v>
      </c>
      <c r="I6" s="158">
        <f>IF(H6="-","-",H6/$T6*100000)</f>
        <v>163.96045893048554</v>
      </c>
      <c r="J6" s="28">
        <v>76</v>
      </c>
      <c r="K6" s="158">
        <f>IF(J6="-","-",J6/$T6*100000)</f>
        <v>30.17190043272857</v>
      </c>
      <c r="L6" s="28">
        <v>117</v>
      </c>
      <c r="M6" s="158">
        <f>IF(L6="-","-",L6/$T6*100000)</f>
        <v>46.448846718805832</v>
      </c>
      <c r="N6" s="28">
        <v>90</v>
      </c>
      <c r="O6" s="158">
        <f>IF(N6="-","-",N6/$T6*100000)</f>
        <v>35.729882091389101</v>
      </c>
      <c r="P6" s="28">
        <v>4157</v>
      </c>
      <c r="Q6" s="158">
        <f>IF(P6="-","-",P6/$T6*100000)</f>
        <v>1650.323553932272</v>
      </c>
      <c r="R6" s="28">
        <v>1310</v>
      </c>
      <c r="S6" s="158">
        <f>IF(R6="-","-",R6/$T6*100000)</f>
        <v>520.06828377466354</v>
      </c>
      <c r="T6" s="155">
        <v>251890</v>
      </c>
      <c r="U6" s="152"/>
      <c r="V6" s="4"/>
    </row>
    <row r="7" spans="1:22" ht="13.5" customHeight="1">
      <c r="A7" s="18" t="s">
        <v>25</v>
      </c>
      <c r="B7" s="28">
        <f>SUM(B8:B15)</f>
        <v>97</v>
      </c>
      <c r="C7" s="158">
        <f>IF(B7="-","-",B7/$T7*100000)</f>
        <v>88.9908256880734</v>
      </c>
      <c r="D7" s="28">
        <f>SUM(D8:D15)</f>
        <v>46</v>
      </c>
      <c r="E7" s="158">
        <f>IF(D7="-","-",D7/$T7*100000)</f>
        <v>42.201834862385326</v>
      </c>
      <c r="F7" s="28">
        <f>SUM(F8:F15)</f>
        <v>101</v>
      </c>
      <c r="G7" s="158">
        <f>IF(F7="-","-",F7/$T7*100000)</f>
        <v>92.660550458715591</v>
      </c>
      <c r="H7" s="28">
        <f>SUM(H8:H15)</f>
        <v>92</v>
      </c>
      <c r="I7" s="158">
        <f>IF(H7="-","-",H7/$T7*100000)</f>
        <v>84.403669724770651</v>
      </c>
      <c r="J7" s="28">
        <f>SUM(J8:J15)</f>
        <v>27</v>
      </c>
      <c r="K7" s="158">
        <f>IF(J7="-","-",J7/$T7*100000)</f>
        <v>24.770642201834864</v>
      </c>
      <c r="L7" s="28">
        <f>SUM(L8:L15)</f>
        <v>60</v>
      </c>
      <c r="M7" s="158">
        <f>IF(L7="-","-",L7/$T7*100000)</f>
        <v>55.045871559633035</v>
      </c>
      <c r="N7" s="28">
        <f>SUM(N8:N15)</f>
        <v>0</v>
      </c>
      <c r="O7" s="158">
        <f>IF(N7="-","-",N7/$T7*100000)</f>
        <v>0</v>
      </c>
      <c r="P7" s="28">
        <f>SUM(P8:P15)</f>
        <v>499</v>
      </c>
      <c r="Q7" s="158">
        <f>IF(P7="-","-",P7/$T7*100000)</f>
        <v>457.79816513761466</v>
      </c>
      <c r="R7" s="28">
        <f>SUM(R8:R15)</f>
        <v>396</v>
      </c>
      <c r="S7" s="158">
        <f>IF(R7="-","-",R7/$T7*100000)</f>
        <v>363.30275229357795</v>
      </c>
      <c r="T7" s="161">
        <v>109000</v>
      </c>
      <c r="U7" s="152"/>
      <c r="V7" s="4"/>
    </row>
    <row r="8" spans="1:22" ht="13.5" customHeight="1">
      <c r="A8" s="15" t="s">
        <v>24</v>
      </c>
      <c r="B8" s="26">
        <v>26</v>
      </c>
      <c r="C8" s="157">
        <f>IF(B8="-","-",B8/$T8*100000)</f>
        <v>58.217644424540978</v>
      </c>
      <c r="D8" s="26">
        <v>18</v>
      </c>
      <c r="E8" s="157">
        <f>IF(D8="-","-",D8/$T8*100000)</f>
        <v>40.304523063143755</v>
      </c>
      <c r="F8" s="26">
        <v>38</v>
      </c>
      <c r="G8" s="157">
        <f>IF(F8="-","-",F8/$T8*100000)</f>
        <v>85.08732646663681</v>
      </c>
      <c r="H8" s="26">
        <v>50</v>
      </c>
      <c r="I8" s="157">
        <f>IF(H8="-","-",H8/$T8*100000)</f>
        <v>111.95700850873264</v>
      </c>
      <c r="J8" s="26">
        <v>10</v>
      </c>
      <c r="K8" s="157">
        <f>IF(J8="-","-",J8/$T8*100000)</f>
        <v>22.391401701746528</v>
      </c>
      <c r="L8" s="26">
        <v>13</v>
      </c>
      <c r="M8" s="157">
        <f>IF(L8="-","-",L8/$T8*100000)</f>
        <v>29.108822212270489</v>
      </c>
      <c r="N8" s="26" t="s">
        <v>16</v>
      </c>
      <c r="O8" s="157" t="str">
        <f>IF(N8="-","-",N8/$T8*100000)</f>
        <v>-</v>
      </c>
      <c r="P8" s="26">
        <v>91</v>
      </c>
      <c r="Q8" s="157">
        <f>IF(P8="-","-",P8/$T8*100000)</f>
        <v>203.76175548589342</v>
      </c>
      <c r="R8" s="26">
        <v>94</v>
      </c>
      <c r="S8" s="157">
        <f>IF(R8="-","-",R8/$T8*100000)</f>
        <v>210.47917599641735</v>
      </c>
      <c r="T8" s="155">
        <v>44660</v>
      </c>
      <c r="U8" s="152"/>
      <c r="V8" s="4"/>
    </row>
    <row r="9" spans="1:22" ht="13.5" customHeight="1">
      <c r="A9" s="15" t="s">
        <v>23</v>
      </c>
      <c r="B9" s="26">
        <v>7</v>
      </c>
      <c r="C9" s="157">
        <f>IF(B9="-","-",B9/$T9*100000)</f>
        <v>110.062893081761</v>
      </c>
      <c r="D9" s="26">
        <v>4</v>
      </c>
      <c r="E9" s="157">
        <f>IF(D9="-","-",D9/$T9*100000)</f>
        <v>62.893081761006286</v>
      </c>
      <c r="F9" s="26">
        <v>10</v>
      </c>
      <c r="G9" s="157">
        <f>IF(F9="-","-",F9/$T9*100000)</f>
        <v>157.23270440251574</v>
      </c>
      <c r="H9" s="26">
        <v>2</v>
      </c>
      <c r="I9" s="157">
        <f>IF(H9="-","-",H9/$T9*100000)</f>
        <v>31.446540880503143</v>
      </c>
      <c r="J9" s="26" t="s">
        <v>2</v>
      </c>
      <c r="K9" s="157" t="str">
        <f>IF(J9="-","-",J9/$T9*100000)</f>
        <v>-</v>
      </c>
      <c r="L9" s="26">
        <v>6</v>
      </c>
      <c r="M9" s="157">
        <f>IF(L9="-","-",L9/$T9*100000)</f>
        <v>94.339622641509436</v>
      </c>
      <c r="N9" s="26" t="s">
        <v>2</v>
      </c>
      <c r="O9" s="157" t="str">
        <f>IF(N9="-","-",N9/$T9*100000)</f>
        <v>-</v>
      </c>
      <c r="P9" s="26">
        <v>41</v>
      </c>
      <c r="Q9" s="157">
        <f>IF(P9="-","-",P9/$T9*100000)</f>
        <v>644.6540880503145</v>
      </c>
      <c r="R9" s="26">
        <v>22</v>
      </c>
      <c r="S9" s="157">
        <f>IF(R9="-","-",R9/$T9*100000)</f>
        <v>345.91194968553458</v>
      </c>
      <c r="T9" s="155">
        <v>6360</v>
      </c>
      <c r="U9" s="152"/>
      <c r="V9" s="4"/>
    </row>
    <row r="10" spans="1:22" ht="13.5" customHeight="1">
      <c r="A10" s="15" t="s">
        <v>22</v>
      </c>
      <c r="B10" s="26">
        <v>2</v>
      </c>
      <c r="C10" s="157">
        <f>IF(B10="-","-",B10/$T10*100000)</f>
        <v>52.083333333333336</v>
      </c>
      <c r="D10" s="26">
        <v>2</v>
      </c>
      <c r="E10" s="157">
        <f>IF(D10="-","-",D10/$T10*100000)</f>
        <v>52.083333333333336</v>
      </c>
      <c r="F10" s="26" t="s">
        <v>2</v>
      </c>
      <c r="G10" s="157" t="str">
        <f>IF(F10="-","-",F10/$T10*100000)</f>
        <v>-</v>
      </c>
      <c r="H10" s="26">
        <v>3</v>
      </c>
      <c r="I10" s="157">
        <f>IF(H10="-","-",H10/$T10*100000)</f>
        <v>78.125</v>
      </c>
      <c r="J10" s="26" t="s">
        <v>2</v>
      </c>
      <c r="K10" s="157" t="str">
        <f>IF(J10="-","-",J10/$T10*100000)</f>
        <v>-</v>
      </c>
      <c r="L10" s="26">
        <v>5</v>
      </c>
      <c r="M10" s="157">
        <f>IF(L10="-","-",L10/$T10*100000)</f>
        <v>130.20833333333331</v>
      </c>
      <c r="N10" s="26" t="s">
        <v>2</v>
      </c>
      <c r="O10" s="157" t="str">
        <f>IF(N10="-","-",N10/$T10*100000)</f>
        <v>-</v>
      </c>
      <c r="P10" s="26">
        <v>3</v>
      </c>
      <c r="Q10" s="157">
        <f>IF(P10="-","-",P10/$T10*100000)</f>
        <v>78.125</v>
      </c>
      <c r="R10" s="26">
        <v>11</v>
      </c>
      <c r="S10" s="157">
        <f>IF(R10="-","-",R10/$T10*100000)</f>
        <v>286.45833333333331</v>
      </c>
      <c r="T10" s="155">
        <v>3840</v>
      </c>
      <c r="U10" s="152"/>
      <c r="V10" s="4"/>
    </row>
    <row r="11" spans="1:22" ht="13.5" customHeight="1">
      <c r="A11" s="15" t="s">
        <v>21</v>
      </c>
      <c r="B11" s="26">
        <v>2</v>
      </c>
      <c r="C11" s="157">
        <f>IF(B11="-","-",B11/$T11*100000)</f>
        <v>47.393364928909953</v>
      </c>
      <c r="D11" s="26">
        <v>2</v>
      </c>
      <c r="E11" s="157">
        <f>IF(D11="-","-",D11/$T11*100000)</f>
        <v>47.393364928909953</v>
      </c>
      <c r="F11" s="26">
        <v>1</v>
      </c>
      <c r="G11" s="157">
        <f>IF(F11="-","-",F11/$T11*100000)</f>
        <v>23.696682464454977</v>
      </c>
      <c r="H11" s="26" t="s">
        <v>16</v>
      </c>
      <c r="I11" s="157" t="str">
        <f>IF(H11="-","-",H11/$T11*100000)</f>
        <v>-</v>
      </c>
      <c r="J11" s="26" t="s">
        <v>16</v>
      </c>
      <c r="K11" s="157" t="str">
        <f>IF(J11="-","-",J11/$T11*100000)</f>
        <v>-</v>
      </c>
      <c r="L11" s="26">
        <v>4</v>
      </c>
      <c r="M11" s="157">
        <f>IF(L11="-","-",L11/$T11*100000)</f>
        <v>94.786729857819907</v>
      </c>
      <c r="N11" s="26" t="s">
        <v>16</v>
      </c>
      <c r="O11" s="157" t="str">
        <f>IF(N11="-","-",N11/$T11*100000)</f>
        <v>-</v>
      </c>
      <c r="P11" s="26">
        <v>2</v>
      </c>
      <c r="Q11" s="157">
        <f>IF(P11="-","-",P11/$T11*100000)</f>
        <v>47.393364928909953</v>
      </c>
      <c r="R11" s="26">
        <v>5</v>
      </c>
      <c r="S11" s="157">
        <f>IF(R11="-","-",R11/$T11*100000)</f>
        <v>118.48341232227489</v>
      </c>
      <c r="T11" s="155">
        <v>4220</v>
      </c>
      <c r="U11" s="152"/>
      <c r="V11" s="4"/>
    </row>
    <row r="12" spans="1:22" ht="13.5" customHeight="1">
      <c r="A12" s="15" t="s">
        <v>20</v>
      </c>
      <c r="B12" s="26">
        <v>7</v>
      </c>
      <c r="C12" s="157">
        <f>IF(B12="-","-",B12/$T12*100000)</f>
        <v>172.41379310344828</v>
      </c>
      <c r="D12" s="26">
        <v>1</v>
      </c>
      <c r="E12" s="157">
        <f>IF(D12="-","-",D12/$T12*100000)</f>
        <v>24.630541871921181</v>
      </c>
      <c r="F12" s="26">
        <v>6</v>
      </c>
      <c r="G12" s="157">
        <f>IF(F12="-","-",F12/$T12*100000)</f>
        <v>147.78325123152712</v>
      </c>
      <c r="H12" s="26">
        <v>2</v>
      </c>
      <c r="I12" s="157">
        <f>IF(H12="-","-",H12/$T12*100000)</f>
        <v>49.261083743842363</v>
      </c>
      <c r="J12" s="26" t="s">
        <v>2</v>
      </c>
      <c r="K12" s="157" t="str">
        <f>IF(J12="-","-",J12/$T12*100000)</f>
        <v>-</v>
      </c>
      <c r="L12" s="26">
        <v>4</v>
      </c>
      <c r="M12" s="157">
        <f>IF(L12="-","-",L12/$T12*100000)</f>
        <v>98.522167487684726</v>
      </c>
      <c r="N12" s="26" t="s">
        <v>2</v>
      </c>
      <c r="O12" s="157" t="str">
        <f>IF(N12="-","-",N12/$T12*100000)</f>
        <v>-</v>
      </c>
      <c r="P12" s="26">
        <v>59</v>
      </c>
      <c r="Q12" s="157">
        <f>IF(P12="-","-",P12/$T12*100000)</f>
        <v>1453.2019704433499</v>
      </c>
      <c r="R12" s="26">
        <v>21</v>
      </c>
      <c r="S12" s="157">
        <f>IF(R12="-","-",R12/$T12*100000)</f>
        <v>517.24137931034477</v>
      </c>
      <c r="T12" s="155">
        <v>4060</v>
      </c>
      <c r="U12" s="152"/>
      <c r="V12" s="4"/>
    </row>
    <row r="13" spans="1:22" ht="13.5" customHeight="1">
      <c r="A13" s="15" t="s">
        <v>19</v>
      </c>
      <c r="B13" s="26">
        <v>33</v>
      </c>
      <c r="C13" s="157">
        <f>IF(B13="-","-",B13/$T13*100000)</f>
        <v>119.73875181422352</v>
      </c>
      <c r="D13" s="26">
        <v>12</v>
      </c>
      <c r="E13" s="157">
        <f>IF(D13="-","-",D13/$T13*100000)</f>
        <v>43.541364296081277</v>
      </c>
      <c r="F13" s="26">
        <v>27</v>
      </c>
      <c r="G13" s="157">
        <f>IF(F13="-","-",F13/$T13*100000)</f>
        <v>97.968069666182885</v>
      </c>
      <c r="H13" s="26">
        <v>23</v>
      </c>
      <c r="I13" s="157">
        <f>IF(H13="-","-",H13/$T13*100000)</f>
        <v>83.454281567489105</v>
      </c>
      <c r="J13" s="26">
        <v>16</v>
      </c>
      <c r="K13" s="157">
        <f>IF(J13="-","-",J13/$T13*100000)</f>
        <v>58.055152394775028</v>
      </c>
      <c r="L13" s="26">
        <v>10</v>
      </c>
      <c r="M13" s="157">
        <f>IF(L13="-","-",L13/$T13*100000)</f>
        <v>36.284470246734401</v>
      </c>
      <c r="N13" s="26" t="s">
        <v>2</v>
      </c>
      <c r="O13" s="157" t="str">
        <f>IF(N13="-","-",N13/$T13*100000)</f>
        <v>-</v>
      </c>
      <c r="P13" s="26">
        <v>213</v>
      </c>
      <c r="Q13" s="157">
        <f>IF(P13="-","-",P13/$T13*100000)</f>
        <v>772.85921625544267</v>
      </c>
      <c r="R13" s="26">
        <v>157</v>
      </c>
      <c r="S13" s="157">
        <f>IF(R13="-","-",R13/$T13*100000)</f>
        <v>569.66618287373001</v>
      </c>
      <c r="T13" s="155">
        <v>27560</v>
      </c>
      <c r="U13" s="152"/>
      <c r="V13" s="4"/>
    </row>
    <row r="14" spans="1:22" ht="13.5" customHeight="1">
      <c r="A14" s="15" t="s">
        <v>18</v>
      </c>
      <c r="B14" s="26">
        <v>2</v>
      </c>
      <c r="C14" s="157">
        <f>IF(B14="-","-",B14/$T14*100000)</f>
        <v>51.282051282051285</v>
      </c>
      <c r="D14" s="26">
        <v>1</v>
      </c>
      <c r="E14" s="157">
        <f>IF(D14="-","-",D14/$T14*100000)</f>
        <v>25.641025641025642</v>
      </c>
      <c r="F14" s="26">
        <v>3</v>
      </c>
      <c r="G14" s="157">
        <f>IF(F14="-","-",F14/$T14*100000)</f>
        <v>76.92307692307692</v>
      </c>
      <c r="H14" s="26">
        <v>1</v>
      </c>
      <c r="I14" s="157">
        <f>IF(H14="-","-",H14/$T14*100000)</f>
        <v>25.641025641025642</v>
      </c>
      <c r="J14" s="26" t="s">
        <v>16</v>
      </c>
      <c r="K14" s="157" t="str">
        <f>IF(J14="-","-",J14/$T14*100000)</f>
        <v>-</v>
      </c>
      <c r="L14" s="26">
        <v>4</v>
      </c>
      <c r="M14" s="157">
        <f>IF(L14="-","-",L14/$T14*100000)</f>
        <v>102.56410256410257</v>
      </c>
      <c r="N14" s="26" t="s">
        <v>16</v>
      </c>
      <c r="O14" s="157" t="str">
        <f>IF(N14="-","-",N14/$T14*100000)</f>
        <v>-</v>
      </c>
      <c r="P14" s="26">
        <v>1</v>
      </c>
      <c r="Q14" s="157">
        <f>IF(P14="-","-",P14/$T14*100000)</f>
        <v>25.641025641025642</v>
      </c>
      <c r="R14" s="26">
        <v>13</v>
      </c>
      <c r="S14" s="157">
        <f>IF(R14="-","-",R14/$T14*100000)</f>
        <v>333.33333333333337</v>
      </c>
      <c r="T14" s="155">
        <v>3900</v>
      </c>
      <c r="U14" s="152"/>
      <c r="V14" s="4"/>
    </row>
    <row r="15" spans="1:22" ht="13.5" customHeight="1">
      <c r="A15" s="15" t="s">
        <v>17</v>
      </c>
      <c r="B15" s="26">
        <v>18</v>
      </c>
      <c r="C15" s="157">
        <f>IF(B15="-","-",B15/$T15*100000)</f>
        <v>125</v>
      </c>
      <c r="D15" s="26">
        <v>6</v>
      </c>
      <c r="E15" s="157">
        <f>IF(D15="-","-",D15/$T15*100000)</f>
        <v>41.666666666666671</v>
      </c>
      <c r="F15" s="26">
        <v>16</v>
      </c>
      <c r="G15" s="157">
        <f>IF(F15="-","-",F15/$T15*100000)</f>
        <v>111.11111111111111</v>
      </c>
      <c r="H15" s="26">
        <v>11</v>
      </c>
      <c r="I15" s="157">
        <f>IF(H15="-","-",H15/$T15*100000)</f>
        <v>76.3888888888889</v>
      </c>
      <c r="J15" s="26">
        <v>1</v>
      </c>
      <c r="K15" s="157">
        <f>IF(J15="-","-",J15/$T15*100000)</f>
        <v>6.9444444444444446</v>
      </c>
      <c r="L15" s="26">
        <v>14</v>
      </c>
      <c r="M15" s="157">
        <f>IF(L15="-","-",L15/$T15*100000)</f>
        <v>97.222222222222214</v>
      </c>
      <c r="N15" s="26" t="s">
        <v>2</v>
      </c>
      <c r="O15" s="157" t="str">
        <f>IF(N15="-","-",N15/$T15*100000)</f>
        <v>-</v>
      </c>
      <c r="P15" s="26">
        <v>89</v>
      </c>
      <c r="Q15" s="157">
        <f>IF(P15="-","-",P15/$T15*100000)</f>
        <v>618.05555555555554</v>
      </c>
      <c r="R15" s="26">
        <v>73</v>
      </c>
      <c r="S15" s="157">
        <f>IF(R15="-","-",R15/$T15*100000)</f>
        <v>506.9444444444444</v>
      </c>
      <c r="T15" s="155">
        <v>14400</v>
      </c>
      <c r="U15" s="152"/>
      <c r="V15" s="4"/>
    </row>
    <row r="16" spans="1:22" ht="40" customHeight="1">
      <c r="A16" s="21" t="s">
        <v>53</v>
      </c>
      <c r="B16" s="160">
        <v>43</v>
      </c>
      <c r="C16" s="159">
        <v>123.66983031348863</v>
      </c>
      <c r="D16" s="160">
        <v>20</v>
      </c>
      <c r="E16" s="159">
        <v>57.520851308599362</v>
      </c>
      <c r="F16" s="160">
        <v>49</v>
      </c>
      <c r="G16" s="159">
        <v>140.92608570606845</v>
      </c>
      <c r="H16" s="160">
        <v>31</v>
      </c>
      <c r="I16" s="159">
        <v>89.157319528329012</v>
      </c>
      <c r="J16" s="160">
        <v>4</v>
      </c>
      <c r="K16" s="159">
        <v>11.504170261719873</v>
      </c>
      <c r="L16" s="160">
        <v>43</v>
      </c>
      <c r="M16" s="159">
        <v>123.66983031348863</v>
      </c>
      <c r="N16" s="160">
        <v>7</v>
      </c>
      <c r="O16" s="159">
        <v>20.132297958009779</v>
      </c>
      <c r="P16" s="160">
        <v>428</v>
      </c>
      <c r="Q16" s="159">
        <v>1230.9462180040264</v>
      </c>
      <c r="R16" s="160">
        <v>159</v>
      </c>
      <c r="S16" s="159">
        <v>457.29076790336501</v>
      </c>
      <c r="T16" s="155"/>
      <c r="U16" s="152"/>
      <c r="V16" s="4"/>
    </row>
    <row r="17" spans="1:22" ht="13.5" customHeight="1">
      <c r="A17" s="18" t="s">
        <v>14</v>
      </c>
      <c r="B17" s="28">
        <v>43</v>
      </c>
      <c r="C17" s="158">
        <v>127.36966824644549</v>
      </c>
      <c r="D17" s="28">
        <v>20</v>
      </c>
      <c r="E17" s="158">
        <v>59.241706161137444</v>
      </c>
      <c r="F17" s="28">
        <v>49</v>
      </c>
      <c r="G17" s="158">
        <v>145.14218009478674</v>
      </c>
      <c r="H17" s="28">
        <v>31</v>
      </c>
      <c r="I17" s="158">
        <v>91.824644549763036</v>
      </c>
      <c r="J17" s="28">
        <v>4</v>
      </c>
      <c r="K17" s="158">
        <v>11.848341232227488</v>
      </c>
      <c r="L17" s="28">
        <v>43</v>
      </c>
      <c r="M17" s="158">
        <v>127.36966824644549</v>
      </c>
      <c r="N17" s="28">
        <v>7</v>
      </c>
      <c r="O17" s="158">
        <v>20.734597156398106</v>
      </c>
      <c r="P17" s="28">
        <v>428</v>
      </c>
      <c r="Q17" s="158">
        <v>1267.7725118483413</v>
      </c>
      <c r="R17" s="28">
        <v>159</v>
      </c>
      <c r="S17" s="158">
        <v>470.97156398104266</v>
      </c>
      <c r="T17" s="155">
        <v>33760</v>
      </c>
      <c r="U17" s="152"/>
      <c r="V17" s="4"/>
    </row>
    <row r="18" spans="1:22" ht="13.5" customHeight="1">
      <c r="A18" s="15" t="s">
        <v>13</v>
      </c>
      <c r="B18" s="26">
        <v>27</v>
      </c>
      <c r="C18" s="157">
        <v>170.45454545454544</v>
      </c>
      <c r="D18" s="26">
        <v>9</v>
      </c>
      <c r="E18" s="157">
        <v>56.818181818181813</v>
      </c>
      <c r="F18" s="26">
        <v>27</v>
      </c>
      <c r="G18" s="157">
        <v>170.45454545454544</v>
      </c>
      <c r="H18" s="26">
        <v>14</v>
      </c>
      <c r="I18" s="157">
        <v>88.383838383838395</v>
      </c>
      <c r="J18" s="26">
        <v>2</v>
      </c>
      <c r="K18" s="157">
        <v>12.626262626262626</v>
      </c>
      <c r="L18" s="26">
        <v>19</v>
      </c>
      <c r="M18" s="157">
        <v>119.94949494949495</v>
      </c>
      <c r="N18" s="26">
        <v>7</v>
      </c>
      <c r="O18" s="157">
        <v>44.191919191919197</v>
      </c>
      <c r="P18" s="26">
        <v>298</v>
      </c>
      <c r="Q18" s="157">
        <v>1881.3131313131312</v>
      </c>
      <c r="R18" s="26">
        <v>83</v>
      </c>
      <c r="S18" s="157">
        <v>523.98989898989896</v>
      </c>
      <c r="T18" s="155">
        <v>15840</v>
      </c>
      <c r="U18" s="152"/>
      <c r="V18" s="4"/>
    </row>
    <row r="19" spans="1:22" ht="13.5" customHeight="1">
      <c r="A19" s="15" t="s">
        <v>12</v>
      </c>
      <c r="B19" s="26">
        <v>3</v>
      </c>
      <c r="C19" s="157">
        <v>58.365758754863812</v>
      </c>
      <c r="D19" s="26">
        <v>3</v>
      </c>
      <c r="E19" s="157">
        <v>58.365758754863812</v>
      </c>
      <c r="F19" s="26">
        <v>5</v>
      </c>
      <c r="G19" s="157">
        <v>97.276264591439684</v>
      </c>
      <c r="H19" s="26">
        <v>3</v>
      </c>
      <c r="I19" s="157">
        <v>58.365758754863812</v>
      </c>
      <c r="J19" s="26">
        <v>0</v>
      </c>
      <c r="K19" s="157">
        <v>0</v>
      </c>
      <c r="L19" s="26">
        <v>7</v>
      </c>
      <c r="M19" s="157">
        <v>136.18677042801556</v>
      </c>
      <c r="N19" s="26">
        <v>0</v>
      </c>
      <c r="O19" s="157">
        <v>0</v>
      </c>
      <c r="P19" s="26">
        <v>21</v>
      </c>
      <c r="Q19" s="157">
        <v>408.56031128404669</v>
      </c>
      <c r="R19" s="26">
        <v>13</v>
      </c>
      <c r="S19" s="157">
        <v>252.9182879377432</v>
      </c>
      <c r="T19" s="155">
        <v>5140</v>
      </c>
      <c r="U19" s="152"/>
      <c r="V19" s="4"/>
    </row>
    <row r="20" spans="1:22" ht="13.5" customHeight="1">
      <c r="A20" s="15" t="s">
        <v>11</v>
      </c>
      <c r="B20" s="26">
        <v>4</v>
      </c>
      <c r="C20" s="157">
        <v>76.92307692307692</v>
      </c>
      <c r="D20" s="26">
        <v>2</v>
      </c>
      <c r="E20" s="157">
        <v>38.46153846153846</v>
      </c>
      <c r="F20" s="26">
        <v>8</v>
      </c>
      <c r="G20" s="157">
        <v>153.84615384615384</v>
      </c>
      <c r="H20" s="26">
        <v>5</v>
      </c>
      <c r="I20" s="157">
        <v>96.15384615384616</v>
      </c>
      <c r="J20" s="26">
        <v>1</v>
      </c>
      <c r="K20" s="157">
        <v>19.23076923076923</v>
      </c>
      <c r="L20" s="26">
        <v>7</v>
      </c>
      <c r="M20" s="157">
        <v>134.61538461538461</v>
      </c>
      <c r="N20" s="26">
        <v>0</v>
      </c>
      <c r="O20" s="157">
        <v>0</v>
      </c>
      <c r="P20" s="26">
        <v>30</v>
      </c>
      <c r="Q20" s="157">
        <v>576.92307692307691</v>
      </c>
      <c r="R20" s="26">
        <v>17</v>
      </c>
      <c r="S20" s="157">
        <v>326.92307692307691</v>
      </c>
      <c r="T20" s="155">
        <v>5200</v>
      </c>
      <c r="U20" s="152"/>
      <c r="V20" s="4"/>
    </row>
    <row r="21" spans="1:22" ht="13.5" customHeight="1">
      <c r="A21" s="15" t="s">
        <v>10</v>
      </c>
      <c r="B21" s="26">
        <v>9</v>
      </c>
      <c r="C21" s="157">
        <v>118.73350923482849</v>
      </c>
      <c r="D21" s="26">
        <v>6</v>
      </c>
      <c r="E21" s="157">
        <v>79.155672823218993</v>
      </c>
      <c r="F21" s="26">
        <v>9</v>
      </c>
      <c r="G21" s="157">
        <v>118.73350923482849</v>
      </c>
      <c r="H21" s="26">
        <v>9</v>
      </c>
      <c r="I21" s="157">
        <v>118.73350923482849</v>
      </c>
      <c r="J21" s="26">
        <v>1</v>
      </c>
      <c r="K21" s="157">
        <v>13.192612137203167</v>
      </c>
      <c r="L21" s="26">
        <v>10</v>
      </c>
      <c r="M21" s="157">
        <v>131.92612137203164</v>
      </c>
      <c r="N21" s="26">
        <v>0</v>
      </c>
      <c r="O21" s="157">
        <v>0</v>
      </c>
      <c r="P21" s="26">
        <v>79</v>
      </c>
      <c r="Q21" s="157">
        <v>1042.2163588390501</v>
      </c>
      <c r="R21" s="26">
        <v>46</v>
      </c>
      <c r="S21" s="157">
        <v>606.86015831134569</v>
      </c>
      <c r="T21" s="155">
        <v>7580</v>
      </c>
      <c r="U21" s="152"/>
      <c r="V21" s="4"/>
    </row>
    <row r="22" spans="1:22" ht="40" customHeight="1">
      <c r="A22" s="21" t="s">
        <v>52</v>
      </c>
      <c r="B22" s="160" t="str">
        <f>B23</f>
        <v>-</v>
      </c>
      <c r="C22" s="159" t="str">
        <f>C23</f>
        <v>-</v>
      </c>
      <c r="D22" s="160" t="str">
        <f>D23</f>
        <v>-</v>
      </c>
      <c r="E22" s="159" t="str">
        <f>E23</f>
        <v>-</v>
      </c>
      <c r="F22" s="160" t="str">
        <f>F23</f>
        <v>-</v>
      </c>
      <c r="G22" s="159" t="str">
        <f>G23</f>
        <v>-</v>
      </c>
      <c r="H22" s="160">
        <f>H23</f>
        <v>19</v>
      </c>
      <c r="I22" s="159">
        <f>I23</f>
        <v>88.413215449046078</v>
      </c>
      <c r="J22" s="160">
        <f>J23</f>
        <v>5</v>
      </c>
      <c r="K22" s="159">
        <f>K23</f>
        <v>23.26663564448581</v>
      </c>
      <c r="L22" s="160">
        <f>L23</f>
        <v>36</v>
      </c>
      <c r="M22" s="159">
        <f>M23</f>
        <v>167.51977664029783</v>
      </c>
      <c r="N22" s="160">
        <f>N23</f>
        <v>4</v>
      </c>
      <c r="O22" s="159">
        <f>O23</f>
        <v>18.613308515588646</v>
      </c>
      <c r="P22" s="160">
        <f>P23</f>
        <v>193</v>
      </c>
      <c r="Q22" s="159">
        <f>Q23</f>
        <v>898.09213587715226</v>
      </c>
      <c r="R22" s="160">
        <f>R23</f>
        <v>67</v>
      </c>
      <c r="S22" s="159">
        <f>S23</f>
        <v>311.77291763610981</v>
      </c>
      <c r="T22" s="155"/>
      <c r="U22" s="152"/>
      <c r="V22" s="4"/>
    </row>
    <row r="23" spans="1:22" ht="13.5" customHeight="1">
      <c r="A23" s="18" t="s">
        <v>8</v>
      </c>
      <c r="B23" s="28" t="s">
        <v>2</v>
      </c>
      <c r="C23" s="158" t="s">
        <v>2</v>
      </c>
      <c r="D23" s="28" t="s">
        <v>2</v>
      </c>
      <c r="E23" s="158" t="s">
        <v>2</v>
      </c>
      <c r="F23" s="28" t="s">
        <v>2</v>
      </c>
      <c r="G23" s="158" t="s">
        <v>2</v>
      </c>
      <c r="H23" s="28">
        <f>SUM(H24:H28)</f>
        <v>19</v>
      </c>
      <c r="I23" s="158">
        <f>IF(H23="-","-",H23/$T23*100000)</f>
        <v>88.413215449046078</v>
      </c>
      <c r="J23" s="28">
        <f>SUM(J24:J28)</f>
        <v>5</v>
      </c>
      <c r="K23" s="158">
        <f>IF(J23="-","-",J23/$T23*100000)</f>
        <v>23.26663564448581</v>
      </c>
      <c r="L23" s="28">
        <f>SUM(L24:L28)</f>
        <v>36</v>
      </c>
      <c r="M23" s="158">
        <f>IF(L23="-","-",L23/$T23*100000)</f>
        <v>167.51977664029783</v>
      </c>
      <c r="N23" s="28">
        <f>SUM(N24:N28)</f>
        <v>4</v>
      </c>
      <c r="O23" s="158">
        <f>IF(N23="-","-",N23/$T23*100000)</f>
        <v>18.613308515588646</v>
      </c>
      <c r="P23" s="28">
        <f>SUM(P24:P28)</f>
        <v>193</v>
      </c>
      <c r="Q23" s="158">
        <f>IF(P23="-","-",P23/$T23*100000)</f>
        <v>898.09213587715226</v>
      </c>
      <c r="R23" s="28">
        <f>SUM(R24:R28)</f>
        <v>67</v>
      </c>
      <c r="S23" s="158">
        <f>IF(R23="-","-",R23/$T23*100000)</f>
        <v>311.77291763610981</v>
      </c>
      <c r="T23" s="155">
        <v>21490</v>
      </c>
      <c r="U23" s="152"/>
      <c r="V23" s="4"/>
    </row>
    <row r="24" spans="1:22" ht="13.5" customHeight="1">
      <c r="A24" s="15" t="s">
        <v>7</v>
      </c>
      <c r="B24" s="26" t="s">
        <v>2</v>
      </c>
      <c r="C24" s="157" t="str">
        <f>IF(B24="-","-",B24/$T24*100000)</f>
        <v>-</v>
      </c>
      <c r="D24" s="26" t="s">
        <v>2</v>
      </c>
      <c r="E24" s="157" t="str">
        <f>IF(D24="-","-",D24/$T24*100000)</f>
        <v>-</v>
      </c>
      <c r="F24" s="26" t="s">
        <v>2</v>
      </c>
      <c r="G24" s="157" t="str">
        <f>IF(F24="-","-",F24/$T24*100000)</f>
        <v>-</v>
      </c>
      <c r="H24" s="26">
        <v>11</v>
      </c>
      <c r="I24" s="157">
        <f>IF(H24="-","-",H24/$T24*100000)</f>
        <v>146.27659574468083</v>
      </c>
      <c r="J24" s="26">
        <v>5</v>
      </c>
      <c r="K24" s="157">
        <f>IF(J24="-","-",J24/$T24*100000)</f>
        <v>66.489361702127653</v>
      </c>
      <c r="L24" s="26">
        <v>14</v>
      </c>
      <c r="M24" s="157">
        <f>IF(L24="-","-",L24/$T24*100000)</f>
        <v>186.17021276595744</v>
      </c>
      <c r="N24" s="26">
        <v>3</v>
      </c>
      <c r="O24" s="157">
        <f>IF(N24="-","-",N24/$T24*100000)</f>
        <v>39.89361702127659</v>
      </c>
      <c r="P24" s="26">
        <v>120</v>
      </c>
      <c r="Q24" s="157">
        <f>IF(P24="-","-",P24/$T24*100000)</f>
        <v>1595.7446808510638</v>
      </c>
      <c r="R24" s="26">
        <v>49</v>
      </c>
      <c r="S24" s="157">
        <f>IF(R24="-","-",R24/$T24*100000)</f>
        <v>651.595744680851</v>
      </c>
      <c r="T24" s="155">
        <v>7520</v>
      </c>
      <c r="U24" s="152"/>
      <c r="V24" s="4"/>
    </row>
    <row r="25" spans="1:22" ht="13.5" customHeight="1">
      <c r="A25" s="15" t="s">
        <v>6</v>
      </c>
      <c r="B25" s="26" t="s">
        <v>2</v>
      </c>
      <c r="C25" s="157" t="str">
        <f>IF(B25="-","-",B25/$T25*100000)</f>
        <v>-</v>
      </c>
      <c r="D25" s="26" t="s">
        <v>2</v>
      </c>
      <c r="E25" s="157" t="str">
        <f>IF(D25="-","-",D25/$T25*100000)</f>
        <v>-</v>
      </c>
      <c r="F25" s="26" t="s">
        <v>2</v>
      </c>
      <c r="G25" s="157" t="str">
        <f>IF(F25="-","-",F25/$T25*100000)</f>
        <v>-</v>
      </c>
      <c r="H25" s="26">
        <v>1</v>
      </c>
      <c r="I25" s="157">
        <f>IF(H25="-","-",H25/$T25*100000)</f>
        <v>23.094688221709006</v>
      </c>
      <c r="J25" s="26" t="s">
        <v>2</v>
      </c>
      <c r="K25" s="157" t="str">
        <f>IF(J25="-","-",J25/$T25*100000)</f>
        <v>-</v>
      </c>
      <c r="L25" s="26">
        <v>5</v>
      </c>
      <c r="M25" s="157">
        <f>IF(L25="-","-",L25/$T25*100000)</f>
        <v>115.47344110854503</v>
      </c>
      <c r="N25" s="26" t="s">
        <v>2</v>
      </c>
      <c r="O25" s="157" t="str">
        <f>IF(N25="-","-",N25/$T25*100000)</f>
        <v>-</v>
      </c>
      <c r="P25" s="26">
        <v>5</v>
      </c>
      <c r="Q25" s="157">
        <f>IF(P25="-","-",P25/$T25*100000)</f>
        <v>115.47344110854503</v>
      </c>
      <c r="R25" s="26">
        <v>7</v>
      </c>
      <c r="S25" s="157">
        <f>IF(R25="-","-",R25/$T25*100000)</f>
        <v>161.66281755196306</v>
      </c>
      <c r="T25" s="155">
        <v>4330</v>
      </c>
      <c r="U25" s="152"/>
      <c r="V25" s="4"/>
    </row>
    <row r="26" spans="1:22" ht="13.5" customHeight="1">
      <c r="A26" s="15" t="s">
        <v>5</v>
      </c>
      <c r="B26" s="26" t="s">
        <v>2</v>
      </c>
      <c r="C26" s="157" t="str">
        <f>IF(B26="-","-",B26/$T26*100000)</f>
        <v>-</v>
      </c>
      <c r="D26" s="26" t="s">
        <v>2</v>
      </c>
      <c r="E26" s="157" t="str">
        <f>IF(D26="-","-",D26/$T26*100000)</f>
        <v>-</v>
      </c>
      <c r="F26" s="26" t="s">
        <v>2</v>
      </c>
      <c r="G26" s="157" t="str">
        <f>IF(F26="-","-",F26/$T26*100000)</f>
        <v>-</v>
      </c>
      <c r="H26" s="26">
        <v>1</v>
      </c>
      <c r="I26" s="157">
        <f>IF(H26="-","-",H26/$T26*100000)</f>
        <v>27.3224043715847</v>
      </c>
      <c r="J26" s="26" t="s">
        <v>2</v>
      </c>
      <c r="K26" s="157" t="str">
        <f>IF(J26="-","-",J26/$T26*100000)</f>
        <v>-</v>
      </c>
      <c r="L26" s="26">
        <v>6</v>
      </c>
      <c r="M26" s="157">
        <f>IF(L26="-","-",L26/$T26*100000)</f>
        <v>163.9344262295082</v>
      </c>
      <c r="N26" s="26" t="s">
        <v>2</v>
      </c>
      <c r="O26" s="157" t="str">
        <f>IF(N26="-","-",N26/$T26*100000)</f>
        <v>-</v>
      </c>
      <c r="P26" s="26">
        <v>23</v>
      </c>
      <c r="Q26" s="157">
        <f>IF(P26="-","-",P26/$T26*100000)</f>
        <v>628.41530054644807</v>
      </c>
      <c r="R26" s="26">
        <v>6</v>
      </c>
      <c r="S26" s="157">
        <f>IF(R26="-","-",R26/$T26*100000)</f>
        <v>163.9344262295082</v>
      </c>
      <c r="T26" s="155">
        <v>3660</v>
      </c>
      <c r="U26" s="152"/>
      <c r="V26" s="4"/>
    </row>
    <row r="27" spans="1:22" ht="13.5" customHeight="1">
      <c r="A27" s="15" t="s">
        <v>4</v>
      </c>
      <c r="B27" s="26" t="s">
        <v>2</v>
      </c>
      <c r="C27" s="157" t="str">
        <f>IF(B27="-","-",B27/$T27*100000)</f>
        <v>-</v>
      </c>
      <c r="D27" s="26" t="s">
        <v>2</v>
      </c>
      <c r="E27" s="157" t="str">
        <f>IF(D27="-","-",D27/$T27*100000)</f>
        <v>-</v>
      </c>
      <c r="F27" s="26" t="s">
        <v>2</v>
      </c>
      <c r="G27" s="157" t="str">
        <f>IF(F27="-","-",F27/$T27*100000)</f>
        <v>-</v>
      </c>
      <c r="H27" s="26">
        <v>2</v>
      </c>
      <c r="I27" s="157">
        <f>IF(H27="-","-",H27/$T27*100000)</f>
        <v>56.17977528089888</v>
      </c>
      <c r="J27" s="26" t="s">
        <v>2</v>
      </c>
      <c r="K27" s="157" t="str">
        <f>IF(J27="-","-",J27/$T27*100000)</f>
        <v>-</v>
      </c>
      <c r="L27" s="26">
        <v>6</v>
      </c>
      <c r="M27" s="157">
        <f>IF(L27="-","-",L27/$T27*100000)</f>
        <v>168.53932584269663</v>
      </c>
      <c r="N27" s="26">
        <v>1</v>
      </c>
      <c r="O27" s="157">
        <f>IF(N27="-","-",N27/$T27*100000)</f>
        <v>28.08988764044944</v>
      </c>
      <c r="P27" s="26">
        <v>19</v>
      </c>
      <c r="Q27" s="157">
        <f>IF(P27="-","-",P27/$T27*100000)</f>
        <v>533.70786516853934</v>
      </c>
      <c r="R27" s="26">
        <v>4</v>
      </c>
      <c r="S27" s="157">
        <f>IF(R27="-","-",R27/$T27*100000)</f>
        <v>112.35955056179776</v>
      </c>
      <c r="T27" s="155">
        <v>3560</v>
      </c>
      <c r="U27" s="152"/>
      <c r="V27" s="4"/>
    </row>
    <row r="28" spans="1:22" ht="13.5" customHeight="1">
      <c r="A28" s="15" t="s">
        <v>3</v>
      </c>
      <c r="B28" s="26" t="s">
        <v>2</v>
      </c>
      <c r="C28" s="157" t="str">
        <f>IF(B28="-","-",B28/$T28*100000)</f>
        <v>-</v>
      </c>
      <c r="D28" s="26" t="s">
        <v>2</v>
      </c>
      <c r="E28" s="157" t="str">
        <f>IF(D28="-","-",D28/$T28*100000)</f>
        <v>-</v>
      </c>
      <c r="F28" s="26" t="s">
        <v>2</v>
      </c>
      <c r="G28" s="157" t="str">
        <f>IF(F28="-","-",F28/$T28*100000)</f>
        <v>-</v>
      </c>
      <c r="H28" s="26">
        <v>4</v>
      </c>
      <c r="I28" s="157">
        <f>IF(H28="-","-",H28/$T28*100000)</f>
        <v>165.28925619834709</v>
      </c>
      <c r="J28" s="26" t="s">
        <v>2</v>
      </c>
      <c r="K28" s="157" t="str">
        <f>IF(J28="-","-",J28/$T28*100000)</f>
        <v>-</v>
      </c>
      <c r="L28" s="26">
        <v>5</v>
      </c>
      <c r="M28" s="157">
        <f>IF(L28="-","-",L28/$T28*100000)</f>
        <v>206.61157024793388</v>
      </c>
      <c r="N28" s="26" t="s">
        <v>2</v>
      </c>
      <c r="O28" s="157" t="str">
        <f>IF(N28="-","-",N28/$T28*100000)</f>
        <v>-</v>
      </c>
      <c r="P28" s="26">
        <v>26</v>
      </c>
      <c r="Q28" s="157">
        <f>IF(P28="-","-",P28/$T28*100000)</f>
        <v>1074.3801652892562</v>
      </c>
      <c r="R28" s="26">
        <v>1</v>
      </c>
      <c r="S28" s="157">
        <f>IF(R28="-","-",R28/$T28*100000)</f>
        <v>41.322314049586772</v>
      </c>
      <c r="T28" s="155">
        <v>2420</v>
      </c>
      <c r="U28" s="152"/>
      <c r="V28" s="4"/>
    </row>
    <row r="29" spans="1:22" ht="13.5" customHeight="1">
      <c r="A29" s="156"/>
      <c r="B29" s="10"/>
      <c r="C29" s="86"/>
      <c r="D29" s="10"/>
      <c r="E29" s="86"/>
      <c r="F29" s="10"/>
      <c r="G29" s="86"/>
      <c r="H29" s="10"/>
      <c r="I29" s="86"/>
      <c r="J29" s="10"/>
      <c r="K29" s="86"/>
      <c r="L29" s="10"/>
      <c r="M29" s="86"/>
      <c r="N29" s="10"/>
      <c r="O29" s="86"/>
      <c r="P29" s="10"/>
      <c r="Q29" s="86"/>
      <c r="R29" s="10"/>
      <c r="S29" s="86"/>
      <c r="T29" s="155"/>
      <c r="U29" s="152"/>
      <c r="V29" s="4"/>
    </row>
    <row r="30" spans="1:22" ht="13.5" customHeight="1">
      <c r="A30" s="154" t="s">
        <v>74</v>
      </c>
      <c r="B30" s="153"/>
      <c r="C30" s="153"/>
      <c r="D30" s="153"/>
      <c r="E30" s="153"/>
      <c r="F30" s="153"/>
      <c r="G30" s="153"/>
      <c r="H30" s="153"/>
      <c r="I30" s="153"/>
      <c r="J30" s="153"/>
      <c r="K30" s="153"/>
      <c r="L30" s="153"/>
      <c r="M30" s="153"/>
      <c r="N30" s="153"/>
      <c r="O30" s="153"/>
      <c r="P30" s="4"/>
      <c r="Q30" s="81"/>
      <c r="R30" s="4"/>
      <c r="S30" s="81"/>
      <c r="U30" s="152"/>
      <c r="V30" s="4"/>
    </row>
    <row r="31" spans="1:22">
      <c r="A31" s="5"/>
      <c r="B31" s="4"/>
      <c r="C31" s="81"/>
      <c r="D31" s="4"/>
      <c r="E31" s="81"/>
      <c r="F31" s="81"/>
      <c r="G31" s="81"/>
      <c r="H31" s="81"/>
      <c r="I31" s="81"/>
      <c r="J31" s="4"/>
      <c r="K31" s="81"/>
      <c r="L31" s="4"/>
      <c r="M31" s="81"/>
      <c r="N31" s="4"/>
      <c r="O31" s="81"/>
      <c r="P31" s="4"/>
      <c r="Q31" s="81"/>
      <c r="R31" s="4"/>
      <c r="S31" s="81"/>
      <c r="U31" s="152"/>
      <c r="V31" s="4"/>
    </row>
    <row r="32" spans="1:22">
      <c r="A32" s="5"/>
      <c r="B32" s="4"/>
      <c r="C32" s="81"/>
      <c r="D32" s="4"/>
      <c r="E32" s="81"/>
      <c r="F32" s="81"/>
      <c r="G32" s="81"/>
      <c r="H32" s="81"/>
      <c r="I32" s="81"/>
      <c r="J32" s="4"/>
      <c r="K32" s="81"/>
      <c r="L32" s="4"/>
      <c r="M32" s="81"/>
      <c r="N32" s="4"/>
      <c r="O32" s="81"/>
      <c r="P32" s="4"/>
      <c r="Q32" s="81"/>
      <c r="R32" s="4"/>
      <c r="S32" s="81"/>
      <c r="V32" s="4"/>
    </row>
    <row r="33" spans="1:22">
      <c r="A33" s="5"/>
      <c r="B33" s="4"/>
      <c r="C33" s="81"/>
      <c r="D33" s="4"/>
      <c r="E33" s="81"/>
      <c r="F33" s="81"/>
      <c r="G33" s="81"/>
      <c r="H33" s="81"/>
      <c r="I33" s="81"/>
      <c r="J33" s="4"/>
      <c r="K33" s="81"/>
      <c r="L33" s="4"/>
      <c r="M33" s="81"/>
      <c r="N33" s="4"/>
      <c r="O33" s="81"/>
      <c r="P33" s="4"/>
      <c r="Q33" s="81"/>
      <c r="R33" s="4"/>
      <c r="S33" s="81"/>
      <c r="V33" s="4"/>
    </row>
    <row r="34" spans="1:22">
      <c r="A34" s="5"/>
      <c r="B34" s="4"/>
      <c r="C34" s="81"/>
      <c r="D34" s="4"/>
      <c r="E34" s="81"/>
      <c r="F34" s="81"/>
      <c r="G34" s="81"/>
      <c r="H34" s="81"/>
      <c r="I34" s="81"/>
      <c r="J34" s="4"/>
      <c r="K34" s="81"/>
      <c r="L34" s="4"/>
      <c r="M34" s="81"/>
      <c r="N34" s="4"/>
      <c r="O34" s="81"/>
      <c r="P34" s="4"/>
      <c r="Q34" s="81"/>
      <c r="R34" s="4"/>
      <c r="S34" s="81"/>
      <c r="V34" s="4"/>
    </row>
    <row r="35" spans="1:22">
      <c r="A35" s="5"/>
      <c r="B35" s="4"/>
      <c r="C35" s="81"/>
      <c r="D35" s="4"/>
      <c r="E35" s="81"/>
      <c r="F35" s="81"/>
      <c r="G35" s="81"/>
      <c r="H35" s="81"/>
      <c r="I35" s="81"/>
      <c r="J35" s="4"/>
      <c r="K35" s="81"/>
      <c r="L35" s="4"/>
      <c r="M35" s="81"/>
      <c r="N35" s="4"/>
      <c r="O35" s="81"/>
      <c r="P35" s="4"/>
      <c r="Q35" s="81"/>
      <c r="R35" s="4"/>
      <c r="S35" s="81"/>
      <c r="V35" s="4"/>
    </row>
    <row r="36" spans="1:22">
      <c r="A36" s="5"/>
      <c r="B36" s="4"/>
      <c r="C36" s="81"/>
      <c r="D36" s="4"/>
      <c r="E36" s="81"/>
      <c r="F36" s="81"/>
      <c r="G36" s="81"/>
      <c r="H36" s="81"/>
      <c r="I36" s="81"/>
      <c r="J36" s="4"/>
      <c r="K36" s="81"/>
      <c r="L36" s="4"/>
      <c r="M36" s="81"/>
      <c r="N36" s="4"/>
      <c r="O36" s="81"/>
      <c r="P36" s="4"/>
      <c r="Q36" s="81"/>
      <c r="R36" s="4"/>
      <c r="S36" s="81"/>
      <c r="V36" s="4"/>
    </row>
    <row r="37" spans="1:22">
      <c r="A37" s="5"/>
      <c r="B37" s="4"/>
      <c r="C37" s="81"/>
      <c r="D37" s="4"/>
      <c r="E37" s="81"/>
      <c r="F37" s="81"/>
      <c r="G37" s="81"/>
      <c r="H37" s="81"/>
      <c r="I37" s="81"/>
      <c r="J37" s="4"/>
      <c r="K37" s="81"/>
      <c r="L37" s="4"/>
      <c r="M37" s="81"/>
      <c r="N37" s="4"/>
      <c r="O37" s="81"/>
      <c r="P37" s="4"/>
      <c r="Q37" s="81"/>
      <c r="R37" s="4"/>
      <c r="S37" s="81"/>
      <c r="V37" s="4"/>
    </row>
    <row r="38" spans="1:22">
      <c r="A38" s="5"/>
      <c r="B38" s="4"/>
      <c r="C38" s="81"/>
      <c r="D38" s="4"/>
      <c r="E38" s="81"/>
      <c r="F38" s="81"/>
      <c r="G38" s="81"/>
      <c r="H38" s="81"/>
      <c r="I38" s="81"/>
      <c r="J38" s="4"/>
      <c r="K38" s="81"/>
      <c r="L38" s="4"/>
      <c r="M38" s="81"/>
      <c r="N38" s="4"/>
      <c r="O38" s="81"/>
      <c r="P38" s="4"/>
      <c r="Q38" s="81"/>
      <c r="R38" s="4"/>
      <c r="S38" s="81"/>
      <c r="V38" s="4"/>
    </row>
    <row r="39" spans="1:22">
      <c r="A39" s="5"/>
      <c r="B39" s="4"/>
      <c r="C39" s="81"/>
      <c r="D39" s="4"/>
      <c r="E39" s="81"/>
      <c r="F39" s="81"/>
      <c r="G39" s="81"/>
      <c r="H39" s="81"/>
      <c r="I39" s="81"/>
      <c r="J39" s="4"/>
      <c r="K39" s="81"/>
      <c r="L39" s="4"/>
      <c r="M39" s="81"/>
      <c r="N39" s="4"/>
      <c r="O39" s="81"/>
      <c r="P39" s="4"/>
      <c r="Q39" s="81"/>
      <c r="R39" s="4"/>
      <c r="S39" s="81"/>
      <c r="V39" s="4"/>
    </row>
    <row r="40" spans="1:22">
      <c r="A40" s="5"/>
      <c r="B40" s="4"/>
      <c r="C40" s="81"/>
      <c r="D40" s="4"/>
      <c r="E40" s="81"/>
      <c r="F40" s="81"/>
      <c r="G40" s="81"/>
      <c r="H40" s="81"/>
      <c r="I40" s="81"/>
      <c r="J40" s="4"/>
      <c r="K40" s="81"/>
      <c r="L40" s="4"/>
      <c r="M40" s="81"/>
      <c r="N40" s="4"/>
      <c r="O40" s="81"/>
      <c r="P40" s="4"/>
      <c r="Q40" s="81"/>
      <c r="R40" s="4"/>
      <c r="S40" s="81"/>
      <c r="V40" s="4"/>
    </row>
    <row r="41" spans="1:22">
      <c r="A41" s="5"/>
      <c r="B41" s="4"/>
      <c r="C41" s="81"/>
      <c r="D41" s="4"/>
      <c r="E41" s="81"/>
      <c r="F41" s="81"/>
      <c r="G41" s="81"/>
      <c r="H41" s="81"/>
      <c r="I41" s="81"/>
      <c r="J41" s="4"/>
      <c r="K41" s="81"/>
      <c r="L41" s="4"/>
      <c r="M41" s="81"/>
      <c r="N41" s="4"/>
      <c r="O41" s="81"/>
      <c r="P41" s="4"/>
      <c r="Q41" s="81"/>
      <c r="R41" s="4"/>
      <c r="S41" s="81"/>
      <c r="V41" s="4"/>
    </row>
    <row r="42" spans="1:22">
      <c r="A42" s="5"/>
      <c r="B42" s="4"/>
      <c r="C42" s="81"/>
      <c r="D42" s="4"/>
      <c r="E42" s="81"/>
      <c r="F42" s="81"/>
      <c r="G42" s="81"/>
      <c r="H42" s="81"/>
      <c r="I42" s="81"/>
      <c r="J42" s="4"/>
      <c r="K42" s="81"/>
      <c r="L42" s="4"/>
      <c r="M42" s="81"/>
      <c r="N42" s="4"/>
      <c r="O42" s="81"/>
      <c r="P42" s="4"/>
      <c r="Q42" s="81"/>
      <c r="R42" s="4"/>
      <c r="S42" s="81"/>
      <c r="V42" s="4"/>
    </row>
    <row r="43" spans="1:22">
      <c r="A43" s="5"/>
      <c r="B43" s="4"/>
      <c r="C43" s="81"/>
      <c r="D43" s="4"/>
      <c r="E43" s="81"/>
      <c r="F43" s="81"/>
      <c r="G43" s="81"/>
      <c r="H43" s="81"/>
      <c r="I43" s="81"/>
      <c r="J43" s="4"/>
      <c r="K43" s="81"/>
      <c r="L43" s="4"/>
      <c r="M43" s="81"/>
      <c r="N43" s="4"/>
      <c r="O43" s="81"/>
      <c r="P43" s="4"/>
      <c r="Q43" s="81"/>
      <c r="R43" s="4"/>
      <c r="S43" s="81"/>
      <c r="V43" s="4"/>
    </row>
    <row r="44" spans="1:22">
      <c r="A44" s="5"/>
      <c r="B44" s="4"/>
      <c r="C44" s="81"/>
      <c r="D44" s="4"/>
      <c r="E44" s="81"/>
      <c r="F44" s="81"/>
      <c r="G44" s="81"/>
      <c r="H44" s="81"/>
      <c r="I44" s="81"/>
      <c r="J44" s="4"/>
      <c r="K44" s="81"/>
      <c r="L44" s="4"/>
      <c r="M44" s="81"/>
      <c r="N44" s="4"/>
      <c r="O44" s="81"/>
      <c r="P44" s="4"/>
      <c r="Q44" s="81"/>
      <c r="R44" s="4"/>
      <c r="S44" s="81"/>
      <c r="V44" s="4"/>
    </row>
  </sheetData>
  <mergeCells count="12">
    <mergeCell ref="T2:T3"/>
    <mergeCell ref="A30:O30"/>
    <mergeCell ref="B2:C2"/>
    <mergeCell ref="D2:E2"/>
    <mergeCell ref="F2:G2"/>
    <mergeCell ref="H2:I2"/>
    <mergeCell ref="Q1:S1"/>
    <mergeCell ref="J2:K2"/>
    <mergeCell ref="L2:M2"/>
    <mergeCell ref="N2:O2"/>
    <mergeCell ref="P2:Q2"/>
    <mergeCell ref="R2:S2"/>
  </mergeCells>
  <phoneticPr fontId="3"/>
  <pageMargins left="0.78740157480314965" right="0.35433070866141736" top="0.78740157480314965" bottom="0.78740157480314965" header="0.51181102362204722" footer="0.51181102362204722"/>
  <pageSetup paperSize="9" scale="87" pageOrder="overThenDown" orientation="landscape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AG33"/>
  <sheetViews>
    <sheetView showGridLines="0" view="pageBreakPreview" zoomScale="80" zoomScaleNormal="70" zoomScaleSheetLayoutView="80" workbookViewId="0">
      <pane xSplit="1" ySplit="3" topLeftCell="B4" activePane="bottomRight" state="frozen"/>
      <selection activeCell="B24" sqref="B24:Z29"/>
      <selection pane="topRight" activeCell="B24" sqref="B24:Z29"/>
      <selection pane="bottomLeft" activeCell="B24" sqref="B24:Z29"/>
      <selection pane="bottomRight" activeCell="B24" sqref="B24:Z29"/>
    </sheetView>
  </sheetViews>
  <sheetFormatPr defaultColWidth="9" defaultRowHeight="18"/>
  <cols>
    <col min="1" max="1" width="12.6328125" style="151" customWidth="1"/>
    <col min="2" max="2" width="14.453125" style="184" customWidth="1"/>
    <col min="3" max="3" width="7.36328125" style="181" bestFit="1" customWidth="1"/>
    <col min="4" max="4" width="10.26953125" style="181" bestFit="1" customWidth="1"/>
    <col min="5" max="5" width="8.08984375" style="181" bestFit="1" customWidth="1"/>
    <col min="6" max="6" width="5.6328125" style="181" customWidth="1"/>
    <col min="7" max="7" width="8.453125" style="181" bestFit="1" customWidth="1"/>
    <col min="8" max="8" width="9.6328125" style="181" bestFit="1" customWidth="1"/>
    <col min="9" max="9" width="8.453125" style="181" bestFit="1" customWidth="1"/>
    <col min="10" max="10" width="10.26953125" style="181" bestFit="1" customWidth="1"/>
    <col min="11" max="12" width="5.6328125" style="181" customWidth="1"/>
    <col min="13" max="13" width="9.08984375" style="181" customWidth="1"/>
    <col min="14" max="17" width="5.6328125" style="181" customWidth="1"/>
    <col min="18" max="18" width="11.6328125" style="181" customWidth="1"/>
    <col min="19" max="19" width="8.08984375" style="181" bestFit="1" customWidth="1"/>
    <col min="20" max="21" width="10.7265625" style="181" bestFit="1" customWidth="1"/>
    <col min="22" max="22" width="6.26953125" style="183" bestFit="1" customWidth="1"/>
    <col min="23" max="23" width="4.6328125" style="182" customWidth="1"/>
    <col min="24" max="24" width="4.6328125" style="181" customWidth="1"/>
    <col min="25" max="27" width="7.36328125" style="181" bestFit="1" customWidth="1"/>
    <col min="28" max="33" width="4.6328125" style="181" customWidth="1"/>
    <col min="34" max="16384" width="9" style="77"/>
  </cols>
  <sheetData>
    <row r="1" spans="1:33" s="176" customFormat="1" ht="28.5" customHeight="1">
      <c r="A1" s="180" t="s">
        <v>123</v>
      </c>
      <c r="B1" s="180"/>
      <c r="C1" s="180"/>
      <c r="D1" s="180"/>
      <c r="E1" s="180"/>
      <c r="F1" s="180"/>
      <c r="G1" s="180"/>
      <c r="H1" s="180"/>
      <c r="I1" s="180"/>
      <c r="J1" s="180"/>
      <c r="K1" s="180"/>
      <c r="L1" s="180"/>
      <c r="M1" s="177"/>
      <c r="N1" s="179"/>
      <c r="O1" s="177"/>
      <c r="P1" s="179"/>
      <c r="Q1" s="177"/>
      <c r="R1" s="179"/>
      <c r="V1" s="177"/>
      <c r="W1" s="262" t="s">
        <v>122</v>
      </c>
      <c r="X1" s="262"/>
      <c r="Y1" s="262"/>
      <c r="Z1" s="262"/>
      <c r="AA1" s="262"/>
      <c r="AB1" s="261"/>
      <c r="AC1" s="261"/>
      <c r="AD1" s="261"/>
      <c r="AE1" s="261"/>
      <c r="AF1" s="261"/>
      <c r="AG1" s="261"/>
    </row>
    <row r="2" spans="1:33" s="176" customFormat="1" ht="15" customHeight="1">
      <c r="A2" s="260"/>
      <c r="B2" s="260"/>
      <c r="C2" s="258" t="s">
        <v>86</v>
      </c>
      <c r="D2" s="258" t="s">
        <v>85</v>
      </c>
      <c r="E2" s="259" t="s">
        <v>121</v>
      </c>
      <c r="F2" s="258" t="s">
        <v>120</v>
      </c>
      <c r="G2" s="258" t="s">
        <v>119</v>
      </c>
      <c r="H2" s="258" t="s">
        <v>118</v>
      </c>
      <c r="I2" s="258" t="s">
        <v>117</v>
      </c>
      <c r="J2" s="258" t="s">
        <v>116</v>
      </c>
      <c r="K2" s="258" t="s">
        <v>115</v>
      </c>
      <c r="L2" s="258" t="s">
        <v>114</v>
      </c>
      <c r="M2" s="258" t="s">
        <v>83</v>
      </c>
      <c r="N2" s="258" t="s">
        <v>113</v>
      </c>
      <c r="O2" s="258" t="s">
        <v>112</v>
      </c>
      <c r="P2" s="258" t="s">
        <v>111</v>
      </c>
      <c r="Q2" s="258" t="s">
        <v>110</v>
      </c>
      <c r="R2" s="258" t="s">
        <v>109</v>
      </c>
      <c r="S2" s="258" t="s">
        <v>108</v>
      </c>
      <c r="T2" s="258" t="s">
        <v>107</v>
      </c>
      <c r="U2" s="258" t="s">
        <v>106</v>
      </c>
      <c r="V2" s="136" t="s">
        <v>105</v>
      </c>
      <c r="W2" s="135"/>
      <c r="X2" s="135"/>
      <c r="Y2" s="135"/>
      <c r="Z2" s="135"/>
      <c r="AA2" s="134"/>
      <c r="AB2" s="261"/>
      <c r="AC2" s="261"/>
      <c r="AD2" s="261"/>
      <c r="AE2" s="261"/>
      <c r="AF2" s="261"/>
      <c r="AG2" s="261"/>
    </row>
    <row r="3" spans="1:33" ht="63" customHeight="1">
      <c r="A3" s="260"/>
      <c r="B3" s="260"/>
      <c r="C3" s="258"/>
      <c r="D3" s="258"/>
      <c r="E3" s="259"/>
      <c r="F3" s="258"/>
      <c r="G3" s="258"/>
      <c r="H3" s="258"/>
      <c r="I3" s="258"/>
      <c r="J3" s="258"/>
      <c r="K3" s="258"/>
      <c r="L3" s="258"/>
      <c r="M3" s="258"/>
      <c r="N3" s="258"/>
      <c r="O3" s="258"/>
      <c r="P3" s="258"/>
      <c r="Q3" s="258"/>
      <c r="R3" s="258"/>
      <c r="S3" s="258"/>
      <c r="T3" s="258"/>
      <c r="U3" s="258"/>
      <c r="V3" s="257" t="s">
        <v>104</v>
      </c>
      <c r="W3" s="257" t="s">
        <v>103</v>
      </c>
      <c r="X3" s="256" t="s">
        <v>102</v>
      </c>
      <c r="Y3" s="255" t="s">
        <v>101</v>
      </c>
      <c r="Z3" s="255" t="s">
        <v>100</v>
      </c>
      <c r="AA3" s="255" t="s">
        <v>99</v>
      </c>
      <c r="AB3" s="209"/>
      <c r="AC3" s="209"/>
      <c r="AD3" s="209"/>
      <c r="AE3" s="209"/>
      <c r="AF3" s="209"/>
      <c r="AG3" s="209"/>
    </row>
    <row r="4" spans="1:33" s="162" customFormat="1" ht="16.5" customHeight="1">
      <c r="A4" s="254" t="s">
        <v>28</v>
      </c>
      <c r="B4" s="207" t="s">
        <v>91</v>
      </c>
      <c r="C4" s="252">
        <v>45</v>
      </c>
      <c r="D4" s="248">
        <v>14</v>
      </c>
      <c r="E4" s="252">
        <v>189</v>
      </c>
      <c r="F4" s="251">
        <v>83</v>
      </c>
      <c r="G4" s="252">
        <v>1534</v>
      </c>
      <c r="H4" s="251">
        <v>13</v>
      </c>
      <c r="I4" s="252">
        <v>19</v>
      </c>
      <c r="J4" s="251">
        <v>4</v>
      </c>
      <c r="K4" s="252">
        <v>9</v>
      </c>
      <c r="L4" s="251">
        <v>12</v>
      </c>
      <c r="M4" s="252">
        <v>49</v>
      </c>
      <c r="N4" s="251">
        <v>20</v>
      </c>
      <c r="O4" s="252"/>
      <c r="P4" s="251">
        <v>81</v>
      </c>
      <c r="Q4" s="252" t="s">
        <v>2</v>
      </c>
      <c r="R4" s="253">
        <v>276</v>
      </c>
      <c r="S4" s="252">
        <v>28</v>
      </c>
      <c r="T4" s="251">
        <v>905</v>
      </c>
      <c r="U4" s="202">
        <f>SUM(C4:T4)</f>
        <v>3281</v>
      </c>
      <c r="V4" s="251">
        <v>32</v>
      </c>
      <c r="W4" s="250">
        <v>104</v>
      </c>
      <c r="X4" s="249">
        <v>54</v>
      </c>
      <c r="Y4" s="248">
        <v>339</v>
      </c>
      <c r="Z4" s="248">
        <v>294</v>
      </c>
      <c r="AA4" s="248">
        <v>234</v>
      </c>
      <c r="AB4" s="236"/>
      <c r="AC4" s="236"/>
      <c r="AD4" s="236"/>
      <c r="AE4" s="236"/>
      <c r="AF4" s="236"/>
      <c r="AG4" s="236"/>
    </row>
    <row r="5" spans="1:33" s="162" customFormat="1" ht="16.5" customHeight="1">
      <c r="A5" s="247"/>
      <c r="B5" s="205" t="s">
        <v>90</v>
      </c>
      <c r="C5" s="244">
        <v>1933</v>
      </c>
      <c r="D5" s="240">
        <v>521</v>
      </c>
      <c r="E5" s="244">
        <v>1208</v>
      </c>
      <c r="F5" s="243">
        <v>1</v>
      </c>
      <c r="G5" s="244">
        <v>22457</v>
      </c>
      <c r="H5" s="243">
        <v>3529</v>
      </c>
      <c r="I5" s="244">
        <v>12027</v>
      </c>
      <c r="J5" s="243">
        <v>742</v>
      </c>
      <c r="K5" s="244">
        <v>10</v>
      </c>
      <c r="L5" s="246">
        <v>221</v>
      </c>
      <c r="M5" s="244">
        <v>4467</v>
      </c>
      <c r="N5" s="243"/>
      <c r="O5" s="244" t="s">
        <v>2</v>
      </c>
      <c r="P5" s="243">
        <v>243</v>
      </c>
      <c r="Q5" s="244" t="s">
        <v>2</v>
      </c>
      <c r="R5" s="245">
        <v>8468</v>
      </c>
      <c r="S5" s="244">
        <v>2972</v>
      </c>
      <c r="T5" s="243">
        <v>45685</v>
      </c>
      <c r="U5" s="202">
        <f>SUM(C5:T5)</f>
        <v>104484</v>
      </c>
      <c r="V5" s="243">
        <v>271</v>
      </c>
      <c r="W5" s="242"/>
      <c r="X5" s="241"/>
      <c r="Y5" s="240">
        <v>120</v>
      </c>
      <c r="Z5" s="240">
        <v>120</v>
      </c>
      <c r="AA5" s="240">
        <v>1</v>
      </c>
      <c r="AB5" s="236"/>
      <c r="AC5" s="236"/>
      <c r="AD5" s="236"/>
      <c r="AE5" s="236"/>
      <c r="AF5" s="236"/>
      <c r="AG5" s="236"/>
    </row>
    <row r="6" spans="1:33" s="235" customFormat="1" ht="16.5" customHeight="1">
      <c r="A6" s="208" t="s">
        <v>98</v>
      </c>
      <c r="B6" s="207" t="s">
        <v>91</v>
      </c>
      <c r="C6" s="238">
        <f>SUM(C8,C10)</f>
        <v>2</v>
      </c>
      <c r="D6" s="238">
        <f>SUM(D8,D10)</f>
        <v>1</v>
      </c>
      <c r="E6" s="238">
        <f>SUM(E8,E10)</f>
        <v>18</v>
      </c>
      <c r="F6" s="238">
        <f>SUM(F8,F10)</f>
        <v>6</v>
      </c>
      <c r="G6" s="238">
        <f>SUM(G8,G10)</f>
        <v>61</v>
      </c>
      <c r="H6" s="238">
        <f>SUM(H8,H10)</f>
        <v>0</v>
      </c>
      <c r="I6" s="238">
        <f>SUM(I8,I10)</f>
        <v>1</v>
      </c>
      <c r="J6" s="238">
        <f>SUM(J8,J10)</f>
        <v>0</v>
      </c>
      <c r="K6" s="238">
        <f>SUM(K8,K10)</f>
        <v>2</v>
      </c>
      <c r="L6" s="238">
        <f>SUM(L8,L10)</f>
        <v>0</v>
      </c>
      <c r="M6" s="238">
        <f>SUM(M8,M10)</f>
        <v>1</v>
      </c>
      <c r="N6" s="238">
        <f>SUM(N8,N10)</f>
        <v>2</v>
      </c>
      <c r="O6" s="238">
        <f>SUM(O8,O10)</f>
        <v>0</v>
      </c>
      <c r="P6" s="238">
        <f>SUM(P8,P10)</f>
        <v>6</v>
      </c>
      <c r="Q6" s="238">
        <f>SUM(Q8,Q10)</f>
        <v>0</v>
      </c>
      <c r="R6" s="238">
        <f>SUM(R8,R10)</f>
        <v>9</v>
      </c>
      <c r="S6" s="238">
        <f>SUM(S8,S10)</f>
        <v>0</v>
      </c>
      <c r="T6" s="238">
        <f>SUM(T8,T10)</f>
        <v>83</v>
      </c>
      <c r="U6" s="239">
        <f>SUM(C6:T6)</f>
        <v>192</v>
      </c>
      <c r="V6" s="238">
        <f>SUM(V8,V10)</f>
        <v>1</v>
      </c>
      <c r="W6" s="237">
        <f>SUM(W8,W10)</f>
        <v>17</v>
      </c>
      <c r="X6" s="237">
        <f>SUM(X8,X10)</f>
        <v>5</v>
      </c>
      <c r="Y6" s="237">
        <f>SUM(Y8,Y10)</f>
        <v>21</v>
      </c>
      <c r="Z6" s="237">
        <f>SUM(Z8,Z10)</f>
        <v>26</v>
      </c>
      <c r="AA6" s="237">
        <f>SUM(AA8,AA10)</f>
        <v>14</v>
      </c>
      <c r="AB6" s="236"/>
      <c r="AC6" s="236"/>
      <c r="AD6" s="236"/>
      <c r="AE6" s="236"/>
      <c r="AF6" s="236"/>
      <c r="AG6" s="236"/>
    </row>
    <row r="7" spans="1:33" s="235" customFormat="1" ht="16.5" customHeight="1">
      <c r="A7" s="206"/>
      <c r="B7" s="205" t="s">
        <v>90</v>
      </c>
      <c r="C7" s="238">
        <f>SUM(C9,C11)</f>
        <v>145</v>
      </c>
      <c r="D7" s="238">
        <f>SUM(D9,D11)</f>
        <v>0</v>
      </c>
      <c r="E7" s="238">
        <f>SUM(E9,E11)</f>
        <v>354</v>
      </c>
      <c r="F7" s="238">
        <f>SUM(F9,F11)</f>
        <v>0</v>
      </c>
      <c r="G7" s="238">
        <f>SUM(G9,G11)</f>
        <v>972</v>
      </c>
      <c r="H7" s="238">
        <f>SUM(H9,H11)</f>
        <v>478</v>
      </c>
      <c r="I7" s="238">
        <f>SUM(I9,I11)</f>
        <v>1046</v>
      </c>
      <c r="J7" s="238">
        <f>SUM(J9,J11)</f>
        <v>0</v>
      </c>
      <c r="K7" s="238">
        <f>SUM(K9,K11)</f>
        <v>0</v>
      </c>
      <c r="L7" s="238">
        <f>SUM(L9,L11)</f>
        <v>176</v>
      </c>
      <c r="M7" s="238">
        <f>SUM(M9,M11)</f>
        <v>0</v>
      </c>
      <c r="N7" s="238">
        <f>SUM(N9,N11)</f>
        <v>0</v>
      </c>
      <c r="O7" s="238">
        <f>SUM(O9,O11)</f>
        <v>0</v>
      </c>
      <c r="P7" s="238">
        <f>SUM(P9,P11)</f>
        <v>117</v>
      </c>
      <c r="Q7" s="238">
        <f>SUM(Q9,Q11)</f>
        <v>0</v>
      </c>
      <c r="R7" s="238">
        <f>SUM(R9,R11)</f>
        <v>177</v>
      </c>
      <c r="S7" s="238">
        <f>SUM(S9,S11)</f>
        <v>0</v>
      </c>
      <c r="T7" s="238">
        <f>SUM(T9,T11)</f>
        <v>7490</v>
      </c>
      <c r="U7" s="239">
        <f>SUM(C7:T7)</f>
        <v>10955</v>
      </c>
      <c r="V7" s="238">
        <f>SUM(V9,V11)</f>
        <v>0</v>
      </c>
      <c r="W7" s="237">
        <f>SUM(W9,W11)</f>
        <v>0</v>
      </c>
      <c r="X7" s="237">
        <f>SUM(X9,X11)</f>
        <v>0</v>
      </c>
      <c r="Y7" s="237">
        <f>SUM(Y9,Y11)</f>
        <v>120</v>
      </c>
      <c r="Z7" s="237">
        <f>SUM(Z9,Z11)</f>
        <v>120</v>
      </c>
      <c r="AA7" s="237">
        <f>SUM(AA9,AA11)</f>
        <v>0</v>
      </c>
      <c r="AB7" s="236"/>
      <c r="AC7" s="236"/>
      <c r="AD7" s="236"/>
      <c r="AE7" s="236"/>
      <c r="AF7" s="236"/>
      <c r="AG7" s="236"/>
    </row>
    <row r="8" spans="1:33" s="227" customFormat="1" ht="16.5" customHeight="1">
      <c r="A8" s="234" t="s">
        <v>97</v>
      </c>
      <c r="B8" s="198" t="s">
        <v>91</v>
      </c>
      <c r="C8" s="230">
        <v>1</v>
      </c>
      <c r="D8" s="230">
        <v>0</v>
      </c>
      <c r="E8" s="230">
        <v>11</v>
      </c>
      <c r="F8" s="230">
        <v>4</v>
      </c>
      <c r="G8" s="230">
        <v>49</v>
      </c>
      <c r="H8" s="230">
        <v>0</v>
      </c>
      <c r="I8" s="230">
        <v>1</v>
      </c>
      <c r="J8" s="230">
        <v>0</v>
      </c>
      <c r="K8" s="230">
        <v>1</v>
      </c>
      <c r="L8" s="230">
        <v>0</v>
      </c>
      <c r="M8" s="230">
        <v>0</v>
      </c>
      <c r="N8" s="230">
        <v>0</v>
      </c>
      <c r="O8" s="230">
        <v>0</v>
      </c>
      <c r="P8" s="230">
        <v>0</v>
      </c>
      <c r="Q8" s="230">
        <v>0</v>
      </c>
      <c r="R8" s="231">
        <v>3</v>
      </c>
      <c r="S8" s="230">
        <v>0</v>
      </c>
      <c r="T8" s="230">
        <v>65</v>
      </c>
      <c r="U8" s="229">
        <f>SUM(C8:T8)</f>
        <v>135</v>
      </c>
      <c r="V8" s="230">
        <v>1</v>
      </c>
      <c r="W8" s="230">
        <v>1</v>
      </c>
      <c r="X8" s="230">
        <v>3</v>
      </c>
      <c r="Y8" s="230">
        <v>9</v>
      </c>
      <c r="Z8" s="230">
        <v>14</v>
      </c>
      <c r="AA8" s="230">
        <v>7</v>
      </c>
      <c r="AB8" s="209"/>
      <c r="AC8" s="209"/>
      <c r="AD8" s="209"/>
      <c r="AE8" s="209"/>
      <c r="AF8" s="209"/>
      <c r="AG8" s="209"/>
    </row>
    <row r="9" spans="1:33" s="227" customFormat="1" ht="16.5" customHeight="1">
      <c r="A9" s="233"/>
      <c r="B9" s="193" t="s">
        <v>90</v>
      </c>
      <c r="C9" s="228">
        <v>145</v>
      </c>
      <c r="D9" s="228">
        <v>0</v>
      </c>
      <c r="E9" s="228">
        <v>354</v>
      </c>
      <c r="F9" s="228">
        <v>0</v>
      </c>
      <c r="G9" s="228">
        <v>972</v>
      </c>
      <c r="H9" s="228">
        <v>478</v>
      </c>
      <c r="I9" s="228">
        <v>1046</v>
      </c>
      <c r="J9" s="228">
        <v>0</v>
      </c>
      <c r="K9" s="228">
        <v>0</v>
      </c>
      <c r="L9" s="228">
        <v>176</v>
      </c>
      <c r="M9" s="228">
        <v>0</v>
      </c>
      <c r="N9" s="228">
        <v>0</v>
      </c>
      <c r="O9" s="228">
        <v>0</v>
      </c>
      <c r="P9" s="228">
        <v>117</v>
      </c>
      <c r="Q9" s="228">
        <v>0</v>
      </c>
      <c r="R9" s="232">
        <v>177</v>
      </c>
      <c r="S9" s="228">
        <v>0</v>
      </c>
      <c r="T9" s="228">
        <v>7490</v>
      </c>
      <c r="U9" s="229">
        <f>SUM(C9:T9)</f>
        <v>10955</v>
      </c>
      <c r="V9" s="228">
        <v>0</v>
      </c>
      <c r="W9" s="228">
        <v>0</v>
      </c>
      <c r="X9" s="228">
        <v>0</v>
      </c>
      <c r="Y9" s="228">
        <v>120</v>
      </c>
      <c r="Z9" s="228">
        <v>120</v>
      </c>
      <c r="AA9" s="228">
        <v>0</v>
      </c>
      <c r="AB9" s="209"/>
      <c r="AC9" s="209"/>
      <c r="AD9" s="209"/>
      <c r="AE9" s="209"/>
      <c r="AF9" s="209"/>
      <c r="AG9" s="209"/>
    </row>
    <row r="10" spans="1:33" s="227" customFormat="1" ht="16.5" customHeight="1">
      <c r="A10" s="199" t="s">
        <v>96</v>
      </c>
      <c r="B10" s="198" t="s">
        <v>91</v>
      </c>
      <c r="C10" s="230">
        <v>1</v>
      </c>
      <c r="D10" s="230">
        <v>1</v>
      </c>
      <c r="E10" s="230">
        <v>7</v>
      </c>
      <c r="F10" s="230">
        <v>2</v>
      </c>
      <c r="G10" s="230">
        <v>12</v>
      </c>
      <c r="H10" s="230">
        <v>0</v>
      </c>
      <c r="I10" s="230">
        <v>0</v>
      </c>
      <c r="J10" s="230">
        <v>0</v>
      </c>
      <c r="K10" s="230">
        <v>1</v>
      </c>
      <c r="L10" s="230">
        <v>0</v>
      </c>
      <c r="M10" s="230">
        <v>1</v>
      </c>
      <c r="N10" s="230">
        <v>2</v>
      </c>
      <c r="O10" s="230">
        <v>0</v>
      </c>
      <c r="P10" s="230">
        <v>6</v>
      </c>
      <c r="Q10" s="230">
        <v>0</v>
      </c>
      <c r="R10" s="231">
        <v>6</v>
      </c>
      <c r="S10" s="230">
        <v>0</v>
      </c>
      <c r="T10" s="230">
        <v>18</v>
      </c>
      <c r="U10" s="229">
        <f>SUM(C10:T10)</f>
        <v>57</v>
      </c>
      <c r="V10" s="230">
        <v>0</v>
      </c>
      <c r="W10" s="230">
        <v>16</v>
      </c>
      <c r="X10" s="230">
        <v>2</v>
      </c>
      <c r="Y10" s="230">
        <v>12</v>
      </c>
      <c r="Z10" s="230">
        <v>12</v>
      </c>
      <c r="AA10" s="230">
        <v>7</v>
      </c>
      <c r="AB10" s="209"/>
      <c r="AC10" s="209"/>
      <c r="AD10" s="209"/>
      <c r="AE10" s="209"/>
      <c r="AF10" s="209"/>
      <c r="AG10" s="209"/>
    </row>
    <row r="11" spans="1:33" s="227" customFormat="1" ht="16.5" customHeight="1">
      <c r="A11" s="194"/>
      <c r="B11" s="193" t="s">
        <v>90</v>
      </c>
      <c r="C11" s="228">
        <v>0</v>
      </c>
      <c r="D11" s="228">
        <v>0</v>
      </c>
      <c r="E11" s="228">
        <v>0</v>
      </c>
      <c r="F11" s="228">
        <v>0</v>
      </c>
      <c r="G11" s="228">
        <v>0</v>
      </c>
      <c r="H11" s="228">
        <v>0</v>
      </c>
      <c r="I11" s="228">
        <v>0</v>
      </c>
      <c r="J11" s="228">
        <v>0</v>
      </c>
      <c r="K11" s="228">
        <v>0</v>
      </c>
      <c r="L11" s="228">
        <v>0</v>
      </c>
      <c r="M11" s="228">
        <v>0</v>
      </c>
      <c r="N11" s="228">
        <v>0</v>
      </c>
      <c r="O11" s="228">
        <v>0</v>
      </c>
      <c r="P11" s="228">
        <v>0</v>
      </c>
      <c r="Q11" s="228">
        <v>0</v>
      </c>
      <c r="R11" s="228">
        <v>0</v>
      </c>
      <c r="S11" s="228">
        <v>0</v>
      </c>
      <c r="T11" s="228">
        <v>0</v>
      </c>
      <c r="U11" s="229">
        <f>SUM(C11:T11)</f>
        <v>0</v>
      </c>
      <c r="V11" s="228">
        <v>0</v>
      </c>
      <c r="W11" s="228">
        <v>0</v>
      </c>
      <c r="X11" s="228">
        <v>0</v>
      </c>
      <c r="Y11" s="228">
        <v>0</v>
      </c>
      <c r="Z11" s="228">
        <v>0</v>
      </c>
      <c r="AA11" s="228">
        <v>0</v>
      </c>
      <c r="AB11" s="209"/>
      <c r="AC11" s="209"/>
      <c r="AD11" s="209"/>
      <c r="AE11" s="209"/>
      <c r="AF11" s="209"/>
      <c r="AG11" s="209"/>
    </row>
    <row r="12" spans="1:33" ht="24.5" customHeight="1">
      <c r="A12" s="226" t="s">
        <v>95</v>
      </c>
      <c r="B12" s="225" t="s">
        <v>91</v>
      </c>
      <c r="C12" s="219">
        <v>0</v>
      </c>
      <c r="D12" s="219">
        <v>0</v>
      </c>
      <c r="E12" s="219">
        <v>4</v>
      </c>
      <c r="F12" s="219">
        <v>1</v>
      </c>
      <c r="G12" s="219">
        <v>29</v>
      </c>
      <c r="H12" s="219">
        <v>0</v>
      </c>
      <c r="I12" s="219">
        <v>0</v>
      </c>
      <c r="J12" s="219">
        <v>0</v>
      </c>
      <c r="K12" s="219">
        <v>0</v>
      </c>
      <c r="L12" s="219">
        <v>0</v>
      </c>
      <c r="M12" s="219">
        <v>1</v>
      </c>
      <c r="N12" s="219">
        <v>1</v>
      </c>
      <c r="O12" s="219">
        <v>0</v>
      </c>
      <c r="P12" s="219">
        <v>0</v>
      </c>
      <c r="Q12" s="219">
        <v>0</v>
      </c>
      <c r="R12" s="222">
        <v>6</v>
      </c>
      <c r="S12" s="219">
        <v>0</v>
      </c>
      <c r="T12" s="219">
        <v>14</v>
      </c>
      <c r="U12" s="221">
        <v>56</v>
      </c>
      <c r="V12" s="219">
        <v>0</v>
      </c>
      <c r="W12" s="220">
        <v>0</v>
      </c>
      <c r="X12" s="220">
        <v>1</v>
      </c>
      <c r="Y12" s="219">
        <v>5</v>
      </c>
      <c r="Z12" s="219">
        <v>5</v>
      </c>
      <c r="AA12" s="219">
        <v>5</v>
      </c>
      <c r="AB12" s="209"/>
      <c r="AC12" s="209"/>
      <c r="AD12" s="209"/>
      <c r="AE12" s="209"/>
      <c r="AF12" s="209"/>
      <c r="AG12" s="209"/>
    </row>
    <row r="13" spans="1:33" ht="24.5" customHeight="1">
      <c r="A13" s="224"/>
      <c r="B13" s="223" t="s">
        <v>90</v>
      </c>
      <c r="C13" s="219">
        <v>40</v>
      </c>
      <c r="D13" s="219">
        <v>21</v>
      </c>
      <c r="E13" s="219">
        <v>0</v>
      </c>
      <c r="F13" s="219">
        <v>0</v>
      </c>
      <c r="G13" s="219">
        <v>0</v>
      </c>
      <c r="H13" s="219">
        <v>0</v>
      </c>
      <c r="I13" s="219">
        <v>18</v>
      </c>
      <c r="J13" s="219">
        <v>59</v>
      </c>
      <c r="K13" s="219">
        <v>0</v>
      </c>
      <c r="L13" s="219">
        <v>0</v>
      </c>
      <c r="M13" s="219">
        <v>37</v>
      </c>
      <c r="N13" s="219">
        <v>0</v>
      </c>
      <c r="O13" s="219">
        <v>0</v>
      </c>
      <c r="P13" s="219">
        <v>0</v>
      </c>
      <c r="Q13" s="219">
        <v>0</v>
      </c>
      <c r="R13" s="222">
        <v>0</v>
      </c>
      <c r="S13" s="219">
        <v>0</v>
      </c>
      <c r="T13" s="219">
        <v>34</v>
      </c>
      <c r="U13" s="221">
        <v>209</v>
      </c>
      <c r="V13" s="219">
        <v>0</v>
      </c>
      <c r="W13" s="220">
        <v>0</v>
      </c>
      <c r="X13" s="220">
        <v>0</v>
      </c>
      <c r="Y13" s="219">
        <v>0</v>
      </c>
      <c r="Z13" s="219">
        <v>0</v>
      </c>
      <c r="AA13" s="219">
        <v>0</v>
      </c>
      <c r="AB13" s="209"/>
      <c r="AC13" s="209"/>
      <c r="AD13" s="209"/>
      <c r="AE13" s="209"/>
      <c r="AF13" s="209"/>
      <c r="AG13" s="209"/>
    </row>
    <row r="14" spans="1:33">
      <c r="A14" s="218" t="s">
        <v>94</v>
      </c>
      <c r="B14" s="217" t="s">
        <v>91</v>
      </c>
      <c r="C14" s="215">
        <v>0</v>
      </c>
      <c r="D14" s="215">
        <v>0</v>
      </c>
      <c r="E14" s="215">
        <v>4</v>
      </c>
      <c r="F14" s="215">
        <v>1</v>
      </c>
      <c r="G14" s="215">
        <v>5</v>
      </c>
      <c r="H14" s="215">
        <v>0</v>
      </c>
      <c r="I14" s="215">
        <v>0</v>
      </c>
      <c r="J14" s="215">
        <v>0</v>
      </c>
      <c r="K14" s="215">
        <v>0</v>
      </c>
      <c r="L14" s="215">
        <v>0</v>
      </c>
      <c r="M14" s="215">
        <v>0</v>
      </c>
      <c r="N14" s="215">
        <v>1</v>
      </c>
      <c r="O14" s="215">
        <v>0</v>
      </c>
      <c r="P14" s="215">
        <v>0</v>
      </c>
      <c r="Q14" s="215">
        <v>0</v>
      </c>
      <c r="R14" s="216">
        <v>2</v>
      </c>
      <c r="S14" s="215">
        <v>0</v>
      </c>
      <c r="T14" s="215">
        <v>12</v>
      </c>
      <c r="U14" s="211">
        <v>25</v>
      </c>
      <c r="V14" s="215">
        <v>0</v>
      </c>
      <c r="W14" s="215">
        <v>0</v>
      </c>
      <c r="X14" s="215">
        <v>1</v>
      </c>
      <c r="Y14" s="215">
        <v>5</v>
      </c>
      <c r="Z14" s="215">
        <v>5</v>
      </c>
      <c r="AA14" s="215">
        <v>5</v>
      </c>
      <c r="AB14" s="209"/>
      <c r="AC14" s="209"/>
      <c r="AD14" s="209"/>
      <c r="AE14" s="209"/>
      <c r="AF14" s="209"/>
      <c r="AG14" s="209"/>
    </row>
    <row r="15" spans="1:33">
      <c r="A15" s="214"/>
      <c r="B15" s="213" t="s">
        <v>90</v>
      </c>
      <c r="C15" s="210">
        <v>30</v>
      </c>
      <c r="D15" s="210">
        <v>0</v>
      </c>
      <c r="E15" s="210">
        <v>0</v>
      </c>
      <c r="F15" s="210">
        <v>0</v>
      </c>
      <c r="G15" s="210">
        <v>0</v>
      </c>
      <c r="H15" s="210">
        <v>0</v>
      </c>
      <c r="I15" s="210">
        <v>0</v>
      </c>
      <c r="J15" s="210">
        <v>0</v>
      </c>
      <c r="K15" s="210">
        <v>0</v>
      </c>
      <c r="L15" s="210">
        <v>0</v>
      </c>
      <c r="M15" s="210">
        <v>0</v>
      </c>
      <c r="N15" s="210">
        <v>0</v>
      </c>
      <c r="O15" s="210">
        <v>0</v>
      </c>
      <c r="P15" s="210">
        <v>0</v>
      </c>
      <c r="Q15" s="210">
        <v>0</v>
      </c>
      <c r="R15" s="212">
        <v>0</v>
      </c>
      <c r="S15" s="210">
        <v>0</v>
      </c>
      <c r="T15" s="210">
        <v>0</v>
      </c>
      <c r="U15" s="211">
        <v>30</v>
      </c>
      <c r="V15" s="210">
        <v>0</v>
      </c>
      <c r="W15" s="210">
        <v>0</v>
      </c>
      <c r="X15" s="210">
        <v>0</v>
      </c>
      <c r="Y15" s="210">
        <v>0</v>
      </c>
      <c r="Z15" s="210">
        <v>0</v>
      </c>
      <c r="AA15" s="210">
        <v>0</v>
      </c>
      <c r="AB15" s="209"/>
      <c r="AC15" s="209"/>
      <c r="AD15" s="209"/>
      <c r="AE15" s="209"/>
      <c r="AF15" s="209"/>
      <c r="AG15" s="209"/>
    </row>
    <row r="16" spans="1:33" ht="22.5" customHeight="1">
      <c r="A16" s="208" t="s">
        <v>93</v>
      </c>
      <c r="B16" s="207" t="s">
        <v>91</v>
      </c>
      <c r="C16" s="203"/>
      <c r="D16" s="200"/>
      <c r="E16" s="203"/>
      <c r="F16" s="200"/>
      <c r="G16" s="203"/>
      <c r="H16" s="200"/>
      <c r="I16" s="203"/>
      <c r="J16" s="200"/>
      <c r="K16" s="203"/>
      <c r="L16" s="200"/>
      <c r="M16" s="203"/>
      <c r="N16" s="200"/>
      <c r="O16" s="203"/>
      <c r="P16" s="200"/>
      <c r="Q16" s="203"/>
      <c r="R16" s="204"/>
      <c r="S16" s="203"/>
      <c r="T16" s="200"/>
      <c r="U16" s="202">
        <v>0</v>
      </c>
      <c r="V16" s="200"/>
      <c r="W16" s="201"/>
      <c r="X16" s="201"/>
      <c r="Y16" s="200"/>
      <c r="Z16" s="200"/>
      <c r="AA16" s="200"/>
    </row>
    <row r="17" spans="1:27" ht="22.5" customHeight="1">
      <c r="A17" s="206"/>
      <c r="B17" s="205" t="s">
        <v>90</v>
      </c>
      <c r="C17" s="203"/>
      <c r="D17" s="200"/>
      <c r="E17" s="203"/>
      <c r="F17" s="200"/>
      <c r="G17" s="203"/>
      <c r="H17" s="200"/>
      <c r="I17" s="203"/>
      <c r="J17" s="200"/>
      <c r="K17" s="203"/>
      <c r="L17" s="200"/>
      <c r="M17" s="203"/>
      <c r="N17" s="200"/>
      <c r="O17" s="203"/>
      <c r="P17" s="200"/>
      <c r="Q17" s="203"/>
      <c r="R17" s="204"/>
      <c r="S17" s="203"/>
      <c r="T17" s="200"/>
      <c r="U17" s="202">
        <v>0</v>
      </c>
      <c r="V17" s="200"/>
      <c r="W17" s="201"/>
      <c r="X17" s="201"/>
      <c r="Y17" s="200"/>
      <c r="Z17" s="200"/>
      <c r="AA17" s="200"/>
    </row>
    <row r="18" spans="1:27">
      <c r="A18" s="199" t="s">
        <v>92</v>
      </c>
      <c r="B18" s="198" t="s">
        <v>91</v>
      </c>
      <c r="C18" s="196">
        <v>1</v>
      </c>
      <c r="D18" s="195" t="s">
        <v>2</v>
      </c>
      <c r="E18" s="196">
        <v>3</v>
      </c>
      <c r="F18" s="195">
        <v>1</v>
      </c>
      <c r="G18" s="196">
        <v>5</v>
      </c>
      <c r="H18" s="195" t="s">
        <v>2</v>
      </c>
      <c r="I18" s="196" t="s">
        <v>2</v>
      </c>
      <c r="J18" s="195" t="s">
        <v>2</v>
      </c>
      <c r="K18" s="196" t="s">
        <v>2</v>
      </c>
      <c r="L18" s="195" t="s">
        <v>2</v>
      </c>
      <c r="M18" s="196" t="s">
        <v>2</v>
      </c>
      <c r="N18" s="195">
        <v>1</v>
      </c>
      <c r="O18" s="196" t="s">
        <v>2</v>
      </c>
      <c r="P18" s="195" t="s">
        <v>2</v>
      </c>
      <c r="Q18" s="196" t="s">
        <v>2</v>
      </c>
      <c r="R18" s="197">
        <v>1</v>
      </c>
      <c r="S18" s="196" t="s">
        <v>2</v>
      </c>
      <c r="T18" s="195">
        <v>9</v>
      </c>
      <c r="U18" s="190">
        <v>21</v>
      </c>
      <c r="V18" s="195" t="s">
        <v>2</v>
      </c>
      <c r="W18" s="195" t="s">
        <v>2</v>
      </c>
      <c r="X18" s="195">
        <v>1</v>
      </c>
      <c r="Y18" s="195">
        <v>3</v>
      </c>
      <c r="Z18" s="195">
        <v>3</v>
      </c>
      <c r="AA18" s="195">
        <v>5</v>
      </c>
    </row>
    <row r="19" spans="1:27">
      <c r="A19" s="194"/>
      <c r="B19" s="193" t="s">
        <v>90</v>
      </c>
      <c r="C19" s="191" t="s">
        <v>2</v>
      </c>
      <c r="D19" s="189" t="s">
        <v>2</v>
      </c>
      <c r="E19" s="191" t="s">
        <v>2</v>
      </c>
      <c r="F19" s="189" t="s">
        <v>2</v>
      </c>
      <c r="G19" s="191" t="s">
        <v>2</v>
      </c>
      <c r="H19" s="189" t="s">
        <v>2</v>
      </c>
      <c r="I19" s="191" t="s">
        <v>2</v>
      </c>
      <c r="J19" s="189" t="s">
        <v>2</v>
      </c>
      <c r="K19" s="191" t="s">
        <v>2</v>
      </c>
      <c r="L19" s="189" t="s">
        <v>2</v>
      </c>
      <c r="M19" s="191" t="s">
        <v>2</v>
      </c>
      <c r="N19" s="189" t="s">
        <v>2</v>
      </c>
      <c r="O19" s="191" t="s">
        <v>2</v>
      </c>
      <c r="P19" s="189" t="s">
        <v>2</v>
      </c>
      <c r="Q19" s="191" t="s">
        <v>2</v>
      </c>
      <c r="R19" s="192" t="s">
        <v>2</v>
      </c>
      <c r="S19" s="191" t="s">
        <v>2</v>
      </c>
      <c r="T19" s="189" t="s">
        <v>2</v>
      </c>
      <c r="U19" s="190">
        <v>0</v>
      </c>
      <c r="V19" s="189" t="s">
        <v>2</v>
      </c>
      <c r="W19" s="189" t="s">
        <v>2</v>
      </c>
      <c r="X19" s="189" t="s">
        <v>2</v>
      </c>
      <c r="Y19" s="189" t="s">
        <v>2</v>
      </c>
      <c r="Z19" s="189" t="s">
        <v>2</v>
      </c>
      <c r="AA19" s="189" t="s">
        <v>2</v>
      </c>
    </row>
    <row r="20" spans="1:27">
      <c r="A20" s="156"/>
      <c r="B20" s="188"/>
      <c r="C20" s="10"/>
      <c r="D20" s="86"/>
      <c r="E20" s="10"/>
      <c r="F20" s="86"/>
      <c r="G20" s="10"/>
      <c r="H20" s="86"/>
      <c r="I20" s="10"/>
      <c r="J20" s="86"/>
      <c r="K20" s="10"/>
      <c r="L20" s="86"/>
      <c r="M20" s="10"/>
      <c r="N20" s="86"/>
      <c r="O20" s="10"/>
      <c r="P20" s="86"/>
      <c r="Q20" s="10"/>
      <c r="R20" s="86"/>
      <c r="S20" s="10"/>
      <c r="T20" s="86"/>
      <c r="U20" s="86"/>
      <c r="V20" s="86"/>
      <c r="W20" s="86"/>
      <c r="X20" s="86"/>
      <c r="Y20" s="86"/>
      <c r="Z20" s="86"/>
      <c r="AA20" s="86"/>
    </row>
    <row r="21" spans="1:27">
      <c r="A21" s="187" t="s">
        <v>89</v>
      </c>
      <c r="B21" s="186"/>
      <c r="C21" s="186"/>
      <c r="D21" s="186"/>
      <c r="E21" s="186"/>
      <c r="F21" s="186"/>
      <c r="G21" s="186"/>
      <c r="H21" s="186"/>
      <c r="I21" s="186"/>
      <c r="J21" s="186"/>
      <c r="K21" s="186"/>
      <c r="L21" s="186"/>
      <c r="M21" s="186"/>
      <c r="N21" s="186"/>
      <c r="O21" s="186"/>
      <c r="P21" s="9"/>
      <c r="Q21" s="4"/>
      <c r="R21" s="81"/>
      <c r="S21" s="4"/>
      <c r="T21" s="81"/>
      <c r="U21" s="81"/>
      <c r="W21" s="152"/>
      <c r="X21" s="4"/>
    </row>
    <row r="22" spans="1:27">
      <c r="A22" s="5"/>
      <c r="B22" s="185"/>
      <c r="C22" s="4"/>
      <c r="D22" s="81"/>
      <c r="E22" s="4"/>
      <c r="F22" s="81"/>
      <c r="G22" s="81"/>
      <c r="H22" s="81"/>
      <c r="I22" s="81"/>
      <c r="J22" s="81"/>
      <c r="K22" s="4"/>
      <c r="L22" s="81"/>
      <c r="M22" s="4"/>
      <c r="N22" s="81"/>
      <c r="O22" s="4"/>
      <c r="P22" s="81"/>
      <c r="Q22" s="4"/>
      <c r="R22" s="81"/>
      <c r="S22" s="4"/>
      <c r="T22" s="81"/>
      <c r="U22" s="81"/>
      <c r="X22" s="4"/>
    </row>
    <row r="23" spans="1:27">
      <c r="A23" s="5"/>
      <c r="B23" s="185"/>
      <c r="C23" s="4"/>
      <c r="D23" s="81"/>
      <c r="E23" s="4"/>
      <c r="F23" s="81"/>
      <c r="G23" s="81"/>
      <c r="H23" s="81"/>
      <c r="I23" s="81"/>
      <c r="J23" s="81"/>
      <c r="K23" s="4"/>
      <c r="L23" s="81"/>
      <c r="M23" s="4"/>
      <c r="N23" s="81"/>
      <c r="O23" s="4"/>
      <c r="P23" s="81"/>
      <c r="Q23" s="4"/>
      <c r="R23" s="81"/>
      <c r="S23" s="4"/>
      <c r="T23" s="81"/>
      <c r="U23" s="81"/>
      <c r="X23" s="4"/>
    </row>
    <row r="24" spans="1:27">
      <c r="A24" s="5"/>
      <c r="B24" s="185"/>
      <c r="C24" s="4"/>
      <c r="D24" s="81"/>
      <c r="E24" s="4"/>
      <c r="F24" s="81"/>
      <c r="G24" s="81"/>
      <c r="H24" s="81"/>
      <c r="I24" s="81"/>
      <c r="J24" s="81"/>
      <c r="K24" s="4"/>
      <c r="L24" s="81"/>
      <c r="M24" s="4"/>
      <c r="N24" s="81"/>
      <c r="O24" s="4"/>
      <c r="P24" s="81"/>
      <c r="Q24" s="4"/>
      <c r="R24" s="81"/>
      <c r="S24" s="4"/>
      <c r="T24" s="81"/>
      <c r="U24" s="81"/>
      <c r="X24" s="4"/>
    </row>
    <row r="25" spans="1:27">
      <c r="A25" s="5"/>
      <c r="B25" s="185"/>
      <c r="C25" s="4"/>
      <c r="D25" s="81"/>
      <c r="E25" s="4"/>
      <c r="F25" s="81"/>
      <c r="G25" s="81"/>
      <c r="H25" s="81"/>
      <c r="I25" s="81"/>
      <c r="J25" s="81"/>
      <c r="K25" s="4"/>
      <c r="L25" s="81"/>
      <c r="M25" s="4"/>
      <c r="N25" s="81"/>
      <c r="O25" s="4"/>
      <c r="P25" s="81"/>
      <c r="Q25" s="4"/>
      <c r="R25" s="81"/>
      <c r="S25" s="4"/>
      <c r="T25" s="81"/>
      <c r="U25" s="81"/>
      <c r="X25" s="4"/>
    </row>
    <row r="26" spans="1:27">
      <c r="A26" s="5"/>
      <c r="B26" s="185"/>
      <c r="C26" s="4"/>
      <c r="D26" s="81"/>
      <c r="E26" s="4"/>
      <c r="F26" s="81"/>
      <c r="G26" s="81"/>
      <c r="H26" s="81"/>
      <c r="I26" s="81"/>
      <c r="J26" s="81"/>
      <c r="K26" s="4"/>
      <c r="L26" s="81"/>
      <c r="M26" s="4"/>
      <c r="N26" s="81"/>
      <c r="O26" s="4"/>
      <c r="P26" s="81"/>
      <c r="Q26" s="4"/>
      <c r="R26" s="81"/>
      <c r="S26" s="4"/>
      <c r="T26" s="81"/>
      <c r="U26" s="81"/>
      <c r="X26" s="4"/>
    </row>
    <row r="27" spans="1:27">
      <c r="A27" s="5"/>
      <c r="B27" s="185"/>
      <c r="C27" s="4"/>
      <c r="D27" s="81"/>
      <c r="E27" s="4"/>
      <c r="F27" s="81"/>
      <c r="G27" s="81"/>
      <c r="H27" s="81"/>
      <c r="I27" s="81"/>
      <c r="J27" s="81"/>
      <c r="K27" s="4"/>
      <c r="L27" s="81"/>
      <c r="M27" s="4"/>
      <c r="N27" s="81"/>
      <c r="O27" s="4"/>
      <c r="P27" s="81"/>
      <c r="Q27" s="4"/>
      <c r="R27" s="81"/>
      <c r="S27" s="4"/>
      <c r="T27" s="81"/>
      <c r="U27" s="81"/>
      <c r="X27" s="4"/>
    </row>
    <row r="28" spans="1:27">
      <c r="A28" s="5"/>
      <c r="B28" s="185"/>
      <c r="C28" s="4"/>
      <c r="D28" s="81"/>
      <c r="E28" s="4"/>
      <c r="F28" s="81"/>
      <c r="G28" s="81"/>
      <c r="H28" s="81"/>
      <c r="I28" s="81"/>
      <c r="J28" s="81"/>
      <c r="K28" s="4"/>
      <c r="L28" s="81"/>
      <c r="M28" s="4"/>
      <c r="N28" s="81"/>
      <c r="O28" s="4"/>
      <c r="P28" s="81"/>
      <c r="Q28" s="4"/>
      <c r="R28" s="81"/>
      <c r="S28" s="4"/>
      <c r="T28" s="81"/>
      <c r="U28" s="81"/>
      <c r="X28" s="4"/>
    </row>
    <row r="29" spans="1:27">
      <c r="A29" s="5"/>
      <c r="B29" s="185"/>
      <c r="C29" s="4"/>
      <c r="D29" s="81"/>
      <c r="E29" s="4"/>
      <c r="F29" s="81"/>
      <c r="G29" s="81"/>
      <c r="H29" s="81"/>
      <c r="I29" s="81"/>
      <c r="J29" s="81"/>
      <c r="K29" s="4"/>
      <c r="L29" s="81"/>
      <c r="M29" s="4"/>
      <c r="N29" s="81"/>
      <c r="O29" s="4"/>
      <c r="P29" s="81"/>
      <c r="Q29" s="4"/>
      <c r="R29" s="81"/>
      <c r="S29" s="4"/>
      <c r="T29" s="81"/>
      <c r="U29" s="81"/>
      <c r="X29" s="4"/>
    </row>
    <row r="30" spans="1:27">
      <c r="A30" s="5"/>
      <c r="B30" s="185"/>
      <c r="C30" s="4"/>
      <c r="D30" s="81"/>
      <c r="E30" s="4"/>
      <c r="F30" s="81"/>
      <c r="G30" s="81"/>
      <c r="H30" s="81"/>
      <c r="I30" s="81"/>
      <c r="J30" s="81"/>
      <c r="K30" s="4"/>
      <c r="L30" s="81"/>
      <c r="M30" s="4"/>
      <c r="N30" s="81"/>
      <c r="O30" s="4"/>
      <c r="P30" s="81"/>
      <c r="Q30" s="4"/>
      <c r="R30" s="81"/>
      <c r="S30" s="4"/>
      <c r="T30" s="81"/>
      <c r="U30" s="81"/>
      <c r="X30" s="4"/>
    </row>
    <row r="31" spans="1:27">
      <c r="A31" s="5"/>
      <c r="B31" s="185"/>
      <c r="C31" s="4"/>
      <c r="D31" s="81"/>
      <c r="E31" s="4"/>
      <c r="F31" s="81"/>
      <c r="G31" s="81"/>
      <c r="H31" s="81"/>
      <c r="I31" s="81"/>
      <c r="J31" s="81"/>
      <c r="K31" s="4"/>
      <c r="L31" s="81"/>
      <c r="M31" s="4"/>
      <c r="N31" s="81"/>
      <c r="O31" s="4"/>
      <c r="P31" s="81"/>
      <c r="Q31" s="4"/>
      <c r="R31" s="81"/>
      <c r="S31" s="4"/>
      <c r="T31" s="81"/>
      <c r="U31" s="81"/>
      <c r="X31" s="4"/>
    </row>
    <row r="32" spans="1:27">
      <c r="A32" s="5"/>
      <c r="B32" s="185"/>
      <c r="C32" s="4"/>
      <c r="D32" s="81"/>
      <c r="E32" s="4"/>
      <c r="F32" s="81"/>
      <c r="G32" s="81"/>
      <c r="H32" s="81"/>
      <c r="I32" s="81"/>
      <c r="J32" s="81"/>
      <c r="K32" s="4"/>
      <c r="L32" s="81"/>
      <c r="M32" s="4"/>
      <c r="N32" s="81"/>
      <c r="O32" s="4"/>
      <c r="P32" s="81"/>
      <c r="Q32" s="4"/>
      <c r="R32" s="81"/>
      <c r="S32" s="4"/>
      <c r="T32" s="81"/>
      <c r="U32" s="81"/>
      <c r="X32" s="4"/>
    </row>
    <row r="33" spans="1:15">
      <c r="A33" s="5"/>
      <c r="B33" s="185"/>
      <c r="C33" s="4"/>
      <c r="D33" s="81"/>
      <c r="E33" s="4"/>
      <c r="F33" s="81"/>
      <c r="G33" s="81"/>
      <c r="H33" s="81"/>
      <c r="I33" s="81"/>
      <c r="J33" s="81"/>
      <c r="K33" s="4"/>
      <c r="L33" s="81"/>
      <c r="M33" s="4"/>
      <c r="N33" s="81"/>
      <c r="O33" s="4"/>
    </row>
  </sheetData>
  <mergeCells count="34">
    <mergeCell ref="A8:A9"/>
    <mergeCell ref="A12:A13"/>
    <mergeCell ref="A14:A15"/>
    <mergeCell ref="A16:A17"/>
    <mergeCell ref="A18:A19"/>
    <mergeCell ref="P2:P3"/>
    <mergeCell ref="K2:K3"/>
    <mergeCell ref="L2:L3"/>
    <mergeCell ref="A4:A5"/>
    <mergeCell ref="A6:A7"/>
    <mergeCell ref="A10:A11"/>
    <mergeCell ref="W1:AA1"/>
    <mergeCell ref="V2:AA2"/>
    <mergeCell ref="Q2:Q3"/>
    <mergeCell ref="R2:R3"/>
    <mergeCell ref="S2:S3"/>
    <mergeCell ref="T2:T3"/>
    <mergeCell ref="U2:U3"/>
    <mergeCell ref="D2:D3"/>
    <mergeCell ref="M2:M3"/>
    <mergeCell ref="N2:N3"/>
    <mergeCell ref="O2:O3"/>
    <mergeCell ref="I2:I3"/>
    <mergeCell ref="J2:J3"/>
    <mergeCell ref="W4:W5"/>
    <mergeCell ref="X4:X5"/>
    <mergeCell ref="A21:O21"/>
    <mergeCell ref="E2:E3"/>
    <mergeCell ref="F2:F3"/>
    <mergeCell ref="G2:G3"/>
    <mergeCell ref="H2:H3"/>
    <mergeCell ref="B2:B3"/>
    <mergeCell ref="A2:A3"/>
    <mergeCell ref="C2:C3"/>
  </mergeCells>
  <phoneticPr fontId="3"/>
  <pageMargins left="0.78740157480314965" right="0.35433070866141736" top="0.78740157480314965" bottom="0.78740157480314965" header="0.51181102362204722" footer="0.51181102362204722"/>
  <pageSetup paperSize="9" scale="63" fitToHeight="0" pageOrder="overThenDown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X35"/>
  <sheetViews>
    <sheetView showGridLines="0" view="pageBreakPreview" zoomScale="90" zoomScaleNormal="25" zoomScaleSheetLayoutView="90" workbookViewId="0">
      <pane xSplit="1" ySplit="5" topLeftCell="B6" activePane="bottomRight" state="frozen"/>
      <selection activeCell="B24" sqref="B24:Z29"/>
      <selection pane="topRight" activeCell="B24" sqref="B24:Z29"/>
      <selection pane="bottomLeft" activeCell="B24" sqref="B24:Z29"/>
      <selection pane="bottomRight" activeCell="B24" sqref="B24:Z29"/>
    </sheetView>
  </sheetViews>
  <sheetFormatPr defaultColWidth="9" defaultRowHeight="18"/>
  <cols>
    <col min="1" max="1" width="12.6328125" style="3" customWidth="1"/>
    <col min="2" max="2" width="7.6328125" style="1" customWidth="1"/>
    <col min="3" max="3" width="7.6328125" style="263" customWidth="1"/>
    <col min="4" max="4" width="7.6328125" style="1" customWidth="1"/>
    <col min="5" max="5" width="7.6328125" style="263" customWidth="1"/>
    <col min="6" max="6" width="10.7265625" style="1" bestFit="1" customWidth="1"/>
    <col min="7" max="7" width="7.6328125" style="263" customWidth="1"/>
    <col min="8" max="8" width="10.7265625" style="1" bestFit="1" customWidth="1"/>
    <col min="9" max="9" width="7.6328125" style="263" customWidth="1"/>
    <col min="10" max="10" width="9.7265625" style="1" bestFit="1" customWidth="1"/>
    <col min="11" max="11" width="7.6328125" style="263" customWidth="1"/>
    <col min="12" max="12" width="9.7265625" style="1" bestFit="1" customWidth="1"/>
    <col min="13" max="13" width="7.6328125" style="263" customWidth="1"/>
    <col min="14" max="14" width="7.6328125" style="1" customWidth="1"/>
    <col min="15" max="15" width="7.6328125" style="263" customWidth="1"/>
    <col min="16" max="16" width="10.7265625" style="1" bestFit="1" customWidth="1"/>
    <col min="17" max="17" width="7.6328125" style="263" customWidth="1"/>
    <col min="18" max="18" width="7.6328125" style="1" customWidth="1"/>
    <col min="19" max="19" width="7.6328125" style="263" customWidth="1"/>
    <col min="20" max="20" width="7.6328125" style="1" customWidth="1"/>
    <col min="21" max="21" width="7.6328125" style="263" customWidth="1"/>
    <col min="22" max="22" width="12.453125" style="150" bestFit="1" customWidth="1"/>
    <col min="23" max="23" width="5.90625" style="149" customWidth="1"/>
    <col min="24" max="16384" width="9" style="1"/>
  </cols>
  <sheetData>
    <row r="1" spans="1:24" s="304" customFormat="1" ht="15" customHeight="1">
      <c r="A1" s="180" t="s">
        <v>139</v>
      </c>
      <c r="B1" s="177"/>
      <c r="C1" s="306"/>
      <c r="D1" s="177"/>
      <c r="E1" s="306"/>
      <c r="F1" s="177"/>
      <c r="G1" s="306"/>
      <c r="H1" s="177"/>
      <c r="I1" s="306"/>
      <c r="J1" s="177"/>
      <c r="K1" s="306"/>
      <c r="L1" s="177"/>
      <c r="M1" s="306"/>
      <c r="N1" s="177"/>
      <c r="O1" s="306"/>
      <c r="P1" s="177"/>
      <c r="Q1" s="306"/>
      <c r="R1" s="179"/>
      <c r="S1" s="306"/>
      <c r="T1" s="305" t="s">
        <v>138</v>
      </c>
      <c r="U1" s="305"/>
      <c r="V1" s="177"/>
      <c r="W1" s="177"/>
      <c r="X1" s="7"/>
    </row>
    <row r="2" spans="1:24" ht="23.25" customHeight="1">
      <c r="A2" s="303"/>
      <c r="B2" s="302" t="s">
        <v>137</v>
      </c>
      <c r="C2" s="301"/>
      <c r="D2" s="172" t="s">
        <v>136</v>
      </c>
      <c r="E2" s="300"/>
      <c r="F2" s="299" t="s">
        <v>135</v>
      </c>
      <c r="G2" s="298"/>
      <c r="H2" s="172" t="s">
        <v>134</v>
      </c>
      <c r="I2" s="171"/>
      <c r="J2" s="172" t="s">
        <v>115</v>
      </c>
      <c r="K2" s="171"/>
      <c r="L2" s="172" t="s">
        <v>133</v>
      </c>
      <c r="M2" s="171"/>
      <c r="N2" s="172" t="s">
        <v>132</v>
      </c>
      <c r="O2" s="171"/>
      <c r="P2" s="172" t="s">
        <v>131</v>
      </c>
      <c r="Q2" s="171"/>
      <c r="R2" s="172" t="s">
        <v>130</v>
      </c>
      <c r="S2" s="297"/>
      <c r="T2" s="172" t="s">
        <v>129</v>
      </c>
      <c r="U2" s="171"/>
      <c r="V2" s="286" t="s">
        <v>128</v>
      </c>
      <c r="W2" s="152"/>
      <c r="X2" s="42"/>
    </row>
    <row r="3" spans="1:24" ht="25.5" customHeight="1">
      <c r="A3" s="65"/>
      <c r="B3" s="296"/>
      <c r="C3" s="295"/>
      <c r="D3" s="294"/>
      <c r="E3" s="293"/>
      <c r="F3" s="292"/>
      <c r="G3" s="291"/>
      <c r="H3" s="292"/>
      <c r="I3" s="291"/>
      <c r="J3" s="290"/>
      <c r="K3" s="289"/>
      <c r="L3" s="290"/>
      <c r="M3" s="289"/>
      <c r="N3" s="290"/>
      <c r="O3" s="289"/>
      <c r="P3" s="290"/>
      <c r="Q3" s="289"/>
      <c r="R3" s="292"/>
      <c r="S3" s="291"/>
      <c r="T3" s="290"/>
      <c r="U3" s="289"/>
      <c r="V3" s="286"/>
      <c r="W3" s="152"/>
      <c r="X3" s="42"/>
    </row>
    <row r="4" spans="1:24" ht="27" customHeight="1">
      <c r="A4" s="51"/>
      <c r="B4" s="288" t="s">
        <v>127</v>
      </c>
      <c r="C4" s="287" t="s">
        <v>76</v>
      </c>
      <c r="D4" s="288" t="s">
        <v>127</v>
      </c>
      <c r="E4" s="287" t="s">
        <v>76</v>
      </c>
      <c r="F4" s="288" t="s">
        <v>127</v>
      </c>
      <c r="G4" s="287" t="s">
        <v>76</v>
      </c>
      <c r="H4" s="288" t="s">
        <v>127</v>
      </c>
      <c r="I4" s="287" t="s">
        <v>76</v>
      </c>
      <c r="J4" s="288" t="s">
        <v>127</v>
      </c>
      <c r="K4" s="287" t="s">
        <v>76</v>
      </c>
      <c r="L4" s="288" t="s">
        <v>127</v>
      </c>
      <c r="M4" s="287" t="s">
        <v>76</v>
      </c>
      <c r="N4" s="288" t="s">
        <v>127</v>
      </c>
      <c r="O4" s="287" t="s">
        <v>76</v>
      </c>
      <c r="P4" s="288" t="s">
        <v>127</v>
      </c>
      <c r="Q4" s="287" t="s">
        <v>76</v>
      </c>
      <c r="R4" s="288" t="s">
        <v>127</v>
      </c>
      <c r="S4" s="287" t="s">
        <v>76</v>
      </c>
      <c r="T4" s="288" t="s">
        <v>127</v>
      </c>
      <c r="U4" s="287" t="s">
        <v>76</v>
      </c>
      <c r="V4" s="286"/>
      <c r="W4" s="152"/>
      <c r="X4" s="4"/>
    </row>
    <row r="5" spans="1:24" s="283" customFormat="1" ht="19" customHeight="1">
      <c r="A5" s="165" t="s">
        <v>28</v>
      </c>
      <c r="B5" s="160">
        <v>127.8</v>
      </c>
      <c r="C5" s="284">
        <f>IF(B5="-","-",B5/$V5*100000)</f>
        <v>2.452504317789292</v>
      </c>
      <c r="D5" s="160">
        <v>1124.0999999999999</v>
      </c>
      <c r="E5" s="284">
        <f>IF(D5="-","-",D5/$V5*100000)</f>
        <v>21.57167530224525</v>
      </c>
      <c r="F5" s="285">
        <v>2505.5</v>
      </c>
      <c r="G5" s="284">
        <f>IF(F5="-","-",F5/$V5*100000)</f>
        <v>48.080982536941086</v>
      </c>
      <c r="H5" s="285">
        <v>2499.6999999999998</v>
      </c>
      <c r="I5" s="284">
        <f>IF(H5="-","-",H5/$V5*100000)</f>
        <v>47.969679524083666</v>
      </c>
      <c r="J5" s="285">
        <v>3838</v>
      </c>
      <c r="K5" s="284">
        <f>IF(J5="-","-",J5/$V5*100000)</f>
        <v>73.651890232201112</v>
      </c>
      <c r="L5" s="285">
        <v>2585</v>
      </c>
      <c r="M5" s="284">
        <f>IF(L5="-","-",L5/$V5*100000)</f>
        <v>49.60660142007292</v>
      </c>
      <c r="N5" s="285">
        <v>220.6</v>
      </c>
      <c r="O5" s="284">
        <f>IF(N5="-","-",N5/$V5*100000)</f>
        <v>4.2333525235079641</v>
      </c>
      <c r="P5" s="285">
        <v>1401.7</v>
      </c>
      <c r="Q5" s="284">
        <f>IF(P5="-","-",P5/$V5*100000)</f>
        <v>26.898867779696797</v>
      </c>
      <c r="R5" s="285"/>
      <c r="S5" s="284">
        <f>IF(R5="-","-",R5/$V5*100000)</f>
        <v>0</v>
      </c>
      <c r="T5" s="285">
        <v>884.2</v>
      </c>
      <c r="U5" s="284">
        <f>IF(T5="-","-",T5/$V5*100000)</f>
        <v>16.967952408366919</v>
      </c>
      <c r="V5" s="155">
        <f>'66-1'!T4</f>
        <v>5211000</v>
      </c>
      <c r="W5" s="10"/>
      <c r="X5" s="4"/>
    </row>
    <row r="6" spans="1:24" s="278" customFormat="1" ht="19" customHeight="1">
      <c r="A6" s="18" t="s">
        <v>54</v>
      </c>
      <c r="B6" s="28">
        <v>7</v>
      </c>
      <c r="C6" s="282">
        <f>IF(B6="-","-",B6/$V6*100000)</f>
        <v>2.7789908293302634</v>
      </c>
      <c r="D6" s="28">
        <v>65</v>
      </c>
      <c r="E6" s="282">
        <f>IF(D6="-","-",D6/$V6*100000)</f>
        <v>25.804914843781017</v>
      </c>
      <c r="F6" s="28">
        <v>175</v>
      </c>
      <c r="G6" s="282">
        <f>IF(F6="-","-",F6/$V6*100000)</f>
        <v>69.474770733256577</v>
      </c>
      <c r="H6" s="28">
        <v>161</v>
      </c>
      <c r="I6" s="282">
        <f>IF(H6="-","-",H6/$V6*100000)</f>
        <v>63.916789074596053</v>
      </c>
      <c r="J6" s="28">
        <v>277</v>
      </c>
      <c r="K6" s="282">
        <f>IF(J6="-","-",J6/$V6*100000)</f>
        <v>109.96863710349757</v>
      </c>
      <c r="L6" s="28">
        <v>181</v>
      </c>
      <c r="M6" s="282">
        <f>IF(L6="-","-",L6/$V6*100000)</f>
        <v>71.856762872682523</v>
      </c>
      <c r="N6" s="28">
        <v>20</v>
      </c>
      <c r="O6" s="282">
        <f>IF(N6="-","-",N6/$V6*100000)</f>
        <v>7.9399737980864664</v>
      </c>
      <c r="P6" s="28">
        <v>72</v>
      </c>
      <c r="Q6" s="282">
        <f>IF(P6="-","-",P6/$V6*100000)</f>
        <v>28.583905673111278</v>
      </c>
      <c r="R6" s="28" t="s">
        <v>2</v>
      </c>
      <c r="S6" s="282" t="str">
        <f>IF(R6="-","-",R6/$V6*100000)</f>
        <v>-</v>
      </c>
      <c r="T6" s="28">
        <v>74</v>
      </c>
      <c r="U6" s="282">
        <f>IF(T6="-","-",T6/$V6*100000)</f>
        <v>29.377903052919926</v>
      </c>
      <c r="V6" s="281">
        <v>251890</v>
      </c>
      <c r="W6" s="280"/>
      <c r="X6" s="279"/>
    </row>
    <row r="7" spans="1:24" s="278" customFormat="1" ht="19" customHeight="1">
      <c r="A7" s="18" t="s">
        <v>96</v>
      </c>
      <c r="B7" s="28">
        <f>IF(SUM(B8:B20)=0,"-",SUM(B8:B20))</f>
        <v>3</v>
      </c>
      <c r="C7" s="282">
        <f>IF(B7="-","-",B7/$V7*100000)</f>
        <v>3.5988483685220731</v>
      </c>
      <c r="D7" s="28">
        <f>IF(SUM(D8:D20)=0,"-",SUM(D8:D20))</f>
        <v>57</v>
      </c>
      <c r="E7" s="282">
        <f>IF(D7="-","-",D7/$V7*100000)</f>
        <v>68.378119001919387</v>
      </c>
      <c r="F7" s="28">
        <f>IF(SUM(F8:F20)=0,"-",SUM(F8:F20))</f>
        <v>82.800000000000011</v>
      </c>
      <c r="G7" s="282">
        <f>IF(F7="-","-",F7/$V7*100000)</f>
        <v>99.328214971209221</v>
      </c>
      <c r="H7" s="28">
        <f>IF(SUM(H8:H20)=0,"-",SUM(H8:H20))</f>
        <v>96</v>
      </c>
      <c r="I7" s="282">
        <f>IF(H7="-","-",H7/$V7*100000)</f>
        <v>115.16314779270634</v>
      </c>
      <c r="J7" s="28">
        <f>IF(SUM(J8:J20)=0,"-",SUM(J8:J20))</f>
        <v>93</v>
      </c>
      <c r="K7" s="282">
        <f>IF(J7="-","-",J7/$V7*100000)</f>
        <v>111.56429942418426</v>
      </c>
      <c r="L7" s="28">
        <f>IF(SUM(L8:L20)=0,"-",SUM(L8:L20))</f>
        <v>63</v>
      </c>
      <c r="M7" s="282">
        <f>IF(L7="-","-",L7/$V7*100000)</f>
        <v>75.575815738963527</v>
      </c>
      <c r="N7" s="28">
        <f>IF(SUM(N8:N20)=0,"-",SUM(N8:N20))</f>
        <v>6</v>
      </c>
      <c r="O7" s="282">
        <f>IF(N7="-","-",N7/$V7*100000)</f>
        <v>7.1976967370441463</v>
      </c>
      <c r="P7" s="28">
        <f>IF(SUM(P8:P20)=0,"-",SUM(P8:P20))</f>
        <v>57</v>
      </c>
      <c r="Q7" s="282">
        <f>IF(P7="-","-",P7/$V7*100000)</f>
        <v>68.378119001919387</v>
      </c>
      <c r="R7" s="28" t="str">
        <f>IF(SUM(R8:R20)=0,"-",SUM(R8:R20))</f>
        <v>-</v>
      </c>
      <c r="S7" s="282" t="str">
        <f>IF(R7="-","-",R7/$V7*100000)</f>
        <v>-</v>
      </c>
      <c r="T7" s="28">
        <f>IF(SUM(T8:T20)=0,"-",SUM(T8:T20))</f>
        <v>6</v>
      </c>
      <c r="U7" s="282">
        <f>IF(T7="-","-",T7/$V7*100000)</f>
        <v>7.1976967370441463</v>
      </c>
      <c r="V7" s="281">
        <f>IF(SUM(V8:V10)=0,"-",SUM(V8:V10))</f>
        <v>83360</v>
      </c>
      <c r="W7" s="280"/>
      <c r="X7" s="279"/>
    </row>
    <row r="8" spans="1:24" ht="41.5" customHeight="1">
      <c r="A8" s="21" t="s">
        <v>15</v>
      </c>
      <c r="B8" s="19">
        <f>B9</f>
        <v>1</v>
      </c>
      <c r="C8" s="274">
        <f>IF(B8="-","-",B8/$V8*100000)</f>
        <v>2.9620853080568721</v>
      </c>
      <c r="D8" s="19">
        <f>D9</f>
        <v>14</v>
      </c>
      <c r="E8" s="274">
        <f>IF(D8="-","-",D8/$V8*100000)</f>
        <v>41.469194312796212</v>
      </c>
      <c r="F8" s="19">
        <f>F9</f>
        <v>20.6</v>
      </c>
      <c r="G8" s="274">
        <f>IF(F8="-","-",F8/$V8*100000)</f>
        <v>61.018957345971572</v>
      </c>
      <c r="H8" s="19">
        <f>H9</f>
        <v>23</v>
      </c>
      <c r="I8" s="274">
        <f>IF(H8="-","-",H8/$V8*100000)</f>
        <v>68.127962085308056</v>
      </c>
      <c r="J8" s="19">
        <f>J9</f>
        <v>28</v>
      </c>
      <c r="K8" s="274">
        <f>IF(J8="-","-",J8/$V8*100000)</f>
        <v>82.938388625592424</v>
      </c>
      <c r="L8" s="19">
        <f>L9</f>
        <v>19</v>
      </c>
      <c r="M8" s="274">
        <f>IF(L8="-","-",L8/$V8*100000)</f>
        <v>56.279620853080566</v>
      </c>
      <c r="N8" s="19">
        <f>N9</f>
        <v>2</v>
      </c>
      <c r="O8" s="274">
        <f>IF(N8="-","-",N8/$V8*100000)</f>
        <v>5.9241706161137442</v>
      </c>
      <c r="P8" s="19">
        <f>P9</f>
        <v>16</v>
      </c>
      <c r="Q8" s="274">
        <f>IF(P8="-","-",P8/$V8*100000)</f>
        <v>47.393364928909953</v>
      </c>
      <c r="R8" s="19" t="str">
        <f>R9</f>
        <v>-</v>
      </c>
      <c r="S8" s="274" t="str">
        <f>IF(R8="-","-",R8/$V8*100000)</f>
        <v>-</v>
      </c>
      <c r="T8" s="19">
        <f>T9</f>
        <v>2</v>
      </c>
      <c r="U8" s="274">
        <f>IF(T8="-","-",T8/$V8*100000)</f>
        <v>5.9241706161137442</v>
      </c>
      <c r="V8" s="155">
        <v>33760</v>
      </c>
      <c r="W8" s="152"/>
      <c r="X8" s="4"/>
    </row>
    <row r="9" spans="1:24" ht="19" customHeight="1">
      <c r="A9" s="273" t="s">
        <v>14</v>
      </c>
      <c r="B9" s="272">
        <v>1</v>
      </c>
      <c r="C9" s="271">
        <v>2.9620853080568721</v>
      </c>
      <c r="D9" s="272">
        <v>14</v>
      </c>
      <c r="E9" s="271">
        <v>41.469194312796212</v>
      </c>
      <c r="F9" s="272">
        <v>20.6</v>
      </c>
      <c r="G9" s="271">
        <v>61.018957345971572</v>
      </c>
      <c r="H9" s="272">
        <v>23</v>
      </c>
      <c r="I9" s="271">
        <v>68.127962085308056</v>
      </c>
      <c r="J9" s="272">
        <v>28</v>
      </c>
      <c r="K9" s="271">
        <v>82.938388625592424</v>
      </c>
      <c r="L9" s="272">
        <v>19</v>
      </c>
      <c r="M9" s="271">
        <v>56.279620853080566</v>
      </c>
      <c r="N9" s="272">
        <v>2</v>
      </c>
      <c r="O9" s="271">
        <v>5.9241706161137442</v>
      </c>
      <c r="P9" s="272">
        <v>16</v>
      </c>
      <c r="Q9" s="271">
        <v>47.393364928909953</v>
      </c>
      <c r="R9" s="272" t="s">
        <v>2</v>
      </c>
      <c r="S9" s="271" t="s">
        <v>2</v>
      </c>
      <c r="T9" s="272">
        <v>2</v>
      </c>
      <c r="U9" s="271">
        <v>5.9241706161137442</v>
      </c>
      <c r="V9" s="155">
        <v>33760</v>
      </c>
      <c r="W9" s="152"/>
      <c r="X9" s="4"/>
    </row>
    <row r="10" spans="1:24" ht="19" customHeight="1">
      <c r="A10" s="15" t="s">
        <v>13</v>
      </c>
      <c r="B10" s="13">
        <v>1</v>
      </c>
      <c r="C10" s="270">
        <v>6.3131313131313131</v>
      </c>
      <c r="D10" s="13">
        <v>8</v>
      </c>
      <c r="E10" s="270">
        <v>50.505050505050505</v>
      </c>
      <c r="F10" s="13">
        <v>11.1</v>
      </c>
      <c r="G10" s="270">
        <v>70.075757575757578</v>
      </c>
      <c r="H10" s="13">
        <v>15</v>
      </c>
      <c r="I10" s="270">
        <v>94.696969696969703</v>
      </c>
      <c r="J10" s="13">
        <v>14</v>
      </c>
      <c r="K10" s="270">
        <v>88.383838383838395</v>
      </c>
      <c r="L10" s="13">
        <v>11</v>
      </c>
      <c r="M10" s="270">
        <v>69.444444444444443</v>
      </c>
      <c r="N10" s="13">
        <v>2</v>
      </c>
      <c r="O10" s="270">
        <v>12.626262626262626</v>
      </c>
      <c r="P10" s="13">
        <v>8</v>
      </c>
      <c r="Q10" s="270">
        <v>50.505050505050505</v>
      </c>
      <c r="R10" s="13">
        <v>0</v>
      </c>
      <c r="S10" s="270">
        <v>0</v>
      </c>
      <c r="T10" s="13">
        <v>1</v>
      </c>
      <c r="U10" s="270">
        <v>6.3131313131313131</v>
      </c>
      <c r="V10" s="155">
        <v>15840</v>
      </c>
      <c r="W10" s="152"/>
      <c r="X10" s="4"/>
    </row>
    <row r="11" spans="1:24" ht="19" customHeight="1">
      <c r="A11" s="15" t="s">
        <v>12</v>
      </c>
      <c r="B11" s="13">
        <v>0</v>
      </c>
      <c r="C11" s="270">
        <v>0</v>
      </c>
      <c r="D11" s="13">
        <v>1</v>
      </c>
      <c r="E11" s="270">
        <v>19.45525291828794</v>
      </c>
      <c r="F11" s="13">
        <v>2</v>
      </c>
      <c r="G11" s="270">
        <v>38.910505836575879</v>
      </c>
      <c r="H11" s="13">
        <v>3</v>
      </c>
      <c r="I11" s="270">
        <v>58.365758754863812</v>
      </c>
      <c r="J11" s="13">
        <v>0</v>
      </c>
      <c r="K11" s="270">
        <v>0</v>
      </c>
      <c r="L11" s="13">
        <v>0</v>
      </c>
      <c r="M11" s="270">
        <v>0</v>
      </c>
      <c r="N11" s="13">
        <v>0</v>
      </c>
      <c r="O11" s="270">
        <v>0</v>
      </c>
      <c r="P11" s="13">
        <v>1</v>
      </c>
      <c r="Q11" s="270">
        <v>19.45525291828794</v>
      </c>
      <c r="R11" s="13">
        <v>0</v>
      </c>
      <c r="S11" s="270">
        <v>0</v>
      </c>
      <c r="T11" s="13">
        <v>0</v>
      </c>
      <c r="U11" s="270">
        <v>0</v>
      </c>
      <c r="V11" s="155">
        <v>5140</v>
      </c>
      <c r="W11" s="152"/>
      <c r="X11" s="4"/>
    </row>
    <row r="12" spans="1:24" ht="19" customHeight="1">
      <c r="A12" s="15" t="s">
        <v>11</v>
      </c>
      <c r="B12" s="13">
        <v>0</v>
      </c>
      <c r="C12" s="270">
        <v>0</v>
      </c>
      <c r="D12" s="13">
        <v>1</v>
      </c>
      <c r="E12" s="270">
        <v>19.23076923076923</v>
      </c>
      <c r="F12" s="13">
        <v>2</v>
      </c>
      <c r="G12" s="270">
        <v>38.46153846153846</v>
      </c>
      <c r="H12" s="13">
        <v>3</v>
      </c>
      <c r="I12" s="270">
        <v>57.692307692307701</v>
      </c>
      <c r="J12" s="13">
        <v>1</v>
      </c>
      <c r="K12" s="270">
        <v>19.23076923076923</v>
      </c>
      <c r="L12" s="13">
        <v>1</v>
      </c>
      <c r="M12" s="270">
        <v>19.23076923076923</v>
      </c>
      <c r="N12" s="13">
        <v>0</v>
      </c>
      <c r="O12" s="270">
        <v>0</v>
      </c>
      <c r="P12" s="13">
        <v>0</v>
      </c>
      <c r="Q12" s="270">
        <v>0</v>
      </c>
      <c r="R12" s="13">
        <v>0</v>
      </c>
      <c r="S12" s="270">
        <v>0</v>
      </c>
      <c r="T12" s="13">
        <v>0</v>
      </c>
      <c r="U12" s="270">
        <v>0</v>
      </c>
      <c r="V12" s="155">
        <v>5200</v>
      </c>
      <c r="W12" s="152"/>
      <c r="X12" s="4"/>
    </row>
    <row r="13" spans="1:24" ht="19" customHeight="1">
      <c r="A13" s="277" t="s">
        <v>10</v>
      </c>
      <c r="B13" s="276">
        <v>0</v>
      </c>
      <c r="C13" s="275">
        <v>0</v>
      </c>
      <c r="D13" s="276">
        <v>4</v>
      </c>
      <c r="E13" s="275">
        <v>52.770448548812666</v>
      </c>
      <c r="F13" s="276">
        <v>5.5</v>
      </c>
      <c r="G13" s="275">
        <v>72.559366754617415</v>
      </c>
      <c r="H13" s="276">
        <v>2</v>
      </c>
      <c r="I13" s="275">
        <v>26.385224274406333</v>
      </c>
      <c r="J13" s="276">
        <v>13</v>
      </c>
      <c r="K13" s="275">
        <v>171.50395778364114</v>
      </c>
      <c r="L13" s="276">
        <v>7</v>
      </c>
      <c r="M13" s="275">
        <v>92.348284960422163</v>
      </c>
      <c r="N13" s="276">
        <v>0</v>
      </c>
      <c r="O13" s="275">
        <v>0</v>
      </c>
      <c r="P13" s="276">
        <v>7</v>
      </c>
      <c r="Q13" s="275">
        <v>92.348284960422163</v>
      </c>
      <c r="R13" s="276">
        <v>0</v>
      </c>
      <c r="S13" s="275">
        <v>0</v>
      </c>
      <c r="T13" s="276">
        <v>1</v>
      </c>
      <c r="U13" s="275">
        <v>13.192612137203167</v>
      </c>
      <c r="V13" s="155">
        <v>7580</v>
      </c>
      <c r="W13" s="152"/>
      <c r="X13" s="4"/>
    </row>
    <row r="14" spans="1:24" ht="41.5" customHeight="1">
      <c r="A14" s="21" t="s">
        <v>9</v>
      </c>
      <c r="B14" s="19" t="str">
        <f>B15</f>
        <v>-</v>
      </c>
      <c r="C14" s="274" t="str">
        <f>C15</f>
        <v>-</v>
      </c>
      <c r="D14" s="19">
        <f>D15</f>
        <v>5</v>
      </c>
      <c r="E14" s="274">
        <f>E15</f>
        <v>23.26663564448581</v>
      </c>
      <c r="F14" s="19">
        <f>F15</f>
        <v>7</v>
      </c>
      <c r="G14" s="274">
        <f>G15</f>
        <v>32.573289902280131</v>
      </c>
      <c r="H14" s="19">
        <f>H15</f>
        <v>9</v>
      </c>
      <c r="I14" s="274">
        <f>I15</f>
        <v>41.879944160074459</v>
      </c>
      <c r="J14" s="19">
        <f>J15</f>
        <v>3</v>
      </c>
      <c r="K14" s="274">
        <f>K15</f>
        <v>13.959981386691485</v>
      </c>
      <c r="L14" s="19">
        <f>L15</f>
        <v>2</v>
      </c>
      <c r="M14" s="274">
        <f>M15</f>
        <v>9.3066542577943228</v>
      </c>
      <c r="N14" s="19" t="str">
        <f>N15</f>
        <v>-</v>
      </c>
      <c r="O14" s="274" t="str">
        <f>O15</f>
        <v>-</v>
      </c>
      <c r="P14" s="19">
        <f>P15</f>
        <v>3</v>
      </c>
      <c r="Q14" s="274">
        <f>Q15</f>
        <v>13.959981386691485</v>
      </c>
      <c r="R14" s="93" t="str">
        <f>R15</f>
        <v>-</v>
      </c>
      <c r="S14" s="274" t="str">
        <f>S15</f>
        <v>-</v>
      </c>
      <c r="T14" s="19" t="str">
        <f>T15</f>
        <v>-</v>
      </c>
      <c r="U14" s="274" t="str">
        <f>U15</f>
        <v>-</v>
      </c>
      <c r="V14" s="155"/>
      <c r="W14" s="152"/>
      <c r="X14" s="4"/>
    </row>
    <row r="15" spans="1:24" ht="19" customHeight="1">
      <c r="A15" s="273" t="s">
        <v>8</v>
      </c>
      <c r="B15" s="272" t="str">
        <f>IF(SUM(B16:B35)=0,"-",SUM(B16:B35))</f>
        <v>-</v>
      </c>
      <c r="C15" s="271" t="str">
        <f>IF(B15="-","-",B15/$V15*100000)</f>
        <v>-</v>
      </c>
      <c r="D15" s="272">
        <f>IF(SUM(D16:D35)=0,"-",SUM(D16:D35))</f>
        <v>5</v>
      </c>
      <c r="E15" s="271">
        <f>IF(D15="-","-",D15/$V15*100000)</f>
        <v>23.26663564448581</v>
      </c>
      <c r="F15" s="272">
        <f>IF(SUM(F16:F35)=0,"-",SUM(F16:F35))</f>
        <v>7</v>
      </c>
      <c r="G15" s="271">
        <f>IF(F15="-","-",F15/$V15*100000)</f>
        <v>32.573289902280131</v>
      </c>
      <c r="H15" s="272">
        <f>IF(SUM(H16:H35)=0,"-",SUM(H16:H35))</f>
        <v>9</v>
      </c>
      <c r="I15" s="271">
        <f>IF(H15="-","-",H15/$V15*100000)</f>
        <v>41.879944160074459</v>
      </c>
      <c r="J15" s="272">
        <f>IF(SUM(J16:J35)=0,"-",SUM(J16:J35))</f>
        <v>3</v>
      </c>
      <c r="K15" s="271">
        <f>IF(J15="-","-",J15/$V15*100000)</f>
        <v>13.959981386691485</v>
      </c>
      <c r="L15" s="272">
        <f>IF(SUM(L16:L35)=0,"-",SUM(L16:L35))</f>
        <v>2</v>
      </c>
      <c r="M15" s="271">
        <f>IF(L15="-","-",L15/$V15*100000)</f>
        <v>9.3066542577943228</v>
      </c>
      <c r="N15" s="272" t="str">
        <f>IF(SUM(N16:N35)=0,"-",SUM(N16:N35))</f>
        <v>-</v>
      </c>
      <c r="O15" s="271" t="str">
        <f>IF(N15="-","-",N15/$V15*100000)</f>
        <v>-</v>
      </c>
      <c r="P15" s="272">
        <f>IF(SUM(P16:P35)=0,"-",SUM(P16:P35))</f>
        <v>3</v>
      </c>
      <c r="Q15" s="271">
        <f>IF(P15="-","-",P15/$V15*100000)</f>
        <v>13.959981386691485</v>
      </c>
      <c r="R15" s="272" t="str">
        <f>IF(SUM(R16:R35)=0,"-",SUM(R16:R35))</f>
        <v>-</v>
      </c>
      <c r="S15" s="271" t="str">
        <f>IF(R15="-","-",R15/$V15*100000)</f>
        <v>-</v>
      </c>
      <c r="T15" s="272" t="str">
        <f>IF(SUM(T16:T35)=0,"-",SUM(T16:T35))</f>
        <v>-</v>
      </c>
      <c r="U15" s="271" t="str">
        <f>IF(T15="-","-",T15/$V15*100000)</f>
        <v>-</v>
      </c>
      <c r="V15" s="155">
        <v>21490</v>
      </c>
      <c r="W15" s="152"/>
      <c r="X15" s="4"/>
    </row>
    <row r="16" spans="1:24" ht="19" customHeight="1">
      <c r="A16" s="15" t="s">
        <v>7</v>
      </c>
      <c r="B16" s="13" t="s">
        <v>2</v>
      </c>
      <c r="C16" s="270" t="str">
        <f>IF(B16="-","-",B16/$V16*100000)</f>
        <v>-</v>
      </c>
      <c r="D16" s="13">
        <v>1</v>
      </c>
      <c r="E16" s="270">
        <f>IF(D16="-","-",D16/$V16*100000)</f>
        <v>13.297872340425533</v>
      </c>
      <c r="F16" s="13">
        <v>4</v>
      </c>
      <c r="G16" s="270">
        <f>IF(F16="-","-",F16/$V16*100000)</f>
        <v>53.191489361702132</v>
      </c>
      <c r="H16" s="13">
        <v>5</v>
      </c>
      <c r="I16" s="270">
        <f>IF(H16="-","-",H16/$V16*100000)</f>
        <v>66.489361702127653</v>
      </c>
      <c r="J16" s="13">
        <v>2</v>
      </c>
      <c r="K16" s="270">
        <f>IF(J16="-","-",J16/$V16*100000)</f>
        <v>26.595744680851066</v>
      </c>
      <c r="L16" s="13">
        <v>1</v>
      </c>
      <c r="M16" s="270">
        <f>IF(L16="-","-",L16/$V16*100000)</f>
        <v>13.297872340425533</v>
      </c>
      <c r="N16" s="13" t="s">
        <v>2</v>
      </c>
      <c r="O16" s="270" t="str">
        <f>IF(N16="-","-",N16/$V16*100000)</f>
        <v>-</v>
      </c>
      <c r="P16" s="13">
        <v>3</v>
      </c>
      <c r="Q16" s="270">
        <f>IF(P16="-","-",P16/$V16*100000)</f>
        <v>39.89361702127659</v>
      </c>
      <c r="R16" s="13" t="s">
        <v>2</v>
      </c>
      <c r="S16" s="270" t="str">
        <f>IF(R16="-","-",R16/$V16*100000)</f>
        <v>-</v>
      </c>
      <c r="T16" s="13" t="s">
        <v>2</v>
      </c>
      <c r="U16" s="270" t="str">
        <f>IF(T16="-","-",T16/$V16*100000)</f>
        <v>-</v>
      </c>
      <c r="V16" s="155">
        <v>7520</v>
      </c>
      <c r="W16" s="152"/>
      <c r="X16" s="4"/>
    </row>
    <row r="17" spans="1:24" ht="19" customHeight="1">
      <c r="A17" s="15" t="s">
        <v>6</v>
      </c>
      <c r="B17" s="13" t="s">
        <v>2</v>
      </c>
      <c r="C17" s="270" t="str">
        <f>IF(B17="-","-",B17/$V17*100000)</f>
        <v>-</v>
      </c>
      <c r="D17" s="13"/>
      <c r="E17" s="270">
        <f>IF(D17="-","-",D17/$V17*100000)</f>
        <v>0</v>
      </c>
      <c r="F17" s="13" t="s">
        <v>2</v>
      </c>
      <c r="G17" s="270" t="str">
        <f>IF(F17="-","-",F17/$V17*100000)</f>
        <v>-</v>
      </c>
      <c r="H17" s="13" t="s">
        <v>2</v>
      </c>
      <c r="I17" s="270" t="str">
        <f>IF(H17="-","-",H17/$V17*100000)</f>
        <v>-</v>
      </c>
      <c r="J17" s="13" t="s">
        <v>2</v>
      </c>
      <c r="K17" s="270" t="str">
        <f>IF(J17="-","-",J17/$V17*100000)</f>
        <v>-</v>
      </c>
      <c r="L17" s="13" t="s">
        <v>2</v>
      </c>
      <c r="M17" s="270" t="str">
        <f>IF(L17="-","-",L17/$V17*100000)</f>
        <v>-</v>
      </c>
      <c r="N17" s="13" t="s">
        <v>2</v>
      </c>
      <c r="O17" s="270" t="str">
        <f>IF(N17="-","-",N17/$V17*100000)</f>
        <v>-</v>
      </c>
      <c r="P17" s="13" t="s">
        <v>2</v>
      </c>
      <c r="Q17" s="270" t="str">
        <f>IF(P17="-","-",P17/$V17*100000)</f>
        <v>-</v>
      </c>
      <c r="R17" s="13" t="s">
        <v>2</v>
      </c>
      <c r="S17" s="270" t="str">
        <f>IF(R17="-","-",R17/$V17*100000)</f>
        <v>-</v>
      </c>
      <c r="T17" s="13" t="s">
        <v>2</v>
      </c>
      <c r="U17" s="270" t="str">
        <f>IF(T17="-","-",T17/$V17*100000)</f>
        <v>-</v>
      </c>
      <c r="V17" s="155">
        <v>4330</v>
      </c>
      <c r="W17" s="152"/>
      <c r="X17" s="4"/>
    </row>
    <row r="18" spans="1:24" ht="19" customHeight="1">
      <c r="A18" s="15" t="s">
        <v>5</v>
      </c>
      <c r="B18" s="13" t="s">
        <v>2</v>
      </c>
      <c r="C18" s="270" t="str">
        <f>IF(B18="-","-",B18/$V18*100000)</f>
        <v>-</v>
      </c>
      <c r="D18" s="13">
        <v>1</v>
      </c>
      <c r="E18" s="270">
        <f>IF(D18="-","-",D18/$V18*100000)</f>
        <v>27.3224043715847</v>
      </c>
      <c r="F18" s="13">
        <v>1</v>
      </c>
      <c r="G18" s="270">
        <f>IF(F18="-","-",F18/$V18*100000)</f>
        <v>27.3224043715847</v>
      </c>
      <c r="H18" s="13">
        <v>1</v>
      </c>
      <c r="I18" s="270">
        <f>IF(H18="-","-",H18/$V18*100000)</f>
        <v>27.3224043715847</v>
      </c>
      <c r="J18" s="13" t="s">
        <v>2</v>
      </c>
      <c r="K18" s="270" t="str">
        <f>IF(J18="-","-",J18/$V18*100000)</f>
        <v>-</v>
      </c>
      <c r="L18" s="13" t="s">
        <v>2</v>
      </c>
      <c r="M18" s="270" t="str">
        <f>IF(L18="-","-",L18/$V18*100000)</f>
        <v>-</v>
      </c>
      <c r="N18" s="13" t="s">
        <v>2</v>
      </c>
      <c r="O18" s="270" t="str">
        <f>IF(N18="-","-",N18/$V18*100000)</f>
        <v>-</v>
      </c>
      <c r="P18" s="13" t="s">
        <v>2</v>
      </c>
      <c r="Q18" s="270" t="str">
        <f>IF(P18="-","-",P18/$V18*100000)</f>
        <v>-</v>
      </c>
      <c r="R18" s="13" t="s">
        <v>2</v>
      </c>
      <c r="S18" s="270" t="str">
        <f>IF(R18="-","-",R18/$V18*100000)</f>
        <v>-</v>
      </c>
      <c r="T18" s="13" t="s">
        <v>2</v>
      </c>
      <c r="U18" s="270" t="str">
        <f>IF(T18="-","-",T18/$V18*100000)</f>
        <v>-</v>
      </c>
      <c r="V18" s="155">
        <v>3660</v>
      </c>
      <c r="W18" s="152"/>
      <c r="X18" s="4"/>
    </row>
    <row r="19" spans="1:24" ht="19" customHeight="1">
      <c r="A19" s="15" t="s">
        <v>4</v>
      </c>
      <c r="B19" s="13" t="s">
        <v>2</v>
      </c>
      <c r="C19" s="270" t="str">
        <f>IF(B19="-","-",B19/$V19*100000)</f>
        <v>-</v>
      </c>
      <c r="D19" s="13">
        <v>1</v>
      </c>
      <c r="E19" s="270">
        <f>IF(D19="-","-",D19/$V19*100000)</f>
        <v>28.08988764044944</v>
      </c>
      <c r="F19" s="13">
        <v>1</v>
      </c>
      <c r="G19" s="270">
        <f>IF(F19="-","-",F19/$V19*100000)</f>
        <v>28.08988764044944</v>
      </c>
      <c r="H19" s="13">
        <v>1</v>
      </c>
      <c r="I19" s="270">
        <f>IF(H19="-","-",H19/$V19*100000)</f>
        <v>28.08988764044944</v>
      </c>
      <c r="J19" s="13" t="s">
        <v>2</v>
      </c>
      <c r="K19" s="270" t="str">
        <f>IF(J19="-","-",J19/$V19*100000)</f>
        <v>-</v>
      </c>
      <c r="L19" s="13" t="s">
        <v>2</v>
      </c>
      <c r="M19" s="270" t="str">
        <f>IF(L19="-","-",L19/$V19*100000)</f>
        <v>-</v>
      </c>
      <c r="N19" s="13" t="s">
        <v>2</v>
      </c>
      <c r="O19" s="270" t="str">
        <f>IF(N19="-","-",N19/$V19*100000)</f>
        <v>-</v>
      </c>
      <c r="P19" s="13" t="s">
        <v>2</v>
      </c>
      <c r="Q19" s="270" t="str">
        <f>IF(P19="-","-",P19/$V19*100000)</f>
        <v>-</v>
      </c>
      <c r="R19" s="13" t="s">
        <v>2</v>
      </c>
      <c r="S19" s="270" t="str">
        <f>IF(R19="-","-",R19/$V19*100000)</f>
        <v>-</v>
      </c>
      <c r="T19" s="13" t="s">
        <v>2</v>
      </c>
      <c r="U19" s="270" t="str">
        <f>IF(T19="-","-",T19/$V19*100000)</f>
        <v>-</v>
      </c>
      <c r="V19" s="155">
        <v>3560</v>
      </c>
      <c r="W19" s="152"/>
      <c r="X19" s="4"/>
    </row>
    <row r="20" spans="1:24" ht="19" customHeight="1">
      <c r="A20" s="15" t="s">
        <v>3</v>
      </c>
      <c r="B20" s="13" t="s">
        <v>2</v>
      </c>
      <c r="C20" s="270" t="str">
        <f>IF(B20="-","-",B20/$V20*100000)</f>
        <v>-</v>
      </c>
      <c r="D20" s="13">
        <v>2</v>
      </c>
      <c r="E20" s="270">
        <f>IF(D20="-","-",D20/$V20*100000)</f>
        <v>82.644628099173545</v>
      </c>
      <c r="F20" s="13">
        <v>1</v>
      </c>
      <c r="G20" s="270">
        <f>IF(F20="-","-",F20/$V20*100000)</f>
        <v>41.322314049586772</v>
      </c>
      <c r="H20" s="13">
        <v>2</v>
      </c>
      <c r="I20" s="270">
        <f>IF(H20="-","-",H20/$V20*100000)</f>
        <v>82.644628099173545</v>
      </c>
      <c r="J20" s="13">
        <v>1</v>
      </c>
      <c r="K20" s="270">
        <f>IF(J20="-","-",J20/$V20*100000)</f>
        <v>41.322314049586772</v>
      </c>
      <c r="L20" s="13">
        <v>1</v>
      </c>
      <c r="M20" s="270">
        <f>IF(L20="-","-",L20/$V20*100000)</f>
        <v>41.322314049586772</v>
      </c>
      <c r="N20" s="13" t="s">
        <v>2</v>
      </c>
      <c r="O20" s="270" t="str">
        <f>IF(N20="-","-",N20/$V20*100000)</f>
        <v>-</v>
      </c>
      <c r="P20" s="13" t="s">
        <v>2</v>
      </c>
      <c r="Q20" s="270" t="str">
        <f>IF(P20="-","-",P20/$V20*100000)</f>
        <v>-</v>
      </c>
      <c r="R20" s="13" t="s">
        <v>2</v>
      </c>
      <c r="S20" s="270" t="str">
        <f>IF(R20="-","-",R20/$V20*100000)</f>
        <v>-</v>
      </c>
      <c r="T20" s="13" t="s">
        <v>2</v>
      </c>
      <c r="U20" s="270" t="str">
        <f>IF(T20="-","-",T20/$V20*100000)</f>
        <v>-</v>
      </c>
      <c r="V20" s="155">
        <v>2420</v>
      </c>
      <c r="W20" s="152"/>
      <c r="X20" s="4"/>
    </row>
    <row r="21" spans="1:24" ht="13.5" customHeight="1">
      <c r="A21" s="156"/>
      <c r="B21" s="10"/>
      <c r="C21" s="269"/>
      <c r="D21" s="10"/>
      <c r="E21" s="269"/>
      <c r="F21" s="10"/>
      <c r="G21" s="269"/>
      <c r="H21" s="10"/>
      <c r="I21" s="269"/>
      <c r="J21" s="10"/>
      <c r="K21" s="269"/>
      <c r="L21" s="10"/>
      <c r="M21" s="269"/>
      <c r="N21" s="10"/>
      <c r="O21" s="269"/>
      <c r="P21" s="10"/>
      <c r="Q21" s="269"/>
      <c r="R21" s="10"/>
      <c r="S21" s="269"/>
      <c r="T21" s="10"/>
      <c r="U21" s="269"/>
      <c r="V21" s="155"/>
      <c r="W21" s="152"/>
      <c r="X21" s="4"/>
    </row>
    <row r="22" spans="1:24" ht="13.5" customHeight="1">
      <c r="A22" s="9" t="s">
        <v>126</v>
      </c>
      <c r="B22" s="88"/>
      <c r="C22" s="267"/>
      <c r="D22" s="268"/>
      <c r="E22" s="267"/>
      <c r="F22" s="268"/>
      <c r="G22" s="267"/>
      <c r="H22" s="268"/>
      <c r="I22" s="267"/>
      <c r="J22" s="268"/>
      <c r="K22" s="267"/>
      <c r="L22" s="268"/>
      <c r="M22" s="267"/>
      <c r="N22" s="268"/>
      <c r="O22" s="267"/>
      <c r="P22" s="268"/>
      <c r="Q22" s="267"/>
      <c r="R22" s="268"/>
      <c r="S22" s="267"/>
      <c r="T22" s="268"/>
      <c r="U22" s="267"/>
      <c r="V22" s="155"/>
      <c r="W22" s="152"/>
      <c r="X22" s="4"/>
    </row>
    <row r="23" spans="1:24" ht="13.5" customHeight="1">
      <c r="A23" s="266" t="s">
        <v>125</v>
      </c>
      <c r="B23" s="266"/>
      <c r="C23" s="266"/>
      <c r="D23" s="266"/>
      <c r="E23" s="266"/>
      <c r="F23" s="266"/>
      <c r="G23" s="266"/>
      <c r="H23" s="266"/>
      <c r="I23" s="266"/>
      <c r="J23" s="266"/>
      <c r="K23" s="266"/>
      <c r="L23" s="266"/>
      <c r="M23" s="266"/>
      <c r="N23" s="266"/>
      <c r="O23" s="266"/>
      <c r="P23" s="266"/>
      <c r="Q23" s="266"/>
      <c r="R23" s="266"/>
      <c r="S23" s="266"/>
      <c r="T23" s="266"/>
      <c r="U23" s="266"/>
      <c r="V23" s="155"/>
      <c r="W23" s="152"/>
      <c r="X23" s="4"/>
    </row>
    <row r="24" spans="1:24">
      <c r="A24" s="5" t="s">
        <v>124</v>
      </c>
      <c r="B24" s="4"/>
      <c r="C24" s="264"/>
      <c r="D24" s="82"/>
      <c r="E24" s="265"/>
      <c r="F24" s="4"/>
      <c r="G24" s="264"/>
      <c r="H24" s="4"/>
      <c r="I24" s="264"/>
      <c r="J24" s="4"/>
      <c r="K24" s="264"/>
      <c r="L24" s="4"/>
      <c r="M24" s="264"/>
      <c r="N24" s="4"/>
      <c r="O24" s="264"/>
      <c r="P24" s="4"/>
      <c r="Q24" s="264"/>
      <c r="R24" s="81"/>
      <c r="S24" s="264"/>
      <c r="T24" s="4"/>
      <c r="U24" s="264"/>
      <c r="W24" s="152"/>
      <c r="X24" s="4"/>
    </row>
    <row r="25" spans="1:24">
      <c r="A25" s="5"/>
      <c r="B25" s="4"/>
      <c r="C25" s="264"/>
      <c r="D25" s="82"/>
      <c r="E25" s="265"/>
      <c r="F25" s="4"/>
      <c r="G25" s="264"/>
      <c r="H25" s="4"/>
      <c r="I25" s="264"/>
      <c r="J25" s="4"/>
      <c r="K25" s="264"/>
      <c r="L25" s="4"/>
      <c r="M25" s="264"/>
      <c r="N25" s="4"/>
      <c r="O25" s="264"/>
      <c r="P25" s="4"/>
      <c r="Q25" s="264"/>
      <c r="R25" s="81"/>
      <c r="S25" s="264"/>
      <c r="T25" s="4"/>
      <c r="U25" s="264"/>
      <c r="X25" s="4"/>
    </row>
    <row r="26" spans="1:24">
      <c r="A26" s="5"/>
      <c r="B26" s="4"/>
      <c r="C26" s="264"/>
      <c r="D26" s="82"/>
      <c r="E26" s="265"/>
      <c r="F26" s="4"/>
      <c r="G26" s="264"/>
      <c r="H26" s="4"/>
      <c r="I26" s="264"/>
      <c r="J26" s="4"/>
      <c r="K26" s="264"/>
      <c r="L26" s="4"/>
      <c r="M26" s="264"/>
      <c r="N26" s="4"/>
      <c r="O26" s="264"/>
      <c r="P26" s="4"/>
      <c r="Q26" s="264"/>
      <c r="R26" s="81"/>
      <c r="S26" s="264"/>
      <c r="T26" s="4"/>
      <c r="U26" s="264"/>
      <c r="X26" s="4"/>
    </row>
    <row r="27" spans="1:24">
      <c r="A27" s="5"/>
      <c r="B27" s="4"/>
      <c r="C27" s="264"/>
      <c r="D27" s="82"/>
      <c r="E27" s="265"/>
      <c r="F27" s="4"/>
      <c r="G27" s="264"/>
      <c r="H27" s="4"/>
      <c r="I27" s="264"/>
      <c r="J27" s="4"/>
      <c r="K27" s="264"/>
      <c r="L27" s="4"/>
      <c r="M27" s="264"/>
      <c r="N27" s="4"/>
      <c r="O27" s="264"/>
      <c r="P27" s="4"/>
      <c r="Q27" s="264"/>
      <c r="R27" s="81"/>
      <c r="S27" s="264"/>
      <c r="T27" s="4"/>
      <c r="U27" s="264"/>
      <c r="X27" s="4"/>
    </row>
    <row r="28" spans="1:24">
      <c r="A28" s="5"/>
      <c r="B28" s="4"/>
      <c r="C28" s="264"/>
      <c r="D28" s="82"/>
      <c r="E28" s="265"/>
      <c r="F28" s="4"/>
      <c r="G28" s="264"/>
      <c r="H28" s="4"/>
      <c r="I28" s="264"/>
      <c r="J28" s="4"/>
      <c r="K28" s="264"/>
      <c r="L28" s="4"/>
      <c r="M28" s="264"/>
      <c r="N28" s="4"/>
      <c r="O28" s="264"/>
      <c r="P28" s="4"/>
      <c r="Q28" s="264"/>
      <c r="R28" s="81"/>
      <c r="S28" s="264"/>
      <c r="T28" s="4"/>
      <c r="U28" s="264"/>
      <c r="X28" s="4"/>
    </row>
    <row r="29" spans="1:24">
      <c r="A29" s="5"/>
      <c r="B29" s="4"/>
      <c r="C29" s="264"/>
      <c r="D29" s="82"/>
      <c r="E29" s="265"/>
      <c r="F29" s="4"/>
      <c r="G29" s="264"/>
      <c r="H29" s="4"/>
      <c r="I29" s="264"/>
      <c r="J29" s="4"/>
      <c r="K29" s="264"/>
      <c r="L29" s="4"/>
      <c r="M29" s="264"/>
      <c r="N29" s="4"/>
      <c r="O29" s="264"/>
      <c r="P29" s="4"/>
      <c r="Q29" s="264"/>
      <c r="R29" s="81"/>
      <c r="S29" s="264"/>
      <c r="T29" s="4"/>
      <c r="U29" s="264"/>
      <c r="X29" s="4"/>
    </row>
    <row r="30" spans="1:24">
      <c r="A30" s="5"/>
      <c r="B30" s="4"/>
      <c r="C30" s="264"/>
      <c r="D30" s="82"/>
      <c r="E30" s="265"/>
      <c r="F30" s="4"/>
      <c r="G30" s="264"/>
      <c r="H30" s="4"/>
      <c r="I30" s="264"/>
      <c r="J30" s="4"/>
      <c r="K30" s="264"/>
      <c r="L30" s="4"/>
      <c r="M30" s="264"/>
      <c r="N30" s="4"/>
      <c r="O30" s="264"/>
      <c r="P30" s="4"/>
      <c r="Q30" s="264"/>
      <c r="R30" s="81"/>
      <c r="S30" s="264"/>
      <c r="T30" s="4"/>
      <c r="U30" s="264"/>
      <c r="X30" s="4"/>
    </row>
    <row r="31" spans="1:24">
      <c r="A31" s="5"/>
      <c r="B31" s="4"/>
      <c r="C31" s="264"/>
      <c r="D31" s="82"/>
      <c r="E31" s="265"/>
      <c r="F31" s="4"/>
      <c r="G31" s="264"/>
      <c r="H31" s="4"/>
      <c r="I31" s="264"/>
      <c r="J31" s="4"/>
      <c r="K31" s="264"/>
      <c r="L31" s="4"/>
      <c r="M31" s="264"/>
      <c r="N31" s="4"/>
      <c r="O31" s="264"/>
      <c r="P31" s="4"/>
      <c r="Q31" s="264"/>
      <c r="R31" s="81"/>
      <c r="S31" s="264"/>
      <c r="T31" s="4"/>
      <c r="U31" s="264"/>
      <c r="X31" s="4"/>
    </row>
    <row r="32" spans="1:24">
      <c r="A32" s="5"/>
      <c r="B32" s="4"/>
      <c r="C32" s="264"/>
      <c r="D32" s="82"/>
      <c r="E32" s="265"/>
      <c r="F32" s="4"/>
      <c r="G32" s="264"/>
      <c r="H32" s="4"/>
      <c r="I32" s="264"/>
      <c r="J32" s="4"/>
      <c r="K32" s="264"/>
      <c r="L32" s="4"/>
      <c r="M32" s="264"/>
      <c r="N32" s="4"/>
      <c r="O32" s="264"/>
      <c r="P32" s="4"/>
      <c r="Q32" s="264"/>
      <c r="R32" s="81"/>
      <c r="S32" s="264"/>
      <c r="T32" s="4"/>
      <c r="U32" s="264"/>
      <c r="X32" s="4"/>
    </row>
    <row r="33" spans="1:24">
      <c r="A33" s="5"/>
      <c r="B33" s="4"/>
      <c r="C33" s="264"/>
      <c r="D33" s="82"/>
      <c r="E33" s="265"/>
      <c r="F33" s="4"/>
      <c r="G33" s="264"/>
      <c r="H33" s="4"/>
      <c r="I33" s="264"/>
      <c r="J33" s="4"/>
      <c r="K33" s="264"/>
      <c r="L33" s="4"/>
      <c r="M33" s="264"/>
      <c r="N33" s="4"/>
      <c r="O33" s="264"/>
      <c r="P33" s="4"/>
      <c r="Q33" s="264"/>
      <c r="R33" s="81"/>
      <c r="S33" s="264"/>
      <c r="T33" s="4"/>
      <c r="U33" s="264"/>
      <c r="X33" s="4"/>
    </row>
    <row r="34" spans="1:24">
      <c r="A34" s="5"/>
      <c r="B34" s="4"/>
      <c r="C34" s="264"/>
      <c r="D34" s="82"/>
      <c r="E34" s="265"/>
      <c r="F34" s="4"/>
      <c r="G34" s="264"/>
      <c r="H34" s="4"/>
      <c r="I34" s="264"/>
      <c r="J34" s="4"/>
      <c r="K34" s="264"/>
      <c r="L34" s="4"/>
      <c r="M34" s="264"/>
      <c r="N34" s="4"/>
      <c r="O34" s="264"/>
      <c r="P34" s="4"/>
      <c r="Q34" s="264"/>
      <c r="R34" s="81"/>
      <c r="S34" s="264"/>
      <c r="T34" s="4"/>
      <c r="U34" s="264"/>
      <c r="X34" s="4"/>
    </row>
    <row r="35" spans="1:24">
      <c r="A35" s="5"/>
      <c r="B35" s="4"/>
      <c r="C35" s="264"/>
      <c r="D35" s="82"/>
      <c r="E35" s="265"/>
      <c r="F35" s="4"/>
      <c r="G35" s="264"/>
      <c r="H35" s="4"/>
      <c r="I35" s="264"/>
      <c r="J35" s="4"/>
      <c r="K35" s="264"/>
      <c r="L35" s="4"/>
      <c r="M35" s="264"/>
      <c r="N35" s="4"/>
      <c r="O35" s="264"/>
      <c r="P35" s="4"/>
      <c r="Q35" s="264"/>
      <c r="R35" s="81"/>
      <c r="S35" s="264"/>
      <c r="T35" s="4"/>
      <c r="U35" s="264"/>
      <c r="X35" s="4"/>
    </row>
  </sheetData>
  <mergeCells count="13">
    <mergeCell ref="H2:I3"/>
    <mergeCell ref="J2:K3"/>
    <mergeCell ref="L2:M3"/>
    <mergeCell ref="A23:U23"/>
    <mergeCell ref="T1:U1"/>
    <mergeCell ref="V2:V4"/>
    <mergeCell ref="N2:O3"/>
    <mergeCell ref="P2:Q3"/>
    <mergeCell ref="R2:S3"/>
    <mergeCell ref="T2:U3"/>
    <mergeCell ref="D2:E3"/>
    <mergeCell ref="B2:C3"/>
    <mergeCell ref="F2:G3"/>
  </mergeCells>
  <phoneticPr fontId="5"/>
  <pageMargins left="0.98425196850393704" right="0.78740157480314965" top="1.1811023622047245" bottom="0.78740157480314965" header="0.51181102362204722" footer="0.51181102362204722"/>
  <pageSetup paperSize="9" scale="66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64</vt:lpstr>
      <vt:lpstr>65</vt:lpstr>
      <vt:lpstr>66-1</vt:lpstr>
      <vt:lpstr>66-2</vt:lpstr>
      <vt:lpstr>67</vt:lpstr>
      <vt:lpstr>'64'!Print_Area</vt:lpstr>
      <vt:lpstr>'65'!Print_Area</vt:lpstr>
      <vt:lpstr>'66-1'!Print_Area</vt:lpstr>
      <vt:lpstr>'67'!Print_Area</vt:lpstr>
      <vt:lpstr>'64'!Print_Titles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藤井＿希</dc:creator>
  <cp:lastModifiedBy>藤井＿希</cp:lastModifiedBy>
  <dcterms:created xsi:type="dcterms:W3CDTF">2024-01-05T00:54:00Z</dcterms:created>
  <dcterms:modified xsi:type="dcterms:W3CDTF">2024-01-05T00:54:14Z</dcterms:modified>
</cp:coreProperties>
</file>