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4【2年度版道南】元年度実績\"/>
    </mc:Choice>
  </mc:AlternateContent>
  <bookViews>
    <workbookView xWindow="0" yWindow="0" windowWidth="19200" windowHeight="6970"/>
  </bookViews>
  <sheets>
    <sheet name="58-1" sheetId="1" r:id="rId1"/>
    <sheet name="58-2" sheetId="2" r:id="rId2"/>
    <sheet name="58-3" sheetId="3" r:id="rId3"/>
    <sheet name="59" sheetId="4" r:id="rId4"/>
    <sheet name="60" sheetId="5" r:id="rId5"/>
    <sheet name="61-1" sheetId="6" r:id="rId6"/>
    <sheet name="61-2" sheetId="7" r:id="rId7"/>
    <sheet name="61-3" sheetId="8" r:id="rId8"/>
  </sheets>
  <externalReferences>
    <externalReference r:id="rId9"/>
  </externalReferences>
  <definedNames>
    <definedName name="_xlnm.Print_Area" localSheetId="0">'58-1'!$A$1:$U$20</definedName>
    <definedName name="_xlnm.Print_Area" localSheetId="1">'58-2'!$A$1:$U$20</definedName>
    <definedName name="_xlnm.Print_Area" localSheetId="2">'58-3'!$A$1:$U$20</definedName>
    <definedName name="_xlnm.Print_Area" localSheetId="3">'59'!$A$1:$U$20</definedName>
    <definedName name="_xlnm.Print_Area" localSheetId="4">'60'!$A$1:$J$23</definedName>
    <definedName name="_xlnm.Print_Area" localSheetId="5">'61-1'!$A$1:$AR$41</definedName>
    <definedName name="_xlnm.Print_Area" localSheetId="6">'61-2'!$A$1:$AM$36</definedName>
    <definedName name="_xlnm.Print_Area" localSheetId="7">'61-3'!$A$1:$P$42</definedName>
    <definedName name="_xlnm.Print_Area">#REF!</definedName>
    <definedName name="_xlnm.Print_Titles" localSheetId="1">'58-2'!#REF!</definedName>
    <definedName name="_xlnm.Print_Titles" localSheetId="5">'61-1'!$A:$A,'61-1'!$1:$5</definedName>
    <definedName name="_xlnm.Print_Titles">#N/A</definedName>
    <definedName name="Z_293DF52C_1200_42BF_A78D_BB2AAB878329_.wvu.PrintArea" localSheetId="0" hidden="1">'58-1'!$A$1:$U$19</definedName>
    <definedName name="Z_293DF52C_1200_42BF_A78D_BB2AAB878329_.wvu.PrintArea" localSheetId="1" hidden="1">'58-2'!$A$1:$U$19</definedName>
    <definedName name="Z_293DF52C_1200_42BF_A78D_BB2AAB878329_.wvu.PrintArea" localSheetId="2" hidden="1">'58-3'!$A$1:$U$19</definedName>
    <definedName name="Z_293DF52C_1200_42BF_A78D_BB2AAB878329_.wvu.PrintArea" localSheetId="3" hidden="1">'59'!$A$1:$U$19</definedName>
    <definedName name="Z_293DF52C_1200_42BF_A78D_BB2AAB878329_.wvu.PrintArea" localSheetId="4" hidden="1">'60'!$A$1:$J$22</definedName>
    <definedName name="Z_293DF52C_1200_42BF_A78D_BB2AAB878329_.wvu.PrintArea" localSheetId="5" hidden="1">'61-1'!$A$1:$BC$38</definedName>
    <definedName name="Z_293DF52C_1200_42BF_A78D_BB2AAB878329_.wvu.PrintArea" localSheetId="6" hidden="1">'61-2'!$A$1:$BA$39</definedName>
    <definedName name="Z_293DF52C_1200_42BF_A78D_BB2AAB878329_.wvu.PrintArea" localSheetId="7" hidden="1">'61-3'!$A$1:$AQ$11</definedName>
    <definedName name="Z_293DF52C_1200_42BF_A78D_BB2AAB878329_.wvu.PrintTitles" localSheetId="5" hidden="1">'61-1'!$A:$A,'61-1'!$1:$5</definedName>
    <definedName name="Z_56D0106B_CB90_4499_A8AC_183481DC4CD8_.wvu.PrintArea" localSheetId="0" hidden="1">'58-1'!$A$1:$U$19</definedName>
    <definedName name="Z_56D0106B_CB90_4499_A8AC_183481DC4CD8_.wvu.PrintArea" localSheetId="1" hidden="1">'58-2'!$A$1:$U$19</definedName>
    <definedName name="Z_56D0106B_CB90_4499_A8AC_183481DC4CD8_.wvu.PrintArea" localSheetId="2" hidden="1">'58-3'!$A$1:$U$19</definedName>
    <definedName name="Z_56D0106B_CB90_4499_A8AC_183481DC4CD8_.wvu.PrintArea" localSheetId="3" hidden="1">'59'!$A$1:$U$19</definedName>
    <definedName name="Z_56D0106B_CB90_4499_A8AC_183481DC4CD8_.wvu.PrintArea" localSheetId="4" hidden="1">'60'!$A$1:$J$22</definedName>
    <definedName name="Z_56D0106B_CB90_4499_A8AC_183481DC4CD8_.wvu.PrintArea" localSheetId="5" hidden="1">'61-1'!$A$1:$BC$38</definedName>
    <definedName name="Z_56D0106B_CB90_4499_A8AC_183481DC4CD8_.wvu.PrintArea" localSheetId="6" hidden="1">'61-2'!$A$1:$BA$39</definedName>
    <definedName name="Z_56D0106B_CB90_4499_A8AC_183481DC4CD8_.wvu.PrintArea" localSheetId="7" hidden="1">'61-3'!$A$1:$AQ$11</definedName>
    <definedName name="Z_56D0106B_CB90_4499_A8AC_183481DC4CD8_.wvu.PrintTitles" localSheetId="5" hidden="1">'61-1'!$A:$A,'61-1'!$1:$5</definedName>
    <definedName name="Z_81642AB8_0225_4BC4_B7AE_9E8C6C06FBF4_.wvu.PrintArea" localSheetId="0" hidden="1">'58-1'!$A$1:$U$19</definedName>
    <definedName name="Z_81642AB8_0225_4BC4_B7AE_9E8C6C06FBF4_.wvu.PrintArea" localSheetId="1" hidden="1">'58-2'!$A$1:$U$19</definedName>
    <definedName name="Z_81642AB8_0225_4BC4_B7AE_9E8C6C06FBF4_.wvu.PrintArea" localSheetId="2" hidden="1">'58-3'!$A$1:$U$19</definedName>
    <definedName name="Z_81642AB8_0225_4BC4_B7AE_9E8C6C06FBF4_.wvu.PrintArea" localSheetId="3" hidden="1">'59'!$A$1:$U$19</definedName>
    <definedName name="Z_81642AB8_0225_4BC4_B7AE_9E8C6C06FBF4_.wvu.PrintArea" localSheetId="4" hidden="1">'60'!$A$1:$J$22</definedName>
    <definedName name="Z_81642AB8_0225_4BC4_B7AE_9E8C6C06FBF4_.wvu.PrintArea" localSheetId="5" hidden="1">'61-1'!$A$1:$BC$38</definedName>
    <definedName name="Z_81642AB8_0225_4BC4_B7AE_9E8C6C06FBF4_.wvu.PrintArea" localSheetId="6" hidden="1">'61-2'!$A$1:$BA$39</definedName>
    <definedName name="Z_81642AB8_0225_4BC4_B7AE_9E8C6C06FBF4_.wvu.PrintArea" localSheetId="7" hidden="1">'61-3'!$A$1:$AQ$11</definedName>
    <definedName name="Z_81642AB8_0225_4BC4_B7AE_9E8C6C06FBF4_.wvu.PrintTitles" localSheetId="5" hidden="1">'61-1'!$A:$A,'61-1'!$1:$5</definedName>
    <definedName name="Z_9FA15B25_8550_4830_A9CA_B59845F5CCBC_.wvu.PrintArea" localSheetId="5" hidden="1">'61-1'!$A$1:$AR$41</definedName>
    <definedName name="Z_9FA15B25_8550_4830_A9CA_B59845F5CCBC_.wvu.PrintArea" localSheetId="6" hidden="1">'61-2'!$A$1:$AM$40</definedName>
    <definedName name="Z_9FA15B25_8550_4830_A9CA_B59845F5CCBC_.wvu.PrintArea" localSheetId="7" hidden="1">'61-3'!$A$1:$P$42</definedName>
    <definedName name="Z_9FA15B25_8550_4830_A9CA_B59845F5CCBC_.wvu.PrintTitles" localSheetId="5" hidden="1">'61-1'!$A:$A,'61-1'!$1:$5</definedName>
    <definedName name="Z_D034F5BB_6E71_4F8C_9D99_72523C76DCDF_.wvu.PrintArea" localSheetId="5" hidden="1">'61-1'!$A$1:$AR$41</definedName>
    <definedName name="Z_D034F5BB_6E71_4F8C_9D99_72523C76DCDF_.wvu.PrintArea" localSheetId="6" hidden="1">'61-2'!$A$1:$AM$40</definedName>
    <definedName name="Z_D034F5BB_6E71_4F8C_9D99_72523C76DCDF_.wvu.PrintArea" localSheetId="7" hidden="1">'61-3'!$A$1:$P$42</definedName>
    <definedName name="Z_D034F5BB_6E71_4F8C_9D99_72523C76DCDF_.wvu.PrintTitles" localSheetId="5" hidden="1">'61-1'!$A:$A,'61-1'!$1:$5</definedName>
    <definedName name="Z_E9AFFCD5_0B0D_4F68_A5A8_B69D62648515_.wvu.PrintArea" localSheetId="5" hidden="1">'61-1'!$A$1:$AR$41</definedName>
    <definedName name="Z_E9AFFCD5_0B0D_4F68_A5A8_B69D62648515_.wvu.PrintArea" localSheetId="6" hidden="1">'61-2'!$A$1:$AM$40</definedName>
    <definedName name="Z_E9AFFCD5_0B0D_4F68_A5A8_B69D62648515_.wvu.PrintArea" localSheetId="7" hidden="1">'61-3'!$A$1:$P$42</definedName>
    <definedName name="Z_E9AFFCD5_0B0D_4F68_A5A8_B69D62648515_.wvu.PrintTitles" localSheetId="5" hidden="1">'61-1'!$A:$A,'61-1'!$1:$5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8" l="1"/>
  <c r="L7" i="8"/>
  <c r="M7" i="8"/>
  <c r="B8" i="8"/>
  <c r="C8" i="8"/>
  <c r="K8" i="8"/>
  <c r="M8" i="8"/>
  <c r="O8" i="8"/>
  <c r="B10" i="8"/>
  <c r="C10" i="8"/>
  <c r="K10" i="8"/>
  <c r="L10" i="8"/>
  <c r="L8" i="8" s="1"/>
  <c r="M10" i="8"/>
  <c r="N10" i="8"/>
  <c r="N8" i="8" s="1"/>
  <c r="O10" i="8"/>
  <c r="P10" i="8"/>
  <c r="P8" i="8" s="1"/>
  <c r="B20" i="8"/>
  <c r="C20" i="8"/>
  <c r="D20" i="8"/>
  <c r="D11" i="8" s="1"/>
  <c r="D10" i="8" s="1"/>
  <c r="D8" i="8" s="1"/>
  <c r="E20" i="8"/>
  <c r="E11" i="8" s="1"/>
  <c r="E10" i="8" s="1"/>
  <c r="E8" i="8" s="1"/>
  <c r="F20" i="8"/>
  <c r="F11" i="8" s="1"/>
  <c r="F10" i="8" s="1"/>
  <c r="F8" i="8" s="1"/>
  <c r="G20" i="8"/>
  <c r="H20" i="8"/>
  <c r="H11" i="8" s="1"/>
  <c r="H10" i="8" s="1"/>
  <c r="H8" i="8" s="1"/>
  <c r="I20" i="8"/>
  <c r="J20" i="8"/>
  <c r="J11" i="8" s="1"/>
  <c r="J10" i="8" s="1"/>
  <c r="J8" i="8" s="1"/>
  <c r="K20" i="8"/>
  <c r="L20" i="8"/>
  <c r="M20" i="8"/>
  <c r="N20" i="8"/>
  <c r="O20" i="8"/>
  <c r="P20" i="8"/>
  <c r="B27" i="8"/>
  <c r="C27" i="8"/>
  <c r="D27" i="8"/>
  <c r="E27" i="8"/>
  <c r="F27" i="8"/>
  <c r="G27" i="8"/>
  <c r="G11" i="8" s="1"/>
  <c r="G10" i="8" s="1"/>
  <c r="G8" i="8" s="1"/>
  <c r="H27" i="8"/>
  <c r="I27" i="8"/>
  <c r="I11" i="8" s="1"/>
  <c r="I10" i="8" s="1"/>
  <c r="I8" i="8" s="1"/>
  <c r="J27" i="8"/>
  <c r="K27" i="8"/>
  <c r="L27" i="8"/>
  <c r="M27" i="8"/>
  <c r="N27" i="8"/>
  <c r="O27" i="8"/>
  <c r="P27" i="8"/>
  <c r="M6" i="7"/>
  <c r="AF6" i="7"/>
  <c r="M8" i="7"/>
  <c r="AF8" i="7"/>
  <c r="AE7" i="7" s="1"/>
  <c r="B9" i="7"/>
  <c r="B7" i="7" s="1"/>
  <c r="C9" i="7"/>
  <c r="C7" i="7" s="1"/>
  <c r="D9" i="7"/>
  <c r="D7" i="7" s="1"/>
  <c r="E9" i="7"/>
  <c r="E7" i="7" s="1"/>
  <c r="F9" i="7"/>
  <c r="F7" i="7" s="1"/>
  <c r="G9" i="7"/>
  <c r="G7" i="7" s="1"/>
  <c r="H9" i="7"/>
  <c r="H7" i="7" s="1"/>
  <c r="I9" i="7"/>
  <c r="I7" i="7" s="1"/>
  <c r="J9" i="7"/>
  <c r="J7" i="7" s="1"/>
  <c r="K9" i="7"/>
  <c r="K7" i="7" s="1"/>
  <c r="L9" i="7"/>
  <c r="N9" i="7"/>
  <c r="N7" i="7" s="1"/>
  <c r="O9" i="7"/>
  <c r="O7" i="7" s="1"/>
  <c r="P9" i="7"/>
  <c r="P7" i="7" s="1"/>
  <c r="Q9" i="7"/>
  <c r="Q7" i="7" s="1"/>
  <c r="R9" i="7"/>
  <c r="R7" i="7" s="1"/>
  <c r="S9" i="7"/>
  <c r="S7" i="7" s="1"/>
  <c r="T9" i="7"/>
  <c r="T7" i="7" s="1"/>
  <c r="U9" i="7"/>
  <c r="U7" i="7" s="1"/>
  <c r="V9" i="7"/>
  <c r="V7" i="7" s="1"/>
  <c r="W9" i="7"/>
  <c r="W7" i="7" s="1"/>
  <c r="X9" i="7"/>
  <c r="X7" i="7" s="1"/>
  <c r="Y9" i="7"/>
  <c r="Y7" i="7" s="1"/>
  <c r="Z9" i="7"/>
  <c r="Z7" i="7" s="1"/>
  <c r="AA9" i="7"/>
  <c r="AA7" i="7" s="1"/>
  <c r="AB9" i="7"/>
  <c r="AB7" i="7" s="1"/>
  <c r="AC9" i="7"/>
  <c r="AC7" i="7" s="1"/>
  <c r="AD9" i="7"/>
  <c r="AD7" i="7" s="1"/>
  <c r="AE9" i="7"/>
  <c r="AF9" i="7"/>
  <c r="AF7" i="7" s="1"/>
  <c r="AG9" i="7"/>
  <c r="AG7" i="7" s="1"/>
  <c r="AH9" i="7"/>
  <c r="AH7" i="7" s="1"/>
  <c r="AI9" i="7"/>
  <c r="AI7" i="7" s="1"/>
  <c r="AJ9" i="7"/>
  <c r="AJ7" i="7" s="1"/>
  <c r="AK9" i="7"/>
  <c r="AK7" i="7" s="1"/>
  <c r="AL9" i="7"/>
  <c r="AL7" i="7" s="1"/>
  <c r="AM9" i="7"/>
  <c r="AM7" i="7" s="1"/>
  <c r="M10" i="7"/>
  <c r="M9" i="7" s="1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N7" i="6"/>
  <c r="AK7" i="6"/>
  <c r="C8" i="6"/>
  <c r="E8" i="6"/>
  <c r="H8" i="6"/>
  <c r="I8" i="6"/>
  <c r="K8" i="6"/>
  <c r="M8" i="6"/>
  <c r="P8" i="6"/>
  <c r="Q8" i="6"/>
  <c r="S8" i="6"/>
  <c r="U8" i="6"/>
  <c r="X8" i="6"/>
  <c r="Y8" i="6"/>
  <c r="AA8" i="6"/>
  <c r="AC8" i="6"/>
  <c r="AF8" i="6"/>
  <c r="AG8" i="6"/>
  <c r="AI8" i="6"/>
  <c r="AN8" i="6"/>
  <c r="AO8" i="6"/>
  <c r="AQ8" i="6"/>
  <c r="N9" i="6"/>
  <c r="AK9" i="6"/>
  <c r="B10" i="6"/>
  <c r="B8" i="6" s="1"/>
  <c r="C10" i="6"/>
  <c r="D10" i="6"/>
  <c r="N10" i="6" s="1"/>
  <c r="E10" i="6"/>
  <c r="F10" i="6"/>
  <c r="F8" i="6" s="1"/>
  <c r="G10" i="6"/>
  <c r="G8" i="6" s="1"/>
  <c r="H10" i="6"/>
  <c r="I10" i="6"/>
  <c r="J10" i="6"/>
  <c r="J8" i="6" s="1"/>
  <c r="K10" i="6"/>
  <c r="L10" i="6"/>
  <c r="L8" i="6" s="1"/>
  <c r="M10" i="6"/>
  <c r="O10" i="6"/>
  <c r="O8" i="6" s="1"/>
  <c r="P10" i="6"/>
  <c r="Q10" i="6"/>
  <c r="R10" i="6"/>
  <c r="R8" i="6" s="1"/>
  <c r="S10" i="6"/>
  <c r="T10" i="6"/>
  <c r="T8" i="6" s="1"/>
  <c r="U10" i="6"/>
  <c r="V10" i="6"/>
  <c r="V8" i="6" s="1"/>
  <c r="W10" i="6"/>
  <c r="W8" i="6" s="1"/>
  <c r="X10" i="6"/>
  <c r="Y10" i="6"/>
  <c r="Z10" i="6"/>
  <c r="Z8" i="6" s="1"/>
  <c r="AA10" i="6"/>
  <c r="AK10" i="6" s="1"/>
  <c r="AK8" i="6" s="1"/>
  <c r="AB10" i="6"/>
  <c r="AB8" i="6" s="1"/>
  <c r="AC10" i="6"/>
  <c r="AD10" i="6"/>
  <c r="AD8" i="6" s="1"/>
  <c r="AE10" i="6"/>
  <c r="AE8" i="6" s="1"/>
  <c r="AF10" i="6"/>
  <c r="AG10" i="6"/>
  <c r="AH10" i="6"/>
  <c r="AH8" i="6" s="1"/>
  <c r="AI10" i="6"/>
  <c r="AJ10" i="6"/>
  <c r="AJ8" i="6" s="1"/>
  <c r="AL10" i="6"/>
  <c r="AL8" i="6" s="1"/>
  <c r="AM10" i="6"/>
  <c r="AM8" i="6" s="1"/>
  <c r="AN10" i="6"/>
  <c r="AO10" i="6"/>
  <c r="AP10" i="6"/>
  <c r="AP8" i="6" s="1"/>
  <c r="AQ10" i="6"/>
  <c r="AR10" i="6"/>
  <c r="AR8" i="6" s="1"/>
  <c r="N11" i="6"/>
  <c r="AK11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B11" i="5"/>
  <c r="C11" i="5"/>
  <c r="D11" i="5"/>
  <c r="F11" i="5"/>
  <c r="G11" i="5"/>
  <c r="H11" i="5"/>
  <c r="I11" i="5"/>
  <c r="E13" i="5"/>
  <c r="E11" i="5" s="1"/>
  <c r="H13" i="5"/>
  <c r="B14" i="5"/>
  <c r="C14" i="5"/>
  <c r="D14" i="5"/>
  <c r="E14" i="5"/>
  <c r="G14" i="5" s="1"/>
  <c r="F14" i="5"/>
  <c r="H14" i="5"/>
  <c r="I14" i="5"/>
  <c r="J14" i="5"/>
  <c r="B16" i="5"/>
  <c r="C16" i="5"/>
  <c r="D16" i="5"/>
  <c r="G16" i="5" s="1"/>
  <c r="E16" i="5"/>
  <c r="F16" i="5"/>
  <c r="H16" i="5"/>
  <c r="I16" i="5"/>
  <c r="J16" i="5"/>
  <c r="G6" i="4"/>
  <c r="K6" i="4"/>
  <c r="B6" i="4" s="1"/>
  <c r="C6" i="4" s="1"/>
  <c r="D7" i="4"/>
  <c r="E7" i="4"/>
  <c r="G7" i="4" s="1"/>
  <c r="F7" i="4"/>
  <c r="H7" i="4"/>
  <c r="K7" i="4" s="1"/>
  <c r="I7" i="4"/>
  <c r="J7" i="4"/>
  <c r="L7" i="4"/>
  <c r="M7" i="4"/>
  <c r="N7" i="4"/>
  <c r="O7" i="4"/>
  <c r="P7" i="4"/>
  <c r="Q7" i="4"/>
  <c r="R7" i="4"/>
  <c r="S7" i="4"/>
  <c r="T7" i="4"/>
  <c r="U7" i="4"/>
  <c r="V7" i="4"/>
  <c r="G8" i="4"/>
  <c r="K8" i="4"/>
  <c r="B8" i="4" s="1"/>
  <c r="G9" i="4"/>
  <c r="B9" i="4" s="1"/>
  <c r="C9" i="4" s="1"/>
  <c r="K9" i="4"/>
  <c r="C10" i="4"/>
  <c r="D10" i="4"/>
  <c r="G10" i="4" s="1"/>
  <c r="B10" i="4" s="1"/>
  <c r="E10" i="4"/>
  <c r="F10" i="4"/>
  <c r="H10" i="4"/>
  <c r="I10" i="4"/>
  <c r="K10" i="4" s="1"/>
  <c r="J10" i="4"/>
  <c r="L10" i="4"/>
  <c r="M10" i="4"/>
  <c r="N10" i="4"/>
  <c r="O10" i="4"/>
  <c r="P10" i="4"/>
  <c r="Q10" i="4"/>
  <c r="R10" i="4"/>
  <c r="S10" i="4"/>
  <c r="T10" i="4"/>
  <c r="U10" i="4"/>
  <c r="C12" i="4"/>
  <c r="D12" i="4"/>
  <c r="E12" i="4"/>
  <c r="G12" i="4" s="1"/>
  <c r="F12" i="4"/>
  <c r="H12" i="4"/>
  <c r="K12" i="4" s="1"/>
  <c r="I12" i="4"/>
  <c r="J12" i="4"/>
  <c r="L12" i="4"/>
  <c r="M12" i="4"/>
  <c r="N12" i="4"/>
  <c r="O12" i="4"/>
  <c r="P12" i="4"/>
  <c r="Q12" i="4"/>
  <c r="R12" i="4"/>
  <c r="S12" i="4"/>
  <c r="T12" i="4"/>
  <c r="U12" i="4"/>
  <c r="BN12" i="4"/>
  <c r="BN27" i="4" s="1"/>
  <c r="BN15" i="4"/>
  <c r="BN17" i="4"/>
  <c r="BN19" i="4"/>
  <c r="BN25" i="4"/>
  <c r="BO27" i="4"/>
  <c r="BP27" i="4"/>
  <c r="BQ27" i="4"/>
  <c r="BR27" i="4"/>
  <c r="BS27" i="4"/>
  <c r="G6" i="3"/>
  <c r="K6" i="3"/>
  <c r="B6" i="3" s="1"/>
  <c r="C6" i="3" s="1"/>
  <c r="V6" i="3"/>
  <c r="V6" i="4" s="1"/>
  <c r="D7" i="3"/>
  <c r="G7" i="3" s="1"/>
  <c r="E7" i="3"/>
  <c r="F7" i="3"/>
  <c r="H7" i="3"/>
  <c r="I7" i="3"/>
  <c r="K7" i="3" s="1"/>
  <c r="J7" i="3"/>
  <c r="L7" i="3"/>
  <c r="M7" i="3"/>
  <c r="N7" i="3"/>
  <c r="O7" i="3"/>
  <c r="P7" i="3"/>
  <c r="Q7" i="3"/>
  <c r="R7" i="3"/>
  <c r="S7" i="3"/>
  <c r="T7" i="3"/>
  <c r="U7" i="3"/>
  <c r="V7" i="3"/>
  <c r="G8" i="3"/>
  <c r="B8" i="3" s="1"/>
  <c r="K8" i="3"/>
  <c r="B9" i="3"/>
  <c r="C9" i="3" s="1"/>
  <c r="G9" i="3"/>
  <c r="K9" i="3"/>
  <c r="C10" i="3"/>
  <c r="D10" i="3"/>
  <c r="G10" i="3" s="1"/>
  <c r="B10" i="3" s="1"/>
  <c r="E10" i="3"/>
  <c r="F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C12" i="3"/>
  <c r="D12" i="3"/>
  <c r="E12" i="3"/>
  <c r="F12" i="3"/>
  <c r="G12" i="3"/>
  <c r="H12" i="3"/>
  <c r="K12" i="3" s="1"/>
  <c r="B12" i="3" s="1"/>
  <c r="I12" i="3"/>
  <c r="J12" i="3"/>
  <c r="L12" i="3"/>
  <c r="M12" i="3"/>
  <c r="N12" i="3"/>
  <c r="O12" i="3"/>
  <c r="P12" i="3"/>
  <c r="Q12" i="3"/>
  <c r="R12" i="3"/>
  <c r="S12" i="3"/>
  <c r="T12" i="3"/>
  <c r="U12" i="3"/>
  <c r="BN17" i="3"/>
  <c r="BN31" i="3" s="1"/>
  <c r="BN19" i="3"/>
  <c r="BN21" i="3"/>
  <c r="BN23" i="3"/>
  <c r="BN29" i="3"/>
  <c r="BO31" i="3"/>
  <c r="BP31" i="3"/>
  <c r="BQ31" i="3"/>
  <c r="BR31" i="3"/>
  <c r="BS31" i="3"/>
  <c r="G6" i="2"/>
  <c r="K6" i="2"/>
  <c r="B6" i="2" s="1"/>
  <c r="C6" i="2" s="1"/>
  <c r="V6" i="2"/>
  <c r="D7" i="2"/>
  <c r="G7" i="2" s="1"/>
  <c r="E7" i="2"/>
  <c r="F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G8" i="2"/>
  <c r="B8" i="2" s="1"/>
  <c r="K8" i="2"/>
  <c r="G9" i="2"/>
  <c r="K9" i="2"/>
  <c r="B9" i="2" s="1"/>
  <c r="C9" i="2" s="1"/>
  <c r="C10" i="2"/>
  <c r="D10" i="2"/>
  <c r="E10" i="2"/>
  <c r="F10" i="2"/>
  <c r="G10" i="2"/>
  <c r="H10" i="2"/>
  <c r="I10" i="2"/>
  <c r="K10" i="2" s="1"/>
  <c r="J10" i="2"/>
  <c r="L10" i="2"/>
  <c r="M10" i="2"/>
  <c r="N10" i="2"/>
  <c r="O10" i="2"/>
  <c r="P10" i="2"/>
  <c r="Q10" i="2"/>
  <c r="R10" i="2"/>
  <c r="S10" i="2"/>
  <c r="T10" i="2"/>
  <c r="U10" i="2"/>
  <c r="C12" i="2"/>
  <c r="D12" i="2"/>
  <c r="E12" i="2"/>
  <c r="G12" i="2" s="1"/>
  <c r="B12" i="2" s="1"/>
  <c r="F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BN13" i="2"/>
  <c r="BN15" i="2"/>
  <c r="BN17" i="2"/>
  <c r="BN19" i="2"/>
  <c r="BN25" i="2"/>
  <c r="BN27" i="2"/>
  <c r="BO27" i="2"/>
  <c r="BP27" i="2"/>
  <c r="BQ27" i="2"/>
  <c r="BR27" i="2"/>
  <c r="BS27" i="2"/>
  <c r="G6" i="1"/>
  <c r="B6" i="1" s="1"/>
  <c r="C6" i="1" s="1"/>
  <c r="K6" i="1"/>
  <c r="V7" i="1"/>
  <c r="G8" i="1"/>
  <c r="B8" i="1" s="1"/>
  <c r="C8" i="1" s="1"/>
  <c r="K8" i="1"/>
  <c r="G9" i="1"/>
  <c r="K9" i="1"/>
  <c r="B9" i="1" s="1"/>
  <c r="C9" i="1" s="1"/>
  <c r="V9" i="1"/>
  <c r="C10" i="1"/>
  <c r="D10" i="1"/>
  <c r="E10" i="1"/>
  <c r="G10" i="1" s="1"/>
  <c r="F10" i="1"/>
  <c r="H10" i="1"/>
  <c r="K10" i="1" s="1"/>
  <c r="I10" i="1"/>
  <c r="J10" i="1"/>
  <c r="L10" i="1"/>
  <c r="M10" i="1"/>
  <c r="N10" i="1"/>
  <c r="O10" i="1"/>
  <c r="P10" i="1"/>
  <c r="Q10" i="1"/>
  <c r="R10" i="1"/>
  <c r="S10" i="1"/>
  <c r="T10" i="1"/>
  <c r="U10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B7" i="2" l="1"/>
  <c r="C7" i="2" s="1"/>
  <c r="C8" i="2"/>
  <c r="B10" i="2"/>
  <c r="B10" i="1"/>
  <c r="C8" i="4"/>
  <c r="B7" i="4"/>
  <c r="C7" i="4" s="1"/>
  <c r="N8" i="6"/>
  <c r="C8" i="3"/>
  <c r="B7" i="3"/>
  <c r="C7" i="3" s="1"/>
  <c r="B12" i="4"/>
  <c r="M7" i="7"/>
  <c r="J13" i="5"/>
  <c r="J11" i="5" s="1"/>
  <c r="D8" i="6"/>
  <c r="L7" i="7"/>
</calcChain>
</file>

<file path=xl/sharedStrings.xml><?xml version="1.0" encoding="utf-8"?>
<sst xmlns="http://schemas.openxmlformats.org/spreadsheetml/2006/main" count="1378" uniqueCount="158">
  <si>
    <t>注　　「率　人口千対」は、令和２年３月末現在住民基本台帳人口を用いた。</t>
    <rPh sb="0" eb="1">
      <t>チュウ</t>
    </rPh>
    <rPh sb="4" eb="5">
      <t>リツ</t>
    </rPh>
    <rPh sb="6" eb="8">
      <t>ジンコウ</t>
    </rPh>
    <rPh sb="8" eb="9">
      <t>セン</t>
    </rPh>
    <rPh sb="9" eb="10">
      <t>タイ</t>
    </rPh>
    <rPh sb="13" eb="15">
      <t>レイワ</t>
    </rPh>
    <rPh sb="16" eb="17">
      <t>ネン</t>
    </rPh>
    <rPh sb="18" eb="20">
      <t>ガツマツ</t>
    </rPh>
    <rPh sb="20" eb="22">
      <t>ゲンザイ</t>
    </rPh>
    <rPh sb="22" eb="24">
      <t>ジュウミン</t>
    </rPh>
    <rPh sb="24" eb="26">
      <t>キホン</t>
    </rPh>
    <rPh sb="26" eb="28">
      <t>ダイチョウ</t>
    </rPh>
    <rPh sb="28" eb="30">
      <t>ジンコウ</t>
    </rPh>
    <rPh sb="31" eb="32">
      <t>モチ</t>
    </rPh>
    <phoneticPr fontId="5"/>
  </si>
  <si>
    <t>資料　北海道保健所把握精神障害者状況調査</t>
    <rPh sb="0" eb="2">
      <t>シリョウ</t>
    </rPh>
    <rPh sb="3" eb="6">
      <t>ホッカイドウ</t>
    </rPh>
    <rPh sb="6" eb="9">
      <t>ホケンショ</t>
    </rPh>
    <rPh sb="9" eb="11">
      <t>ハアク</t>
    </rPh>
    <rPh sb="11" eb="13">
      <t>セイシン</t>
    </rPh>
    <rPh sb="13" eb="16">
      <t>ショウガイシャ</t>
    </rPh>
    <rPh sb="16" eb="18">
      <t>ジョウキョウ</t>
    </rPh>
    <rPh sb="18" eb="20">
      <t>チョウサ</t>
    </rPh>
    <phoneticPr fontId="5"/>
  </si>
  <si>
    <t>-</t>
  </si>
  <si>
    <t>江差保健所</t>
    <rPh sb="0" eb="2">
      <t>エサシ</t>
    </rPh>
    <rPh sb="2" eb="5">
      <t>ホケンジョ</t>
    </rPh>
    <phoneticPr fontId="5"/>
  </si>
  <si>
    <t>南檜山
第2次保健医療福祉圏</t>
    <phoneticPr fontId="5"/>
  </si>
  <si>
    <t>八雲保健所</t>
    <rPh sb="0" eb="2">
      <t>ヤクモ</t>
    </rPh>
    <rPh sb="2" eb="5">
      <t>ホケンショ</t>
    </rPh>
    <phoneticPr fontId="5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</si>
  <si>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5"/>
  </si>
  <si>
    <t>渡島保健所</t>
    <rPh sb="0" eb="5">
      <t>オシマホケンジョ</t>
    </rPh>
    <phoneticPr fontId="5"/>
  </si>
  <si>
    <t>市立函館保健所</t>
    <rPh sb="0" eb="2">
      <t>シリツ</t>
    </rPh>
    <rPh sb="2" eb="4">
      <t>ハコダテ</t>
    </rPh>
    <rPh sb="4" eb="7">
      <t>ホケンジョ</t>
    </rPh>
    <phoneticPr fontId="5"/>
  </si>
  <si>
    <t>南渡島圏域</t>
    <rPh sb="0" eb="1">
      <t>ミナミ</t>
    </rPh>
    <rPh sb="1" eb="3">
      <t>オシマ</t>
    </rPh>
    <rPh sb="3" eb="5">
      <t>ケンイキ</t>
    </rPh>
    <phoneticPr fontId="5"/>
  </si>
  <si>
    <t>全道</t>
    <rPh sb="0" eb="1">
      <t>ゼン</t>
    </rPh>
    <rPh sb="1" eb="2">
      <t>ミチ</t>
    </rPh>
    <phoneticPr fontId="5"/>
  </si>
  <si>
    <t>覚せい剤使用</t>
    <rPh sb="0" eb="1">
      <t>カク</t>
    </rPh>
    <rPh sb="3" eb="4">
      <t>ザイ</t>
    </rPh>
    <rPh sb="4" eb="6">
      <t>シヨウ</t>
    </rPh>
    <phoneticPr fontId="5"/>
  </si>
  <si>
    <t>アルコール使用</t>
    <rPh sb="5" eb="7">
      <t>シヨウ</t>
    </rPh>
    <phoneticPr fontId="5"/>
  </si>
  <si>
    <t>血管性認知症</t>
    <rPh sb="0" eb="2">
      <t>ケッカン</t>
    </rPh>
    <rPh sb="2" eb="3">
      <t>セイ</t>
    </rPh>
    <rPh sb="3" eb="6">
      <t>ニンチショウ</t>
    </rPh>
    <phoneticPr fontId="5"/>
  </si>
  <si>
    <t>アルツハイマー病の認知症</t>
    <rPh sb="7" eb="8">
      <t>ビョウ</t>
    </rPh>
    <rPh sb="9" eb="12">
      <t>ニンチショウ</t>
    </rPh>
    <phoneticPr fontId="5"/>
  </si>
  <si>
    <t>小計</t>
    <rPh sb="0" eb="2">
      <t>ショウケイ</t>
    </rPh>
    <phoneticPr fontId="5"/>
  </si>
  <si>
    <t>その他</t>
    <rPh sb="2" eb="3">
      <t>タ</t>
    </rPh>
    <phoneticPr fontId="5"/>
  </si>
  <si>
    <t>Ｆ１５</t>
    <phoneticPr fontId="5"/>
  </si>
  <si>
    <t>Ｆ１０</t>
    <phoneticPr fontId="5"/>
  </si>
  <si>
    <t>Ｆ０１</t>
    <phoneticPr fontId="5"/>
  </si>
  <si>
    <t>Ｆ００</t>
    <phoneticPr fontId="5"/>
  </si>
  <si>
    <t>てんかん</t>
    <phoneticPr fontId="5"/>
  </si>
  <si>
    <t>小児期及び青年期の行動及び情緒障害、特定不能の精神障害</t>
    <rPh sb="0" eb="1">
      <t>ショウ</t>
    </rPh>
    <rPh sb="1" eb="2">
      <t>ジ</t>
    </rPh>
    <rPh sb="2" eb="3">
      <t>キ</t>
    </rPh>
    <rPh sb="3" eb="4">
      <t>オヨ</t>
    </rPh>
    <rPh sb="5" eb="8">
      <t>セイネンキ</t>
    </rPh>
    <rPh sb="9" eb="11">
      <t>コウドウ</t>
    </rPh>
    <rPh sb="11" eb="12">
      <t>オヨ</t>
    </rPh>
    <rPh sb="13" eb="15">
      <t>ジョウチョ</t>
    </rPh>
    <rPh sb="15" eb="17">
      <t>ショウガイ</t>
    </rPh>
    <rPh sb="18" eb="20">
      <t>トクテイ</t>
    </rPh>
    <rPh sb="20" eb="22">
      <t>フノウ</t>
    </rPh>
    <rPh sb="23" eb="25">
      <t>セイシン</t>
    </rPh>
    <rPh sb="25" eb="27">
      <t>ショウガイ</t>
    </rPh>
    <phoneticPr fontId="5"/>
  </si>
  <si>
    <t>心理的発達の障害</t>
    <rPh sb="0" eb="3">
      <t>シンリテキ</t>
    </rPh>
    <rPh sb="3" eb="5">
      <t>ハッタツ</t>
    </rPh>
    <rPh sb="6" eb="8">
      <t>ショウガイ</t>
    </rPh>
    <phoneticPr fontId="5"/>
  </si>
  <si>
    <t>知的障害</t>
    <rPh sb="0" eb="2">
      <t>チテキ</t>
    </rPh>
    <rPh sb="2" eb="4">
      <t>ショウガイ</t>
    </rPh>
    <phoneticPr fontId="5"/>
  </si>
  <si>
    <t>成人の人格及び行動の障害</t>
    <rPh sb="0" eb="2">
      <t>セイジン</t>
    </rPh>
    <rPh sb="3" eb="5">
      <t>ジンカク</t>
    </rPh>
    <rPh sb="5" eb="6">
      <t>オヨ</t>
    </rPh>
    <rPh sb="7" eb="9">
      <t>コウドウ</t>
    </rPh>
    <rPh sb="10" eb="12">
      <t>ショウガイ</t>
    </rPh>
    <phoneticPr fontId="5"/>
  </si>
  <si>
    <t>生理的障害及び身体的要因の行動症候群</t>
    <rPh sb="0" eb="3">
      <t>セイリテキ</t>
    </rPh>
    <rPh sb="3" eb="5">
      <t>ショウガイ</t>
    </rPh>
    <rPh sb="5" eb="6">
      <t>オヨ</t>
    </rPh>
    <rPh sb="7" eb="10">
      <t>シンタイテキ</t>
    </rPh>
    <rPh sb="10" eb="12">
      <t>ヨウイン</t>
    </rPh>
    <rPh sb="13" eb="15">
      <t>コウドウ</t>
    </rPh>
    <rPh sb="15" eb="18">
      <t>ショウコウグン</t>
    </rPh>
    <phoneticPr fontId="5"/>
  </si>
  <si>
    <t>神経症性障害</t>
    <rPh sb="0" eb="3">
      <t>シンケイショウ</t>
    </rPh>
    <rPh sb="3" eb="4">
      <t>セイ</t>
    </rPh>
    <rPh sb="4" eb="6">
      <t>ショウガイ</t>
    </rPh>
    <phoneticPr fontId="5"/>
  </si>
  <si>
    <t>気分（感情）障害</t>
    <rPh sb="0" eb="2">
      <t>キブン</t>
    </rPh>
    <rPh sb="3" eb="5">
      <t>カンジョウ</t>
    </rPh>
    <rPh sb="6" eb="8">
      <t>ショウガイ</t>
    </rPh>
    <phoneticPr fontId="5"/>
  </si>
  <si>
    <t>統合失調症</t>
    <rPh sb="0" eb="2">
      <t>トウゴウ</t>
    </rPh>
    <rPh sb="2" eb="5">
      <t>シッチョウショウ</t>
    </rPh>
    <phoneticPr fontId="5"/>
  </si>
  <si>
    <t>精神作用物質による精神及び行動の障害</t>
    <rPh sb="0" eb="2">
      <t>セイシン</t>
    </rPh>
    <rPh sb="2" eb="4">
      <t>サヨウ</t>
    </rPh>
    <rPh sb="4" eb="6">
      <t>ブッシツ</t>
    </rPh>
    <rPh sb="9" eb="11">
      <t>セイシン</t>
    </rPh>
    <rPh sb="11" eb="12">
      <t>オヨ</t>
    </rPh>
    <rPh sb="13" eb="15">
      <t>コウドウ</t>
    </rPh>
    <rPh sb="16" eb="18">
      <t>ショウガイ</t>
    </rPh>
    <phoneticPr fontId="5"/>
  </si>
  <si>
    <t>脳器質性精神障害</t>
    <rPh sb="0" eb="1">
      <t>ノウ</t>
    </rPh>
    <rPh sb="1" eb="4">
      <t>キシツセイ</t>
    </rPh>
    <rPh sb="4" eb="6">
      <t>セイシン</t>
    </rPh>
    <rPh sb="6" eb="8">
      <t>ショウガイ</t>
    </rPh>
    <phoneticPr fontId="5"/>
  </si>
  <si>
    <t>率　　　　人口千対</t>
    <rPh sb="0" eb="1">
      <t>リツ</t>
    </rPh>
    <rPh sb="5" eb="7">
      <t>ジンコウ</t>
    </rPh>
    <rPh sb="7" eb="8">
      <t>セン</t>
    </rPh>
    <rPh sb="8" eb="9">
      <t>タイ</t>
    </rPh>
    <phoneticPr fontId="5"/>
  </si>
  <si>
    <t>合計</t>
    <rPh sb="0" eb="2">
      <t>ゴウケイ</t>
    </rPh>
    <phoneticPr fontId="5"/>
  </si>
  <si>
    <t>Ｇ</t>
    <phoneticPr fontId="5"/>
  </si>
  <si>
    <t>Ｆ９</t>
    <phoneticPr fontId="5"/>
  </si>
  <si>
    <t>Ｆ８</t>
    <phoneticPr fontId="5"/>
  </si>
  <si>
    <t>Ｆ７</t>
    <phoneticPr fontId="5"/>
  </si>
  <si>
    <t>Ｆ６</t>
    <phoneticPr fontId="5"/>
  </si>
  <si>
    <t>Ｆ５</t>
    <phoneticPr fontId="5"/>
  </si>
  <si>
    <t>Ｆ４</t>
    <phoneticPr fontId="5"/>
  </si>
  <si>
    <t>Ｆ３</t>
    <phoneticPr fontId="5"/>
  </si>
  <si>
    <t>Ｆ２</t>
    <phoneticPr fontId="5"/>
  </si>
  <si>
    <t>Ｆ１</t>
    <phoneticPr fontId="5"/>
  </si>
  <si>
    <t>Ｆ０</t>
    <phoneticPr fontId="5"/>
  </si>
  <si>
    <t>総数</t>
    <rPh sb="0" eb="2">
      <t>ソウスウ</t>
    </rPh>
    <phoneticPr fontId="5"/>
  </si>
  <si>
    <t>令和元年度末現在</t>
    <rPh sb="0" eb="2">
      <t>レイワ</t>
    </rPh>
    <rPh sb="2" eb="3">
      <t>ガン</t>
    </rPh>
    <rPh sb="3" eb="6">
      <t>ネンドマツ</t>
    </rPh>
    <rPh sb="4" eb="5">
      <t>ド</t>
    </rPh>
    <rPh sb="5" eb="6">
      <t>マツ</t>
    </rPh>
    <rPh sb="6" eb="8">
      <t>ゲンザイ</t>
    </rPh>
    <phoneticPr fontId="5"/>
  </si>
  <si>
    <t>第５８－１表　保健所把握精神障害者数（入院病類別）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ニュウイン</t>
    </rPh>
    <rPh sb="21" eb="22">
      <t>ビョウ</t>
    </rPh>
    <rPh sb="22" eb="23">
      <t>ルイ</t>
    </rPh>
    <rPh sb="23" eb="24">
      <t>ベツ</t>
    </rPh>
    <phoneticPr fontId="5"/>
  </si>
  <si>
    <t>計</t>
  </si>
  <si>
    <t>注　　「率　人口千対」は、令和２年３月末現在住民基本台帳人口を用いた。</t>
    <rPh sb="0" eb="1">
      <t>チュウ</t>
    </rPh>
    <rPh sb="4" eb="5">
      <t>リツ</t>
    </rPh>
    <rPh sb="6" eb="8">
      <t>ジンコウ</t>
    </rPh>
    <rPh sb="8" eb="9">
      <t>セン</t>
    </rPh>
    <rPh sb="9" eb="10">
      <t>タイ</t>
    </rPh>
    <rPh sb="13" eb="15">
      <t>レイワ</t>
    </rPh>
    <rPh sb="18" eb="20">
      <t>ガツマツ</t>
    </rPh>
    <rPh sb="20" eb="22">
      <t>ゲンザイ</t>
    </rPh>
    <rPh sb="22" eb="24">
      <t>ジュウミン</t>
    </rPh>
    <rPh sb="24" eb="26">
      <t>キホン</t>
    </rPh>
    <rPh sb="26" eb="28">
      <t>ダイチョウ</t>
    </rPh>
    <rPh sb="28" eb="30">
      <t>ジンコウ</t>
    </rPh>
    <rPh sb="31" eb="32">
      <t>モチ</t>
    </rPh>
    <phoneticPr fontId="5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</si>
  <si>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</si>
  <si>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第５８－２表　保健所把握精神障害者数（通院病類別）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ツウイン</t>
    </rPh>
    <rPh sb="21" eb="22">
      <t>ビョウ</t>
    </rPh>
    <rPh sb="22" eb="23">
      <t>ルイ</t>
    </rPh>
    <rPh sb="23" eb="24">
      <t>ベツ</t>
    </rPh>
    <phoneticPr fontId="5"/>
  </si>
  <si>
    <t>第５８－３表　保健所把握精神障害者数（その他病類別）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21" eb="22">
      <t>タ</t>
    </rPh>
    <rPh sb="22" eb="23">
      <t>ビョウ</t>
    </rPh>
    <rPh sb="23" eb="24">
      <t>ルイ</t>
    </rPh>
    <rPh sb="24" eb="25">
      <t>ベツ</t>
    </rPh>
    <phoneticPr fontId="5"/>
  </si>
  <si>
    <t>生理的障害及び身体的要因　　　の行動症候群</t>
    <rPh sb="0" eb="3">
      <t>セイリテキ</t>
    </rPh>
    <rPh sb="3" eb="5">
      <t>ショウガイ</t>
    </rPh>
    <rPh sb="5" eb="6">
      <t>オヨ</t>
    </rPh>
    <rPh sb="7" eb="10">
      <t>シンタイテキ</t>
    </rPh>
    <rPh sb="10" eb="12">
      <t>ヨウイン</t>
    </rPh>
    <rPh sb="16" eb="18">
      <t>コウドウ</t>
    </rPh>
    <rPh sb="18" eb="21">
      <t>ショウコウグン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</si>
  <si>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</si>
  <si>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第５９表　保健所把握精神障害者数（新規）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シンキ</t>
    </rPh>
    <phoneticPr fontId="5"/>
  </si>
  <si>
    <t>小計</t>
    <rPh sb="0" eb="2">
      <t>ショウケイ</t>
    </rPh>
    <phoneticPr fontId="11"/>
  </si>
  <si>
    <t>その他の通院</t>
    <rPh sb="0" eb="3">
      <t>ソノタ</t>
    </rPh>
    <rPh sb="4" eb="6">
      <t>ツウイン</t>
    </rPh>
    <phoneticPr fontId="11"/>
  </si>
  <si>
    <t>自立支援医療による通院</t>
    <rPh sb="0" eb="2">
      <t>ジリツ</t>
    </rPh>
    <rPh sb="2" eb="4">
      <t>シエン</t>
    </rPh>
    <rPh sb="4" eb="6">
      <t>イリョウ</t>
    </rPh>
    <rPh sb="9" eb="11">
      <t>ツウイン</t>
    </rPh>
    <phoneticPr fontId="11"/>
  </si>
  <si>
    <t>その他の入院</t>
    <rPh sb="2" eb="3">
      <t>タ</t>
    </rPh>
    <rPh sb="4" eb="6">
      <t>ニュウイン</t>
    </rPh>
    <phoneticPr fontId="5"/>
  </si>
  <si>
    <t>医療保護入院</t>
    <rPh sb="0" eb="2">
      <t>イリョウ</t>
    </rPh>
    <rPh sb="2" eb="4">
      <t>ホゴ</t>
    </rPh>
    <rPh sb="4" eb="6">
      <t>ニュウイン</t>
    </rPh>
    <phoneticPr fontId="11"/>
  </si>
  <si>
    <t>措置入院</t>
    <rPh sb="0" eb="2">
      <t>ソチ</t>
    </rPh>
    <rPh sb="2" eb="4">
      <t>ニュウイン</t>
    </rPh>
    <phoneticPr fontId="11"/>
  </si>
  <si>
    <t>合計</t>
    <rPh sb="0" eb="2">
      <t>ゴウケイ</t>
    </rPh>
    <phoneticPr fontId="11"/>
  </si>
  <si>
    <t>その他</t>
    <rPh sb="0" eb="3">
      <t>ソノタ</t>
    </rPh>
    <phoneticPr fontId="11"/>
  </si>
  <si>
    <t>　　　　通　　　　院</t>
    <rPh sb="4" eb="5">
      <t>ツウ</t>
    </rPh>
    <rPh sb="9" eb="10">
      <t>イン</t>
    </rPh>
    <phoneticPr fontId="5"/>
  </si>
  <si>
    <t>入　　　　院</t>
    <rPh sb="0" eb="1">
      <t>イリ</t>
    </rPh>
    <rPh sb="5" eb="6">
      <t>イン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</si>
  <si>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5"/>
  </si>
  <si>
    <t>第６０表　保健所把握精神障害者数（受療別）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ジュリョウ</t>
    </rPh>
    <rPh sb="19" eb="20">
      <t>ベツ</t>
    </rPh>
    <phoneticPr fontId="5"/>
  </si>
  <si>
    <t>４保健所</t>
    <rPh sb="1" eb="4">
      <t>ホケンジョ</t>
    </rPh>
    <phoneticPr fontId="5"/>
  </si>
  <si>
    <t>　　　※１、２　保健所集計</t>
    <rPh sb="8" eb="11">
      <t>ホケンショ</t>
    </rPh>
    <rPh sb="11" eb="13">
      <t>シュウケイ</t>
    </rPh>
    <phoneticPr fontId="5"/>
  </si>
  <si>
    <t>資料　地域保健・健康増進事業報告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phoneticPr fontId="5"/>
  </si>
  <si>
    <t>奥尻町</t>
    <rPh sb="0" eb="3">
      <t>オクシリチョウ</t>
    </rPh>
    <phoneticPr fontId="5"/>
  </si>
  <si>
    <t>乙部町</t>
    <rPh sb="0" eb="3">
      <t>オトベチョウ</t>
    </rPh>
    <phoneticPr fontId="5"/>
  </si>
  <si>
    <t>厚沢部町</t>
    <rPh sb="0" eb="4">
      <t>アッサブチョウ</t>
    </rPh>
    <phoneticPr fontId="5"/>
  </si>
  <si>
    <t>上ノ国町</t>
    <rPh sb="0" eb="1">
      <t>カミ</t>
    </rPh>
    <rPh sb="2" eb="4">
      <t>クニチョウ</t>
    </rPh>
    <phoneticPr fontId="5"/>
  </si>
  <si>
    <t>江差町</t>
    <rPh sb="0" eb="3">
      <t>エサシチョウ</t>
    </rPh>
    <phoneticPr fontId="5"/>
  </si>
  <si>
    <t>保健所活動</t>
    <rPh sb="0" eb="3">
      <t>ホケンショ</t>
    </rPh>
    <rPh sb="3" eb="5">
      <t>カツドウ</t>
    </rPh>
    <phoneticPr fontId="5"/>
  </si>
  <si>
    <t>江差保健所</t>
  </si>
  <si>
    <t>せたな町</t>
    <rPh sb="3" eb="4">
      <t>チョウ</t>
    </rPh>
    <phoneticPr fontId="12"/>
  </si>
  <si>
    <t>今金町</t>
    <rPh sb="0" eb="3">
      <t>イマカネチョウ</t>
    </rPh>
    <phoneticPr fontId="12"/>
  </si>
  <si>
    <t>長万部町</t>
    <rPh sb="0" eb="4">
      <t>オシャマンベチョウ</t>
    </rPh>
    <phoneticPr fontId="12"/>
  </si>
  <si>
    <t>八雲町</t>
    <rPh sb="0" eb="3">
      <t>ヤクモチョウ</t>
    </rPh>
    <phoneticPr fontId="12"/>
  </si>
  <si>
    <t>保健所活動</t>
    <rPh sb="0" eb="3">
      <t>ホケンショ</t>
    </rPh>
    <rPh sb="3" eb="5">
      <t>カツドウ</t>
    </rPh>
    <phoneticPr fontId="12"/>
  </si>
  <si>
    <t>八雲保健所</t>
    <rPh sb="0" eb="2">
      <t>ヤクモ</t>
    </rPh>
    <rPh sb="2" eb="5">
      <t>ホケンジョ</t>
    </rPh>
    <phoneticPr fontId="12"/>
  </si>
  <si>
    <t>北渡島檜山
第2次保健医療福祉圏</t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</si>
  <si>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</si>
  <si>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</si>
  <si>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</si>
  <si>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</si>
  <si>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</si>
  <si>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</si>
  <si>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</si>
  <si>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</si>
  <si>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-</t>
    <phoneticPr fontId="5"/>
  </si>
  <si>
    <t>渡島保健所活動</t>
    <rPh sb="0" eb="2">
      <t>オシマ</t>
    </rPh>
    <rPh sb="2" eb="5">
      <t>ホケンショ</t>
    </rPh>
    <rPh sb="5" eb="7">
      <t>カツドウ</t>
    </rPh>
    <phoneticPr fontId="5"/>
  </si>
  <si>
    <t>渡島保健所</t>
    <rPh sb="0" eb="2">
      <t>オシマ</t>
    </rPh>
    <rPh sb="2" eb="5">
      <t>ホケンショ</t>
    </rPh>
    <phoneticPr fontId="5"/>
  </si>
  <si>
    <t>函館市</t>
    <rPh sb="0" eb="3">
      <t>ハコダテシ</t>
    </rPh>
    <phoneticPr fontId="5"/>
  </si>
  <si>
    <t>全道</t>
  </si>
  <si>
    <t>自死遺族</t>
    <rPh sb="0" eb="2">
      <t>ジシ</t>
    </rPh>
    <rPh sb="2" eb="4">
      <t>イゾク</t>
    </rPh>
    <phoneticPr fontId="5"/>
  </si>
  <si>
    <t>発達障害（※２）</t>
    <rPh sb="0" eb="2">
      <t>ハッタツ</t>
    </rPh>
    <rPh sb="2" eb="4">
      <t>ショウガイ</t>
    </rPh>
    <phoneticPr fontId="5"/>
  </si>
  <si>
    <t>高次脳機能障害（※１）</t>
    <rPh sb="0" eb="2">
      <t>コウジ</t>
    </rPh>
    <rPh sb="2" eb="3">
      <t>ノウ</t>
    </rPh>
    <rPh sb="3" eb="5">
      <t>キノウ</t>
    </rPh>
    <rPh sb="5" eb="7">
      <t>ショウガイ</t>
    </rPh>
    <phoneticPr fontId="5"/>
  </si>
  <si>
    <t>災害</t>
    <rPh sb="0" eb="2">
      <t>サイガイ</t>
    </rPh>
    <phoneticPr fontId="5"/>
  </si>
  <si>
    <t>犯罪被害</t>
    <rPh sb="0" eb="2">
      <t>ハンザイ</t>
    </rPh>
    <rPh sb="2" eb="4">
      <t>ヒガイ</t>
    </rPh>
    <phoneticPr fontId="5"/>
  </si>
  <si>
    <t>自殺関連</t>
    <rPh sb="0" eb="2">
      <t>ジサツ</t>
    </rPh>
    <rPh sb="2" eb="4">
      <t>カンレン</t>
    </rPh>
    <phoneticPr fontId="5"/>
  </si>
  <si>
    <t>ひきこもり</t>
    <phoneticPr fontId="5"/>
  </si>
  <si>
    <t>ひきこもり（再掲）</t>
    <rPh sb="6" eb="8">
      <t>サイケイ</t>
    </rPh>
    <phoneticPr fontId="5"/>
  </si>
  <si>
    <t>（再掲）</t>
    <rPh sb="1" eb="3">
      <t>サイケイ</t>
    </rPh>
    <phoneticPr fontId="5"/>
  </si>
  <si>
    <t>計</t>
    <rPh sb="0" eb="1">
      <t>ケイ</t>
    </rPh>
    <phoneticPr fontId="5"/>
  </si>
  <si>
    <t>摂食障害</t>
    <rPh sb="0" eb="2">
      <t>セッショク</t>
    </rPh>
    <rPh sb="2" eb="4">
      <t>ショウガイ</t>
    </rPh>
    <phoneticPr fontId="5"/>
  </si>
  <si>
    <t>心の健康づくり</t>
    <rPh sb="0" eb="1">
      <t>ココロ</t>
    </rPh>
    <rPh sb="2" eb="4">
      <t>ケンコウ</t>
    </rPh>
    <phoneticPr fontId="5"/>
  </si>
  <si>
    <t>思春期</t>
    <rPh sb="0" eb="3">
      <t>シシュンキ</t>
    </rPh>
    <phoneticPr fontId="5"/>
  </si>
  <si>
    <t>ゲーム</t>
    <phoneticPr fontId="5"/>
  </si>
  <si>
    <t>ギャンブル</t>
    <phoneticPr fontId="5"/>
  </si>
  <si>
    <t>薬物</t>
    <rPh sb="0" eb="2">
      <t>ヤクブツ</t>
    </rPh>
    <phoneticPr fontId="5"/>
  </si>
  <si>
    <t>アルコール</t>
    <phoneticPr fontId="5"/>
  </si>
  <si>
    <t>社会復帰</t>
    <rPh sb="0" eb="2">
      <t>シャカイ</t>
    </rPh>
    <rPh sb="2" eb="4">
      <t>フッキ</t>
    </rPh>
    <phoneticPr fontId="5"/>
  </si>
  <si>
    <t>老人精神保健</t>
    <rPh sb="0" eb="2">
      <t>ロウジン</t>
    </rPh>
    <rPh sb="2" eb="4">
      <t>セイシン</t>
    </rPh>
    <rPh sb="4" eb="6">
      <t>ホケン</t>
    </rPh>
    <phoneticPr fontId="5"/>
  </si>
  <si>
    <t>延人員</t>
    <rPh sb="0" eb="1">
      <t>ノ</t>
    </rPh>
    <rPh sb="1" eb="3">
      <t>ジンイン</t>
    </rPh>
    <phoneticPr fontId="5"/>
  </si>
  <si>
    <t>実人員</t>
    <rPh sb="0" eb="3">
      <t>ジツジンイン</t>
    </rPh>
    <phoneticPr fontId="5"/>
  </si>
  <si>
    <t>訪問指導</t>
    <rPh sb="0" eb="2">
      <t>ホウモン</t>
    </rPh>
    <rPh sb="2" eb="4">
      <t>シドウ</t>
    </rPh>
    <phoneticPr fontId="5"/>
  </si>
  <si>
    <t>デイ・ケア</t>
    <phoneticPr fontId="5"/>
  </si>
  <si>
    <t>相談</t>
    <rPh sb="0" eb="2">
      <t>ソウダン</t>
    </rPh>
    <phoneticPr fontId="5"/>
  </si>
  <si>
    <t>令和元年度</t>
  </si>
  <si>
    <t>第６１－１表　精神保健事業（相談等）</t>
    <rPh sb="5" eb="6">
      <t>ヒョウ</t>
    </rPh>
    <rPh sb="14" eb="16">
      <t>ソウダン</t>
    </rPh>
    <rPh sb="16" eb="17">
      <t>トウ</t>
    </rPh>
    <phoneticPr fontId="5"/>
  </si>
  <si>
    <t>奥尻町</t>
  </si>
  <si>
    <t>乙部町</t>
  </si>
  <si>
    <t>厚沢部町</t>
  </si>
  <si>
    <t>上ノ国町</t>
  </si>
  <si>
    <t>江差町</t>
  </si>
  <si>
    <t>保健所活動</t>
  </si>
  <si>
    <t>せたな町</t>
  </si>
  <si>
    <t>今金町</t>
  </si>
  <si>
    <t>長万部町</t>
  </si>
  <si>
    <t>八雲町</t>
  </si>
  <si>
    <t>八雲保健所</t>
  </si>
  <si>
    <t>渡島保健所</t>
    <rPh sb="0" eb="2">
      <t>オシマ</t>
    </rPh>
    <rPh sb="2" eb="5">
      <t>ホケンジョ</t>
    </rPh>
    <phoneticPr fontId="5"/>
  </si>
  <si>
    <t>高次脳機能
障害（※１）</t>
    <rPh sb="0" eb="2">
      <t>コウジ</t>
    </rPh>
    <rPh sb="2" eb="3">
      <t>ノウ</t>
    </rPh>
    <rPh sb="3" eb="5">
      <t>キノウ</t>
    </rPh>
    <rPh sb="6" eb="8">
      <t>ショウガイ</t>
    </rPh>
    <phoneticPr fontId="5"/>
  </si>
  <si>
    <t>心の健康　　　づくり</t>
    <rPh sb="0" eb="1">
      <t>ココロ</t>
    </rPh>
    <rPh sb="2" eb="4">
      <t>ケンコウ</t>
    </rPh>
    <phoneticPr fontId="5"/>
  </si>
  <si>
    <t>電子メールによる相談</t>
    <rPh sb="0" eb="2">
      <t>デンシ</t>
    </rPh>
    <rPh sb="8" eb="10">
      <t>ソウダン</t>
    </rPh>
    <phoneticPr fontId="5"/>
  </si>
  <si>
    <t>電話による相談</t>
    <rPh sb="0" eb="2">
      <t>デンワ</t>
    </rPh>
    <rPh sb="5" eb="7">
      <t>ソウダン</t>
    </rPh>
    <phoneticPr fontId="5"/>
  </si>
  <si>
    <t>第６１－２表　精神保健事業（電話相談等）</t>
    <rPh sb="5" eb="6">
      <t>ヒョウ</t>
    </rPh>
    <rPh sb="14" eb="16">
      <t>デンワ</t>
    </rPh>
    <rPh sb="16" eb="18">
      <t>ソウダン</t>
    </rPh>
    <rPh sb="18" eb="19">
      <t>トウ</t>
    </rPh>
    <phoneticPr fontId="5"/>
  </si>
  <si>
    <t>資料　地域保健・健康増進事業報告、保健所集計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phoneticPr fontId="5"/>
  </si>
  <si>
    <t>開催回数</t>
    <rPh sb="0" eb="2">
      <t>カイサイ</t>
    </rPh>
    <rPh sb="2" eb="4">
      <t>カイスウ</t>
    </rPh>
    <phoneticPr fontId="5"/>
  </si>
  <si>
    <t>うつ病に関する教室等（再掲）</t>
    <rPh sb="2" eb="3">
      <t>ビョウ</t>
    </rPh>
    <rPh sb="4" eb="5">
      <t>カン</t>
    </rPh>
    <rPh sb="7" eb="9">
      <t>キョウシツ</t>
    </rPh>
    <rPh sb="9" eb="10">
      <t>トウ</t>
    </rPh>
    <rPh sb="11" eb="13">
      <t>サイケイ</t>
    </rPh>
    <phoneticPr fontId="5"/>
  </si>
  <si>
    <t>３級</t>
  </si>
  <si>
    <t>２級</t>
  </si>
  <si>
    <t>１級</t>
  </si>
  <si>
    <t>新規交付数</t>
    <phoneticPr fontId="5"/>
  </si>
  <si>
    <t>手帳所持者数</t>
    <phoneticPr fontId="5"/>
  </si>
  <si>
    <t>訓練延日数</t>
    <phoneticPr fontId="5"/>
  </si>
  <si>
    <t>訓練者数</t>
  </si>
  <si>
    <t>委託事業者数</t>
    <rPh sb="0" eb="2">
      <t>イタク</t>
    </rPh>
    <rPh sb="2" eb="4">
      <t>ジギョウ</t>
    </rPh>
    <rPh sb="4" eb="5">
      <t>モノ</t>
    </rPh>
    <rPh sb="5" eb="6">
      <t>スウ</t>
    </rPh>
    <phoneticPr fontId="5"/>
  </si>
  <si>
    <t>地域住民と精神障害者との地域交流</t>
    <rPh sb="0" eb="2">
      <t>チイキ</t>
    </rPh>
    <rPh sb="2" eb="4">
      <t>ジュウミン</t>
    </rPh>
    <rPh sb="5" eb="7">
      <t>セイシン</t>
    </rPh>
    <rPh sb="7" eb="10">
      <t>ショウガイシャ</t>
    </rPh>
    <rPh sb="12" eb="14">
      <t>チイキ</t>
    </rPh>
    <rPh sb="14" eb="16">
      <t>コウリュウ</t>
    </rPh>
    <phoneticPr fontId="5"/>
  </si>
  <si>
    <t>精神障害者（家族）に対する教室等</t>
    <rPh sb="0" eb="2">
      <t>セイシン</t>
    </rPh>
    <rPh sb="2" eb="5">
      <t>ショウガイシャ</t>
    </rPh>
    <rPh sb="6" eb="8">
      <t>カゾク</t>
    </rPh>
    <rPh sb="10" eb="11">
      <t>タイ</t>
    </rPh>
    <rPh sb="13" eb="15">
      <t>キョウシツ</t>
    </rPh>
    <rPh sb="15" eb="16">
      <t>ナド</t>
    </rPh>
    <phoneticPr fontId="5"/>
  </si>
  <si>
    <t>精神障害者保健福祉手帳</t>
    <phoneticPr fontId="5"/>
  </si>
  <si>
    <t>職親事業</t>
    <phoneticPr fontId="5"/>
  </si>
  <si>
    <t>普及啓発</t>
    <rPh sb="0" eb="2">
      <t>フキュウ</t>
    </rPh>
    <rPh sb="2" eb="4">
      <t>ケイハツ</t>
    </rPh>
    <phoneticPr fontId="5"/>
  </si>
  <si>
    <t>第６１－３表　精神保健事業（普及啓発等）</t>
    <rPh sb="5" eb="6">
      <t>ヒョウ</t>
    </rPh>
    <rPh sb="14" eb="16">
      <t>フキュウ</t>
    </rPh>
    <rPh sb="16" eb="18">
      <t>ケイハツ</t>
    </rPh>
    <rPh sb="18" eb="19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</si>
</sst>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;[Red]#,##0"/>
    <numFmt numFmtId="178" formatCode="#,###;\-#,###;&quot;-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游ゴシック"/>
      <family val="3"/>
      <charset val="128"/>
      <scheme val="minor"/>
    </font>
    <font>
      <sz val="12"/>
      <name val="Arial"/>
      <family val="2"/>
    </font>
    <font>
      <b/>
      <sz val="8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9" fillId="0" borderId="0"/>
  </cellStyleXfs>
  <cellXfs count="322">
    <xf numFmtId="0" fontId="0" fillId="0" borderId="0" xfId="0">
      <alignment vertical="center"/>
    </xf>
    <xf numFmtId="38" fontId="2" fillId="0" borderId="0" xfId="2" applyFont="1" applyFill="1" applyAlignment="1">
      <alignment horizontal="right"/>
    </xf>
    <xf numFmtId="176" fontId="2" fillId="0" borderId="0" xfId="2" applyNumberFormat="1" applyFont="1" applyFill="1" applyAlignment="1">
      <alignment horizontal="center"/>
    </xf>
    <xf numFmtId="38" fontId="2" fillId="0" borderId="0" xfId="2" applyFont="1" applyFill="1" applyAlignment="1">
      <alignment horizontal="left"/>
    </xf>
    <xf numFmtId="177" fontId="4" fillId="0" borderId="0" xfId="2" applyNumberFormat="1" applyFont="1" applyFill="1"/>
    <xf numFmtId="177" fontId="4" fillId="0" borderId="0" xfId="2" applyNumberFormat="1" applyFont="1" applyFill="1" applyAlignment="1">
      <alignment horizontal="left"/>
    </xf>
    <xf numFmtId="38" fontId="2" fillId="0" borderId="0" xfId="2" applyFont="1" applyFill="1" applyBorder="1" applyAlignment="1">
      <alignment horizontal="right"/>
    </xf>
    <xf numFmtId="176" fontId="2" fillId="0" borderId="0" xfId="2" applyNumberFormat="1" applyFont="1" applyFill="1" applyBorder="1" applyAlignment="1">
      <alignment horizontal="right"/>
    </xf>
    <xf numFmtId="38" fontId="2" fillId="0" borderId="0" xfId="2" applyFont="1" applyFill="1" applyBorder="1" applyAlignment="1">
      <alignment horizontal="left"/>
    </xf>
    <xf numFmtId="38" fontId="6" fillId="2" borderId="1" xfId="2" applyNumberFormat="1" applyFont="1" applyFill="1" applyBorder="1" applyAlignment="1">
      <alignment horizontal="right" vertical="center"/>
    </xf>
    <xf numFmtId="176" fontId="6" fillId="2" borderId="1" xfId="2" applyNumberFormat="1" applyFont="1" applyFill="1" applyBorder="1" applyAlignment="1">
      <alignment horizontal="right" vertical="center"/>
    </xf>
    <xf numFmtId="38" fontId="6" fillId="2" borderId="1" xfId="2" applyFont="1" applyFill="1" applyBorder="1" applyAlignment="1">
      <alignment horizontal="right" vertical="center"/>
    </xf>
    <xf numFmtId="38" fontId="7" fillId="2" borderId="1" xfId="2" applyFont="1" applyFill="1" applyBorder="1" applyAlignment="1">
      <alignment horizontal="left" vertical="center"/>
    </xf>
    <xf numFmtId="38" fontId="6" fillId="3" borderId="1" xfId="2" applyFont="1" applyFill="1" applyBorder="1" applyAlignment="1">
      <alignment horizontal="right" vertical="center"/>
    </xf>
    <xf numFmtId="176" fontId="6" fillId="3" borderId="1" xfId="2" applyNumberFormat="1" applyFont="1" applyFill="1" applyBorder="1" applyAlignment="1">
      <alignment horizontal="right" vertical="center"/>
    </xf>
    <xf numFmtId="38" fontId="7" fillId="3" borderId="1" xfId="2" applyFont="1" applyFill="1" applyBorder="1" applyAlignment="1">
      <alignment horizontal="left" vertical="center" wrapText="1"/>
    </xf>
    <xf numFmtId="38" fontId="7" fillId="2" borderId="1" xfId="2" applyFont="1" applyFill="1" applyBorder="1" applyAlignment="1">
      <alignment horizontal="right" vertical="center"/>
    </xf>
    <xf numFmtId="176" fontId="7" fillId="2" borderId="1" xfId="2" applyNumberFormat="1" applyFont="1" applyFill="1" applyBorder="1" applyAlignment="1">
      <alignment horizontal="right" vertical="center"/>
    </xf>
    <xf numFmtId="38" fontId="7" fillId="3" borderId="1" xfId="2" applyFont="1" applyFill="1" applyBorder="1" applyAlignment="1">
      <alignment horizontal="right" vertical="center"/>
    </xf>
    <xf numFmtId="176" fontId="7" fillId="3" borderId="1" xfId="2" applyNumberFormat="1" applyFont="1" applyFill="1" applyBorder="1" applyAlignment="1">
      <alignment horizontal="right" vertical="center"/>
    </xf>
    <xf numFmtId="38" fontId="2" fillId="2" borderId="0" xfId="2" applyFont="1" applyFill="1" applyAlignment="1">
      <alignment horizontal="right"/>
    </xf>
    <xf numFmtId="38" fontId="4" fillId="2" borderId="1" xfId="2" applyFont="1" applyFill="1" applyBorder="1" applyAlignment="1">
      <alignment horizontal="right"/>
    </xf>
    <xf numFmtId="176" fontId="4" fillId="2" borderId="1" xfId="2" applyNumberFormat="1" applyFont="1" applyFill="1" applyBorder="1" applyAlignment="1">
      <alignment horizontal="right"/>
    </xf>
    <xf numFmtId="38" fontId="2" fillId="2" borderId="1" xfId="2" applyFont="1" applyFill="1" applyBorder="1" applyAlignment="1">
      <alignment horizontal="left" shrinkToFit="1"/>
    </xf>
    <xf numFmtId="38" fontId="8" fillId="2" borderId="1" xfId="2" applyFont="1" applyFill="1" applyBorder="1" applyAlignment="1">
      <alignment horizontal="right"/>
    </xf>
    <xf numFmtId="176" fontId="8" fillId="2" borderId="1" xfId="2" applyNumberFormat="1" applyFont="1" applyFill="1" applyBorder="1" applyAlignment="1">
      <alignment horizontal="right"/>
    </xf>
    <xf numFmtId="38" fontId="8" fillId="3" borderId="1" xfId="2" applyFont="1" applyFill="1" applyBorder="1" applyAlignment="1">
      <alignment horizontal="right"/>
    </xf>
    <xf numFmtId="176" fontId="8" fillId="3" borderId="1" xfId="2" applyNumberFormat="1" applyFont="1" applyFill="1" applyBorder="1" applyAlignment="1">
      <alignment horizontal="right"/>
    </xf>
    <xf numFmtId="38" fontId="2" fillId="3" borderId="1" xfId="2" applyFont="1" applyFill="1" applyBorder="1" applyAlignment="1">
      <alignment horizontal="center"/>
    </xf>
    <xf numFmtId="38" fontId="2" fillId="0" borderId="0" xfId="2" applyFont="1" applyFill="1" applyBorder="1" applyAlignment="1">
      <alignment horizontal="right" wrapText="1"/>
    </xf>
    <xf numFmtId="38" fontId="2" fillId="0" borderId="2" xfId="2" applyFont="1" applyFill="1" applyBorder="1" applyAlignment="1">
      <alignment horizontal="center" vertical="center" textRotation="255"/>
    </xf>
    <xf numFmtId="38" fontId="2" fillId="0" borderId="2" xfId="2" applyFont="1" applyFill="1" applyBorder="1" applyAlignment="1">
      <alignment horizontal="center" vertical="top" textRotation="255" wrapText="1"/>
    </xf>
    <xf numFmtId="0" fontId="4" fillId="0" borderId="2" xfId="3" applyFont="1" applyFill="1" applyBorder="1" applyAlignment="1">
      <alignment vertical="center" textRotation="255"/>
    </xf>
    <xf numFmtId="38" fontId="2" fillId="0" borderId="2" xfId="2" applyFont="1" applyFill="1" applyBorder="1" applyAlignment="1">
      <alignment horizontal="center" vertical="distributed" textRotation="255" justifyLastLine="1"/>
    </xf>
    <xf numFmtId="38" fontId="2" fillId="0" borderId="3" xfId="2" applyFont="1" applyFill="1" applyBorder="1" applyAlignment="1">
      <alignment horizontal="center" vertical="distributed" textRotation="255" justifyLastLine="1"/>
    </xf>
    <xf numFmtId="0" fontId="2" fillId="0" borderId="2" xfId="2" applyNumberFormat="1" applyFont="1" applyFill="1" applyBorder="1" applyAlignment="1">
      <alignment horizontal="center" vertical="distributed" textRotation="255" justifyLastLine="1"/>
    </xf>
    <xf numFmtId="0" fontId="2" fillId="0" borderId="3" xfId="2" applyNumberFormat="1" applyFont="1" applyFill="1" applyBorder="1" applyAlignment="1">
      <alignment horizontal="center" vertical="distributed" textRotation="255" justifyLastLine="1"/>
    </xf>
    <xf numFmtId="49" fontId="2" fillId="0" borderId="3" xfId="2" applyNumberFormat="1" applyFont="1" applyFill="1" applyBorder="1" applyAlignment="1">
      <alignment horizontal="center" vertical="distributed" textRotation="255" wrapText="1" justifyLastLine="1"/>
    </xf>
    <xf numFmtId="176" fontId="2" fillId="0" borderId="2" xfId="2" applyNumberFormat="1" applyFont="1" applyFill="1" applyBorder="1" applyAlignment="1">
      <alignment horizontal="center" vertical="center" textRotation="255"/>
    </xf>
    <xf numFmtId="38" fontId="2" fillId="0" borderId="3" xfId="2" applyFont="1" applyFill="1" applyBorder="1" applyAlignment="1">
      <alignment horizontal="left"/>
    </xf>
    <xf numFmtId="38" fontId="2" fillId="0" borderId="0" xfId="2" applyFont="1" applyFill="1" applyAlignment="1">
      <alignment horizontal="right" vertical="center"/>
    </xf>
    <xf numFmtId="38" fontId="2" fillId="0" borderId="0" xfId="2" applyFont="1" applyFill="1" applyBorder="1" applyAlignment="1">
      <alignment horizontal="right" vertical="center" wrapText="1"/>
    </xf>
    <xf numFmtId="38" fontId="2" fillId="0" borderId="3" xfId="2" applyFont="1" applyFill="1" applyBorder="1" applyAlignment="1">
      <alignment horizontal="center" vertical="center" textRotation="255"/>
    </xf>
    <xf numFmtId="38" fontId="2" fillId="0" borderId="3" xfId="2" applyFont="1" applyFill="1" applyBorder="1" applyAlignment="1">
      <alignment horizontal="center" vertical="top" textRotation="255" wrapText="1"/>
    </xf>
    <xf numFmtId="0" fontId="4" fillId="0" borderId="3" xfId="3" applyFont="1" applyFill="1" applyBorder="1" applyAlignment="1">
      <alignment vertical="center" textRotation="255"/>
    </xf>
    <xf numFmtId="38" fontId="2" fillId="0" borderId="4" xfId="2" applyFont="1" applyFill="1" applyBorder="1" applyAlignment="1">
      <alignment horizontal="center" vertical="distributed" textRotation="255" justifyLastLine="1"/>
    </xf>
    <xf numFmtId="38" fontId="2" fillId="0" borderId="1" xfId="2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horizontal="center" vertical="distributed" textRotation="255" justifyLastLine="1"/>
    </xf>
    <xf numFmtId="38" fontId="2" fillId="0" borderId="5" xfId="2" applyFont="1" applyFill="1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center" vertical="center" textRotation="255"/>
    </xf>
    <xf numFmtId="38" fontId="2" fillId="0" borderId="3" xfId="2" applyFont="1" applyFill="1" applyBorder="1" applyAlignment="1">
      <alignment horizontal="left" vertical="center"/>
    </xf>
    <xf numFmtId="38" fontId="2" fillId="0" borderId="4" xfId="2" applyFont="1" applyFill="1" applyBorder="1" applyAlignment="1">
      <alignment horizontal="center" vertical="center" textRotation="255"/>
    </xf>
    <xf numFmtId="38" fontId="2" fillId="0" borderId="4" xfId="2" applyFont="1" applyFill="1" applyBorder="1" applyAlignment="1">
      <alignment horizontal="center" vertical="top" textRotation="255" wrapText="1"/>
    </xf>
    <xf numFmtId="38" fontId="2" fillId="0" borderId="6" xfId="2" applyFont="1" applyFill="1" applyBorder="1" applyAlignment="1">
      <alignment horizontal="center" vertical="center" shrinkToFit="1"/>
    </xf>
    <xf numFmtId="38" fontId="2" fillId="0" borderId="7" xfId="2" applyFont="1" applyFill="1" applyBorder="1" applyAlignment="1">
      <alignment horizontal="center" vertical="center" shrinkToFit="1"/>
    </xf>
    <xf numFmtId="38" fontId="2" fillId="0" borderId="5" xfId="2" applyFont="1" applyFill="1" applyBorder="1" applyAlignment="1">
      <alignment horizontal="center" vertical="center" shrinkToFit="1"/>
    </xf>
    <xf numFmtId="0" fontId="4" fillId="0" borderId="6" xfId="3" applyFont="1" applyFill="1" applyBorder="1" applyAlignment="1">
      <alignment horizontal="center"/>
    </xf>
    <xf numFmtId="0" fontId="4" fillId="0" borderId="7" xfId="3" applyFont="1" applyFill="1" applyBorder="1" applyAlignment="1">
      <alignment horizontal="center"/>
    </xf>
    <xf numFmtId="38" fontId="2" fillId="0" borderId="5" xfId="2" applyFont="1" applyFill="1" applyBorder="1" applyAlignment="1">
      <alignment horizontal="center" vertical="center"/>
    </xf>
    <xf numFmtId="176" fontId="2" fillId="0" borderId="4" xfId="2" applyNumberFormat="1" applyFont="1" applyFill="1" applyBorder="1" applyAlignment="1">
      <alignment horizontal="center" vertical="center" textRotation="255"/>
    </xf>
    <xf numFmtId="38" fontId="2" fillId="0" borderId="1" xfId="2" applyFont="1" applyFill="1" applyBorder="1" applyAlignment="1">
      <alignment horizontal="center"/>
    </xf>
    <xf numFmtId="38" fontId="2" fillId="0" borderId="5" xfId="2" applyFont="1" applyFill="1" applyBorder="1" applyAlignment="1">
      <alignment horizontal="center"/>
    </xf>
    <xf numFmtId="38" fontId="2" fillId="0" borderId="6" xfId="2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2" fillId="0" borderId="5" xfId="2" applyNumberFormat="1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left"/>
    </xf>
    <xf numFmtId="38" fontId="2" fillId="0" borderId="8" xfId="2" applyFont="1" applyFill="1" applyBorder="1" applyAlignment="1">
      <alignment horizontal="right"/>
    </xf>
    <xf numFmtId="176" fontId="2" fillId="0" borderId="0" xfId="2" applyNumberFormat="1" applyFont="1" applyFill="1" applyBorder="1" applyAlignment="1">
      <alignment horizontal="center"/>
    </xf>
    <xf numFmtId="38" fontId="2" fillId="0" borderId="0" xfId="2" applyFont="1" applyFill="1" applyBorder="1" applyAlignment="1">
      <alignment horizontal="left" vertical="center"/>
    </xf>
    <xf numFmtId="38" fontId="2" fillId="0" borderId="0" xfId="2" applyFont="1" applyAlignment="1">
      <alignment horizontal="right"/>
    </xf>
    <xf numFmtId="176" fontId="2" fillId="0" borderId="0" xfId="2" applyNumberFormat="1" applyFont="1" applyAlignment="1">
      <alignment horizontal="center"/>
    </xf>
    <xf numFmtId="38" fontId="2" fillId="0" borderId="0" xfId="2" applyFont="1" applyAlignment="1">
      <alignment horizontal="left"/>
    </xf>
    <xf numFmtId="177" fontId="4" fillId="0" borderId="0" xfId="2" applyNumberFormat="1" applyFont="1"/>
    <xf numFmtId="177" fontId="4" fillId="0" borderId="0" xfId="2" applyNumberFormat="1" applyFont="1" applyAlignment="1">
      <alignment horizontal="left"/>
    </xf>
    <xf numFmtId="38" fontId="6" fillId="2" borderId="1" xfId="2" applyFont="1" applyFill="1" applyBorder="1" applyAlignment="1">
      <alignment horizontal="left" vertical="center"/>
    </xf>
    <xf numFmtId="38" fontId="6" fillId="3" borderId="1" xfId="2" applyFont="1" applyFill="1" applyBorder="1" applyAlignment="1">
      <alignment horizontal="left" vertical="center" wrapText="1"/>
    </xf>
    <xf numFmtId="38" fontId="10" fillId="2" borderId="1" xfId="2" applyFont="1" applyFill="1" applyBorder="1" applyAlignment="1">
      <alignment horizontal="right"/>
    </xf>
    <xf numFmtId="176" fontId="10" fillId="2" borderId="1" xfId="2" applyNumberFormat="1" applyFont="1" applyFill="1" applyBorder="1" applyAlignment="1">
      <alignment horizontal="right"/>
    </xf>
    <xf numFmtId="38" fontId="2" fillId="4" borderId="0" xfId="2" applyFont="1" applyFill="1" applyAlignment="1">
      <alignment horizontal="right"/>
    </xf>
    <xf numFmtId="38" fontId="10" fillId="3" borderId="1" xfId="2" applyFont="1" applyFill="1" applyBorder="1" applyAlignment="1">
      <alignment horizontal="right"/>
    </xf>
    <xf numFmtId="176" fontId="10" fillId="3" borderId="1" xfId="2" applyNumberFormat="1" applyFont="1" applyFill="1" applyBorder="1" applyAlignment="1">
      <alignment horizontal="right"/>
    </xf>
    <xf numFmtId="38" fontId="2" fillId="3" borderId="1" xfId="2" applyFont="1" applyFill="1" applyBorder="1" applyAlignment="1">
      <alignment horizontal="left"/>
    </xf>
    <xf numFmtId="38" fontId="2" fillId="5" borderId="2" xfId="2" applyFont="1" applyFill="1" applyBorder="1" applyAlignment="1">
      <alignment horizontal="center" vertical="center" textRotation="255"/>
    </xf>
    <xf numFmtId="38" fontId="2" fillId="5" borderId="2" xfId="2" applyFont="1" applyFill="1" applyBorder="1" applyAlignment="1">
      <alignment horizontal="center" vertical="top" textRotation="255" wrapText="1"/>
    </xf>
    <xf numFmtId="38" fontId="2" fillId="0" borderId="2" xfId="2" applyFont="1" applyFill="1" applyBorder="1" applyAlignment="1">
      <alignment horizontal="center" vertical="distributed" textRotation="255" justifyLastLine="1"/>
    </xf>
    <xf numFmtId="38" fontId="2" fillId="0" borderId="3" xfId="2" applyFont="1" applyBorder="1" applyAlignment="1">
      <alignment horizontal="left"/>
    </xf>
    <xf numFmtId="38" fontId="2" fillId="5" borderId="3" xfId="2" applyFont="1" applyFill="1" applyBorder="1" applyAlignment="1">
      <alignment horizontal="center" vertical="center" textRotation="255"/>
    </xf>
    <xf numFmtId="38" fontId="2" fillId="5" borderId="3" xfId="2" applyFont="1" applyFill="1" applyBorder="1" applyAlignment="1">
      <alignment horizontal="center" vertical="top" textRotation="255" wrapText="1"/>
    </xf>
    <xf numFmtId="38" fontId="2" fillId="0" borderId="9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 textRotation="255"/>
    </xf>
    <xf numFmtId="38" fontId="2" fillId="0" borderId="3" xfId="2" applyFont="1" applyBorder="1" applyAlignment="1">
      <alignment horizontal="left" vertical="center"/>
    </xf>
    <xf numFmtId="38" fontId="2" fillId="5" borderId="4" xfId="2" applyFont="1" applyFill="1" applyBorder="1" applyAlignment="1">
      <alignment horizontal="center" vertical="center" textRotation="255"/>
    </xf>
    <xf numFmtId="38" fontId="2" fillId="5" borderId="4" xfId="2" applyFont="1" applyFill="1" applyBorder="1" applyAlignment="1">
      <alignment horizontal="center" vertical="top" textRotation="255" wrapText="1"/>
    </xf>
    <xf numFmtId="38" fontId="2" fillId="0" borderId="1" xfId="2" quotePrefix="1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5" xfId="2" applyFont="1" applyBorder="1" applyAlignment="1">
      <alignment horizontal="center"/>
    </xf>
    <xf numFmtId="38" fontId="2" fillId="0" borderId="4" xfId="2" applyFont="1" applyBorder="1" applyAlignment="1">
      <alignment horizontal="left"/>
    </xf>
    <xf numFmtId="38" fontId="2" fillId="0" borderId="0" xfId="2" applyFont="1" applyBorder="1" applyAlignment="1">
      <alignment horizontal="right"/>
    </xf>
    <xf numFmtId="38" fontId="2" fillId="0" borderId="1" xfId="2" quotePrefix="1" applyFont="1" applyFill="1" applyBorder="1" applyAlignment="1">
      <alignment horizontal="center"/>
    </xf>
    <xf numFmtId="0" fontId="4" fillId="0" borderId="2" xfId="3" applyFont="1" applyFill="1" applyBorder="1"/>
    <xf numFmtId="38" fontId="2" fillId="0" borderId="3" xfId="2" applyFont="1" applyFill="1" applyBorder="1" applyAlignment="1">
      <alignment horizontal="center" vertical="distributed" textRotation="255" justifyLastLine="1"/>
    </xf>
    <xf numFmtId="0" fontId="4" fillId="0" borderId="3" xfId="3" applyFont="1" applyFill="1" applyBorder="1"/>
    <xf numFmtId="38" fontId="2" fillId="0" borderId="0" xfId="2" applyFont="1" applyAlignment="1">
      <alignment horizontal="center"/>
    </xf>
    <xf numFmtId="38" fontId="2" fillId="6" borderId="0" xfId="2" applyFont="1" applyFill="1" applyAlignment="1">
      <alignment horizontal="right"/>
    </xf>
    <xf numFmtId="0" fontId="4" fillId="0" borderId="2" xfId="4" applyFont="1" applyFill="1" applyBorder="1" applyAlignment="1">
      <alignment horizontal="center" vertical="top" textRotation="255"/>
    </xf>
    <xf numFmtId="38" fontId="2" fillId="0" borderId="2" xfId="2" applyFont="1" applyFill="1" applyBorder="1" applyAlignment="1">
      <alignment horizontal="center" vertical="top" textRotation="255"/>
    </xf>
    <xf numFmtId="38" fontId="2" fillId="0" borderId="10" xfId="2" applyFont="1" applyFill="1" applyBorder="1" applyAlignment="1">
      <alignment horizontal="center" vertical="top" textRotation="255" shrinkToFit="1"/>
    </xf>
    <xf numFmtId="38" fontId="2" fillId="0" borderId="2" xfId="2" applyFont="1" applyFill="1" applyBorder="1" applyAlignment="1">
      <alignment horizontal="center" vertical="top" textRotation="255" wrapText="1" shrinkToFit="1"/>
    </xf>
    <xf numFmtId="38" fontId="2" fillId="0" borderId="11" xfId="2" applyFont="1" applyFill="1" applyBorder="1" applyAlignment="1">
      <alignment horizontal="center" vertical="top" textRotation="255"/>
    </xf>
    <xf numFmtId="38" fontId="2" fillId="0" borderId="2" xfId="2" applyFont="1" applyFill="1" applyBorder="1" applyAlignment="1">
      <alignment horizontal="center" vertical="top" textRotation="255" shrinkToFit="1"/>
    </xf>
    <xf numFmtId="38" fontId="2" fillId="0" borderId="2" xfId="2" applyFont="1" applyBorder="1" applyAlignment="1">
      <alignment horizontal="left" vertical="top" textRotation="255"/>
    </xf>
    <xf numFmtId="0" fontId="4" fillId="0" borderId="3" xfId="4" applyFont="1" applyFill="1" applyBorder="1" applyAlignment="1">
      <alignment horizontal="center" vertical="top" textRotation="255"/>
    </xf>
    <xf numFmtId="38" fontId="2" fillId="0" borderId="3" xfId="2" applyFont="1" applyFill="1" applyBorder="1" applyAlignment="1">
      <alignment horizontal="center" vertical="top" textRotation="255"/>
    </xf>
    <xf numFmtId="38" fontId="2" fillId="0" borderId="12" xfId="2" applyFont="1" applyFill="1" applyBorder="1" applyAlignment="1">
      <alignment horizontal="center" vertical="top" textRotation="255" shrinkToFit="1"/>
    </xf>
    <xf numFmtId="38" fontId="2" fillId="0" borderId="3" xfId="2" applyFont="1" applyFill="1" applyBorder="1" applyAlignment="1">
      <alignment horizontal="center" vertical="top" textRotation="255" wrapText="1" shrinkToFit="1"/>
    </xf>
    <xf numFmtId="38" fontId="2" fillId="0" borderId="9" xfId="2" applyFont="1" applyFill="1" applyBorder="1" applyAlignment="1">
      <alignment horizontal="center" vertical="top" textRotation="255"/>
    </xf>
    <xf numFmtId="38" fontId="2" fillId="0" borderId="3" xfId="2" applyFont="1" applyFill="1" applyBorder="1" applyAlignment="1">
      <alignment horizontal="center" vertical="top" textRotation="255" shrinkToFit="1"/>
    </xf>
    <xf numFmtId="38" fontId="2" fillId="0" borderId="3" xfId="2" applyFont="1" applyBorder="1" applyAlignment="1">
      <alignment horizontal="left" vertical="top" textRotation="255"/>
    </xf>
    <xf numFmtId="38" fontId="2" fillId="0" borderId="4" xfId="2" applyFont="1" applyFill="1" applyBorder="1" applyAlignment="1">
      <alignment horizontal="center" vertical="top" textRotation="255"/>
    </xf>
    <xf numFmtId="38" fontId="2" fillId="0" borderId="13" xfId="2" applyFont="1" applyFill="1" applyBorder="1" applyAlignment="1">
      <alignment horizontal="center" vertical="top" textRotation="255" shrinkToFit="1"/>
    </xf>
    <xf numFmtId="38" fontId="2" fillId="0" borderId="4" xfId="2" applyFont="1" applyFill="1" applyBorder="1" applyAlignment="1">
      <alignment horizontal="center" vertical="top" textRotation="255" wrapText="1" shrinkToFit="1"/>
    </xf>
    <xf numFmtId="38" fontId="2" fillId="0" borderId="14" xfId="2" applyFont="1" applyFill="1" applyBorder="1" applyAlignment="1">
      <alignment horizontal="center" vertical="top" textRotation="255"/>
    </xf>
    <xf numFmtId="38" fontId="2" fillId="0" borderId="4" xfId="2" applyFont="1" applyFill="1" applyBorder="1" applyAlignment="1">
      <alignment horizontal="center" vertical="top" textRotation="255" shrinkToFit="1"/>
    </xf>
    <xf numFmtId="38" fontId="2" fillId="0" borderId="6" xfId="2" applyFont="1" applyFill="1" applyBorder="1" applyAlignment="1">
      <alignment horizontal="center" vertical="top"/>
    </xf>
    <xf numFmtId="38" fontId="2" fillId="0" borderId="7" xfId="2" applyFont="1" applyFill="1" applyBorder="1" applyAlignment="1">
      <alignment horizontal="center" vertical="top"/>
    </xf>
    <xf numFmtId="38" fontId="2" fillId="0" borderId="5" xfId="2" applyFont="1" applyFill="1" applyBorder="1" applyAlignment="1">
      <alignment horizontal="center" vertical="top"/>
    </xf>
    <xf numFmtId="38" fontId="2" fillId="0" borderId="4" xfId="2" applyFont="1" applyBorder="1" applyAlignment="1">
      <alignment horizontal="left" vertical="top" textRotation="255"/>
    </xf>
    <xf numFmtId="38" fontId="2" fillId="0" borderId="0" xfId="2" applyFont="1" applyFill="1" applyBorder="1" applyAlignment="1">
      <alignment horizontal="center" vertical="top"/>
    </xf>
    <xf numFmtId="38" fontId="4" fillId="0" borderId="0" xfId="1" applyFont="1" applyFill="1" applyAlignment="1"/>
    <xf numFmtId="38" fontId="4" fillId="0" borderId="0" xfId="1" applyFont="1" applyFill="1" applyBorder="1" applyAlignment="1"/>
    <xf numFmtId="38" fontId="4" fillId="0" borderId="0" xfId="1" applyFont="1" applyFill="1" applyAlignment="1">
      <alignment horizontal="right"/>
    </xf>
    <xf numFmtId="38" fontId="4" fillId="0" borderId="0" xfId="1" applyFont="1" applyFill="1" applyAlignment="1">
      <alignment horizontal="left"/>
    </xf>
    <xf numFmtId="177" fontId="4" fillId="0" borderId="0" xfId="1" applyNumberFormat="1" applyFont="1" applyFill="1" applyAlignment="1"/>
    <xf numFmtId="38" fontId="2" fillId="0" borderId="0" xfId="1" applyFont="1" applyFill="1" applyAlignment="1"/>
    <xf numFmtId="38" fontId="2" fillId="0" borderId="0" xfId="1" applyFont="1" applyFill="1" applyBorder="1" applyAlignment="1"/>
    <xf numFmtId="38" fontId="2" fillId="0" borderId="0" xfId="1" applyFont="1" applyFill="1" applyAlignment="1">
      <alignment horizontal="right"/>
    </xf>
    <xf numFmtId="38" fontId="2" fillId="0" borderId="0" xfId="1" applyFont="1" applyFill="1" applyAlignment="1">
      <alignment horizontal="left"/>
    </xf>
    <xf numFmtId="38" fontId="2" fillId="0" borderId="0" xfId="1" applyFont="1" applyFill="1" applyBorder="1" applyAlignment="1">
      <alignment horizontal="left"/>
    </xf>
    <xf numFmtId="38" fontId="2" fillId="0" borderId="0" xfId="1" applyFont="1" applyFill="1" applyBorder="1" applyAlignment="1">
      <alignment horizontal="right"/>
    </xf>
    <xf numFmtId="38" fontId="2" fillId="0" borderId="0" xfId="2" applyFont="1" applyBorder="1" applyAlignment="1">
      <alignment horizontal="left" vertical="center"/>
    </xf>
    <xf numFmtId="38" fontId="2" fillId="0" borderId="1" xfId="1" applyFont="1" applyFill="1" applyBorder="1" applyAlignment="1">
      <alignment horizontal="right"/>
    </xf>
    <xf numFmtId="38" fontId="4" fillId="0" borderId="1" xfId="1" applyFont="1" applyFill="1" applyBorder="1" applyAlignment="1"/>
    <xf numFmtId="38" fontId="2" fillId="0" borderId="1" xfId="2" applyFont="1" applyBorder="1" applyAlignment="1">
      <alignment horizontal="left" vertical="center"/>
    </xf>
    <xf numFmtId="38" fontId="2" fillId="2" borderId="1" xfId="1" applyFont="1" applyFill="1" applyBorder="1" applyAlignment="1">
      <alignment horizontal="right"/>
    </xf>
    <xf numFmtId="38" fontId="4" fillId="2" borderId="1" xfId="1" applyFont="1" applyFill="1" applyBorder="1" applyAlignment="1"/>
    <xf numFmtId="38" fontId="2" fillId="2" borderId="1" xfId="2" applyFont="1" applyFill="1" applyBorder="1" applyAlignment="1">
      <alignment horizontal="left" vertical="center"/>
    </xf>
    <xf numFmtId="38" fontId="2" fillId="3" borderId="1" xfId="1" applyFont="1" applyFill="1" applyBorder="1" applyAlignment="1">
      <alignment horizontal="right"/>
    </xf>
    <xf numFmtId="38" fontId="4" fillId="3" borderId="1" xfId="1" applyFont="1" applyFill="1" applyBorder="1" applyAlignment="1"/>
    <xf numFmtId="38" fontId="2" fillId="3" borderId="1" xfId="2" applyFont="1" applyFill="1" applyBorder="1" applyAlignment="1">
      <alignment horizontal="left" vertical="center" wrapText="1"/>
    </xf>
    <xf numFmtId="38" fontId="2" fillId="0" borderId="5" xfId="1" applyFont="1" applyFill="1" applyBorder="1" applyAlignment="1">
      <alignment horizontal="right"/>
    </xf>
    <xf numFmtId="38" fontId="4" fillId="0" borderId="5" xfId="1" applyFont="1" applyFill="1" applyBorder="1" applyAlignment="1"/>
    <xf numFmtId="38" fontId="2" fillId="0" borderId="6" xfId="1" applyFont="1" applyFill="1" applyBorder="1" applyAlignment="1">
      <alignment horizontal="right"/>
    </xf>
    <xf numFmtId="178" fontId="2" fillId="0" borderId="1" xfId="1" applyNumberFormat="1" applyFont="1" applyFill="1" applyBorder="1" applyAlignment="1">
      <alignment horizontal="right"/>
    </xf>
    <xf numFmtId="178" fontId="2" fillId="0" borderId="1" xfId="1" applyNumberFormat="1" applyFont="1" applyFill="1" applyBorder="1" applyAlignment="1"/>
    <xf numFmtId="178" fontId="2" fillId="2" borderId="1" xfId="1" applyNumberFormat="1" applyFont="1" applyFill="1" applyBorder="1" applyAlignment="1">
      <alignment horizontal="right"/>
    </xf>
    <xf numFmtId="178" fontId="2" fillId="2" borderId="1" xfId="1" applyNumberFormat="1" applyFont="1" applyFill="1" applyBorder="1" applyAlignment="1"/>
    <xf numFmtId="38" fontId="2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/>
    </xf>
    <xf numFmtId="38" fontId="2" fillId="0" borderId="5" xfId="1" applyFont="1" applyFill="1" applyBorder="1" applyAlignment="1"/>
    <xf numFmtId="38" fontId="2" fillId="0" borderId="1" xfId="1" applyFont="1" applyFill="1" applyBorder="1" applyAlignment="1"/>
    <xf numFmtId="38" fontId="2" fillId="0" borderId="1" xfId="1" applyFont="1" applyFill="1" applyBorder="1" applyAlignment="1">
      <alignment horizontal="left" vertical="center"/>
    </xf>
    <xf numFmtId="38" fontId="2" fillId="2" borderId="1" xfId="2" applyFont="1" applyFill="1" applyBorder="1" applyAlignment="1">
      <alignment horizontal="right"/>
    </xf>
    <xf numFmtId="38" fontId="2" fillId="2" borderId="5" xfId="1" applyFont="1" applyFill="1" applyBorder="1" applyAlignment="1">
      <alignment horizontal="left" vertical="center"/>
    </xf>
    <xf numFmtId="38" fontId="13" fillId="2" borderId="1" xfId="1" applyFont="1" applyFill="1" applyBorder="1" applyAlignment="1">
      <alignment horizontal="right"/>
    </xf>
    <xf numFmtId="38" fontId="2" fillId="2" borderId="5" xfId="1" applyFont="1" applyFill="1" applyBorder="1" applyAlignment="1">
      <alignment horizontal="right"/>
    </xf>
    <xf numFmtId="38" fontId="4" fillId="2" borderId="5" xfId="1" applyFont="1" applyFill="1" applyBorder="1" applyAlignment="1"/>
    <xf numFmtId="38" fontId="2" fillId="2" borderId="6" xfId="1" applyFont="1" applyFill="1" applyBorder="1" applyAlignment="1">
      <alignment horizontal="right"/>
    </xf>
    <xf numFmtId="38" fontId="4" fillId="0" borderId="0" xfId="1" applyFont="1" applyFill="1" applyAlignment="1">
      <alignment shrinkToFit="1"/>
    </xf>
    <xf numFmtId="38" fontId="2" fillId="7" borderId="1" xfId="1" applyFont="1" applyFill="1" applyBorder="1" applyAlignment="1">
      <alignment horizontal="right" shrinkToFit="1"/>
    </xf>
    <xf numFmtId="38" fontId="2" fillId="7" borderId="11" xfId="1" applyFont="1" applyFill="1" applyBorder="1" applyAlignment="1">
      <alignment horizontal="left" vertical="center" shrinkToFit="1"/>
    </xf>
    <xf numFmtId="38" fontId="2" fillId="0" borderId="0" xfId="1" applyFont="1" applyFill="1" applyAlignment="1">
      <alignment shrinkToFit="1"/>
    </xf>
    <xf numFmtId="38" fontId="2" fillId="7" borderId="1" xfId="1" applyFont="1" applyFill="1" applyBorder="1" applyAlignment="1">
      <alignment shrinkToFit="1"/>
    </xf>
    <xf numFmtId="38" fontId="2" fillId="7" borderId="5" xfId="1" applyFont="1" applyFill="1" applyBorder="1" applyAlignment="1">
      <alignment horizontal="right" shrinkToFit="1"/>
    </xf>
    <xf numFmtId="38" fontId="2" fillId="7" borderId="6" xfId="1" applyFont="1" applyFill="1" applyBorder="1" applyAlignment="1">
      <alignment horizontal="right" shrinkToFit="1"/>
    </xf>
    <xf numFmtId="38" fontId="2" fillId="7" borderId="1" xfId="2" applyFont="1" applyFill="1" applyBorder="1" applyAlignment="1">
      <alignment horizontal="right" shrinkToFit="1"/>
    </xf>
    <xf numFmtId="38" fontId="10" fillId="0" borderId="2" xfId="1" applyFont="1" applyFill="1" applyBorder="1" applyAlignment="1">
      <alignment horizontal="center" vertical="center" textRotation="255" wrapText="1"/>
    </xf>
    <xf numFmtId="38" fontId="14" fillId="0" borderId="2" xfId="1" applyFont="1" applyFill="1" applyBorder="1" applyAlignment="1" applyProtection="1">
      <alignment horizontal="center" vertical="center" textRotation="255" wrapText="1"/>
      <protection locked="0"/>
    </xf>
    <xf numFmtId="0" fontId="4" fillId="0" borderId="2" xfId="0" applyFont="1" applyBorder="1" applyAlignment="1">
      <alignment horizontal="center" vertical="center" textRotation="255" wrapText="1"/>
    </xf>
    <xf numFmtId="38" fontId="2" fillId="0" borderId="11" xfId="1" applyFont="1" applyFill="1" applyBorder="1" applyAlignment="1">
      <alignment horizontal="center" vertical="center" textRotation="255" wrapText="1"/>
    </xf>
    <xf numFmtId="38" fontId="8" fillId="0" borderId="1" xfId="1" applyFont="1" applyFill="1" applyBorder="1" applyAlignment="1">
      <alignment horizontal="center" vertical="center" wrapText="1" shrinkToFit="1"/>
    </xf>
    <xf numFmtId="38" fontId="2" fillId="0" borderId="2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textRotation="255" wrapText="1"/>
    </xf>
    <xf numFmtId="0" fontId="4" fillId="0" borderId="2" xfId="0" applyFont="1" applyBorder="1" applyAlignment="1">
      <alignment vertical="center" textRotation="255" wrapText="1"/>
    </xf>
    <xf numFmtId="38" fontId="2" fillId="0" borderId="2" xfId="1" applyFont="1" applyFill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top" textRotation="255" wrapText="1"/>
    </xf>
    <xf numFmtId="38" fontId="2" fillId="0" borderId="2" xfId="1" applyFont="1" applyFill="1" applyBorder="1" applyAlignment="1">
      <alignment horizontal="center" vertical="center" textRotation="255"/>
    </xf>
    <xf numFmtId="38" fontId="10" fillId="0" borderId="2" xfId="1" applyFont="1" applyFill="1" applyBorder="1" applyAlignment="1">
      <alignment horizontal="center" vertical="center" wrapText="1" shrinkToFit="1"/>
    </xf>
    <xf numFmtId="38" fontId="2" fillId="0" borderId="2" xfId="1" applyFont="1" applyFill="1" applyBorder="1" applyAlignment="1">
      <alignment vertical="top" textRotation="255" wrapText="1"/>
    </xf>
    <xf numFmtId="38" fontId="2" fillId="0" borderId="10" xfId="1" applyFont="1" applyFill="1" applyBorder="1" applyAlignment="1">
      <alignment horizontal="center" vertical="center" textRotation="255"/>
    </xf>
    <xf numFmtId="38" fontId="2" fillId="0" borderId="2" xfId="1" applyFont="1" applyFill="1" applyBorder="1" applyAlignment="1">
      <alignment vertical="center" textRotation="255"/>
    </xf>
    <xf numFmtId="38" fontId="2" fillId="0" borderId="11" xfId="1" applyFont="1" applyFill="1" applyBorder="1" applyAlignment="1">
      <alignment horizontal="left" wrapText="1"/>
    </xf>
    <xf numFmtId="38" fontId="10" fillId="0" borderId="4" xfId="1" applyFont="1" applyFill="1" applyBorder="1" applyAlignment="1">
      <alignment horizontal="center" vertical="center" textRotation="255" wrapText="1"/>
    </xf>
    <xf numFmtId="38" fontId="14" fillId="0" borderId="4" xfId="1" applyFont="1" applyFill="1" applyBorder="1" applyAlignment="1" applyProtection="1">
      <alignment horizontal="center" vertical="center" textRotation="255" wrapText="1"/>
      <protection locked="0"/>
    </xf>
    <xf numFmtId="38" fontId="2" fillId="0" borderId="4" xfId="1" applyFont="1" applyFill="1" applyBorder="1" applyAlignment="1">
      <alignment horizontal="center" vertical="center" textRotation="255" wrapText="1"/>
    </xf>
    <xf numFmtId="38" fontId="2" fillId="0" borderId="14" xfId="1" applyFont="1" applyFill="1" applyBorder="1" applyAlignment="1">
      <alignment horizontal="center" vertical="center" textRotation="255" wrapText="1"/>
    </xf>
    <xf numFmtId="38" fontId="2" fillId="0" borderId="6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 wrapText="1"/>
    </xf>
    <xf numFmtId="38" fontId="8" fillId="0" borderId="13" xfId="1" applyFont="1" applyFill="1" applyBorder="1" applyAlignment="1">
      <alignment horizontal="center" vertical="center" textRotation="255" wrapText="1"/>
    </xf>
    <xf numFmtId="0" fontId="4" fillId="0" borderId="3" xfId="0" applyFont="1" applyBorder="1" applyAlignment="1">
      <alignment vertical="center" textRotation="255" wrapText="1"/>
    </xf>
    <xf numFmtId="38" fontId="2" fillId="0" borderId="3" xfId="1" applyFont="1" applyFill="1" applyBorder="1" applyAlignment="1">
      <alignment horizontal="center" vertical="top" textRotation="255" wrapText="1"/>
    </xf>
    <xf numFmtId="0" fontId="4" fillId="0" borderId="3" xfId="0" applyFont="1" applyBorder="1" applyAlignment="1">
      <alignment horizontal="center" vertical="top" textRotation="255" wrapText="1"/>
    </xf>
    <xf numFmtId="38" fontId="2" fillId="0" borderId="3" xfId="1" applyFont="1" applyFill="1" applyBorder="1" applyAlignment="1">
      <alignment horizontal="center" vertical="center" textRotation="255"/>
    </xf>
    <xf numFmtId="38" fontId="10" fillId="0" borderId="4" xfId="1" applyFont="1" applyFill="1" applyBorder="1" applyAlignment="1">
      <alignment horizontal="center" vertical="center" wrapText="1" shrinkToFit="1"/>
    </xf>
    <xf numFmtId="38" fontId="2" fillId="0" borderId="3" xfId="1" applyFont="1" applyFill="1" applyBorder="1" applyAlignment="1">
      <alignment vertical="top" textRotation="255" wrapText="1"/>
    </xf>
    <xf numFmtId="38" fontId="2" fillId="0" borderId="12" xfId="1" applyFont="1" applyFill="1" applyBorder="1" applyAlignment="1">
      <alignment horizontal="center" vertical="center" textRotation="255"/>
    </xf>
    <xf numFmtId="38" fontId="2" fillId="0" borderId="13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vertical="center" textRotation="255"/>
    </xf>
    <xf numFmtId="38" fontId="2" fillId="0" borderId="9" xfId="1" applyFont="1" applyFill="1" applyBorder="1" applyAlignment="1">
      <alignment horizontal="left" wrapText="1"/>
    </xf>
    <xf numFmtId="38" fontId="2" fillId="0" borderId="0" xfId="1" applyFont="1" applyFill="1" applyAlignment="1">
      <alignment wrapText="1"/>
    </xf>
    <xf numFmtId="38" fontId="2" fillId="0" borderId="6" xfId="1" applyFont="1" applyFill="1" applyBorder="1" applyAlignment="1">
      <alignment wrapText="1"/>
    </xf>
    <xf numFmtId="38" fontId="4" fillId="0" borderId="7" xfId="1" applyFont="1" applyFill="1" applyBorder="1" applyAlignment="1"/>
    <xf numFmtId="38" fontId="2" fillId="0" borderId="7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38" fontId="2" fillId="0" borderId="15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vertical="center" textRotation="255" wrapText="1"/>
    </xf>
    <xf numFmtId="38" fontId="2" fillId="0" borderId="4" xfId="1" applyFont="1" applyFill="1" applyBorder="1" applyAlignment="1">
      <alignment horizontal="center" vertical="top" textRotation="255" wrapText="1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38" fontId="2" fillId="0" borderId="6" xfId="1" applyFont="1" applyFill="1" applyBorder="1" applyAlignment="1">
      <alignment vertical="top" textRotation="255" wrapText="1"/>
    </xf>
    <xf numFmtId="38" fontId="2" fillId="0" borderId="7" xfId="1" applyFont="1" applyFill="1" applyBorder="1" applyAlignment="1">
      <alignment vertical="top" textRotation="255" wrapText="1"/>
    </xf>
    <xf numFmtId="38" fontId="2" fillId="0" borderId="7" xfId="1" applyFont="1" applyFill="1" applyBorder="1" applyAlignment="1">
      <alignment horizontal="center" vertical="top" wrapText="1"/>
    </xf>
    <xf numFmtId="38" fontId="2" fillId="0" borderId="7" xfId="1" applyFont="1" applyFill="1" applyBorder="1" applyAlignment="1">
      <alignment horizontal="center" vertical="top" wrapText="1"/>
    </xf>
    <xf numFmtId="38" fontId="2" fillId="0" borderId="15" xfId="1" applyFont="1" applyFill="1" applyBorder="1" applyAlignment="1">
      <alignment vertical="top" textRotation="255" wrapText="1"/>
    </xf>
    <xf numFmtId="38" fontId="2" fillId="0" borderId="9" xfId="1" applyFont="1" applyFill="1" applyBorder="1" applyAlignment="1">
      <alignment horizontal="left" wrapText="1"/>
    </xf>
    <xf numFmtId="0" fontId="4" fillId="0" borderId="7" xfId="3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center" vertical="center" textRotation="255"/>
    </xf>
    <xf numFmtId="0" fontId="4" fillId="0" borderId="13" xfId="0" applyFont="1" applyBorder="1" applyAlignment="1">
      <alignment vertical="center" wrapText="1"/>
    </xf>
    <xf numFmtId="38" fontId="2" fillId="0" borderId="13" xfId="1" applyFont="1" applyFill="1" applyBorder="1" applyAlignment="1">
      <alignment horizontal="center" vertical="center" textRotation="255"/>
    </xf>
    <xf numFmtId="0" fontId="4" fillId="0" borderId="6" xfId="3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vertical="center" textRotation="255"/>
    </xf>
    <xf numFmtId="38" fontId="2" fillId="0" borderId="9" xfId="1" applyFont="1" applyFill="1" applyBorder="1" applyAlignment="1">
      <alignment horizontal="left"/>
    </xf>
    <xf numFmtId="38" fontId="2" fillId="0" borderId="6" xfId="1" applyFont="1" applyFill="1" applyBorder="1" applyAlignment="1"/>
    <xf numFmtId="38" fontId="2" fillId="0" borderId="7" xfId="1" applyFont="1" applyFill="1" applyBorder="1" applyAlignment="1">
      <alignment wrapText="1"/>
    </xf>
    <xf numFmtId="0" fontId="4" fillId="0" borderId="15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left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1" xfId="2" applyFont="1" applyFill="1" applyBorder="1" applyAlignment="1">
      <alignment horizontal="right"/>
    </xf>
    <xf numFmtId="38" fontId="4" fillId="2" borderId="0" xfId="1" applyFont="1" applyFill="1" applyAlignment="1"/>
    <xf numFmtId="38" fontId="2" fillId="2" borderId="0" xfId="1" applyFont="1" applyFill="1" applyAlignment="1"/>
    <xf numFmtId="38" fontId="2" fillId="2" borderId="0" xfId="1" applyFont="1" applyFill="1" applyBorder="1" applyAlignment="1"/>
    <xf numFmtId="38" fontId="2" fillId="2" borderId="0" xfId="1" applyFont="1" applyFill="1" applyBorder="1" applyAlignment="1">
      <alignment horizontal="right"/>
    </xf>
    <xf numFmtId="38" fontId="2" fillId="2" borderId="14" xfId="1" applyFont="1" applyFill="1" applyBorder="1" applyAlignment="1">
      <alignment horizontal="left" vertical="center"/>
    </xf>
    <xf numFmtId="177" fontId="4" fillId="0" borderId="0" xfId="1" applyNumberFormat="1" applyFont="1" applyFill="1" applyAlignment="1">
      <alignment shrinkToFit="1"/>
    </xf>
    <xf numFmtId="38" fontId="2" fillId="7" borderId="5" xfId="2" applyFont="1" applyFill="1" applyBorder="1" applyAlignment="1">
      <alignment horizontal="right" shrinkToFit="1"/>
    </xf>
    <xf numFmtId="38" fontId="2" fillId="7" borderId="9" xfId="2" applyFont="1" applyFill="1" applyBorder="1" applyAlignment="1">
      <alignment horizontal="right" shrinkToFit="1"/>
    </xf>
    <xf numFmtId="0" fontId="2" fillId="0" borderId="0" xfId="3" applyNumberFormat="1" applyFont="1" applyFill="1" applyBorder="1" applyAlignment="1"/>
    <xf numFmtId="0" fontId="2" fillId="0" borderId="0" xfId="3" applyNumberFormat="1" applyFont="1" applyFill="1" applyAlignment="1"/>
    <xf numFmtId="38" fontId="10" fillId="0" borderId="2" xfId="1" applyFont="1" applyFill="1" applyBorder="1" applyAlignment="1" applyProtection="1">
      <alignment horizontal="center" vertical="center" textRotation="255" wrapText="1"/>
      <protection locked="0"/>
    </xf>
    <xf numFmtId="38" fontId="2" fillId="0" borderId="2" xfId="1" applyFont="1" applyFill="1" applyBorder="1" applyAlignment="1">
      <alignment horizontal="center" vertical="center" textRotation="255" wrapText="1"/>
    </xf>
    <xf numFmtId="0" fontId="4" fillId="0" borderId="3" xfId="3" applyFont="1" applyFill="1" applyBorder="1" applyAlignment="1">
      <alignment horizontal="center" vertical="top" textRotation="255" wrapText="1"/>
    </xf>
    <xf numFmtId="38" fontId="2" fillId="0" borderId="3" xfId="1" applyFont="1" applyFill="1" applyBorder="1" applyAlignment="1">
      <alignment horizontal="center" vertical="top" textRotation="255" wrapText="1"/>
    </xf>
    <xf numFmtId="38" fontId="2" fillId="0" borderId="11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/>
    </xf>
    <xf numFmtId="38" fontId="10" fillId="0" borderId="4" xfId="1" applyFont="1" applyFill="1" applyBorder="1" applyAlignment="1" applyProtection="1">
      <alignment horizontal="center" vertical="center" textRotation="255" wrapText="1"/>
      <protection locked="0"/>
    </xf>
    <xf numFmtId="38" fontId="2" fillId="0" borderId="3" xfId="1" applyFont="1" applyFill="1" applyBorder="1" applyAlignment="1">
      <alignment horizontal="center" vertical="center" textRotation="255" wrapText="1"/>
    </xf>
    <xf numFmtId="0" fontId="4" fillId="0" borderId="3" xfId="3" applyFont="1" applyFill="1" applyBorder="1" applyAlignment="1">
      <alignment horizontal="center" vertical="top" textRotation="255" wrapText="1"/>
    </xf>
    <xf numFmtId="38" fontId="2" fillId="0" borderId="12" xfId="1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/>
    </xf>
    <xf numFmtId="38" fontId="2" fillId="2" borderId="1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 vertical="center"/>
    </xf>
    <xf numFmtId="178" fontId="2" fillId="2" borderId="1" xfId="1" applyNumberFormat="1" applyFont="1" applyFill="1" applyBorder="1" applyAlignment="1">
      <alignment horizontal="right" vertical="center"/>
    </xf>
    <xf numFmtId="38" fontId="4" fillId="2" borderId="0" xfId="1" applyFont="1" applyFill="1" applyBorder="1" applyAlignment="1"/>
    <xf numFmtId="38" fontId="2" fillId="2" borderId="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horizontal="right" vertical="center"/>
    </xf>
    <xf numFmtId="38" fontId="2" fillId="2" borderId="10" xfId="1" applyFont="1" applyFill="1" applyBorder="1" applyAlignment="1">
      <alignment horizontal="right" vertical="center"/>
    </xf>
    <xf numFmtId="38" fontId="2" fillId="2" borderId="1" xfId="2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left" vertical="center"/>
    </xf>
    <xf numFmtId="38" fontId="2" fillId="7" borderId="1" xfId="1" applyFont="1" applyFill="1" applyBorder="1" applyAlignment="1">
      <alignment horizontal="right" vertical="center"/>
    </xf>
    <xf numFmtId="38" fontId="2" fillId="7" borderId="2" xfId="1" applyFont="1" applyFill="1" applyBorder="1" applyAlignment="1">
      <alignment horizontal="left" vertical="center"/>
    </xf>
    <xf numFmtId="38" fontId="2" fillId="7" borderId="5" xfId="1" applyFont="1" applyFill="1" applyBorder="1" applyAlignment="1">
      <alignment horizontal="right" vertical="center"/>
    </xf>
    <xf numFmtId="38" fontId="2" fillId="7" borderId="6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center" vertical="top" textRotation="255" wrapText="1"/>
    </xf>
    <xf numFmtId="38" fontId="2" fillId="0" borderId="6" xfId="1" applyFont="1" applyFill="1" applyBorder="1" applyAlignment="1">
      <alignment horizontal="center" vertical="top" textRotation="255" wrapText="1"/>
    </xf>
    <xf numFmtId="0" fontId="4" fillId="0" borderId="17" xfId="3" applyFont="1" applyFill="1" applyBorder="1" applyAlignment="1">
      <alignment vertical="top" textRotation="255" wrapText="1"/>
    </xf>
    <xf numFmtId="0" fontId="4" fillId="0" borderId="18" xfId="3" applyFont="1" applyFill="1" applyBorder="1" applyAlignment="1">
      <alignment vertical="top" textRotation="255" wrapText="1"/>
    </xf>
    <xf numFmtId="0" fontId="4" fillId="0" borderId="19" xfId="3" applyFont="1" applyFill="1" applyBorder="1" applyAlignment="1">
      <alignment vertical="top" textRotation="255"/>
    </xf>
    <xf numFmtId="38" fontId="2" fillId="0" borderId="1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left" wrapText="1"/>
    </xf>
    <xf numFmtId="38" fontId="4" fillId="0" borderId="20" xfId="1" applyFont="1" applyFill="1" applyBorder="1" applyAlignment="1">
      <alignment vertical="top" textRotation="255" wrapText="1"/>
    </xf>
    <xf numFmtId="38" fontId="4" fillId="0" borderId="21" xfId="1" applyFont="1" applyFill="1" applyBorder="1" applyAlignment="1">
      <alignment vertical="top" textRotation="255" wrapText="1"/>
    </xf>
    <xf numFmtId="38" fontId="4" fillId="0" borderId="22" xfId="1" applyFont="1" applyFill="1" applyBorder="1" applyAlignment="1">
      <alignment vertical="top" textRotation="255"/>
    </xf>
    <xf numFmtId="0" fontId="2" fillId="0" borderId="10" xfId="3" applyFont="1" applyFill="1" applyBorder="1" applyAlignment="1">
      <alignment horizontal="left" vertical="center" wrapText="1"/>
    </xf>
    <xf numFmtId="0" fontId="2" fillId="0" borderId="11" xfId="3" applyFont="1" applyFill="1" applyBorder="1" applyAlignment="1">
      <alignment horizontal="left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2" fillId="0" borderId="5" xfId="3" applyFont="1" applyFill="1" applyBorder="1" applyAlignment="1">
      <alignment horizontal="left" vertical="center" wrapText="1"/>
    </xf>
    <xf numFmtId="0" fontId="2" fillId="0" borderId="8" xfId="3" applyFont="1" applyFill="1" applyBorder="1" applyAlignment="1">
      <alignment horizontal="left" vertical="center" wrapText="1"/>
    </xf>
    <xf numFmtId="0" fontId="2" fillId="0" borderId="11" xfId="3" applyFont="1" applyFill="1" applyBorder="1" applyAlignment="1">
      <alignment horizontal="left" vertical="center" wrapText="1"/>
    </xf>
    <xf numFmtId="38" fontId="2" fillId="0" borderId="3" xfId="1" applyFont="1" applyFill="1" applyBorder="1" applyAlignment="1">
      <alignment horizontal="left" wrapText="1"/>
    </xf>
    <xf numFmtId="38" fontId="2" fillId="0" borderId="20" xfId="1" applyFont="1" applyFill="1" applyBorder="1" applyAlignment="1">
      <alignment horizontal="center" vertical="top" textRotation="255" wrapText="1"/>
    </xf>
    <xf numFmtId="38" fontId="2" fillId="0" borderId="21" xfId="1" applyFont="1" applyFill="1" applyBorder="1" applyAlignment="1">
      <alignment horizontal="center" vertical="top" textRotation="255" wrapText="1"/>
    </xf>
    <xf numFmtId="38" fontId="2" fillId="0" borderId="22" xfId="1" applyFont="1" applyFill="1" applyBorder="1" applyAlignment="1">
      <alignment horizontal="center" vertical="top" textRotation="255"/>
    </xf>
    <xf numFmtId="0" fontId="2" fillId="0" borderId="12" xfId="3" applyFont="1" applyFill="1" applyBorder="1" applyAlignment="1">
      <alignment horizontal="left" vertical="center" wrapText="1"/>
    </xf>
    <xf numFmtId="0" fontId="2" fillId="0" borderId="9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left" vertical="center" wrapText="1"/>
    </xf>
    <xf numFmtId="38" fontId="2" fillId="0" borderId="3" xfId="1" applyFont="1" applyFill="1" applyBorder="1" applyAlignment="1">
      <alignment horizontal="left"/>
    </xf>
    <xf numFmtId="38" fontId="4" fillId="0" borderId="4" xfId="1" applyFont="1" applyFill="1" applyBorder="1" applyAlignment="1">
      <alignment vertical="center"/>
    </xf>
    <xf numFmtId="38" fontId="2" fillId="0" borderId="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2" fillId="0" borderId="23" xfId="1" applyFont="1" applyFill="1" applyBorder="1" applyAlignment="1">
      <alignment horizontal="center" vertical="top" textRotation="255" wrapText="1"/>
    </xf>
    <xf numFmtId="38" fontId="2" fillId="0" borderId="24" xfId="1" applyFont="1" applyFill="1" applyBorder="1" applyAlignment="1">
      <alignment horizontal="center" vertical="top" textRotation="255" wrapText="1"/>
    </xf>
    <xf numFmtId="38" fontId="2" fillId="0" borderId="25" xfId="1" applyFont="1" applyFill="1" applyBorder="1" applyAlignment="1">
      <alignment horizontal="center" vertical="top" textRotation="255"/>
    </xf>
    <xf numFmtId="0" fontId="2" fillId="0" borderId="13" xfId="3" applyFont="1" applyFill="1" applyBorder="1" applyAlignment="1">
      <alignment horizontal="left" vertical="center" wrapText="1"/>
    </xf>
    <xf numFmtId="0" fontId="2" fillId="0" borderId="14" xfId="3" applyFont="1" applyFill="1" applyBorder="1" applyAlignment="1">
      <alignment horizontal="left" vertical="center" wrapText="1"/>
    </xf>
    <xf numFmtId="0" fontId="2" fillId="0" borderId="15" xfId="3" applyFont="1" applyFill="1" applyBorder="1" applyAlignment="1">
      <alignment horizontal="left" vertical="center" wrapText="1"/>
    </xf>
    <xf numFmtId="38" fontId="2" fillId="0" borderId="4" xfId="1" applyFont="1" applyFill="1" applyBorder="1" applyAlignment="1">
      <alignment horizontal="left"/>
    </xf>
    <xf numFmtId="38" fontId="2" fillId="0" borderId="13" xfId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4"/>
    <cellStyle name="標準_改正案（精神保健57～61)後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R1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62"/>
      <sheetName val="63 "/>
      <sheetName val="64"/>
      <sheetName val="65"/>
      <sheetName val="66-1"/>
      <sheetName val="66-2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27"/>
  <sheetViews>
    <sheetView showGridLines="0" tabSelected="1" view="pageBreakPreview" zoomScale="110" zoomScaleNormal="25" zoomScaleSheetLayoutView="110" workbookViewId="0">
      <selection activeCell="A7" sqref="A7:XFD7"/>
    </sheetView>
  </sheetViews>
  <sheetFormatPr defaultColWidth="11.7265625" defaultRowHeight="18" x14ac:dyDescent="0.55000000000000004"/>
  <cols>
    <col min="1" max="1" width="9.81640625" style="3" customWidth="1"/>
    <col min="2" max="2" width="6.81640625" style="1" customWidth="1"/>
    <col min="3" max="3" width="8.81640625" style="2" customWidth="1"/>
    <col min="4" max="4" width="6.54296875" style="1" customWidth="1"/>
    <col min="5" max="5" width="6.453125" style="1" customWidth="1"/>
    <col min="6" max="6" width="5.54296875" style="1" customWidth="1"/>
    <col min="7" max="7" width="8.08984375" style="1" customWidth="1"/>
    <col min="8" max="11" width="6.54296875" style="1" customWidth="1"/>
    <col min="12" max="14" width="5.54296875" style="1" customWidth="1"/>
    <col min="15" max="17" width="5.81640625" style="1" customWidth="1"/>
    <col min="18" max="18" width="5.1796875" style="1" customWidth="1"/>
    <col min="19" max="20" width="6" style="1" customWidth="1"/>
    <col min="21" max="21" width="5.1796875" style="1" customWidth="1"/>
    <col min="22" max="16384" width="11.7265625" style="1"/>
  </cols>
  <sheetData>
    <row r="1" spans="1:24" ht="18" customHeight="1" x14ac:dyDescent="0.55000000000000004">
      <c r="A1" s="69" t="s">
        <v>47</v>
      </c>
      <c r="B1" s="6"/>
      <c r="C1" s="68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7" t="s">
        <v>46</v>
      </c>
      <c r="S1" s="67"/>
      <c r="T1" s="67"/>
      <c r="U1" s="67"/>
    </row>
    <row r="2" spans="1:24" ht="15" customHeight="1" x14ac:dyDescent="0.55000000000000004">
      <c r="A2" s="66"/>
      <c r="B2" s="58" t="s">
        <v>45</v>
      </c>
      <c r="C2" s="63"/>
      <c r="D2" s="65" t="s">
        <v>44</v>
      </c>
      <c r="E2" s="57"/>
      <c r="F2" s="57"/>
      <c r="G2" s="56"/>
      <c r="H2" s="58" t="s">
        <v>43</v>
      </c>
      <c r="I2" s="64"/>
      <c r="J2" s="64"/>
      <c r="K2" s="63"/>
      <c r="L2" s="46" t="s">
        <v>42</v>
      </c>
      <c r="M2" s="46" t="s">
        <v>41</v>
      </c>
      <c r="N2" s="46" t="s">
        <v>40</v>
      </c>
      <c r="O2" s="62" t="s">
        <v>39</v>
      </c>
      <c r="P2" s="61" t="s">
        <v>38</v>
      </c>
      <c r="Q2" s="61" t="s">
        <v>37</v>
      </c>
      <c r="R2" s="61" t="s">
        <v>36</v>
      </c>
      <c r="S2" s="61" t="s">
        <v>35</v>
      </c>
      <c r="T2" s="60" t="s">
        <v>34</v>
      </c>
      <c r="U2" s="51" t="s">
        <v>16</v>
      </c>
    </row>
    <row r="3" spans="1:24" ht="15" customHeight="1" x14ac:dyDescent="0.55000000000000004">
      <c r="A3" s="39"/>
      <c r="B3" s="51" t="s">
        <v>33</v>
      </c>
      <c r="C3" s="59" t="s">
        <v>32</v>
      </c>
      <c r="D3" s="58" t="s">
        <v>31</v>
      </c>
      <c r="E3" s="57"/>
      <c r="F3" s="57"/>
      <c r="G3" s="56"/>
      <c r="H3" s="55" t="s">
        <v>30</v>
      </c>
      <c r="I3" s="54"/>
      <c r="J3" s="54"/>
      <c r="K3" s="53"/>
      <c r="L3" s="51" t="s">
        <v>29</v>
      </c>
      <c r="M3" s="51" t="s">
        <v>28</v>
      </c>
      <c r="N3" s="51" t="s">
        <v>27</v>
      </c>
      <c r="O3" s="52" t="s">
        <v>26</v>
      </c>
      <c r="P3" s="51" t="s">
        <v>25</v>
      </c>
      <c r="Q3" s="51" t="s">
        <v>24</v>
      </c>
      <c r="R3" s="51" t="s">
        <v>23</v>
      </c>
      <c r="S3" s="52" t="s">
        <v>22</v>
      </c>
      <c r="T3" s="51" t="s">
        <v>21</v>
      </c>
      <c r="U3" s="42"/>
      <c r="V3" s="29"/>
    </row>
    <row r="4" spans="1:24" s="40" customFormat="1" ht="15" customHeight="1" x14ac:dyDescent="0.2">
      <c r="A4" s="50"/>
      <c r="B4" s="42"/>
      <c r="C4" s="49"/>
      <c r="D4" s="48" t="s">
        <v>20</v>
      </c>
      <c r="E4" s="46" t="s">
        <v>19</v>
      </c>
      <c r="F4" s="47" t="s">
        <v>16</v>
      </c>
      <c r="G4" s="45" t="s">
        <v>15</v>
      </c>
      <c r="H4" s="46" t="s">
        <v>18</v>
      </c>
      <c r="I4" s="46" t="s">
        <v>17</v>
      </c>
      <c r="J4" s="45" t="s">
        <v>16</v>
      </c>
      <c r="K4" s="45" t="s">
        <v>15</v>
      </c>
      <c r="L4" s="44"/>
      <c r="M4" s="44"/>
      <c r="N4" s="42"/>
      <c r="O4" s="43"/>
      <c r="P4" s="42"/>
      <c r="Q4" s="42"/>
      <c r="R4" s="42"/>
      <c r="S4" s="43"/>
      <c r="T4" s="42"/>
      <c r="U4" s="42"/>
      <c r="V4" s="41"/>
    </row>
    <row r="5" spans="1:24" ht="138" customHeight="1" x14ac:dyDescent="0.55000000000000004">
      <c r="A5" s="39"/>
      <c r="B5" s="30"/>
      <c r="C5" s="38"/>
      <c r="D5" s="37" t="s">
        <v>14</v>
      </c>
      <c r="E5" s="36" t="s">
        <v>13</v>
      </c>
      <c r="F5" s="35"/>
      <c r="G5" s="33"/>
      <c r="H5" s="34" t="s">
        <v>12</v>
      </c>
      <c r="I5" s="34" t="s">
        <v>11</v>
      </c>
      <c r="J5" s="33"/>
      <c r="K5" s="33"/>
      <c r="L5" s="32"/>
      <c r="M5" s="32"/>
      <c r="N5" s="30"/>
      <c r="O5" s="31"/>
      <c r="P5" s="30"/>
      <c r="Q5" s="30"/>
      <c r="R5" s="30"/>
      <c r="S5" s="31"/>
      <c r="T5" s="30"/>
      <c r="U5" s="30"/>
      <c r="V5" s="29"/>
    </row>
    <row r="6" spans="1:24" ht="17.5" customHeight="1" x14ac:dyDescent="0.55000000000000004">
      <c r="A6" s="28" t="s">
        <v>10</v>
      </c>
      <c r="B6" s="26">
        <f>IF(SUM(G6,K6,L6:U6)=0,"-",SUM(G6,K6,L6:U6))</f>
        <v>14302</v>
      </c>
      <c r="C6" s="27">
        <f>IF(SUM(B6)=0,"-",B6/V6*1000)</f>
        <v>2.7281918241993015</v>
      </c>
      <c r="D6" s="26">
        <v>3518</v>
      </c>
      <c r="E6" s="26">
        <v>733</v>
      </c>
      <c r="F6" s="26">
        <v>1870</v>
      </c>
      <c r="G6" s="26">
        <f>IF(SUM(D6:F6)=0,"-",SUM(D6:F6))</f>
        <v>6121</v>
      </c>
      <c r="H6" s="26">
        <v>560</v>
      </c>
      <c r="I6" s="26">
        <v>25</v>
      </c>
      <c r="J6" s="26">
        <v>81</v>
      </c>
      <c r="K6" s="26">
        <f>IF(SUM(H6:J6)=0,"-",SUM(H6:J6))</f>
        <v>666</v>
      </c>
      <c r="L6" s="26">
        <v>4357</v>
      </c>
      <c r="M6" s="26">
        <v>1674</v>
      </c>
      <c r="N6" s="26">
        <v>473</v>
      </c>
      <c r="O6" s="26">
        <v>25</v>
      </c>
      <c r="P6" s="26">
        <v>58</v>
      </c>
      <c r="Q6" s="26">
        <v>362</v>
      </c>
      <c r="R6" s="26">
        <v>256</v>
      </c>
      <c r="S6" s="26">
        <v>92</v>
      </c>
      <c r="T6" s="26">
        <v>62</v>
      </c>
      <c r="U6" s="26">
        <v>156</v>
      </c>
      <c r="V6" s="1">
        <v>5242300</v>
      </c>
    </row>
    <row r="7" spans="1:24" ht="17.5" customHeight="1" x14ac:dyDescent="0.55000000000000004">
      <c r="A7" s="28" t="s">
        <v>9</v>
      </c>
      <c r="B7" s="26"/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">
        <f>SUM(V8,V9)</f>
        <v>365249</v>
      </c>
    </row>
    <row r="8" spans="1:24" s="20" customFormat="1" ht="17.5" customHeight="1" x14ac:dyDescent="0.55000000000000004">
      <c r="A8" s="23" t="s">
        <v>8</v>
      </c>
      <c r="B8" s="24" t="str">
        <f>IF(SUM(G8,K8,L8:U8)=0,"-",SUM(G8,K8,L8:U8))</f>
        <v>-</v>
      </c>
      <c r="C8" s="25" t="str">
        <f>IF(SUM(B8)=0,"-",B8/V8*1000)</f>
        <v>-</v>
      </c>
      <c r="D8" s="24"/>
      <c r="E8" s="24"/>
      <c r="F8" s="24"/>
      <c r="G8" s="24" t="str">
        <f>IF(SUM(D8:F8)=0,"-",SUM(D8:F8))</f>
        <v>-</v>
      </c>
      <c r="H8" s="24"/>
      <c r="I8" s="24"/>
      <c r="J8" s="24"/>
      <c r="K8" s="24" t="str">
        <f>IF(SUM(H8:J8)=0,"-",SUM(H8:J8))</f>
        <v>-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0">
        <v>253378</v>
      </c>
    </row>
    <row r="9" spans="1:24" s="20" customFormat="1" ht="17.5" customHeight="1" x14ac:dyDescent="0.55000000000000004">
      <c r="A9" s="23" t="s">
        <v>7</v>
      </c>
      <c r="B9" s="21">
        <f>IF(SUM(G9,K9,L9:U9)=0,"-",SUM(G9,K9,L9:U9))</f>
        <v>622</v>
      </c>
      <c r="C9" s="22">
        <f>IF(SUM(B9)=0,"-",B9/V9*1000)</f>
        <v>5.5599753287268374</v>
      </c>
      <c r="D9" s="21">
        <v>170</v>
      </c>
      <c r="E9" s="21">
        <v>39</v>
      </c>
      <c r="F9" s="21">
        <v>72</v>
      </c>
      <c r="G9" s="21">
        <f>IF(SUM(D9:F9)=0,"-",SUM(D9:F9))</f>
        <v>281</v>
      </c>
      <c r="H9" s="21">
        <v>32</v>
      </c>
      <c r="I9" s="21">
        <v>1</v>
      </c>
      <c r="J9" s="21">
        <v>2</v>
      </c>
      <c r="K9" s="21">
        <f>IF(SUM(H9:J9)=0,"-",SUM(H9:J9))</f>
        <v>35</v>
      </c>
      <c r="L9" s="21">
        <v>186</v>
      </c>
      <c r="M9" s="21">
        <v>81</v>
      </c>
      <c r="N9" s="21">
        <v>11</v>
      </c>
      <c r="O9" s="21">
        <v>0</v>
      </c>
      <c r="P9" s="21">
        <v>0</v>
      </c>
      <c r="Q9" s="21">
        <v>18</v>
      </c>
      <c r="R9" s="21">
        <v>3</v>
      </c>
      <c r="S9" s="21">
        <v>0</v>
      </c>
      <c r="T9" s="21">
        <v>7</v>
      </c>
      <c r="U9" s="21">
        <v>0</v>
      </c>
      <c r="V9" s="20">
        <f>SUM(X9:X16)</f>
        <v>111871</v>
      </c>
      <c r="X9" s="20">
        <v>45878</v>
      </c>
    </row>
    <row r="10" spans="1:24" ht="40.5" customHeight="1" x14ac:dyDescent="0.55000000000000004">
      <c r="A10" s="15" t="s">
        <v>6</v>
      </c>
      <c r="B10" s="18">
        <f>IF(SUM(G10,K10,L10:U10)=0,"-",SUM(G10,K10,L10:U10))</f>
        <v>128</v>
      </c>
      <c r="C10" s="19">
        <f>C11</f>
        <v>7.9419246758081536</v>
      </c>
      <c r="D10" s="18">
        <f>D11</f>
        <v>26</v>
      </c>
      <c r="E10" s="18">
        <f>E11</f>
        <v>7</v>
      </c>
      <c r="F10" s="18">
        <f>F11</f>
        <v>14</v>
      </c>
      <c r="G10" s="18">
        <f>IF(SUM(D10:F10)=0,"-",SUM(D10:F10))</f>
        <v>47</v>
      </c>
      <c r="H10" s="18">
        <f>H11</f>
        <v>2</v>
      </c>
      <c r="I10" s="18">
        <f>I11</f>
        <v>0</v>
      </c>
      <c r="J10" s="18">
        <f>J11</f>
        <v>1</v>
      </c>
      <c r="K10" s="18">
        <f>IF(SUM(H10:J10)=0,"-",SUM(H10:J10))</f>
        <v>3</v>
      </c>
      <c r="L10" s="18">
        <f>L11</f>
        <v>41</v>
      </c>
      <c r="M10" s="18">
        <f>M11</f>
        <v>17</v>
      </c>
      <c r="N10" s="18">
        <f>N11</f>
        <v>2</v>
      </c>
      <c r="O10" s="18">
        <f>O11</f>
        <v>0</v>
      </c>
      <c r="P10" s="18">
        <f>P11</f>
        <v>0</v>
      </c>
      <c r="Q10" s="18">
        <f>Q11</f>
        <v>2</v>
      </c>
      <c r="R10" s="18">
        <f>R11</f>
        <v>1</v>
      </c>
      <c r="S10" s="18">
        <f>S11</f>
        <v>1</v>
      </c>
      <c r="T10" s="18">
        <f>T11</f>
        <v>2</v>
      </c>
      <c r="U10" s="18">
        <f>U11</f>
        <v>12</v>
      </c>
      <c r="X10" s="1">
        <v>6893</v>
      </c>
    </row>
    <row r="11" spans="1:24" ht="17.5" customHeight="1" x14ac:dyDescent="0.55000000000000004">
      <c r="A11" s="12" t="s">
        <v>5</v>
      </c>
      <c r="B11" s="16">
        <v>128</v>
      </c>
      <c r="C11" s="17">
        <v>7.9419246758081536</v>
      </c>
      <c r="D11" s="16">
        <v>26</v>
      </c>
      <c r="E11" s="16">
        <v>7</v>
      </c>
      <c r="F11" s="16">
        <v>14</v>
      </c>
      <c r="G11" s="16">
        <v>47</v>
      </c>
      <c r="H11" s="16">
        <v>2</v>
      </c>
      <c r="I11" s="16">
        <v>0</v>
      </c>
      <c r="J11" s="16">
        <v>1</v>
      </c>
      <c r="K11" s="16">
        <v>3</v>
      </c>
      <c r="L11" s="16">
        <v>41</v>
      </c>
      <c r="M11" s="16">
        <v>17</v>
      </c>
      <c r="N11" s="16">
        <v>2</v>
      </c>
      <c r="O11" s="16">
        <v>0</v>
      </c>
      <c r="P11" s="16">
        <v>0</v>
      </c>
      <c r="Q11" s="16">
        <v>2</v>
      </c>
      <c r="R11" s="16">
        <v>1</v>
      </c>
      <c r="S11" s="16">
        <v>1</v>
      </c>
      <c r="T11" s="16">
        <v>2</v>
      </c>
      <c r="U11" s="16">
        <v>12</v>
      </c>
      <c r="X11" s="1">
        <v>3914</v>
      </c>
    </row>
    <row r="12" spans="1:24" ht="40.5" customHeight="1" x14ac:dyDescent="0.55000000000000004">
      <c r="A12" s="15" t="s">
        <v>4</v>
      </c>
      <c r="B12" s="13">
        <f>B13</f>
        <v>125</v>
      </c>
      <c r="C12" s="14">
        <f>C13</f>
        <v>5.7</v>
      </c>
      <c r="D12" s="13">
        <f>D13</f>
        <v>37</v>
      </c>
      <c r="E12" s="13">
        <f>E13</f>
        <v>13</v>
      </c>
      <c r="F12" s="13">
        <f>F13</f>
        <v>19</v>
      </c>
      <c r="G12" s="13">
        <f>G13</f>
        <v>69</v>
      </c>
      <c r="H12" s="13">
        <f>H13</f>
        <v>7</v>
      </c>
      <c r="I12" s="13" t="str">
        <f>I13</f>
        <v>-</v>
      </c>
      <c r="J12" s="13" t="str">
        <f>J13</f>
        <v>-</v>
      </c>
      <c r="K12" s="13">
        <f>K13</f>
        <v>7</v>
      </c>
      <c r="L12" s="13">
        <f>L13</f>
        <v>31</v>
      </c>
      <c r="M12" s="13">
        <f>M13</f>
        <v>10</v>
      </c>
      <c r="N12" s="13" t="str">
        <f>N13</f>
        <v>-</v>
      </c>
      <c r="O12" s="13" t="str">
        <f>O13</f>
        <v>-</v>
      </c>
      <c r="P12" s="13" t="str">
        <f>P13</f>
        <v>-</v>
      </c>
      <c r="Q12" s="13">
        <f>Q13</f>
        <v>4</v>
      </c>
      <c r="R12" s="13">
        <f>R13</f>
        <v>2</v>
      </c>
      <c r="S12" s="13" t="str">
        <f>S13</f>
        <v>-</v>
      </c>
      <c r="T12" s="13">
        <f>T13</f>
        <v>2</v>
      </c>
      <c r="U12" s="13" t="str">
        <f>U13</f>
        <v>-</v>
      </c>
      <c r="X12" s="1">
        <v>4212</v>
      </c>
    </row>
    <row r="13" spans="1:24" ht="17.5" customHeight="1" x14ac:dyDescent="0.55000000000000004">
      <c r="A13" s="12" t="s">
        <v>3</v>
      </c>
      <c r="B13" s="11">
        <v>125</v>
      </c>
      <c r="C13" s="10">
        <v>5.7</v>
      </c>
      <c r="D13" s="9">
        <v>37</v>
      </c>
      <c r="E13" s="9">
        <v>13</v>
      </c>
      <c r="F13" s="9">
        <v>19</v>
      </c>
      <c r="G13" s="9">
        <v>69</v>
      </c>
      <c r="H13" s="9">
        <v>7</v>
      </c>
      <c r="I13" s="9" t="s">
        <v>2</v>
      </c>
      <c r="J13" s="9" t="s">
        <v>2</v>
      </c>
      <c r="K13" s="9">
        <v>7</v>
      </c>
      <c r="L13" s="9">
        <v>31</v>
      </c>
      <c r="M13" s="9">
        <v>10</v>
      </c>
      <c r="N13" s="9" t="s">
        <v>2</v>
      </c>
      <c r="O13" s="9" t="s">
        <v>2</v>
      </c>
      <c r="P13" s="9" t="s">
        <v>2</v>
      </c>
      <c r="Q13" s="9">
        <v>4</v>
      </c>
      <c r="R13" s="9">
        <v>2</v>
      </c>
      <c r="S13" s="9" t="s">
        <v>2</v>
      </c>
      <c r="T13" s="9">
        <v>2</v>
      </c>
      <c r="U13" s="9" t="s">
        <v>2</v>
      </c>
      <c r="X13" s="1">
        <v>4001</v>
      </c>
    </row>
    <row r="14" spans="1:24" x14ac:dyDescent="0.55000000000000004">
      <c r="A14" s="8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X14" s="1">
        <v>28008</v>
      </c>
    </row>
    <row r="15" spans="1:24" x14ac:dyDescent="0.55000000000000004">
      <c r="A15" s="3" t="s">
        <v>1</v>
      </c>
      <c r="X15" s="1">
        <v>3845</v>
      </c>
    </row>
    <row r="16" spans="1:24" x14ac:dyDescent="0.55000000000000004">
      <c r="A16" s="3" t="s">
        <v>0</v>
      </c>
      <c r="X16" s="1">
        <v>15120</v>
      </c>
    </row>
    <row r="20" spans="1:21" s="4" customFormat="1" ht="15" customHeight="1" x14ac:dyDescent="0.55000000000000004">
      <c r="A20" s="3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4" customFormat="1" ht="15" customHeight="1" x14ac:dyDescent="0.55000000000000004">
      <c r="A21" s="3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s="4" customFormat="1" ht="15" customHeight="1" x14ac:dyDescent="0.55000000000000004">
      <c r="A22" s="3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s="4" customFormat="1" ht="15" customHeight="1" x14ac:dyDescent="0.55000000000000004">
      <c r="A23" s="3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55000000000000004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55000000000000004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55000000000000004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55000000000000004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</sheetData>
  <mergeCells count="22">
    <mergeCell ref="S3:S5"/>
    <mergeCell ref="T3:T5"/>
    <mergeCell ref="F4:F5"/>
    <mergeCell ref="G4:G5"/>
    <mergeCell ref="J4:J5"/>
    <mergeCell ref="K4:K5"/>
    <mergeCell ref="R1:U1"/>
    <mergeCell ref="B2:C2"/>
    <mergeCell ref="D2:G2"/>
    <mergeCell ref="H2:K2"/>
    <mergeCell ref="U2:U5"/>
    <mergeCell ref="B3:B5"/>
    <mergeCell ref="C3:C5"/>
    <mergeCell ref="D3:G3"/>
    <mergeCell ref="H3:K3"/>
    <mergeCell ref="L3:L5"/>
    <mergeCell ref="R3:R5"/>
    <mergeCell ref="M3:M5"/>
    <mergeCell ref="N3:N5"/>
    <mergeCell ref="O3:O5"/>
    <mergeCell ref="P3:P5"/>
    <mergeCell ref="Q3:Q5"/>
  </mergeCells>
  <phoneticPr fontId="3"/>
  <pageMargins left="0.78740157480314965" right="0.78740157480314965" top="0.78740157480314965" bottom="0.78740157480314965" header="0" footer="0"/>
  <pageSetup paperSize="9" scale="90" orientation="landscape" r:id="rId1"/>
  <headerFooter alignWithMargins="0"/>
  <rowBreaks count="5" manualBreakCount="5">
    <brk id="60" min="137" max="167" man="1"/>
    <brk id="144" min="217" max="239" man="1"/>
    <brk id="15330" min="285" max="37458" man="1"/>
    <brk id="16342" min="289" max="38334" man="1"/>
    <brk id="16826" min="293" max="365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S27"/>
  <sheetViews>
    <sheetView showGridLines="0" view="pageBreakPreview" zoomScale="110" zoomScaleNormal="25" zoomScaleSheetLayoutView="110" workbookViewId="0">
      <pane xSplit="1" ySplit="5" topLeftCell="B6" activePane="bottomRight" state="frozen"/>
      <selection activeCell="A7" sqref="A7:XFD7"/>
      <selection pane="topRight" activeCell="A7" sqref="A7:XFD7"/>
      <selection pane="bottomLeft" activeCell="A7" sqref="A7:XFD7"/>
      <selection pane="bottomRight" activeCell="A7" sqref="A7:XFD7"/>
    </sheetView>
  </sheetViews>
  <sheetFormatPr defaultColWidth="11.7265625" defaultRowHeight="18" x14ac:dyDescent="0.55000000000000004"/>
  <cols>
    <col min="1" max="1" width="9.81640625" style="72" customWidth="1"/>
    <col min="2" max="2" width="6.81640625" style="70" customWidth="1"/>
    <col min="3" max="3" width="9.26953125" style="71" customWidth="1"/>
    <col min="4" max="4" width="6" style="70" customWidth="1"/>
    <col min="5" max="5" width="5.81640625" style="70" customWidth="1"/>
    <col min="6" max="9" width="5.54296875" style="70" customWidth="1"/>
    <col min="10" max="11" width="5.81640625" style="70" customWidth="1"/>
    <col min="12" max="14" width="5.54296875" style="70" customWidth="1"/>
    <col min="15" max="17" width="5.81640625" style="70" customWidth="1"/>
    <col min="18" max="18" width="5.1796875" style="70" customWidth="1"/>
    <col min="19" max="20" width="6" style="70" customWidth="1"/>
    <col min="21" max="21" width="5.1796875" style="70" customWidth="1"/>
    <col min="22" max="16384" width="11.7265625" style="1"/>
  </cols>
  <sheetData>
    <row r="1" spans="1:66" ht="18" customHeight="1" x14ac:dyDescent="0.55000000000000004">
      <c r="A1" s="69" t="s">
        <v>51</v>
      </c>
      <c r="B1" s="6"/>
      <c r="C1" s="68"/>
      <c r="D1" s="6"/>
      <c r="E1" s="6"/>
      <c r="F1" s="6"/>
      <c r="G1" s="6"/>
      <c r="H1" s="6"/>
      <c r="I1" s="98"/>
      <c r="J1" s="98"/>
      <c r="K1" s="98"/>
      <c r="L1" s="98"/>
      <c r="M1" s="98"/>
      <c r="N1" s="98"/>
      <c r="O1" s="98"/>
      <c r="P1" s="98"/>
      <c r="Q1" s="98"/>
      <c r="R1" s="67" t="s">
        <v>46</v>
      </c>
      <c r="S1" s="67"/>
      <c r="T1" s="67"/>
      <c r="U1" s="67"/>
    </row>
    <row r="2" spans="1:66" ht="15" customHeight="1" x14ac:dyDescent="0.55000000000000004">
      <c r="A2" s="97"/>
      <c r="B2" s="58" t="s">
        <v>45</v>
      </c>
      <c r="C2" s="63"/>
      <c r="D2" s="65" t="s">
        <v>44</v>
      </c>
      <c r="E2" s="57"/>
      <c r="F2" s="57"/>
      <c r="G2" s="56"/>
      <c r="H2" s="58" t="s">
        <v>43</v>
      </c>
      <c r="I2" s="64"/>
      <c r="J2" s="64"/>
      <c r="K2" s="63"/>
      <c r="L2" s="46" t="s">
        <v>42</v>
      </c>
      <c r="M2" s="46" t="s">
        <v>41</v>
      </c>
      <c r="N2" s="46" t="s">
        <v>40</v>
      </c>
      <c r="O2" s="62" t="s">
        <v>39</v>
      </c>
      <c r="P2" s="96" t="s">
        <v>38</v>
      </c>
      <c r="Q2" s="96" t="s">
        <v>37</v>
      </c>
      <c r="R2" s="96" t="s">
        <v>36</v>
      </c>
      <c r="S2" s="96" t="s">
        <v>35</v>
      </c>
      <c r="T2" s="95" t="s">
        <v>34</v>
      </c>
      <c r="U2" s="94"/>
    </row>
    <row r="3" spans="1:66" ht="15" customHeight="1" x14ac:dyDescent="0.55000000000000004">
      <c r="A3" s="86"/>
      <c r="B3" s="51" t="s">
        <v>33</v>
      </c>
      <c r="C3" s="59" t="s">
        <v>32</v>
      </c>
      <c r="D3" s="58" t="s">
        <v>31</v>
      </c>
      <c r="E3" s="57"/>
      <c r="F3" s="57"/>
      <c r="G3" s="56"/>
      <c r="H3" s="55" t="s">
        <v>30</v>
      </c>
      <c r="I3" s="54"/>
      <c r="J3" s="54"/>
      <c r="K3" s="53"/>
      <c r="L3" s="51" t="s">
        <v>29</v>
      </c>
      <c r="M3" s="51" t="s">
        <v>28</v>
      </c>
      <c r="N3" s="51" t="s">
        <v>27</v>
      </c>
      <c r="O3" s="52" t="s">
        <v>26</v>
      </c>
      <c r="P3" s="92" t="s">
        <v>25</v>
      </c>
      <c r="Q3" s="92" t="s">
        <v>24</v>
      </c>
      <c r="R3" s="92" t="s">
        <v>23</v>
      </c>
      <c r="S3" s="93" t="s">
        <v>22</v>
      </c>
      <c r="T3" s="92" t="s">
        <v>21</v>
      </c>
      <c r="U3" s="92" t="s">
        <v>16</v>
      </c>
      <c r="V3" s="29"/>
    </row>
    <row r="4" spans="1:66" s="40" customFormat="1" ht="15" customHeight="1" x14ac:dyDescent="0.2">
      <c r="A4" s="91"/>
      <c r="B4" s="42"/>
      <c r="C4" s="49"/>
      <c r="D4" s="48" t="s">
        <v>20</v>
      </c>
      <c r="E4" s="46" t="s">
        <v>19</v>
      </c>
      <c r="F4" s="46"/>
      <c r="G4" s="89"/>
      <c r="H4" s="46" t="s">
        <v>18</v>
      </c>
      <c r="I4" s="46" t="s">
        <v>17</v>
      </c>
      <c r="J4" s="90"/>
      <c r="K4" s="89"/>
      <c r="L4" s="44"/>
      <c r="M4" s="44"/>
      <c r="N4" s="42"/>
      <c r="O4" s="43"/>
      <c r="P4" s="87"/>
      <c r="Q4" s="87"/>
      <c r="R4" s="87"/>
      <c r="S4" s="88"/>
      <c r="T4" s="87"/>
      <c r="U4" s="87"/>
      <c r="V4" s="41"/>
    </row>
    <row r="5" spans="1:66" ht="138" customHeight="1" x14ac:dyDescent="0.55000000000000004">
      <c r="A5" s="86"/>
      <c r="B5" s="30"/>
      <c r="C5" s="38"/>
      <c r="D5" s="37" t="s">
        <v>14</v>
      </c>
      <c r="E5" s="36" t="s">
        <v>13</v>
      </c>
      <c r="F5" s="36" t="s">
        <v>16</v>
      </c>
      <c r="G5" s="34" t="s">
        <v>15</v>
      </c>
      <c r="H5" s="34" t="s">
        <v>12</v>
      </c>
      <c r="I5" s="34" t="s">
        <v>11</v>
      </c>
      <c r="J5" s="85" t="s">
        <v>16</v>
      </c>
      <c r="K5" s="34" t="s">
        <v>15</v>
      </c>
      <c r="L5" s="32"/>
      <c r="M5" s="32"/>
      <c r="N5" s="30"/>
      <c r="O5" s="31"/>
      <c r="P5" s="83"/>
      <c r="Q5" s="83"/>
      <c r="R5" s="83"/>
      <c r="S5" s="84"/>
      <c r="T5" s="83"/>
      <c r="U5" s="83"/>
      <c r="V5" s="29"/>
    </row>
    <row r="6" spans="1:66" ht="14.15" customHeight="1" x14ac:dyDescent="0.55000000000000004">
      <c r="A6" s="82" t="s">
        <v>10</v>
      </c>
      <c r="B6" s="80">
        <f>IF(SUM(G6,K6,L6:U6)=0,"-",SUM(G6,K6,L6:U6))</f>
        <v>121199</v>
      </c>
      <c r="C6" s="81">
        <f>IF(SUM(B6)=0,"-",B6/V6*1000)</f>
        <v>23.1194323102455</v>
      </c>
      <c r="D6" s="80">
        <v>3546</v>
      </c>
      <c r="E6" s="80">
        <v>725</v>
      </c>
      <c r="F6" s="80">
        <v>3049</v>
      </c>
      <c r="G6" s="80">
        <f>IF(SUM(D6:F6)=0,"-",SUM(D6:F6))</f>
        <v>7320</v>
      </c>
      <c r="H6" s="80">
        <v>2133</v>
      </c>
      <c r="I6" s="80">
        <v>440</v>
      </c>
      <c r="J6" s="80">
        <v>288</v>
      </c>
      <c r="K6" s="80">
        <f>IF(SUM(H6:J6)=0,"-",SUM(H6:J6))</f>
        <v>2861</v>
      </c>
      <c r="L6" s="80">
        <v>31120</v>
      </c>
      <c r="M6" s="80">
        <v>50384</v>
      </c>
      <c r="N6" s="80">
        <v>8580</v>
      </c>
      <c r="O6" s="80">
        <v>304</v>
      </c>
      <c r="P6" s="80">
        <v>467</v>
      </c>
      <c r="Q6" s="80">
        <v>1399</v>
      </c>
      <c r="R6" s="80">
        <v>4804</v>
      </c>
      <c r="S6" s="80">
        <v>2572</v>
      </c>
      <c r="T6" s="80">
        <v>10202</v>
      </c>
      <c r="U6" s="80">
        <v>1186</v>
      </c>
      <c r="V6" s="79">
        <f>'58-1'!V6</f>
        <v>5242300</v>
      </c>
    </row>
    <row r="7" spans="1:66" ht="17.5" customHeight="1" x14ac:dyDescent="0.55000000000000004">
      <c r="A7" s="28" t="s">
        <v>9</v>
      </c>
      <c r="B7" s="26">
        <f>SUM(B8:B9)</f>
        <v>1572</v>
      </c>
      <c r="C7" s="27">
        <f>IF(SUM(B7)=0,"-",B7/V7*1000)</f>
        <v>4.3039132208438629</v>
      </c>
      <c r="D7" s="26">
        <f>SUM(D8:D9)</f>
        <v>100</v>
      </c>
      <c r="E7" s="26">
        <f>SUM(E8:E9)</f>
        <v>27</v>
      </c>
      <c r="F7" s="26">
        <f>SUM(F8:F9)</f>
        <v>49</v>
      </c>
      <c r="G7" s="26">
        <f>SUM(D7:F7)</f>
        <v>176</v>
      </c>
      <c r="H7" s="26">
        <f>SUM(H8:H9)</f>
        <v>31</v>
      </c>
      <c r="I7" s="26">
        <f>SUM(I8:I9)</f>
        <v>2</v>
      </c>
      <c r="J7" s="26">
        <f>SUM(J8:J9)</f>
        <v>3</v>
      </c>
      <c r="K7" s="26">
        <f>SUM(H7:J7)</f>
        <v>36</v>
      </c>
      <c r="L7" s="26">
        <f>SUM(L8:L9)</f>
        <v>478</v>
      </c>
      <c r="M7" s="26">
        <f>SUM(M8:M9)</f>
        <v>614</v>
      </c>
      <c r="N7" s="26">
        <f>SUM(N8:N9)</f>
        <v>78</v>
      </c>
      <c r="O7" s="26">
        <f>SUM(O8:O9)</f>
        <v>1</v>
      </c>
      <c r="P7" s="26">
        <f>SUM(P8:P9)</f>
        <v>9</v>
      </c>
      <c r="Q7" s="26">
        <f>SUM(Q8:Q9)</f>
        <v>29</v>
      </c>
      <c r="R7" s="26">
        <f>SUM(R8:R9)</f>
        <v>23</v>
      </c>
      <c r="S7" s="26">
        <f>SUM(S8:S9)</f>
        <v>7</v>
      </c>
      <c r="T7" s="26">
        <f>SUM(T8:T9)</f>
        <v>112</v>
      </c>
      <c r="U7" s="26">
        <f>SUM(U8:U9)</f>
        <v>9</v>
      </c>
      <c r="V7" s="1">
        <f>SUM(V8,V9)</f>
        <v>365249</v>
      </c>
    </row>
    <row r="8" spans="1:66" s="20" customFormat="1" ht="14.15" customHeight="1" x14ac:dyDescent="0.55000000000000004">
      <c r="A8" s="23" t="s">
        <v>8</v>
      </c>
      <c r="B8" s="77" t="str">
        <f>IF(SUM(G8,K8,L8:U8)=0,"-",SUM(G8,K8,L8:U8))</f>
        <v>-</v>
      </c>
      <c r="C8" s="78" t="str">
        <f>IF(SUM(B8)=0,"-",B8/V8*1000)</f>
        <v>-</v>
      </c>
      <c r="D8" s="77"/>
      <c r="E8" s="77"/>
      <c r="F8" s="77"/>
      <c r="G8" s="77" t="str">
        <f>IF(SUM(D8:F8)=0,"-",SUM(D8:F8))</f>
        <v>-</v>
      </c>
      <c r="H8" s="77"/>
      <c r="I8" s="77"/>
      <c r="J8" s="77"/>
      <c r="K8" s="77" t="str">
        <f>IF(SUM(H8:J8)=0,"-",SUM(H8:J8))</f>
        <v>-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20">
        <v>253378</v>
      </c>
    </row>
    <row r="9" spans="1:66" s="20" customFormat="1" ht="14.15" customHeight="1" x14ac:dyDescent="0.55000000000000004">
      <c r="A9" s="23" t="s">
        <v>7</v>
      </c>
      <c r="B9" s="21">
        <f>IF(SUM(G9,K9,L9:U9)=0,"-",SUM(G9,K9,L9:U9))</f>
        <v>1572</v>
      </c>
      <c r="C9" s="22">
        <f>IF(SUM(B9)=0,"-",B9/V9*1000)</f>
        <v>14.051899062312842</v>
      </c>
      <c r="D9" s="21">
        <v>100</v>
      </c>
      <c r="E9" s="21">
        <v>27</v>
      </c>
      <c r="F9" s="21">
        <v>49</v>
      </c>
      <c r="G9" s="21">
        <f>IF(SUM(D9:F9)=0,"-",SUM(D9:F9))</f>
        <v>176</v>
      </c>
      <c r="H9" s="21">
        <v>31</v>
      </c>
      <c r="I9" s="21">
        <v>2</v>
      </c>
      <c r="J9" s="21">
        <v>3</v>
      </c>
      <c r="K9" s="21">
        <f>IF(SUM(H9:J9)=0,"-",SUM(H9:J9))</f>
        <v>36</v>
      </c>
      <c r="L9" s="21">
        <v>478</v>
      </c>
      <c r="M9" s="21">
        <v>614</v>
      </c>
      <c r="N9" s="21">
        <v>78</v>
      </c>
      <c r="O9" s="21">
        <v>1</v>
      </c>
      <c r="P9" s="21">
        <v>9</v>
      </c>
      <c r="Q9" s="21">
        <v>29</v>
      </c>
      <c r="R9" s="21">
        <v>23</v>
      </c>
      <c r="S9" s="21">
        <v>7</v>
      </c>
      <c r="T9" s="21">
        <v>112</v>
      </c>
      <c r="U9" s="21">
        <v>9</v>
      </c>
      <c r="V9" s="20">
        <v>111871</v>
      </c>
    </row>
    <row r="10" spans="1:66" ht="38.5" customHeight="1" x14ac:dyDescent="0.55000000000000004">
      <c r="A10" s="15" t="s">
        <v>6</v>
      </c>
      <c r="B10" s="18">
        <f>IF(SUM(G10,K10,L10:U10)=0,"-",SUM(G10,K10,L10:U10))</f>
        <v>990</v>
      </c>
      <c r="C10" s="19">
        <f>C11</f>
        <v>61.425823664453681</v>
      </c>
      <c r="D10" s="18">
        <f>D11</f>
        <v>28</v>
      </c>
      <c r="E10" s="18">
        <f>E11</f>
        <v>5</v>
      </c>
      <c r="F10" s="18">
        <f>F11</f>
        <v>18</v>
      </c>
      <c r="G10" s="18">
        <f>IF(SUM(D10:F10)=0,"-",SUM(D10:F10))</f>
        <v>51</v>
      </c>
      <c r="H10" s="18">
        <f>H11</f>
        <v>18</v>
      </c>
      <c r="I10" s="18">
        <f>I11</f>
        <v>1</v>
      </c>
      <c r="J10" s="18">
        <f>J11</f>
        <v>2</v>
      </c>
      <c r="K10" s="18">
        <f>IF(SUM(H10:J10)=0,"-",SUM(H10:J10))</f>
        <v>21</v>
      </c>
      <c r="L10" s="18">
        <f>L11</f>
        <v>305</v>
      </c>
      <c r="M10" s="18">
        <f>M11</f>
        <v>375</v>
      </c>
      <c r="N10" s="18">
        <f>N11</f>
        <v>50</v>
      </c>
      <c r="O10" s="18">
        <f>O11</f>
        <v>4</v>
      </c>
      <c r="P10" s="18">
        <f>P11</f>
        <v>1</v>
      </c>
      <c r="Q10" s="18">
        <f>Q11</f>
        <v>27</v>
      </c>
      <c r="R10" s="18">
        <f>R11</f>
        <v>14</v>
      </c>
      <c r="S10" s="18">
        <f>S11</f>
        <v>16</v>
      </c>
      <c r="T10" s="18">
        <f>T11</f>
        <v>102</v>
      </c>
      <c r="U10" s="18">
        <f>U11</f>
        <v>24</v>
      </c>
    </row>
    <row r="11" spans="1:66" ht="13.5" customHeight="1" x14ac:dyDescent="0.55000000000000004">
      <c r="A11" s="12" t="s">
        <v>5</v>
      </c>
      <c r="B11" s="16">
        <v>990</v>
      </c>
      <c r="C11" s="17">
        <v>61.425823664453681</v>
      </c>
      <c r="D11" s="16">
        <v>28</v>
      </c>
      <c r="E11" s="16">
        <v>5</v>
      </c>
      <c r="F11" s="16">
        <v>18</v>
      </c>
      <c r="G11" s="16">
        <v>51</v>
      </c>
      <c r="H11" s="16">
        <v>18</v>
      </c>
      <c r="I11" s="16">
        <v>1</v>
      </c>
      <c r="J11" s="16">
        <v>2</v>
      </c>
      <c r="K11" s="16">
        <v>21</v>
      </c>
      <c r="L11" s="16">
        <v>305</v>
      </c>
      <c r="M11" s="16">
        <v>375</v>
      </c>
      <c r="N11" s="16">
        <v>50</v>
      </c>
      <c r="O11" s="16">
        <v>4</v>
      </c>
      <c r="P11" s="16">
        <v>1</v>
      </c>
      <c r="Q11" s="16">
        <v>27</v>
      </c>
      <c r="R11" s="16">
        <v>14</v>
      </c>
      <c r="S11" s="16">
        <v>16</v>
      </c>
      <c r="T11" s="16">
        <v>102</v>
      </c>
      <c r="U11" s="16">
        <v>24</v>
      </c>
    </row>
    <row r="12" spans="1:66" ht="38.5" customHeight="1" x14ac:dyDescent="0.55000000000000004">
      <c r="A12" s="76" t="s">
        <v>50</v>
      </c>
      <c r="B12" s="13">
        <f>IF(SUM(G12,K12,L12:U12)=0,"-",SUM(G12,K12,L12:U12))</f>
        <v>392</v>
      </c>
      <c r="C12" s="14">
        <f>C13</f>
        <v>17.899999999999999</v>
      </c>
      <c r="D12" s="13">
        <f>D13</f>
        <v>23</v>
      </c>
      <c r="E12" s="13">
        <f>E13</f>
        <v>16</v>
      </c>
      <c r="F12" s="13">
        <f>F13</f>
        <v>21</v>
      </c>
      <c r="G12" s="13">
        <f>IF(SUM(D12:F12)=0,"-",SUM(D12:F12))</f>
        <v>60</v>
      </c>
      <c r="H12" s="13">
        <f>H13</f>
        <v>9</v>
      </c>
      <c r="I12" s="13" t="str">
        <f>I13</f>
        <v>-</v>
      </c>
      <c r="J12" s="13">
        <f>J13</f>
        <v>1</v>
      </c>
      <c r="K12" s="13">
        <f>IF(SUM(H12:J12)=0,"-",SUM(H12:J12))</f>
        <v>10</v>
      </c>
      <c r="L12" s="13">
        <f>L13</f>
        <v>111</v>
      </c>
      <c r="M12" s="13">
        <f>M13</f>
        <v>114</v>
      </c>
      <c r="N12" s="13">
        <f>N13</f>
        <v>36</v>
      </c>
      <c r="O12" s="13">
        <f>O13</f>
        <v>2</v>
      </c>
      <c r="P12" s="13">
        <f>P13</f>
        <v>2</v>
      </c>
      <c r="Q12" s="13">
        <f>Q13</f>
        <v>12</v>
      </c>
      <c r="R12" s="13" t="str">
        <f>R13</f>
        <v>-</v>
      </c>
      <c r="S12" s="13" t="str">
        <f>S13</f>
        <v>-</v>
      </c>
      <c r="T12" s="13">
        <f>T13</f>
        <v>42</v>
      </c>
      <c r="U12" s="13">
        <f>U13</f>
        <v>3</v>
      </c>
    </row>
    <row r="13" spans="1:66" x14ac:dyDescent="0.55000000000000004">
      <c r="A13" s="75" t="s">
        <v>3</v>
      </c>
      <c r="B13" s="11">
        <v>392</v>
      </c>
      <c r="C13" s="10">
        <v>17.899999999999999</v>
      </c>
      <c r="D13" s="11">
        <v>23</v>
      </c>
      <c r="E13" s="11">
        <v>16</v>
      </c>
      <c r="F13" s="11">
        <v>21</v>
      </c>
      <c r="G13" s="11">
        <v>60</v>
      </c>
      <c r="H13" s="11">
        <v>9</v>
      </c>
      <c r="I13" s="11" t="s">
        <v>2</v>
      </c>
      <c r="J13" s="11">
        <v>1</v>
      </c>
      <c r="K13" s="11">
        <v>10</v>
      </c>
      <c r="L13" s="11">
        <v>111</v>
      </c>
      <c r="M13" s="11">
        <v>114</v>
      </c>
      <c r="N13" s="11">
        <v>36</v>
      </c>
      <c r="O13" s="11">
        <v>2</v>
      </c>
      <c r="P13" s="11">
        <v>2</v>
      </c>
      <c r="Q13" s="11">
        <v>12</v>
      </c>
      <c r="R13" s="11" t="s">
        <v>2</v>
      </c>
      <c r="S13" s="11" t="s">
        <v>2</v>
      </c>
      <c r="T13" s="11">
        <v>42</v>
      </c>
      <c r="U13" s="11">
        <v>3</v>
      </c>
      <c r="BN13" s="1">
        <f>SUM(BO13:BS13)</f>
        <v>0</v>
      </c>
    </row>
    <row r="14" spans="1:66" x14ac:dyDescent="0.55000000000000004">
      <c r="A14" s="8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66" x14ac:dyDescent="0.55000000000000004">
      <c r="A15" s="72" t="s">
        <v>1</v>
      </c>
      <c r="BN15" s="1">
        <f>SUM(BO15:BS15)</f>
        <v>0</v>
      </c>
    </row>
    <row r="16" spans="1:66" x14ac:dyDescent="0.55000000000000004">
      <c r="A16" s="72" t="s">
        <v>49</v>
      </c>
    </row>
    <row r="17" spans="1:71" x14ac:dyDescent="0.55000000000000004">
      <c r="BN17" s="1">
        <f>SUM(BO17:BS17)</f>
        <v>0</v>
      </c>
    </row>
    <row r="19" spans="1:71" x14ac:dyDescent="0.55000000000000004">
      <c r="BN19" s="1">
        <f>SUM(BO19:BS19)</f>
        <v>0</v>
      </c>
    </row>
    <row r="20" spans="1:71" s="73" customFormat="1" ht="15" customHeight="1" x14ac:dyDescent="0.55000000000000004">
      <c r="A20" s="72"/>
      <c r="B20" s="70"/>
      <c r="C20" s="71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</row>
    <row r="21" spans="1:71" s="73" customFormat="1" ht="15" customHeight="1" x14ac:dyDescent="0.55000000000000004">
      <c r="A21" s="72"/>
      <c r="B21" s="70"/>
      <c r="C21" s="71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71" s="73" customFormat="1" ht="15" customHeight="1" x14ac:dyDescent="0.55000000000000004">
      <c r="A22" s="72"/>
      <c r="B22" s="70"/>
      <c r="C22" s="7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71" s="73" customFormat="1" ht="15" customHeight="1" x14ac:dyDescent="0.55000000000000004">
      <c r="A23" s="72"/>
      <c r="B23" s="70"/>
      <c r="C23" s="71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</row>
    <row r="24" spans="1:71" x14ac:dyDescent="0.55000000000000004">
      <c r="A24" s="74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spans="1:71" x14ac:dyDescent="0.55000000000000004">
      <c r="A25" s="74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BN25" s="1">
        <f>SUM(BO25:BS25)</f>
        <v>0</v>
      </c>
    </row>
    <row r="26" spans="1:71" x14ac:dyDescent="0.55000000000000004">
      <c r="A26" s="74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</row>
    <row r="27" spans="1:71" x14ac:dyDescent="0.55000000000000004">
      <c r="A27" s="7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BM27" s="1" t="s">
        <v>48</v>
      </c>
      <c r="BN27" s="1">
        <f>SUM(BN1:BN25)</f>
        <v>0</v>
      </c>
      <c r="BO27" s="1">
        <f>SUM(BO1:BO25)</f>
        <v>0</v>
      </c>
      <c r="BP27" s="1">
        <f>SUM(BP1:BP25)</f>
        <v>0</v>
      </c>
      <c r="BQ27" s="1">
        <f>SUM(BQ1:BQ25)</f>
        <v>0</v>
      </c>
      <c r="BR27" s="1">
        <f>SUM(BR1:BR25)</f>
        <v>0</v>
      </c>
      <c r="BS27" s="1">
        <f>SUM(BS1:BS25)</f>
        <v>0</v>
      </c>
    </row>
  </sheetData>
  <mergeCells count="18">
    <mergeCell ref="L3:L5"/>
    <mergeCell ref="M3:M5"/>
    <mergeCell ref="T3:T5"/>
    <mergeCell ref="U3:U5"/>
    <mergeCell ref="N3:N5"/>
    <mergeCell ref="O3:O5"/>
    <mergeCell ref="P3:P5"/>
    <mergeCell ref="Q3:Q5"/>
    <mergeCell ref="R3:R5"/>
    <mergeCell ref="S3:S5"/>
    <mergeCell ref="R1:U1"/>
    <mergeCell ref="B2:C2"/>
    <mergeCell ref="D2:G2"/>
    <mergeCell ref="H2:K2"/>
    <mergeCell ref="B3:B5"/>
    <mergeCell ref="C3:C5"/>
    <mergeCell ref="D3:G3"/>
    <mergeCell ref="H3:K3"/>
  </mergeCells>
  <phoneticPr fontId="3"/>
  <pageMargins left="0.78740157480314965" right="0.37" top="0.78740157480314965" bottom="0.78740157480314965" header="0" footer="0"/>
  <pageSetup paperSize="9" orientation="landscape" r:id="rId1"/>
  <headerFooter alignWithMargins="0"/>
  <rowBreaks count="5" manualBreakCount="5">
    <brk id="60" min="137" max="167" man="1"/>
    <brk id="144" min="217" max="239" man="1"/>
    <brk id="15330" min="285" max="37458" man="1"/>
    <brk id="16342" min="289" max="38334" man="1"/>
    <brk id="16826" min="293" max="3654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S31"/>
  <sheetViews>
    <sheetView showGridLines="0" view="pageBreakPreview" zoomScaleNormal="25" workbookViewId="0">
      <pane xSplit="1" ySplit="5" topLeftCell="B6" activePane="bottomRight" state="frozen"/>
      <selection activeCell="A7" sqref="A7:XFD7"/>
      <selection pane="topRight" activeCell="A7" sqref="A7:XFD7"/>
      <selection pane="bottomLeft" activeCell="A7" sqref="A7:XFD7"/>
      <selection pane="bottomRight" activeCell="A7" sqref="A7:XFD7"/>
    </sheetView>
  </sheetViews>
  <sheetFormatPr defaultColWidth="11.7265625" defaultRowHeight="18" x14ac:dyDescent="0.55000000000000004"/>
  <cols>
    <col min="1" max="1" width="9.81640625" style="72" customWidth="1"/>
    <col min="2" max="2" width="6.81640625" style="70" customWidth="1"/>
    <col min="3" max="3" width="11.90625" style="71" customWidth="1"/>
    <col min="4" max="4" width="6" style="70" customWidth="1"/>
    <col min="5" max="5" width="5.81640625" style="70" customWidth="1"/>
    <col min="6" max="9" width="5.54296875" style="70" customWidth="1"/>
    <col min="10" max="11" width="5.81640625" style="70" customWidth="1"/>
    <col min="12" max="14" width="5.54296875" style="70" customWidth="1"/>
    <col min="15" max="17" width="5.81640625" style="70" customWidth="1"/>
    <col min="18" max="18" width="5.1796875" style="70" customWidth="1"/>
    <col min="19" max="20" width="6" style="70" customWidth="1"/>
    <col min="21" max="21" width="5.1796875" style="70" customWidth="1"/>
    <col min="22" max="16384" width="11.7265625" style="1"/>
  </cols>
  <sheetData>
    <row r="1" spans="1:22" ht="18" customHeight="1" x14ac:dyDescent="0.55000000000000004">
      <c r="A1" s="69" t="s">
        <v>52</v>
      </c>
      <c r="B1" s="6"/>
      <c r="C1" s="68"/>
      <c r="D1" s="6"/>
      <c r="E1" s="6"/>
      <c r="F1" s="6"/>
      <c r="G1" s="6"/>
      <c r="H1" s="6"/>
      <c r="I1" s="98"/>
      <c r="J1" s="98"/>
      <c r="K1" s="98"/>
      <c r="L1" s="98"/>
      <c r="M1" s="98"/>
      <c r="N1" s="98"/>
      <c r="O1" s="98"/>
      <c r="P1" s="98"/>
      <c r="Q1" s="98"/>
      <c r="R1" s="67" t="s">
        <v>46</v>
      </c>
      <c r="S1" s="67"/>
      <c r="T1" s="67"/>
      <c r="U1" s="67"/>
    </row>
    <row r="2" spans="1:22" ht="15" customHeight="1" x14ac:dyDescent="0.55000000000000004">
      <c r="A2" s="97"/>
      <c r="B2" s="58" t="s">
        <v>45</v>
      </c>
      <c r="C2" s="63"/>
      <c r="D2" s="65" t="s">
        <v>44</v>
      </c>
      <c r="E2" s="57"/>
      <c r="F2" s="57"/>
      <c r="G2" s="56"/>
      <c r="H2" s="58" t="s">
        <v>43</v>
      </c>
      <c r="I2" s="64"/>
      <c r="J2" s="64"/>
      <c r="K2" s="63"/>
      <c r="L2" s="46" t="s">
        <v>42</v>
      </c>
      <c r="M2" s="46" t="s">
        <v>41</v>
      </c>
      <c r="N2" s="46" t="s">
        <v>40</v>
      </c>
      <c r="O2" s="62" t="s">
        <v>39</v>
      </c>
      <c r="P2" s="61" t="s">
        <v>38</v>
      </c>
      <c r="Q2" s="61" t="s">
        <v>37</v>
      </c>
      <c r="R2" s="61" t="s">
        <v>36</v>
      </c>
      <c r="S2" s="61" t="s">
        <v>35</v>
      </c>
      <c r="T2" s="60" t="s">
        <v>34</v>
      </c>
      <c r="U2" s="99"/>
    </row>
    <row r="3" spans="1:22" ht="15" customHeight="1" x14ac:dyDescent="0.55000000000000004">
      <c r="A3" s="86"/>
      <c r="B3" s="51" t="s">
        <v>33</v>
      </c>
      <c r="C3" s="59" t="s">
        <v>32</v>
      </c>
      <c r="D3" s="58" t="s">
        <v>31</v>
      </c>
      <c r="E3" s="57"/>
      <c r="F3" s="57"/>
      <c r="G3" s="56"/>
      <c r="H3" s="55" t="s">
        <v>30</v>
      </c>
      <c r="I3" s="54"/>
      <c r="J3" s="54"/>
      <c r="K3" s="53"/>
      <c r="L3" s="51" t="s">
        <v>29</v>
      </c>
      <c r="M3" s="51" t="s">
        <v>28</v>
      </c>
      <c r="N3" s="51" t="s">
        <v>27</v>
      </c>
      <c r="O3" s="52" t="s">
        <v>26</v>
      </c>
      <c r="P3" s="51" t="s">
        <v>25</v>
      </c>
      <c r="Q3" s="51" t="s">
        <v>24</v>
      </c>
      <c r="R3" s="51" t="s">
        <v>23</v>
      </c>
      <c r="S3" s="52" t="s">
        <v>22</v>
      </c>
      <c r="T3" s="51" t="s">
        <v>21</v>
      </c>
      <c r="U3" s="51" t="s">
        <v>16</v>
      </c>
      <c r="V3" s="29"/>
    </row>
    <row r="4" spans="1:22" s="40" customFormat="1" ht="15" customHeight="1" x14ac:dyDescent="0.2">
      <c r="A4" s="91"/>
      <c r="B4" s="42"/>
      <c r="C4" s="49"/>
      <c r="D4" s="48" t="s">
        <v>20</v>
      </c>
      <c r="E4" s="46" t="s">
        <v>19</v>
      </c>
      <c r="F4" s="46"/>
      <c r="G4" s="89"/>
      <c r="H4" s="46" t="s">
        <v>18</v>
      </c>
      <c r="I4" s="46" t="s">
        <v>17</v>
      </c>
      <c r="J4" s="90"/>
      <c r="K4" s="89"/>
      <c r="L4" s="44"/>
      <c r="M4" s="44"/>
      <c r="N4" s="42"/>
      <c r="O4" s="43"/>
      <c r="P4" s="42"/>
      <c r="Q4" s="42"/>
      <c r="R4" s="42"/>
      <c r="S4" s="43"/>
      <c r="T4" s="42"/>
      <c r="U4" s="42"/>
      <c r="V4" s="41"/>
    </row>
    <row r="5" spans="1:22" ht="138" customHeight="1" x14ac:dyDescent="0.55000000000000004">
      <c r="A5" s="86"/>
      <c r="B5" s="30"/>
      <c r="C5" s="38"/>
      <c r="D5" s="37" t="s">
        <v>14</v>
      </c>
      <c r="E5" s="36" t="s">
        <v>13</v>
      </c>
      <c r="F5" s="36" t="s">
        <v>16</v>
      </c>
      <c r="G5" s="34" t="s">
        <v>15</v>
      </c>
      <c r="H5" s="34" t="s">
        <v>12</v>
      </c>
      <c r="I5" s="34" t="s">
        <v>11</v>
      </c>
      <c r="J5" s="85" t="s">
        <v>16</v>
      </c>
      <c r="K5" s="34" t="s">
        <v>15</v>
      </c>
      <c r="L5" s="32"/>
      <c r="M5" s="32"/>
      <c r="N5" s="30"/>
      <c r="O5" s="31"/>
      <c r="P5" s="30"/>
      <c r="Q5" s="30"/>
      <c r="R5" s="30"/>
      <c r="S5" s="31"/>
      <c r="T5" s="30"/>
      <c r="U5" s="30"/>
      <c r="V5" s="29"/>
    </row>
    <row r="6" spans="1:22" ht="14.15" customHeight="1" x14ac:dyDescent="0.55000000000000004">
      <c r="A6" s="82" t="s">
        <v>10</v>
      </c>
      <c r="B6" s="80">
        <f>IF(SUM(G6,K6,L6:U6)=0,"-",SUM(G6,K6,L6:U6))</f>
        <v>34767</v>
      </c>
      <c r="C6" s="81">
        <f>IF(SUM(B6)=0,"-",B6/V6*1000)</f>
        <v>6.6320126661961352</v>
      </c>
      <c r="D6" s="80">
        <v>4402</v>
      </c>
      <c r="E6" s="80">
        <v>956</v>
      </c>
      <c r="F6" s="80">
        <v>2828</v>
      </c>
      <c r="G6" s="80">
        <f>IF(SUM(D6:F6)=0,"-",SUM(D6:F6))</f>
        <v>8186</v>
      </c>
      <c r="H6" s="80">
        <v>1074</v>
      </c>
      <c r="I6" s="80">
        <v>116</v>
      </c>
      <c r="J6" s="80">
        <v>210</v>
      </c>
      <c r="K6" s="80">
        <f>IF(SUM(H6:J6)=0,"-",SUM(H6:J6))</f>
        <v>1400</v>
      </c>
      <c r="L6" s="80">
        <v>6004</v>
      </c>
      <c r="M6" s="80">
        <v>10335</v>
      </c>
      <c r="N6" s="80">
        <v>2342</v>
      </c>
      <c r="O6" s="80">
        <v>136</v>
      </c>
      <c r="P6" s="80">
        <v>211</v>
      </c>
      <c r="Q6" s="80">
        <v>673</v>
      </c>
      <c r="R6" s="80">
        <v>1532</v>
      </c>
      <c r="S6" s="80">
        <v>892</v>
      </c>
      <c r="T6" s="80">
        <v>2039</v>
      </c>
      <c r="U6" s="80">
        <v>1017</v>
      </c>
      <c r="V6" s="79">
        <f>'58-2'!V6</f>
        <v>5242300</v>
      </c>
    </row>
    <row r="7" spans="1:22" ht="17.5" customHeight="1" x14ac:dyDescent="0.55000000000000004">
      <c r="A7" s="28" t="s">
        <v>9</v>
      </c>
      <c r="B7" s="26">
        <f>SUM(B8:B9)</f>
        <v>1343</v>
      </c>
      <c r="C7" s="27">
        <f>IF(SUM(B7)=0,"-",B7/V7*1000)</f>
        <v>3.676943674041544</v>
      </c>
      <c r="D7" s="26">
        <f>SUM(D8:D9)</f>
        <v>70</v>
      </c>
      <c r="E7" s="26">
        <f>SUM(E8:E9)</f>
        <v>15</v>
      </c>
      <c r="F7" s="26">
        <f>SUM(F8:F9)</f>
        <v>43</v>
      </c>
      <c r="G7" s="26">
        <f>SUM(D7:F7)</f>
        <v>128</v>
      </c>
      <c r="H7" s="26">
        <f>SUM(H8:H9)</f>
        <v>29</v>
      </c>
      <c r="I7" s="26">
        <f>SUM(I8:I9)</f>
        <v>6</v>
      </c>
      <c r="J7" s="26">
        <f>SUM(J8:J9)</f>
        <v>1</v>
      </c>
      <c r="K7" s="26">
        <f>SUM(H7:J7)</f>
        <v>36</v>
      </c>
      <c r="L7" s="26">
        <f>SUM(L8:L9)</f>
        <v>225</v>
      </c>
      <c r="M7" s="26">
        <f>SUM(M8:M9)</f>
        <v>665</v>
      </c>
      <c r="N7" s="26">
        <f>SUM(N8:N9)</f>
        <v>63</v>
      </c>
      <c r="O7" s="26">
        <f>SUM(O8:O9)</f>
        <v>1</v>
      </c>
      <c r="P7" s="26">
        <f>SUM(P8:P9)</f>
        <v>7</v>
      </c>
      <c r="Q7" s="26">
        <f>SUM(Q8:Q9)</f>
        <v>25</v>
      </c>
      <c r="R7" s="26">
        <f>SUM(R8:R9)</f>
        <v>47</v>
      </c>
      <c r="S7" s="26">
        <f>SUM(S8:S9)</f>
        <v>16</v>
      </c>
      <c r="T7" s="26">
        <f>SUM(T8:T9)</f>
        <v>97</v>
      </c>
      <c r="U7" s="26">
        <f>SUM(U8:U9)</f>
        <v>33</v>
      </c>
      <c r="V7" s="1">
        <f>SUM(V8,V9)</f>
        <v>365249</v>
      </c>
    </row>
    <row r="8" spans="1:22" s="20" customFormat="1" ht="14.15" customHeight="1" x14ac:dyDescent="0.55000000000000004">
      <c r="A8" s="23" t="s">
        <v>8</v>
      </c>
      <c r="B8" s="77" t="str">
        <f>IF(SUM(G8,K8,L8:U8)=0,"-",SUM(G8,K8,L8:U8))</f>
        <v>-</v>
      </c>
      <c r="C8" s="78" t="str">
        <f>IF(SUM(B8)=0,"-",B8/V8*1000)</f>
        <v>-</v>
      </c>
      <c r="D8" s="77"/>
      <c r="E8" s="77"/>
      <c r="F8" s="77"/>
      <c r="G8" s="77" t="str">
        <f>IF(SUM(D8:F8)=0,"-",SUM(D8:F8))</f>
        <v>-</v>
      </c>
      <c r="H8" s="77"/>
      <c r="I8" s="77"/>
      <c r="J8" s="77"/>
      <c r="K8" s="77" t="str">
        <f>IF(SUM(H8:J8)=0,"-",SUM(H8:J8))</f>
        <v>-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20">
        <v>253378</v>
      </c>
    </row>
    <row r="9" spans="1:22" s="20" customFormat="1" ht="14.15" customHeight="1" x14ac:dyDescent="0.55000000000000004">
      <c r="A9" s="23" t="s">
        <v>7</v>
      </c>
      <c r="B9" s="21">
        <f>IF(SUM(G9,K9,L9:U9)=0,"-",SUM(G9,K9,L9:U9))</f>
        <v>1343</v>
      </c>
      <c r="C9" s="22">
        <f>IF(SUM(B9)=0,"-",B9/V9*1000)</f>
        <v>12.004898499164215</v>
      </c>
      <c r="D9" s="21">
        <v>70</v>
      </c>
      <c r="E9" s="21">
        <v>15</v>
      </c>
      <c r="F9" s="21">
        <v>43</v>
      </c>
      <c r="G9" s="21">
        <f>IF(SUM(D9:F9)=0,"-",SUM(D9:F9))</f>
        <v>128</v>
      </c>
      <c r="H9" s="21">
        <v>29</v>
      </c>
      <c r="I9" s="21">
        <v>6</v>
      </c>
      <c r="J9" s="21">
        <v>1</v>
      </c>
      <c r="K9" s="21">
        <f>IF(SUM(H9:J9)=0,"-",SUM(H9:J9))</f>
        <v>36</v>
      </c>
      <c r="L9" s="21">
        <v>225</v>
      </c>
      <c r="M9" s="21">
        <v>665</v>
      </c>
      <c r="N9" s="21">
        <v>63</v>
      </c>
      <c r="O9" s="21">
        <v>1</v>
      </c>
      <c r="P9" s="21">
        <v>7</v>
      </c>
      <c r="Q9" s="21">
        <v>25</v>
      </c>
      <c r="R9" s="21">
        <v>47</v>
      </c>
      <c r="S9" s="21">
        <v>16</v>
      </c>
      <c r="T9" s="21">
        <v>97</v>
      </c>
      <c r="U9" s="21">
        <v>33</v>
      </c>
      <c r="V9" s="20">
        <v>111871</v>
      </c>
    </row>
    <row r="10" spans="1:22" ht="41.5" customHeight="1" x14ac:dyDescent="0.55000000000000004">
      <c r="A10" s="15" t="s">
        <v>6</v>
      </c>
      <c r="B10" s="18">
        <f>IF(SUM(G10,K10,L10:U10)=0,"-",SUM(G10,K10,L10:U10))</f>
        <v>408</v>
      </c>
      <c r="C10" s="19">
        <f>C11</f>
        <v>25.314884904138484</v>
      </c>
      <c r="D10" s="18">
        <f>D11</f>
        <v>31</v>
      </c>
      <c r="E10" s="18">
        <f>E11</f>
        <v>5</v>
      </c>
      <c r="F10" s="18">
        <f>F11</f>
        <v>19</v>
      </c>
      <c r="G10" s="18">
        <f>IF(SUM(D10:F10)=0,"-",SUM(D10:F10))</f>
        <v>55</v>
      </c>
      <c r="H10" s="18">
        <f>H11</f>
        <v>8</v>
      </c>
      <c r="I10" s="18">
        <f>I11</f>
        <v>1</v>
      </c>
      <c r="J10" s="18">
        <f>J11</f>
        <v>0</v>
      </c>
      <c r="K10" s="18">
        <f>IF(SUM(H10:J10)=0,"-",SUM(H10:J10))</f>
        <v>9</v>
      </c>
      <c r="L10" s="18">
        <f>L11</f>
        <v>86</v>
      </c>
      <c r="M10" s="18">
        <f>M11</f>
        <v>87</v>
      </c>
      <c r="N10" s="18">
        <f>N11</f>
        <v>15</v>
      </c>
      <c r="O10" s="18">
        <f>O11</f>
        <v>1</v>
      </c>
      <c r="P10" s="18">
        <f>P11</f>
        <v>1</v>
      </c>
      <c r="Q10" s="18">
        <f>Q11</f>
        <v>7</v>
      </c>
      <c r="R10" s="18">
        <f>R11</f>
        <v>4</v>
      </c>
      <c r="S10" s="18">
        <f>S11</f>
        <v>13</v>
      </c>
      <c r="T10" s="18">
        <f>T11</f>
        <v>10</v>
      </c>
      <c r="U10" s="18">
        <f>U11</f>
        <v>120</v>
      </c>
      <c r="V10" s="79"/>
    </row>
    <row r="11" spans="1:22" ht="14.15" customHeight="1" x14ac:dyDescent="0.55000000000000004">
      <c r="A11" s="12" t="s">
        <v>5</v>
      </c>
      <c r="B11" s="16">
        <v>408</v>
      </c>
      <c r="C11" s="17">
        <v>25.314884904138484</v>
      </c>
      <c r="D11" s="16">
        <v>31</v>
      </c>
      <c r="E11" s="16">
        <v>5</v>
      </c>
      <c r="F11" s="16">
        <v>19</v>
      </c>
      <c r="G11" s="16">
        <v>55</v>
      </c>
      <c r="H11" s="16">
        <v>8</v>
      </c>
      <c r="I11" s="16">
        <v>1</v>
      </c>
      <c r="J11" s="16">
        <v>0</v>
      </c>
      <c r="K11" s="16">
        <v>9</v>
      </c>
      <c r="L11" s="16">
        <v>86</v>
      </c>
      <c r="M11" s="16">
        <v>87</v>
      </c>
      <c r="N11" s="16">
        <v>15</v>
      </c>
      <c r="O11" s="16">
        <v>1</v>
      </c>
      <c r="P11" s="16">
        <v>1</v>
      </c>
      <c r="Q11" s="16">
        <v>7</v>
      </c>
      <c r="R11" s="16">
        <v>4</v>
      </c>
      <c r="S11" s="16">
        <v>13</v>
      </c>
      <c r="T11" s="16">
        <v>10</v>
      </c>
      <c r="U11" s="16">
        <v>120</v>
      </c>
      <c r="V11" s="79">
        <v>16117</v>
      </c>
    </row>
    <row r="12" spans="1:22" ht="41.5" customHeight="1" x14ac:dyDescent="0.55000000000000004">
      <c r="A12" s="76" t="s">
        <v>50</v>
      </c>
      <c r="B12" s="13">
        <f>IF(SUM(G12,K12,L12:U12)=0,"-",SUM(G12,K12,L12:U12))</f>
        <v>468</v>
      </c>
      <c r="C12" s="14">
        <f>C13</f>
        <v>21.4</v>
      </c>
      <c r="D12" s="13">
        <f>D13</f>
        <v>40</v>
      </c>
      <c r="E12" s="13">
        <f>E13</f>
        <v>23</v>
      </c>
      <c r="F12" s="13">
        <f>F13</f>
        <v>55</v>
      </c>
      <c r="G12" s="13">
        <f>IF(SUM(D12:F12)=0,"-",SUM(D12:F12))</f>
        <v>118</v>
      </c>
      <c r="H12" s="13">
        <f>H13</f>
        <v>21</v>
      </c>
      <c r="I12" s="13" t="str">
        <f>I13</f>
        <v>-</v>
      </c>
      <c r="J12" s="13" t="str">
        <f>J13</f>
        <v>-</v>
      </c>
      <c r="K12" s="13">
        <f>IF(SUM(H12:J12)=0,"-",SUM(H12:J12))</f>
        <v>21</v>
      </c>
      <c r="L12" s="13">
        <f>L13</f>
        <v>69</v>
      </c>
      <c r="M12" s="13">
        <f>M13</f>
        <v>160</v>
      </c>
      <c r="N12" s="13">
        <f>N13</f>
        <v>29</v>
      </c>
      <c r="O12" s="13">
        <f>O13</f>
        <v>1</v>
      </c>
      <c r="P12" s="13">
        <f>P13</f>
        <v>1</v>
      </c>
      <c r="Q12" s="13">
        <f>Q13</f>
        <v>14</v>
      </c>
      <c r="R12" s="13">
        <f>R13</f>
        <v>8</v>
      </c>
      <c r="S12" s="13">
        <f>S13</f>
        <v>4</v>
      </c>
      <c r="T12" s="13">
        <f>T13</f>
        <v>31</v>
      </c>
      <c r="U12" s="13">
        <f>U13</f>
        <v>12</v>
      </c>
      <c r="V12" s="79"/>
    </row>
    <row r="13" spans="1:22" ht="14.15" customHeight="1" x14ac:dyDescent="0.55000000000000004">
      <c r="A13" s="75" t="s">
        <v>3</v>
      </c>
      <c r="B13" s="11">
        <v>468</v>
      </c>
      <c r="C13" s="10">
        <v>21.4</v>
      </c>
      <c r="D13" s="11">
        <v>40</v>
      </c>
      <c r="E13" s="11">
        <v>23</v>
      </c>
      <c r="F13" s="11">
        <v>55</v>
      </c>
      <c r="G13" s="11">
        <v>118</v>
      </c>
      <c r="H13" s="11">
        <v>21</v>
      </c>
      <c r="I13" s="11" t="s">
        <v>2</v>
      </c>
      <c r="J13" s="11" t="s">
        <v>2</v>
      </c>
      <c r="K13" s="11">
        <v>21</v>
      </c>
      <c r="L13" s="11">
        <v>69</v>
      </c>
      <c r="M13" s="11">
        <v>160</v>
      </c>
      <c r="N13" s="11">
        <v>29</v>
      </c>
      <c r="O13" s="11">
        <v>1</v>
      </c>
      <c r="P13" s="11">
        <v>1</v>
      </c>
      <c r="Q13" s="11">
        <v>14</v>
      </c>
      <c r="R13" s="11">
        <v>8</v>
      </c>
      <c r="S13" s="11">
        <v>4</v>
      </c>
      <c r="T13" s="11">
        <v>31</v>
      </c>
      <c r="U13" s="11">
        <v>12</v>
      </c>
      <c r="V13" s="79">
        <v>0</v>
      </c>
    </row>
    <row r="14" spans="1:22" ht="14.15" customHeight="1" x14ac:dyDescent="0.55000000000000004">
      <c r="A14" s="8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2" ht="13.5" customHeight="1" x14ac:dyDescent="0.55000000000000004">
      <c r="A15" s="3" t="s">
        <v>1</v>
      </c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2" ht="13.5" customHeight="1" x14ac:dyDescent="0.55000000000000004">
      <c r="A16" s="72" t="s">
        <v>0</v>
      </c>
    </row>
    <row r="17" spans="1:71" x14ac:dyDescent="0.55000000000000004">
      <c r="BN17" s="1">
        <f>SUM(BO17:BS17)</f>
        <v>0</v>
      </c>
    </row>
    <row r="19" spans="1:71" x14ac:dyDescent="0.55000000000000004">
      <c r="BN19" s="1">
        <f>SUM(BO19:BS19)</f>
        <v>0</v>
      </c>
    </row>
    <row r="21" spans="1:71" x14ac:dyDescent="0.55000000000000004">
      <c r="BN21" s="1">
        <f>SUM(BO21:BS21)</f>
        <v>0</v>
      </c>
    </row>
    <row r="23" spans="1:71" x14ac:dyDescent="0.55000000000000004">
      <c r="BN23" s="1">
        <f>SUM(BO23:BS23)</f>
        <v>0</v>
      </c>
    </row>
    <row r="24" spans="1:71" s="73" customFormat="1" ht="15" customHeight="1" x14ac:dyDescent="0.55000000000000004">
      <c r="A24" s="74"/>
    </row>
    <row r="25" spans="1:71" s="73" customFormat="1" ht="15" customHeight="1" x14ac:dyDescent="0.55000000000000004">
      <c r="A25" s="74"/>
    </row>
    <row r="26" spans="1:71" s="73" customFormat="1" ht="15" customHeight="1" x14ac:dyDescent="0.55000000000000004">
      <c r="A26" s="74"/>
    </row>
    <row r="27" spans="1:71" s="73" customFormat="1" ht="15" customHeight="1" x14ac:dyDescent="0.55000000000000004">
      <c r="A27" s="74"/>
    </row>
    <row r="29" spans="1:71" x14ac:dyDescent="0.55000000000000004">
      <c r="BN29" s="1">
        <f>SUM(BO29:BS29)</f>
        <v>0</v>
      </c>
    </row>
    <row r="31" spans="1:71" x14ac:dyDescent="0.55000000000000004">
      <c r="BM31" s="1" t="s">
        <v>48</v>
      </c>
      <c r="BN31" s="1">
        <f>SUM(BN1:BN29)</f>
        <v>0</v>
      </c>
      <c r="BO31" s="1">
        <f>SUM(BO1:BO29)</f>
        <v>0</v>
      </c>
      <c r="BP31" s="1">
        <f>SUM(BP1:BP29)</f>
        <v>0</v>
      </c>
      <c r="BQ31" s="1">
        <f>SUM(BQ1:BQ29)</f>
        <v>0</v>
      </c>
      <c r="BR31" s="1">
        <f>SUM(BR1:BR29)</f>
        <v>0</v>
      </c>
      <c r="BS31" s="1">
        <f>SUM(BS1:BS29)</f>
        <v>0</v>
      </c>
    </row>
  </sheetData>
  <mergeCells count="18">
    <mergeCell ref="L3:L5"/>
    <mergeCell ref="M3:M5"/>
    <mergeCell ref="T3:T5"/>
    <mergeCell ref="U3:U5"/>
    <mergeCell ref="N3:N5"/>
    <mergeCell ref="O3:O5"/>
    <mergeCell ref="P3:P5"/>
    <mergeCell ref="Q3:Q5"/>
    <mergeCell ref="R3:R5"/>
    <mergeCell ref="S3:S5"/>
    <mergeCell ref="R1:U1"/>
    <mergeCell ref="B2:C2"/>
    <mergeCell ref="D2:G2"/>
    <mergeCell ref="H2:K2"/>
    <mergeCell ref="B3:B5"/>
    <mergeCell ref="C3:C5"/>
    <mergeCell ref="D3:G3"/>
    <mergeCell ref="H3:K3"/>
  </mergeCells>
  <phoneticPr fontId="3"/>
  <pageMargins left="0.78740157480314965" right="0.78740157480314965" top="0.78740157480314965" bottom="0.78740157480314965" header="0" footer="0"/>
  <pageSetup paperSize="9" scale="90" orientation="landscape" r:id="rId1"/>
  <headerFooter alignWithMargins="0"/>
  <rowBreaks count="5" manualBreakCount="5">
    <brk id="64" min="137" max="167" man="1"/>
    <brk id="148" min="217" max="239" man="1"/>
    <brk id="15330" min="285" max="37458" man="1"/>
    <brk id="16342" min="289" max="38334" man="1"/>
    <brk id="16826" min="293" max="3654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S27"/>
  <sheetViews>
    <sheetView showGridLines="0" view="pageBreakPreview" zoomScale="106" zoomScaleNormal="100" zoomScaleSheetLayoutView="106" workbookViewId="0">
      <pane xSplit="1" ySplit="6" topLeftCell="B7" activePane="bottomRight" state="frozen"/>
      <selection activeCell="A7" sqref="A7:XFD7"/>
      <selection pane="topRight" activeCell="A7" sqref="A7:XFD7"/>
      <selection pane="bottomLeft" activeCell="A7" sqref="A7:XFD7"/>
      <selection pane="bottomRight" activeCell="A7" sqref="A7:XFD7"/>
    </sheetView>
  </sheetViews>
  <sheetFormatPr defaultColWidth="11.7265625" defaultRowHeight="18" x14ac:dyDescent="0.55000000000000004"/>
  <cols>
    <col min="1" max="1" width="9.81640625" style="3" customWidth="1"/>
    <col min="2" max="2" width="6.81640625" style="1" customWidth="1"/>
    <col min="3" max="3" width="11.54296875" style="2" customWidth="1"/>
    <col min="4" max="4" width="6" style="1" customWidth="1"/>
    <col min="5" max="5" width="5.81640625" style="1" customWidth="1"/>
    <col min="6" max="9" width="5.54296875" style="1" customWidth="1"/>
    <col min="10" max="11" width="5.81640625" style="1" customWidth="1"/>
    <col min="12" max="14" width="5.54296875" style="1" customWidth="1"/>
    <col min="15" max="17" width="5.81640625" style="1" customWidth="1"/>
    <col min="18" max="18" width="5.1796875" style="1" customWidth="1"/>
    <col min="19" max="20" width="6" style="1" customWidth="1"/>
    <col min="21" max="21" width="5.1796875" style="1" customWidth="1"/>
    <col min="22" max="16384" width="11.7265625" style="1"/>
  </cols>
  <sheetData>
    <row r="1" spans="1:66" ht="18" customHeight="1" x14ac:dyDescent="0.55000000000000004">
      <c r="A1" s="69" t="s">
        <v>55</v>
      </c>
      <c r="B1" s="6"/>
      <c r="C1" s="68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7" t="s">
        <v>54</v>
      </c>
      <c r="T1" s="67"/>
      <c r="U1" s="67"/>
    </row>
    <row r="2" spans="1:66" ht="18" customHeight="1" x14ac:dyDescent="0.55000000000000004">
      <c r="A2" s="66"/>
      <c r="B2" s="58" t="s">
        <v>45</v>
      </c>
      <c r="C2" s="63"/>
      <c r="D2" s="65" t="s">
        <v>44</v>
      </c>
      <c r="E2" s="57"/>
      <c r="F2" s="57"/>
      <c r="G2" s="56"/>
      <c r="H2" s="58" t="s">
        <v>43</v>
      </c>
      <c r="I2" s="64"/>
      <c r="J2" s="64"/>
      <c r="K2" s="63"/>
      <c r="L2" s="46" t="s">
        <v>42</v>
      </c>
      <c r="M2" s="46" t="s">
        <v>41</v>
      </c>
      <c r="N2" s="46" t="s">
        <v>40</v>
      </c>
      <c r="O2" s="62" t="s">
        <v>39</v>
      </c>
      <c r="P2" s="61" t="s">
        <v>38</v>
      </c>
      <c r="Q2" s="61" t="s">
        <v>37</v>
      </c>
      <c r="R2" s="61" t="s">
        <v>36</v>
      </c>
      <c r="S2" s="61" t="s">
        <v>35</v>
      </c>
      <c r="T2" s="60" t="s">
        <v>34</v>
      </c>
      <c r="U2" s="99"/>
    </row>
    <row r="3" spans="1:66" ht="18" customHeight="1" x14ac:dyDescent="0.55000000000000004">
      <c r="A3" s="39"/>
      <c r="B3" s="51" t="s">
        <v>33</v>
      </c>
      <c r="C3" s="59" t="s">
        <v>32</v>
      </c>
      <c r="D3" s="58" t="s">
        <v>31</v>
      </c>
      <c r="E3" s="57"/>
      <c r="F3" s="57"/>
      <c r="G3" s="56"/>
      <c r="H3" s="55" t="s">
        <v>30</v>
      </c>
      <c r="I3" s="54"/>
      <c r="J3" s="54"/>
      <c r="K3" s="53"/>
      <c r="L3" s="45" t="s">
        <v>29</v>
      </c>
      <c r="M3" s="45" t="s">
        <v>28</v>
      </c>
      <c r="N3" s="45" t="s">
        <v>27</v>
      </c>
      <c r="O3" s="45" t="s">
        <v>53</v>
      </c>
      <c r="P3" s="45" t="s">
        <v>25</v>
      </c>
      <c r="Q3" s="45" t="s">
        <v>24</v>
      </c>
      <c r="R3" s="45" t="s">
        <v>23</v>
      </c>
      <c r="S3" s="45" t="s">
        <v>22</v>
      </c>
      <c r="T3" s="45" t="s">
        <v>21</v>
      </c>
      <c r="U3" s="45" t="s">
        <v>16</v>
      </c>
      <c r="V3" s="29"/>
    </row>
    <row r="4" spans="1:66" s="40" customFormat="1" ht="18" customHeight="1" x14ac:dyDescent="0.2">
      <c r="A4" s="50"/>
      <c r="B4" s="42"/>
      <c r="C4" s="49"/>
      <c r="D4" s="48" t="s">
        <v>20</v>
      </c>
      <c r="E4" s="46" t="s">
        <v>19</v>
      </c>
      <c r="F4" s="47" t="s">
        <v>16</v>
      </c>
      <c r="G4" s="45" t="s">
        <v>15</v>
      </c>
      <c r="H4" s="46" t="s">
        <v>18</v>
      </c>
      <c r="I4" s="46" t="s">
        <v>17</v>
      </c>
      <c r="J4" s="45" t="s">
        <v>16</v>
      </c>
      <c r="K4" s="45" t="s">
        <v>15</v>
      </c>
      <c r="L4" s="102"/>
      <c r="M4" s="102"/>
      <c r="N4" s="101"/>
      <c r="O4" s="101"/>
      <c r="P4" s="101"/>
      <c r="Q4" s="101"/>
      <c r="R4" s="101"/>
      <c r="S4" s="101"/>
      <c r="T4" s="101"/>
      <c r="U4" s="101"/>
      <c r="V4" s="41"/>
    </row>
    <row r="5" spans="1:66" ht="138" customHeight="1" x14ac:dyDescent="0.55000000000000004">
      <c r="A5" s="39"/>
      <c r="B5" s="30"/>
      <c r="C5" s="38"/>
      <c r="D5" s="37" t="s">
        <v>14</v>
      </c>
      <c r="E5" s="36" t="s">
        <v>13</v>
      </c>
      <c r="F5" s="35"/>
      <c r="G5" s="33"/>
      <c r="H5" s="34" t="s">
        <v>12</v>
      </c>
      <c r="I5" s="34" t="s">
        <v>11</v>
      </c>
      <c r="J5" s="33"/>
      <c r="K5" s="33"/>
      <c r="L5" s="100"/>
      <c r="M5" s="100"/>
      <c r="N5" s="33"/>
      <c r="O5" s="33"/>
      <c r="P5" s="33"/>
      <c r="Q5" s="33"/>
      <c r="R5" s="33"/>
      <c r="S5" s="33"/>
      <c r="T5" s="33"/>
      <c r="U5" s="33"/>
      <c r="V5" s="29"/>
    </row>
    <row r="6" spans="1:66" ht="14.15" customHeight="1" x14ac:dyDescent="0.55000000000000004">
      <c r="A6" s="82" t="s">
        <v>10</v>
      </c>
      <c r="B6" s="80">
        <f>IF(SUM(G6,K6,L6:U6)=0,"-",SUM(G6,K6,L6:U6))</f>
        <v>170268</v>
      </c>
      <c r="C6" s="81">
        <f>IF(SUM(B6)=0,"-",B6/V6*1000)</f>
        <v>32.479636800640939</v>
      </c>
      <c r="D6" s="80">
        <v>11466</v>
      </c>
      <c r="E6" s="80">
        <v>2414</v>
      </c>
      <c r="F6" s="80">
        <v>7747</v>
      </c>
      <c r="G6" s="80">
        <f>IF(SUM(D6:F6)=0,"-",SUM(D6:F6))</f>
        <v>21627</v>
      </c>
      <c r="H6" s="80">
        <v>3767</v>
      </c>
      <c r="I6" s="80">
        <v>581</v>
      </c>
      <c r="J6" s="80">
        <v>579</v>
      </c>
      <c r="K6" s="80">
        <f>IF(SUM(H6:J6)=0,"-",SUM(H6:J6))</f>
        <v>4927</v>
      </c>
      <c r="L6" s="80">
        <v>41481</v>
      </c>
      <c r="M6" s="80">
        <v>62393</v>
      </c>
      <c r="N6" s="80">
        <v>11395</v>
      </c>
      <c r="O6" s="80">
        <v>465</v>
      </c>
      <c r="P6" s="80">
        <v>736</v>
      </c>
      <c r="Q6" s="80">
        <v>2434</v>
      </c>
      <c r="R6" s="80">
        <v>6592</v>
      </c>
      <c r="S6" s="80">
        <v>3556</v>
      </c>
      <c r="T6" s="80">
        <v>12303</v>
      </c>
      <c r="U6" s="80">
        <v>2359</v>
      </c>
      <c r="V6" s="1">
        <f>'58-3'!V6</f>
        <v>5242300</v>
      </c>
    </row>
    <row r="7" spans="1:66" ht="17.5" customHeight="1" x14ac:dyDescent="0.55000000000000004">
      <c r="A7" s="28" t="s">
        <v>9</v>
      </c>
      <c r="B7" s="26">
        <f>SUM(B8:B9)</f>
        <v>234</v>
      </c>
      <c r="C7" s="27">
        <f>IF(SUM(B7)=0,"-",B7/V7*1000)</f>
        <v>0.64065883821721625</v>
      </c>
      <c r="D7" s="26">
        <f>SUM(D8:D9)</f>
        <v>38</v>
      </c>
      <c r="E7" s="26">
        <f>SUM(E8:E9)</f>
        <v>9</v>
      </c>
      <c r="F7" s="26">
        <f>SUM(F8:F9)</f>
        <v>14</v>
      </c>
      <c r="G7" s="26">
        <f>SUM(D7:F7)</f>
        <v>61</v>
      </c>
      <c r="H7" s="26">
        <f>SUM(H8:H9)</f>
        <v>4</v>
      </c>
      <c r="I7" s="26">
        <f>SUM(I8:I9)</f>
        <v>0</v>
      </c>
      <c r="J7" s="26">
        <f>SUM(J8:J9)</f>
        <v>0</v>
      </c>
      <c r="K7" s="26">
        <f>SUM(H7:J7)</f>
        <v>4</v>
      </c>
      <c r="L7" s="26">
        <f>SUM(L8:L9)</f>
        <v>32</v>
      </c>
      <c r="M7" s="26">
        <f>SUM(M8:M9)</f>
        <v>102</v>
      </c>
      <c r="N7" s="26">
        <f>SUM(N8:N9)</f>
        <v>5</v>
      </c>
      <c r="O7" s="26">
        <f>SUM(O8:O9)</f>
        <v>0</v>
      </c>
      <c r="P7" s="26">
        <f>SUM(P8:P9)</f>
        <v>1</v>
      </c>
      <c r="Q7" s="26">
        <f>SUM(Q8:Q9)</f>
        <v>2</v>
      </c>
      <c r="R7" s="26">
        <f>SUM(R8:R9)</f>
        <v>6</v>
      </c>
      <c r="S7" s="26">
        <f>SUM(S8:S9)</f>
        <v>4</v>
      </c>
      <c r="T7" s="26">
        <f>SUM(T8:T9)</f>
        <v>10</v>
      </c>
      <c r="U7" s="26">
        <f>SUM(U8:U9)</f>
        <v>7</v>
      </c>
      <c r="V7" s="1">
        <f>SUM(V8,V9)</f>
        <v>365249</v>
      </c>
    </row>
    <row r="8" spans="1:66" s="20" customFormat="1" ht="14.15" customHeight="1" x14ac:dyDescent="0.55000000000000004">
      <c r="A8" s="23" t="s">
        <v>8</v>
      </c>
      <c r="B8" s="77" t="str">
        <f>IF(SUM(G8,K8,L8:U8)=0,"-",SUM(G8,K8,L8:U8))</f>
        <v>-</v>
      </c>
      <c r="C8" s="78" t="str">
        <f>IF(SUM(B8)=0,"-",B8/V8*1000)</f>
        <v>-</v>
      </c>
      <c r="D8" s="77"/>
      <c r="E8" s="77"/>
      <c r="F8" s="77"/>
      <c r="G8" s="77" t="str">
        <f>IF(SUM(D8:F8)=0,"-",SUM(D8:F8))</f>
        <v>-</v>
      </c>
      <c r="H8" s="77"/>
      <c r="I8" s="77"/>
      <c r="J8" s="77"/>
      <c r="K8" s="77" t="str">
        <f>IF(SUM(H8:J8)=0,"-",SUM(H8:J8))</f>
        <v>-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20">
        <v>253378</v>
      </c>
    </row>
    <row r="9" spans="1:66" s="20" customFormat="1" ht="14.15" customHeight="1" x14ac:dyDescent="0.55000000000000004">
      <c r="A9" s="23" t="s">
        <v>7</v>
      </c>
      <c r="B9" s="21">
        <f>IF(SUM(G9,K9,L9:U9)=0,"-",SUM(G9,K9,L9:U9))</f>
        <v>234</v>
      </c>
      <c r="C9" s="22">
        <f>IF(SUM(B9)=0,"-",B9/V9*1000)</f>
        <v>2.0916948985885528</v>
      </c>
      <c r="D9" s="21">
        <v>38</v>
      </c>
      <c r="E9" s="21">
        <v>9</v>
      </c>
      <c r="F9" s="21">
        <v>14</v>
      </c>
      <c r="G9" s="21">
        <f>IF(SUM(D9:F9)=0,"-",SUM(D9:F9))</f>
        <v>61</v>
      </c>
      <c r="H9" s="21">
        <v>4</v>
      </c>
      <c r="I9" s="21">
        <v>0</v>
      </c>
      <c r="J9" s="21">
        <v>0</v>
      </c>
      <c r="K9" s="21">
        <f>IF(SUM(H9:J9)=0,"-",SUM(H9:J9))</f>
        <v>4</v>
      </c>
      <c r="L9" s="21">
        <v>32</v>
      </c>
      <c r="M9" s="21">
        <v>102</v>
      </c>
      <c r="N9" s="21">
        <v>5</v>
      </c>
      <c r="O9" s="21">
        <v>0</v>
      </c>
      <c r="P9" s="21">
        <v>1</v>
      </c>
      <c r="Q9" s="21">
        <v>2</v>
      </c>
      <c r="R9" s="21">
        <v>6</v>
      </c>
      <c r="S9" s="21">
        <v>4</v>
      </c>
      <c r="T9" s="21">
        <v>10</v>
      </c>
      <c r="U9" s="21">
        <v>7</v>
      </c>
      <c r="V9" s="20">
        <v>111871</v>
      </c>
    </row>
    <row r="10" spans="1:66" ht="41" customHeight="1" x14ac:dyDescent="0.55000000000000004">
      <c r="A10" s="15" t="s">
        <v>6</v>
      </c>
      <c r="B10" s="18">
        <f>IF(SUM(G10,K10,L10:U10)=0,"-",SUM(G10,K10,L10:U10))</f>
        <v>84</v>
      </c>
      <c r="C10" s="19">
        <f>C11</f>
        <v>5.2118880684990998</v>
      </c>
      <c r="D10" s="18">
        <f>D11</f>
        <v>25</v>
      </c>
      <c r="E10" s="18">
        <f>E11</f>
        <v>1</v>
      </c>
      <c r="F10" s="18">
        <f>F11</f>
        <v>5</v>
      </c>
      <c r="G10" s="18">
        <f>IF(SUM(D10:F10)=0,"-",SUM(D10:F10))</f>
        <v>31</v>
      </c>
      <c r="H10" s="18">
        <f>H11</f>
        <v>1</v>
      </c>
      <c r="I10" s="18">
        <f>I11</f>
        <v>1</v>
      </c>
      <c r="J10" s="18">
        <f>J11</f>
        <v>0</v>
      </c>
      <c r="K10" s="18">
        <f>IF(SUM(H10:J10)=0,"-",SUM(H10:J10))</f>
        <v>2</v>
      </c>
      <c r="L10" s="18">
        <f>L11</f>
        <v>7</v>
      </c>
      <c r="M10" s="18">
        <f>M11</f>
        <v>33</v>
      </c>
      <c r="N10" s="18">
        <f>N11</f>
        <v>4</v>
      </c>
      <c r="O10" s="18">
        <f>O11</f>
        <v>0</v>
      </c>
      <c r="P10" s="18">
        <f>P11</f>
        <v>0</v>
      </c>
      <c r="Q10" s="18">
        <f>Q11</f>
        <v>3</v>
      </c>
      <c r="R10" s="18">
        <f>R11</f>
        <v>1</v>
      </c>
      <c r="S10" s="18">
        <f>S11</f>
        <v>0</v>
      </c>
      <c r="T10" s="18">
        <f>T11</f>
        <v>1</v>
      </c>
      <c r="U10" s="18">
        <f>U11</f>
        <v>2</v>
      </c>
    </row>
    <row r="11" spans="1:66" ht="13.5" customHeight="1" x14ac:dyDescent="0.55000000000000004">
      <c r="A11" s="12" t="s">
        <v>5</v>
      </c>
      <c r="B11" s="16">
        <v>84</v>
      </c>
      <c r="C11" s="17">
        <v>5.2118880684990998</v>
      </c>
      <c r="D11" s="16">
        <v>25</v>
      </c>
      <c r="E11" s="16">
        <v>1</v>
      </c>
      <c r="F11" s="16">
        <v>5</v>
      </c>
      <c r="G11" s="16">
        <v>31</v>
      </c>
      <c r="H11" s="16">
        <v>1</v>
      </c>
      <c r="I11" s="16">
        <v>1</v>
      </c>
      <c r="J11" s="16">
        <v>0</v>
      </c>
      <c r="K11" s="16">
        <v>2</v>
      </c>
      <c r="L11" s="16">
        <v>7</v>
      </c>
      <c r="M11" s="16">
        <v>33</v>
      </c>
      <c r="N11" s="16">
        <v>4</v>
      </c>
      <c r="O11" s="16">
        <v>0</v>
      </c>
      <c r="P11" s="16">
        <v>0</v>
      </c>
      <c r="Q11" s="16">
        <v>3</v>
      </c>
      <c r="R11" s="16">
        <v>1</v>
      </c>
      <c r="S11" s="16">
        <v>0</v>
      </c>
      <c r="T11" s="16">
        <v>1</v>
      </c>
      <c r="U11" s="16">
        <v>2</v>
      </c>
      <c r="V11" s="1">
        <v>16117</v>
      </c>
    </row>
    <row r="12" spans="1:66" ht="43.5" x14ac:dyDescent="0.55000000000000004">
      <c r="A12" s="76" t="s">
        <v>50</v>
      </c>
      <c r="B12" s="13">
        <f>IF(SUM(G12,K12,L12:U12)=0,"-",SUM(G12,K12,L12:U12))</f>
        <v>29</v>
      </c>
      <c r="C12" s="14">
        <f>C13</f>
        <v>1.3</v>
      </c>
      <c r="D12" s="13">
        <f>D13</f>
        <v>3</v>
      </c>
      <c r="E12" s="13" t="str">
        <f>E13</f>
        <v>-</v>
      </c>
      <c r="F12" s="13">
        <f>F13</f>
        <v>2</v>
      </c>
      <c r="G12" s="13">
        <f>IF(SUM(D12:F12)=0,"-",SUM(D12:F12))</f>
        <v>5</v>
      </c>
      <c r="H12" s="13">
        <f>H13</f>
        <v>1</v>
      </c>
      <c r="I12" s="13" t="str">
        <f>I13</f>
        <v>-</v>
      </c>
      <c r="J12" s="13" t="str">
        <f>J13</f>
        <v>-</v>
      </c>
      <c r="K12" s="13">
        <f>IF(SUM(H12:J12)=0,"-",SUM(H12:J12))</f>
        <v>1</v>
      </c>
      <c r="L12" s="13">
        <f>L13</f>
        <v>5</v>
      </c>
      <c r="M12" s="13">
        <f>M13</f>
        <v>15</v>
      </c>
      <c r="N12" s="13">
        <f>N13</f>
        <v>1</v>
      </c>
      <c r="O12" s="13" t="str">
        <f>O13</f>
        <v>-</v>
      </c>
      <c r="P12" s="13" t="str">
        <f>P13</f>
        <v>-</v>
      </c>
      <c r="Q12" s="13" t="str">
        <f>Q13</f>
        <v>-</v>
      </c>
      <c r="R12" s="13">
        <f>R13</f>
        <v>1</v>
      </c>
      <c r="S12" s="13" t="str">
        <f>S13</f>
        <v>-</v>
      </c>
      <c r="T12" s="13">
        <f>T13</f>
        <v>1</v>
      </c>
      <c r="U12" s="13" t="str">
        <f>U13</f>
        <v>-</v>
      </c>
      <c r="BN12" s="1">
        <f>SUM(BO12:BS12)</f>
        <v>0</v>
      </c>
    </row>
    <row r="13" spans="1:66" x14ac:dyDescent="0.55000000000000004">
      <c r="A13" s="75" t="s">
        <v>3</v>
      </c>
      <c r="B13" s="11">
        <v>29</v>
      </c>
      <c r="C13" s="10">
        <v>1.3</v>
      </c>
      <c r="D13" s="11">
        <v>3</v>
      </c>
      <c r="E13" s="11" t="s">
        <v>2</v>
      </c>
      <c r="F13" s="11">
        <v>2</v>
      </c>
      <c r="G13" s="11">
        <v>5</v>
      </c>
      <c r="H13" s="11">
        <v>1</v>
      </c>
      <c r="I13" s="11" t="s">
        <v>2</v>
      </c>
      <c r="J13" s="11" t="s">
        <v>2</v>
      </c>
      <c r="K13" s="11">
        <v>1</v>
      </c>
      <c r="L13" s="11">
        <v>5</v>
      </c>
      <c r="M13" s="11">
        <v>15</v>
      </c>
      <c r="N13" s="11">
        <v>1</v>
      </c>
      <c r="O13" s="11" t="s">
        <v>2</v>
      </c>
      <c r="P13" s="11" t="s">
        <v>2</v>
      </c>
      <c r="Q13" s="11" t="s">
        <v>2</v>
      </c>
      <c r="R13" s="11">
        <v>1</v>
      </c>
      <c r="S13" s="11" t="s">
        <v>2</v>
      </c>
      <c r="T13" s="11">
        <v>1</v>
      </c>
      <c r="U13" s="11" t="s">
        <v>2</v>
      </c>
    </row>
    <row r="14" spans="1:66" x14ac:dyDescent="0.55000000000000004">
      <c r="A14" s="8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66" x14ac:dyDescent="0.55000000000000004">
      <c r="A15" s="8" t="s">
        <v>1</v>
      </c>
      <c r="BN15" s="1">
        <f>SUM(BO15:BS15)</f>
        <v>0</v>
      </c>
    </row>
    <row r="16" spans="1:66" x14ac:dyDescent="0.55000000000000004">
      <c r="A16" s="3" t="s">
        <v>49</v>
      </c>
    </row>
    <row r="17" spans="1:71" x14ac:dyDescent="0.55000000000000004">
      <c r="BN17" s="1">
        <f>SUM(BO17:BS17)</f>
        <v>0</v>
      </c>
    </row>
    <row r="19" spans="1:71" ht="20.149999999999999" customHeight="1" x14ac:dyDescent="0.55000000000000004">
      <c r="BN19" s="1">
        <f>SUM(BO19:BS19)</f>
        <v>0</v>
      </c>
    </row>
    <row r="20" spans="1:71" s="4" customFormat="1" ht="20.149999999999999" customHeight="1" x14ac:dyDescent="0.55000000000000004">
      <c r="A20" s="3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71" s="4" customFormat="1" ht="15" customHeight="1" x14ac:dyDescent="0.55000000000000004">
      <c r="A21" s="3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71" s="4" customFormat="1" ht="15" customHeight="1" x14ac:dyDescent="0.55000000000000004">
      <c r="A22" s="3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71" s="4" customFormat="1" ht="15" customHeight="1" x14ac:dyDescent="0.55000000000000004">
      <c r="A23" s="3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71" x14ac:dyDescent="0.55000000000000004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71" x14ac:dyDescent="0.55000000000000004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BN25" s="1">
        <f>SUM(BO25:BS25)</f>
        <v>0</v>
      </c>
    </row>
    <row r="26" spans="1:71" x14ac:dyDescent="0.55000000000000004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71" x14ac:dyDescent="0.55000000000000004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BM27" s="1" t="s">
        <v>48</v>
      </c>
      <c r="BN27" s="1">
        <f>SUM(BN1:BN25)</f>
        <v>0</v>
      </c>
      <c r="BO27" s="1">
        <f>SUM(BO1:BO25)</f>
        <v>0</v>
      </c>
      <c r="BP27" s="1">
        <f>SUM(BP1:BP25)</f>
        <v>0</v>
      </c>
      <c r="BQ27" s="1">
        <f>SUM(BQ1:BQ25)</f>
        <v>0</v>
      </c>
      <c r="BR27" s="1">
        <f>SUM(BR1:BR25)</f>
        <v>0</v>
      </c>
      <c r="BS27" s="1">
        <f>SUM(BS1:BS25)</f>
        <v>0</v>
      </c>
    </row>
  </sheetData>
  <mergeCells count="22">
    <mergeCell ref="T3:T5"/>
    <mergeCell ref="U3:U5"/>
    <mergeCell ref="F4:F5"/>
    <mergeCell ref="G4:G5"/>
    <mergeCell ref="J4:J5"/>
    <mergeCell ref="K4:K5"/>
    <mergeCell ref="S1:U1"/>
    <mergeCell ref="B2:C2"/>
    <mergeCell ref="D2:G2"/>
    <mergeCell ref="H2:K2"/>
    <mergeCell ref="B3:B5"/>
    <mergeCell ref="C3:C5"/>
    <mergeCell ref="D3:G3"/>
    <mergeCell ref="H3:K3"/>
    <mergeCell ref="L3:L5"/>
    <mergeCell ref="M3:M5"/>
    <mergeCell ref="S3:S5"/>
    <mergeCell ref="N3:N5"/>
    <mergeCell ref="O3:O5"/>
    <mergeCell ref="P3:P5"/>
    <mergeCell ref="Q3:Q5"/>
    <mergeCell ref="R3:R5"/>
  </mergeCells>
  <phoneticPr fontId="3"/>
  <pageMargins left="0.78740157480314965" right="0.78740157480314965" top="0.78740157480314965" bottom="0.78740157480314965" header="0" footer="0"/>
  <pageSetup paperSize="9" scale="90" orientation="landscape" r:id="rId1"/>
  <headerFooter alignWithMargins="0"/>
  <rowBreaks count="5" manualBreakCount="5">
    <brk id="62" min="139" max="169" man="1"/>
    <brk id="146" min="219" max="241" man="1"/>
    <brk id="52324" min="298" max="8863" man="1"/>
    <brk id="53980" min="302" max="10387" man="1"/>
    <brk id="54300" min="306" max="86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9"/>
  <sheetViews>
    <sheetView showGridLines="0" view="pageBreakPreview" zoomScaleNormal="100" workbookViewId="0">
      <selection activeCell="A7" sqref="A7:XFD7"/>
    </sheetView>
  </sheetViews>
  <sheetFormatPr defaultColWidth="8.26953125" defaultRowHeight="18" x14ac:dyDescent="0.55000000000000004"/>
  <cols>
    <col min="1" max="1" width="9.90625" style="72" customWidth="1"/>
    <col min="2" max="10" width="7.08984375" style="70" customWidth="1"/>
    <col min="11" max="16384" width="8.26953125" style="70"/>
  </cols>
  <sheetData>
    <row r="1" spans="1:22" s="1" customFormat="1" ht="18" customHeight="1" x14ac:dyDescent="0.55000000000000004">
      <c r="A1" s="69" t="s">
        <v>67</v>
      </c>
      <c r="B1" s="128"/>
      <c r="C1" s="128"/>
      <c r="D1" s="128"/>
      <c r="E1" s="128"/>
      <c r="F1" s="128"/>
      <c r="G1" s="128"/>
      <c r="H1" s="67" t="s">
        <v>66</v>
      </c>
      <c r="I1" s="67"/>
      <c r="J1" s="67"/>
    </row>
    <row r="2" spans="1:22" x14ac:dyDescent="0.55000000000000004">
      <c r="A2" s="127"/>
      <c r="B2" s="126" t="s">
        <v>65</v>
      </c>
      <c r="C2" s="125"/>
      <c r="D2" s="125"/>
      <c r="E2" s="124"/>
      <c r="F2" s="126" t="s">
        <v>64</v>
      </c>
      <c r="G2" s="125"/>
      <c r="H2" s="124"/>
      <c r="I2" s="119" t="s">
        <v>63</v>
      </c>
      <c r="J2" s="119" t="s">
        <v>62</v>
      </c>
      <c r="K2" s="98"/>
    </row>
    <row r="3" spans="1:22" x14ac:dyDescent="0.55000000000000004">
      <c r="A3" s="118"/>
      <c r="B3" s="119" t="s">
        <v>61</v>
      </c>
      <c r="C3" s="123" t="s">
        <v>60</v>
      </c>
      <c r="D3" s="123" t="s">
        <v>59</v>
      </c>
      <c r="E3" s="122" t="s">
        <v>56</v>
      </c>
      <c r="F3" s="121" t="s">
        <v>58</v>
      </c>
      <c r="G3" s="120" t="s">
        <v>57</v>
      </c>
      <c r="H3" s="119" t="s">
        <v>56</v>
      </c>
      <c r="I3" s="113"/>
      <c r="J3" s="112"/>
      <c r="K3" s="98"/>
    </row>
    <row r="4" spans="1:22" ht="11.25" customHeight="1" x14ac:dyDescent="0.55000000000000004">
      <c r="A4" s="118"/>
      <c r="B4" s="113"/>
      <c r="C4" s="117"/>
      <c r="D4" s="117"/>
      <c r="E4" s="116"/>
      <c r="F4" s="115"/>
      <c r="G4" s="114"/>
      <c r="H4" s="113"/>
      <c r="I4" s="113"/>
      <c r="J4" s="112"/>
      <c r="K4" s="98"/>
    </row>
    <row r="5" spans="1:22" ht="11.25" customHeight="1" x14ac:dyDescent="0.55000000000000004">
      <c r="A5" s="118"/>
      <c r="B5" s="113"/>
      <c r="C5" s="117"/>
      <c r="D5" s="117"/>
      <c r="E5" s="116"/>
      <c r="F5" s="115"/>
      <c r="G5" s="114"/>
      <c r="H5" s="113"/>
      <c r="I5" s="113"/>
      <c r="J5" s="112"/>
      <c r="K5" s="98"/>
    </row>
    <row r="6" spans="1:22" ht="11.25" customHeight="1" x14ac:dyDescent="0.55000000000000004">
      <c r="A6" s="118"/>
      <c r="B6" s="113"/>
      <c r="C6" s="117"/>
      <c r="D6" s="117"/>
      <c r="E6" s="116"/>
      <c r="F6" s="115"/>
      <c r="G6" s="114"/>
      <c r="H6" s="113"/>
      <c r="I6" s="113"/>
      <c r="J6" s="112"/>
      <c r="K6" s="98"/>
    </row>
    <row r="7" spans="1:22" ht="11.25" customHeight="1" x14ac:dyDescent="0.55000000000000004">
      <c r="A7" s="118"/>
      <c r="B7" s="113"/>
      <c r="C7" s="117"/>
      <c r="D7" s="117"/>
      <c r="E7" s="116"/>
      <c r="F7" s="115"/>
      <c r="G7" s="114"/>
      <c r="H7" s="113"/>
      <c r="I7" s="113"/>
      <c r="J7" s="112"/>
      <c r="K7" s="98"/>
    </row>
    <row r="8" spans="1:22" ht="11.25" customHeight="1" x14ac:dyDescent="0.55000000000000004">
      <c r="A8" s="118"/>
      <c r="B8" s="113"/>
      <c r="C8" s="117"/>
      <c r="D8" s="117"/>
      <c r="E8" s="116"/>
      <c r="F8" s="115"/>
      <c r="G8" s="114"/>
      <c r="H8" s="113"/>
      <c r="I8" s="113"/>
      <c r="J8" s="112"/>
      <c r="K8" s="98"/>
    </row>
    <row r="9" spans="1:22" ht="14.25" customHeight="1" x14ac:dyDescent="0.55000000000000004">
      <c r="A9" s="111"/>
      <c r="B9" s="106"/>
      <c r="C9" s="110"/>
      <c r="D9" s="110"/>
      <c r="E9" s="109"/>
      <c r="F9" s="108"/>
      <c r="G9" s="107"/>
      <c r="H9" s="106"/>
      <c r="I9" s="106"/>
      <c r="J9" s="105"/>
      <c r="K9" s="98"/>
    </row>
    <row r="10" spans="1:22" s="104" customFormat="1" ht="14.25" customHeight="1" x14ac:dyDescent="0.55000000000000004">
      <c r="A10" s="82" t="s">
        <v>10</v>
      </c>
      <c r="B10" s="26">
        <v>39</v>
      </c>
      <c r="C10" s="26">
        <v>8279</v>
      </c>
      <c r="D10" s="26">
        <v>5984</v>
      </c>
      <c r="E10" s="26">
        <v>14302</v>
      </c>
      <c r="F10" s="26">
        <v>109194</v>
      </c>
      <c r="G10" s="26">
        <v>12005</v>
      </c>
      <c r="H10" s="26">
        <v>121199</v>
      </c>
      <c r="I10" s="26">
        <v>34767</v>
      </c>
      <c r="J10" s="26">
        <v>170268</v>
      </c>
    </row>
    <row r="11" spans="1:22" s="1" customFormat="1" ht="17.5" customHeight="1" x14ac:dyDescent="0.55000000000000004">
      <c r="A11" s="28" t="s">
        <v>9</v>
      </c>
      <c r="B11" s="26">
        <f>SUM(B12:B13)</f>
        <v>9</v>
      </c>
      <c r="C11" s="26">
        <f>SUM(C12:C13)</f>
        <v>302</v>
      </c>
      <c r="D11" s="26">
        <f>SUM(D12:D13)</f>
        <v>320</v>
      </c>
      <c r="E11" s="26">
        <f>SUM(E12:E13)</f>
        <v>631</v>
      </c>
      <c r="F11" s="26">
        <f>SUM(F12:F13)</f>
        <v>1311</v>
      </c>
      <c r="G11" s="26">
        <f>SUM(G12:G13)</f>
        <v>261</v>
      </c>
      <c r="H11" s="26">
        <f>SUM(H12:H13)</f>
        <v>1572</v>
      </c>
      <c r="I11" s="26">
        <f>SUM(I12:I13)</f>
        <v>1343</v>
      </c>
      <c r="J11" s="26">
        <f>SUM(J12:J13)</f>
        <v>3546</v>
      </c>
      <c r="K11" s="1">
        <v>365249</v>
      </c>
    </row>
    <row r="12" spans="1:22" s="20" customFormat="1" ht="14.25" customHeight="1" x14ac:dyDescent="0.55000000000000004">
      <c r="A12" s="23" t="s">
        <v>8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22" s="20" customFormat="1" ht="14.25" customHeight="1" x14ac:dyDescent="0.55000000000000004">
      <c r="A13" s="23" t="s">
        <v>7</v>
      </c>
      <c r="B13" s="21">
        <v>9</v>
      </c>
      <c r="C13" s="21">
        <v>302</v>
      </c>
      <c r="D13" s="21">
        <v>320</v>
      </c>
      <c r="E13" s="21">
        <f>IF(SUM(B13:D13)=0,"-",SUM(B13:D13))</f>
        <v>631</v>
      </c>
      <c r="F13" s="21">
        <v>1311</v>
      </c>
      <c r="G13" s="21">
        <v>261</v>
      </c>
      <c r="H13" s="21">
        <f>IF(SUM(F13:G13)=0,"-",SUM(F13:G13))</f>
        <v>1572</v>
      </c>
      <c r="I13" s="21">
        <v>1343</v>
      </c>
      <c r="J13" s="21">
        <f>IF(SUM(E13,H13,I13)=0,"-",SUM(E13,H13,I13))</f>
        <v>3546</v>
      </c>
    </row>
    <row r="14" spans="1:22" ht="42" customHeight="1" x14ac:dyDescent="0.55000000000000004">
      <c r="A14" s="15" t="s">
        <v>6</v>
      </c>
      <c r="B14" s="19">
        <f>B15</f>
        <v>0</v>
      </c>
      <c r="C14" s="19">
        <f>C15</f>
        <v>89</v>
      </c>
      <c r="D14" s="18">
        <f>D15</f>
        <v>39</v>
      </c>
      <c r="E14" s="18">
        <f>E15</f>
        <v>128</v>
      </c>
      <c r="F14" s="18">
        <f>F15</f>
        <v>958</v>
      </c>
      <c r="G14" s="18">
        <f>IF(SUM(D14:F14)=0,"-",SUM(D14:F14))</f>
        <v>1125</v>
      </c>
      <c r="H14" s="18">
        <f>H15</f>
        <v>990</v>
      </c>
      <c r="I14" s="18">
        <f>I15</f>
        <v>408</v>
      </c>
      <c r="J14" s="18">
        <f>J15</f>
        <v>1526</v>
      </c>
    </row>
    <row r="15" spans="1:22" s="1" customFormat="1" ht="14.25" customHeight="1" x14ac:dyDescent="0.55000000000000004">
      <c r="A15" s="12" t="s">
        <v>5</v>
      </c>
      <c r="B15" s="16">
        <v>0</v>
      </c>
      <c r="C15" s="17">
        <v>89</v>
      </c>
      <c r="D15" s="16">
        <v>39</v>
      </c>
      <c r="E15" s="16">
        <v>128</v>
      </c>
      <c r="F15" s="16">
        <v>958</v>
      </c>
      <c r="G15" s="16">
        <v>32</v>
      </c>
      <c r="H15" s="16">
        <v>990</v>
      </c>
      <c r="I15" s="16">
        <v>408</v>
      </c>
      <c r="J15" s="16">
        <v>1526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V15" s="6"/>
    </row>
    <row r="16" spans="1:22" ht="43.5" x14ac:dyDescent="0.55000000000000004">
      <c r="A16" s="76" t="s">
        <v>50</v>
      </c>
      <c r="B16" s="14" t="str">
        <f>B17</f>
        <v>-</v>
      </c>
      <c r="C16" s="14">
        <f>C17</f>
        <v>68</v>
      </c>
      <c r="D16" s="13">
        <f>D17</f>
        <v>57</v>
      </c>
      <c r="E16" s="13">
        <f>E17</f>
        <v>125</v>
      </c>
      <c r="F16" s="13">
        <f>F17</f>
        <v>304</v>
      </c>
      <c r="G16" s="13">
        <f>IF(SUM(D16:F16)=0,"-",SUM(D16:F16))</f>
        <v>486</v>
      </c>
      <c r="H16" s="13">
        <f>H17</f>
        <v>392</v>
      </c>
      <c r="I16" s="13">
        <f>I17</f>
        <v>468</v>
      </c>
      <c r="J16" s="13">
        <f>J17</f>
        <v>965</v>
      </c>
    </row>
    <row r="17" spans="1:10" x14ac:dyDescent="0.55000000000000004">
      <c r="A17" s="75" t="s">
        <v>3</v>
      </c>
      <c r="B17" s="11" t="s">
        <v>2</v>
      </c>
      <c r="C17" s="10">
        <v>68</v>
      </c>
      <c r="D17" s="11">
        <v>57</v>
      </c>
      <c r="E17" s="11">
        <v>125</v>
      </c>
      <c r="F17" s="11">
        <v>304</v>
      </c>
      <c r="G17" s="11">
        <v>88</v>
      </c>
      <c r="H17" s="11">
        <v>392</v>
      </c>
      <c r="I17" s="11">
        <v>468</v>
      </c>
      <c r="J17" s="11">
        <v>965</v>
      </c>
    </row>
    <row r="18" spans="1:10" x14ac:dyDescent="0.55000000000000004">
      <c r="A18" s="8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55000000000000004">
      <c r="A19" s="72" t="s">
        <v>1</v>
      </c>
      <c r="D19" s="103"/>
    </row>
  </sheetData>
  <mergeCells count="13">
    <mergeCell ref="C3:C9"/>
    <mergeCell ref="D3:D9"/>
    <mergeCell ref="E3:E9"/>
    <mergeCell ref="F3:F9"/>
    <mergeCell ref="G3:G9"/>
    <mergeCell ref="H3:H9"/>
    <mergeCell ref="H1:J1"/>
    <mergeCell ref="A2:A9"/>
    <mergeCell ref="B2:E2"/>
    <mergeCell ref="F2:H2"/>
    <mergeCell ref="I2:I9"/>
    <mergeCell ref="J2:J9"/>
    <mergeCell ref="B3:B9"/>
  </mergeCells>
  <phoneticPr fontId="3"/>
  <pageMargins left="0.78740157480314965" right="0.78740157480314965" top="0.78740157480314965" bottom="0.78740157480314965" header="0" footer="0"/>
  <pageSetup paperSize="9" orientation="landscape" r:id="rId1"/>
  <headerFooter alignWithMargins="0"/>
  <rowBreaks count="5" manualBreakCount="5">
    <brk id="71" min="137" max="167" man="1"/>
    <brk id="155" min="221" max="243" man="1"/>
    <brk id="5552" min="320" max="23228" man="1"/>
    <brk id="13068" min="316" max="32432" man="1"/>
    <brk id="20324" min="312" max="3976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G59"/>
  <sheetViews>
    <sheetView showGridLines="0" view="pageBreakPreview" zoomScale="85" zoomScaleNormal="100" zoomScaleSheetLayoutView="85" workbookViewId="0">
      <selection activeCell="A7" sqref="A7:XFD7"/>
    </sheetView>
  </sheetViews>
  <sheetFormatPr defaultColWidth="10" defaultRowHeight="18" x14ac:dyDescent="0.55000000000000004"/>
  <cols>
    <col min="1" max="1" width="11.90625" style="132" customWidth="1"/>
    <col min="2" max="2" width="6.6328125" style="129" customWidth="1"/>
    <col min="3" max="3" width="6.6328125" style="131" customWidth="1"/>
    <col min="4" max="6" width="6.6328125" style="129" customWidth="1"/>
    <col min="7" max="7" width="6.36328125" style="129" customWidth="1"/>
    <col min="8" max="8" width="5.6328125" style="129" bestFit="1" customWidth="1"/>
    <col min="9" max="10" width="6.6328125" style="129" customWidth="1"/>
    <col min="11" max="11" width="5" style="129" customWidth="1"/>
    <col min="12" max="12" width="6.08984375" style="129" customWidth="1"/>
    <col min="13" max="15" width="6.6328125" style="129" customWidth="1"/>
    <col min="16" max="16" width="5.6328125" style="129" customWidth="1"/>
    <col min="17" max="17" width="5.453125" style="129" customWidth="1"/>
    <col min="18" max="22" width="6.6328125" style="129" customWidth="1"/>
    <col min="23" max="23" width="4.90625" style="129" customWidth="1"/>
    <col min="24" max="24" width="5.26953125" style="129" customWidth="1"/>
    <col min="25" max="28" width="6.6328125" style="129" customWidth="1"/>
    <col min="29" max="29" width="4.6328125" style="129" customWidth="1"/>
    <col min="30" max="30" width="6.26953125" style="129" customWidth="1"/>
    <col min="31" max="31" width="5.6328125" style="129" bestFit="1" customWidth="1"/>
    <col min="32" max="33" width="6.6328125" style="129" customWidth="1"/>
    <col min="34" max="34" width="5.6328125" style="129" bestFit="1" customWidth="1"/>
    <col min="35" max="35" width="5.90625" style="129" customWidth="1"/>
    <col min="36" max="38" width="6.6328125" style="129" customWidth="1"/>
    <col min="39" max="39" width="5.08984375" style="129" customWidth="1"/>
    <col min="40" max="40" width="5.36328125" style="129" customWidth="1"/>
    <col min="41" max="41" width="6.08984375" style="129" customWidth="1"/>
    <col min="42" max="44" width="6.6328125" style="129" customWidth="1"/>
    <col min="45" max="46" width="9.6328125" style="129" customWidth="1"/>
    <col min="47" max="48" width="5.08984375" style="129" customWidth="1"/>
    <col min="49" max="49" width="6.453125" style="129" customWidth="1"/>
    <col min="50" max="50" width="5.36328125" style="129" customWidth="1"/>
    <col min="51" max="51" width="6.08984375" style="129" customWidth="1"/>
    <col min="52" max="54" width="5.36328125" style="129" customWidth="1"/>
    <col min="55" max="55" width="5.36328125" style="130" customWidth="1"/>
    <col min="56" max="57" width="10" style="130" customWidth="1"/>
    <col min="58" max="16384" width="10" style="129"/>
  </cols>
  <sheetData>
    <row r="1" spans="1:59" ht="30" customHeight="1" x14ac:dyDescent="0.55000000000000004">
      <c r="A1" s="242" t="s">
        <v>123</v>
      </c>
      <c r="B1" s="241"/>
      <c r="C1" s="136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69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Q1" s="134"/>
      <c r="AR1" s="139" t="s">
        <v>122</v>
      </c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D1" s="135"/>
      <c r="BE1" s="134"/>
      <c r="BF1" s="134"/>
      <c r="BG1" s="134"/>
    </row>
    <row r="2" spans="1:59" ht="30" customHeight="1" x14ac:dyDescent="0.55000000000000004">
      <c r="A2" s="240"/>
      <c r="B2" s="238" t="s">
        <v>121</v>
      </c>
      <c r="C2" s="237"/>
      <c r="D2" s="237"/>
      <c r="E2" s="237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25"/>
      <c r="S2" s="225"/>
      <c r="T2" s="225"/>
      <c r="U2" s="230"/>
      <c r="V2" s="239" t="s">
        <v>120</v>
      </c>
      <c r="W2" s="239"/>
      <c r="X2" s="239"/>
      <c r="Y2" s="238" t="s">
        <v>119</v>
      </c>
      <c r="Z2" s="237"/>
      <c r="AA2" s="237"/>
      <c r="AB2" s="237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5"/>
      <c r="AQ2" s="234"/>
      <c r="AR2" s="233"/>
      <c r="AS2" s="134"/>
      <c r="BC2" s="129"/>
      <c r="BD2" s="129"/>
      <c r="BE2" s="129"/>
    </row>
    <row r="3" spans="1:59" ht="30" customHeight="1" x14ac:dyDescent="0.55000000000000004">
      <c r="A3" s="232"/>
      <c r="B3" s="231" t="s">
        <v>118</v>
      </c>
      <c r="C3" s="226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225"/>
      <c r="S3" s="225"/>
      <c r="T3" s="225"/>
      <c r="U3" s="230"/>
      <c r="V3" s="229" t="s">
        <v>118</v>
      </c>
      <c r="W3" s="197" t="s">
        <v>117</v>
      </c>
      <c r="X3" s="228"/>
      <c r="Y3" s="227" t="s">
        <v>118</v>
      </c>
      <c r="Z3" s="226" t="s">
        <v>117</v>
      </c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225"/>
      <c r="AQ3" s="211"/>
      <c r="AR3" s="210"/>
      <c r="AS3" s="209"/>
      <c r="BC3" s="129"/>
      <c r="BD3" s="129"/>
      <c r="BE3" s="129"/>
    </row>
    <row r="4" spans="1:59" ht="30" customHeight="1" x14ac:dyDescent="0.55000000000000004">
      <c r="A4" s="224"/>
      <c r="B4" s="207"/>
      <c r="C4" s="216" t="s">
        <v>116</v>
      </c>
      <c r="D4" s="216" t="s">
        <v>115</v>
      </c>
      <c r="E4" s="216" t="s">
        <v>114</v>
      </c>
      <c r="F4" s="216" t="s">
        <v>113</v>
      </c>
      <c r="G4" s="216" t="s">
        <v>112</v>
      </c>
      <c r="H4" s="216" t="s">
        <v>111</v>
      </c>
      <c r="I4" s="216" t="s">
        <v>110</v>
      </c>
      <c r="J4" s="216" t="s">
        <v>109</v>
      </c>
      <c r="K4" s="216" t="s">
        <v>108</v>
      </c>
      <c r="L4" s="216" t="s">
        <v>21</v>
      </c>
      <c r="M4" s="216" t="s">
        <v>16</v>
      </c>
      <c r="N4" s="215" t="s">
        <v>107</v>
      </c>
      <c r="O4" s="223"/>
      <c r="P4" s="223"/>
      <c r="Q4" s="222" t="s">
        <v>106</v>
      </c>
      <c r="R4" s="222"/>
      <c r="S4" s="221"/>
      <c r="T4" s="220"/>
      <c r="U4" s="219"/>
      <c r="V4" s="205"/>
      <c r="W4" s="218"/>
      <c r="X4" s="217"/>
      <c r="Y4" s="202"/>
      <c r="Z4" s="216" t="s">
        <v>116</v>
      </c>
      <c r="AA4" s="216" t="s">
        <v>115</v>
      </c>
      <c r="AB4" s="216" t="s">
        <v>114</v>
      </c>
      <c r="AC4" s="216" t="s">
        <v>113</v>
      </c>
      <c r="AD4" s="216" t="s">
        <v>112</v>
      </c>
      <c r="AE4" s="216" t="s">
        <v>111</v>
      </c>
      <c r="AF4" s="216" t="s">
        <v>110</v>
      </c>
      <c r="AG4" s="216" t="s">
        <v>109</v>
      </c>
      <c r="AH4" s="216" t="s">
        <v>108</v>
      </c>
      <c r="AI4" s="216" t="s">
        <v>21</v>
      </c>
      <c r="AJ4" s="216" t="s">
        <v>16</v>
      </c>
      <c r="AK4" s="215" t="s">
        <v>107</v>
      </c>
      <c r="AL4" s="214"/>
      <c r="AM4" s="214"/>
      <c r="AN4" s="213" t="s">
        <v>106</v>
      </c>
      <c r="AO4" s="213"/>
      <c r="AP4" s="212"/>
      <c r="AQ4" s="211"/>
      <c r="AR4" s="210"/>
      <c r="AS4" s="209"/>
      <c r="BC4" s="129"/>
      <c r="BD4" s="129"/>
      <c r="BE4" s="129"/>
    </row>
    <row r="5" spans="1:59" ht="30" customHeight="1" x14ac:dyDescent="0.55000000000000004">
      <c r="A5" s="208"/>
      <c r="B5" s="207"/>
      <c r="C5" s="200"/>
      <c r="D5" s="200"/>
      <c r="E5" s="200"/>
      <c r="F5" s="200"/>
      <c r="G5" s="201"/>
      <c r="H5" s="201"/>
      <c r="I5" s="200"/>
      <c r="J5" s="200"/>
      <c r="K5" s="201"/>
      <c r="L5" s="201"/>
      <c r="M5" s="200"/>
      <c r="N5" s="199"/>
      <c r="O5" s="198" t="s">
        <v>104</v>
      </c>
      <c r="P5" s="197" t="s">
        <v>103</v>
      </c>
      <c r="Q5" s="206"/>
      <c r="R5" s="195" t="s">
        <v>102</v>
      </c>
      <c r="S5" s="194" t="s">
        <v>101</v>
      </c>
      <c r="T5" s="193" t="s">
        <v>100</v>
      </c>
      <c r="U5" s="192" t="s">
        <v>99</v>
      </c>
      <c r="V5" s="205"/>
      <c r="W5" s="204"/>
      <c r="X5" s="203" t="s">
        <v>105</v>
      </c>
      <c r="Y5" s="202"/>
      <c r="Z5" s="200"/>
      <c r="AA5" s="200"/>
      <c r="AB5" s="200"/>
      <c r="AC5" s="200"/>
      <c r="AD5" s="201"/>
      <c r="AE5" s="201"/>
      <c r="AF5" s="200"/>
      <c r="AG5" s="200"/>
      <c r="AH5" s="201"/>
      <c r="AI5" s="201"/>
      <c r="AJ5" s="200"/>
      <c r="AK5" s="199"/>
      <c r="AL5" s="198" t="s">
        <v>104</v>
      </c>
      <c r="AM5" s="197" t="s">
        <v>103</v>
      </c>
      <c r="AN5" s="196"/>
      <c r="AO5" s="195" t="s">
        <v>102</v>
      </c>
      <c r="AP5" s="194" t="s">
        <v>101</v>
      </c>
      <c r="AQ5" s="193" t="s">
        <v>100</v>
      </c>
      <c r="AR5" s="192" t="s">
        <v>99</v>
      </c>
      <c r="AS5" s="134"/>
      <c r="BC5" s="129"/>
      <c r="BD5" s="129"/>
      <c r="BE5" s="129"/>
    </row>
    <row r="6" spans="1:59" ht="39.75" customHeight="1" x14ac:dyDescent="0.55000000000000004">
      <c r="A6" s="191"/>
      <c r="B6" s="190"/>
      <c r="C6" s="184"/>
      <c r="D6" s="184"/>
      <c r="E6" s="184"/>
      <c r="F6" s="184"/>
      <c r="G6" s="185"/>
      <c r="H6" s="185"/>
      <c r="I6" s="184"/>
      <c r="J6" s="184"/>
      <c r="K6" s="185"/>
      <c r="L6" s="185"/>
      <c r="M6" s="184"/>
      <c r="N6" s="183"/>
      <c r="O6" s="182"/>
      <c r="P6" s="181"/>
      <c r="Q6" s="180" t="s">
        <v>98</v>
      </c>
      <c r="R6" s="179"/>
      <c r="S6" s="178"/>
      <c r="T6" s="177"/>
      <c r="U6" s="176"/>
      <c r="V6" s="189"/>
      <c r="W6" s="188"/>
      <c r="X6" s="187"/>
      <c r="Y6" s="186"/>
      <c r="Z6" s="184"/>
      <c r="AA6" s="184"/>
      <c r="AB6" s="184"/>
      <c r="AC6" s="184"/>
      <c r="AD6" s="185"/>
      <c r="AE6" s="185"/>
      <c r="AF6" s="184"/>
      <c r="AG6" s="184"/>
      <c r="AH6" s="185"/>
      <c r="AI6" s="185"/>
      <c r="AJ6" s="184"/>
      <c r="AK6" s="183"/>
      <c r="AL6" s="182"/>
      <c r="AM6" s="181"/>
      <c r="AN6" s="180" t="s">
        <v>98</v>
      </c>
      <c r="AO6" s="179"/>
      <c r="AP6" s="178"/>
      <c r="AQ6" s="177"/>
      <c r="AR6" s="176"/>
      <c r="AS6" s="134"/>
      <c r="BC6" s="129"/>
      <c r="BD6" s="129"/>
      <c r="BE6" s="129"/>
    </row>
    <row r="7" spans="1:59" s="168" customFormat="1" ht="30" customHeight="1" x14ac:dyDescent="0.55000000000000004">
      <c r="A7" s="170" t="s">
        <v>97</v>
      </c>
      <c r="B7" s="169">
        <v>9082</v>
      </c>
      <c r="C7" s="169">
        <v>1589</v>
      </c>
      <c r="D7" s="169">
        <v>4098</v>
      </c>
      <c r="E7" s="169">
        <v>1065</v>
      </c>
      <c r="F7" s="169">
        <v>115</v>
      </c>
      <c r="G7" s="169">
        <v>264</v>
      </c>
      <c r="H7" s="169">
        <v>35</v>
      </c>
      <c r="I7" s="169">
        <v>595</v>
      </c>
      <c r="J7" s="169">
        <v>4951</v>
      </c>
      <c r="K7" s="169">
        <v>54</v>
      </c>
      <c r="L7" s="169">
        <v>148</v>
      </c>
      <c r="M7" s="169">
        <v>10103</v>
      </c>
      <c r="N7" s="175">
        <f>IF(SUM(C7:M7)=0,"-",SUM(C7:M7))</f>
        <v>23017</v>
      </c>
      <c r="O7" s="169">
        <v>770</v>
      </c>
      <c r="P7" s="169">
        <v>509</v>
      </c>
      <c r="Q7" s="169">
        <v>61</v>
      </c>
      <c r="R7" s="173">
        <v>7</v>
      </c>
      <c r="S7" s="173">
        <v>143</v>
      </c>
      <c r="T7" s="169"/>
      <c r="U7" s="169"/>
      <c r="V7" s="174">
        <v>174</v>
      </c>
      <c r="W7" s="173">
        <v>1201</v>
      </c>
      <c r="X7" s="169">
        <v>76</v>
      </c>
      <c r="Y7" s="174">
        <v>4372</v>
      </c>
      <c r="Z7" s="169">
        <v>2036</v>
      </c>
      <c r="AA7" s="169">
        <v>2341</v>
      </c>
      <c r="AB7" s="169">
        <v>564</v>
      </c>
      <c r="AC7" s="169">
        <v>74</v>
      </c>
      <c r="AD7" s="169">
        <v>22</v>
      </c>
      <c r="AE7" s="169">
        <v>0</v>
      </c>
      <c r="AF7" s="169">
        <v>143</v>
      </c>
      <c r="AG7" s="169">
        <v>1730</v>
      </c>
      <c r="AH7" s="169">
        <v>9</v>
      </c>
      <c r="AI7" s="169">
        <v>53</v>
      </c>
      <c r="AJ7" s="169">
        <v>4067</v>
      </c>
      <c r="AK7" s="169">
        <f>IF(SUM(Z7:AJ7)=0,"-",SUM(Z7:AJ7))</f>
        <v>11039</v>
      </c>
      <c r="AL7" s="169">
        <v>415</v>
      </c>
      <c r="AM7" s="169">
        <v>264</v>
      </c>
      <c r="AN7" s="169">
        <v>10</v>
      </c>
      <c r="AO7" s="173"/>
      <c r="AP7" s="173">
        <v>136</v>
      </c>
      <c r="AQ7" s="172"/>
      <c r="AR7" s="172"/>
      <c r="AS7" s="171"/>
    </row>
    <row r="8" spans="1:59" s="168" customFormat="1" ht="30" customHeight="1" x14ac:dyDescent="0.55000000000000004">
      <c r="A8" s="170" t="s">
        <v>9</v>
      </c>
      <c r="B8" s="169">
        <f>SUM(B9:B10)</f>
        <v>1315</v>
      </c>
      <c r="C8" s="169">
        <f>SUM(C9:C10)</f>
        <v>28</v>
      </c>
      <c r="D8" s="169">
        <f>SUM(D9:D10)</f>
        <v>614</v>
      </c>
      <c r="E8" s="169">
        <f>SUM(E9:E10)</f>
        <v>76</v>
      </c>
      <c r="F8" s="169">
        <f>SUM(F9:F10)</f>
        <v>14</v>
      </c>
      <c r="G8" s="169">
        <f>SUM(G9:G10)</f>
        <v>16</v>
      </c>
      <c r="H8" s="169">
        <f>SUM(H9:H10)</f>
        <v>12</v>
      </c>
      <c r="I8" s="169">
        <f>SUM(I9:I10)</f>
        <v>51</v>
      </c>
      <c r="J8" s="169">
        <f>SUM(J9:J10)</f>
        <v>238</v>
      </c>
      <c r="K8" s="169">
        <f>SUM(K9:K10)</f>
        <v>0</v>
      </c>
      <c r="L8" s="169">
        <f>SUM(L9:L10)</f>
        <v>2</v>
      </c>
      <c r="M8" s="169">
        <f>SUM(M9:M10)</f>
        <v>680</v>
      </c>
      <c r="N8" s="169">
        <f>SUM(N9:N10)</f>
        <v>1731</v>
      </c>
      <c r="O8" s="169">
        <f>SUM(O9:O10)</f>
        <v>15</v>
      </c>
      <c r="P8" s="169">
        <f>SUM(P9:P10)</f>
        <v>8</v>
      </c>
      <c r="Q8" s="169">
        <f>SUM(Q9:Q10)</f>
        <v>0</v>
      </c>
      <c r="R8" s="169">
        <f>SUM(R9:R10)</f>
        <v>1</v>
      </c>
      <c r="S8" s="169">
        <f>SUM(S9:S10)</f>
        <v>0</v>
      </c>
      <c r="T8" s="169">
        <f>SUM(T9:T10)</f>
        <v>8</v>
      </c>
      <c r="U8" s="169">
        <f>SUM(U9:U10)</f>
        <v>35</v>
      </c>
      <c r="V8" s="169">
        <f>SUM(V9:V10)</f>
        <v>0</v>
      </c>
      <c r="W8" s="169">
        <f>SUM(W9:W10)</f>
        <v>0</v>
      </c>
      <c r="X8" s="169">
        <f>SUM(X9:X10)</f>
        <v>0</v>
      </c>
      <c r="Y8" s="169">
        <f>SUM(Y9:Y10)</f>
        <v>354</v>
      </c>
      <c r="Z8" s="169">
        <f>SUM(Z9:Z10)</f>
        <v>27</v>
      </c>
      <c r="AA8" s="169">
        <f>SUM(AA9:AA10)</f>
        <v>188</v>
      </c>
      <c r="AB8" s="169">
        <f>SUM(AB9:AB10)</f>
        <v>52</v>
      </c>
      <c r="AC8" s="169">
        <f>SUM(AC9:AC10)</f>
        <v>10</v>
      </c>
      <c r="AD8" s="169">
        <f>SUM(AD9:AD10)</f>
        <v>0</v>
      </c>
      <c r="AE8" s="169">
        <f>SUM(AE9:AE10)</f>
        <v>0</v>
      </c>
      <c r="AF8" s="169">
        <f>SUM(AF9:AF10)</f>
        <v>15</v>
      </c>
      <c r="AG8" s="169">
        <f>SUM(AG9:AG10)</f>
        <v>239</v>
      </c>
      <c r="AH8" s="169">
        <f>SUM(AH9:AH10)</f>
        <v>0</v>
      </c>
      <c r="AI8" s="169">
        <f>SUM(AI9:AI10)</f>
        <v>1</v>
      </c>
      <c r="AJ8" s="169">
        <f>SUM(AJ9:AJ10)</f>
        <v>269</v>
      </c>
      <c r="AK8" s="169">
        <f>SUM(AK9:AK10)</f>
        <v>801</v>
      </c>
      <c r="AL8" s="169">
        <f>SUM(AL9:AL10)</f>
        <v>21</v>
      </c>
      <c r="AM8" s="169">
        <f>SUM(AM9:AM10)</f>
        <v>47</v>
      </c>
      <c r="AN8" s="169">
        <f>SUM(AN9:AN10)</f>
        <v>0</v>
      </c>
      <c r="AO8" s="169">
        <f>SUM(AO9:AO10)</f>
        <v>0</v>
      </c>
      <c r="AP8" s="169">
        <f>SUM(AP9:AP10)</f>
        <v>0</v>
      </c>
      <c r="AQ8" s="169">
        <f>SUM(AQ9:AQ10)</f>
        <v>4</v>
      </c>
      <c r="AR8" s="169">
        <f>SUM(AR9:AR10)</f>
        <v>20</v>
      </c>
    </row>
    <row r="9" spans="1:59" ht="30" customHeight="1" x14ac:dyDescent="0.55000000000000004">
      <c r="A9" s="146" t="s">
        <v>96</v>
      </c>
      <c r="B9" s="144">
        <v>1011</v>
      </c>
      <c r="C9" s="144">
        <v>3</v>
      </c>
      <c r="D9" s="144">
        <v>586</v>
      </c>
      <c r="E9" s="144">
        <v>10</v>
      </c>
      <c r="F9" s="144">
        <v>1</v>
      </c>
      <c r="G9" s="144">
        <v>4</v>
      </c>
      <c r="H9" s="144">
        <v>0</v>
      </c>
      <c r="I9" s="144">
        <v>2</v>
      </c>
      <c r="J9" s="144">
        <v>49</v>
      </c>
      <c r="K9" s="144">
        <v>0</v>
      </c>
      <c r="L9" s="144">
        <v>0</v>
      </c>
      <c r="M9" s="144">
        <v>491</v>
      </c>
      <c r="N9" s="144">
        <f>IF(SUM(C9:M9)=0,"-",SUM(C9:M9))</f>
        <v>1146</v>
      </c>
      <c r="O9" s="144">
        <v>13</v>
      </c>
      <c r="P9" s="144">
        <v>5</v>
      </c>
      <c r="Q9" s="144">
        <v>0</v>
      </c>
      <c r="R9" s="144">
        <v>1</v>
      </c>
      <c r="S9" s="144">
        <v>0</v>
      </c>
      <c r="T9" s="164">
        <v>7</v>
      </c>
      <c r="U9" s="164">
        <v>28</v>
      </c>
      <c r="V9" s="167">
        <v>0</v>
      </c>
      <c r="W9" s="144">
        <v>0</v>
      </c>
      <c r="X9" s="144">
        <v>0</v>
      </c>
      <c r="Y9" s="144">
        <v>173</v>
      </c>
      <c r="Z9" s="144">
        <v>4</v>
      </c>
      <c r="AA9" s="144">
        <v>155</v>
      </c>
      <c r="AB9" s="144">
        <v>9</v>
      </c>
      <c r="AC9" s="144">
        <v>1</v>
      </c>
      <c r="AD9" s="144">
        <v>0</v>
      </c>
      <c r="AE9" s="144">
        <v>0</v>
      </c>
      <c r="AF9" s="144">
        <v>0</v>
      </c>
      <c r="AG9" s="144">
        <v>11</v>
      </c>
      <c r="AH9" s="144">
        <v>0</v>
      </c>
      <c r="AI9" s="144">
        <v>0</v>
      </c>
      <c r="AJ9" s="145">
        <v>53</v>
      </c>
      <c r="AK9" s="166">
        <f>IF(SUM(Z9:AJ9)=0,"-",SUM(Z9:AJ9))</f>
        <v>233</v>
      </c>
      <c r="AL9" s="165">
        <v>17</v>
      </c>
      <c r="AM9" s="165">
        <v>10</v>
      </c>
      <c r="AN9" s="144">
        <v>0</v>
      </c>
      <c r="AO9" s="165">
        <v>0</v>
      </c>
      <c r="AP9" s="165">
        <v>0</v>
      </c>
      <c r="AQ9" s="164">
        <v>3</v>
      </c>
      <c r="AR9" s="164">
        <v>5</v>
      </c>
      <c r="AS9" s="139"/>
      <c r="AT9" s="139"/>
      <c r="AU9" s="139"/>
      <c r="AV9" s="139"/>
      <c r="AW9" s="139"/>
      <c r="AX9" s="139"/>
      <c r="AY9" s="139"/>
      <c r="AZ9" s="139"/>
      <c r="BA9" s="139"/>
      <c r="BB9" s="135"/>
      <c r="BC9" s="134"/>
      <c r="BD9" s="134"/>
      <c r="BE9" s="134"/>
    </row>
    <row r="10" spans="1:59" ht="30" customHeight="1" x14ac:dyDescent="0.55000000000000004">
      <c r="A10" s="163" t="s">
        <v>95</v>
      </c>
      <c r="B10" s="162">
        <f>IF(SUM(B11:B19)=0,"-",SUM(B11:B19))</f>
        <v>304</v>
      </c>
      <c r="C10" s="162">
        <f>IF(SUM(C11:C19)=0,"-",SUM(C11:C19))</f>
        <v>25</v>
      </c>
      <c r="D10" s="162">
        <f>IF(SUM(D11:D19)=0,"-",SUM(D11:D19))</f>
        <v>28</v>
      </c>
      <c r="E10" s="162">
        <f>IF(SUM(E11:E19)=0,"-",SUM(E11:E19))</f>
        <v>66</v>
      </c>
      <c r="F10" s="162">
        <f>IF(SUM(F11:F19)=0,"-",SUM(F11:F19))</f>
        <v>13</v>
      </c>
      <c r="G10" s="162">
        <f>IF(SUM(G11:G19)=0,"-",SUM(G11:G19))</f>
        <v>12</v>
      </c>
      <c r="H10" s="162">
        <f>IF(SUM(H11:H19)=0,"-",SUM(H11:H19))</f>
        <v>12</v>
      </c>
      <c r="I10" s="162">
        <f>IF(SUM(I11:I19)=0,"-",SUM(I11:I19))</f>
        <v>49</v>
      </c>
      <c r="J10" s="162">
        <f>IF(SUM(J11:J19)=0,"-",SUM(J11:J19))</f>
        <v>189</v>
      </c>
      <c r="K10" s="162" t="str">
        <f>IF(SUM(K11:K19)=0,"-",SUM(K11:K19))</f>
        <v>-</v>
      </c>
      <c r="L10" s="162">
        <f>IF(SUM(L11:L19)=0,"-",SUM(L11:L19))</f>
        <v>2</v>
      </c>
      <c r="M10" s="162">
        <f>IF(SUM(M11:M19)=0,"-",SUM(M11:M19))</f>
        <v>189</v>
      </c>
      <c r="N10" s="162">
        <f>IF(SUM(C10:M10)=0,"-",SUM(C10:M10))</f>
        <v>585</v>
      </c>
      <c r="O10" s="162">
        <f>IF(SUM(O11:O19)=0,"-",SUM(O11:O19))</f>
        <v>2</v>
      </c>
      <c r="P10" s="162">
        <f>IF(SUM(P11:P19)=0,"-",SUM(P11:P19))</f>
        <v>3</v>
      </c>
      <c r="Q10" s="162" t="str">
        <f>IF(SUM(Q11:Q19)=0,"-",SUM(Q11:Q19))</f>
        <v>-</v>
      </c>
      <c r="R10" s="162" t="str">
        <f>IF(SUM(R11:R19)=0,"-",SUM(R11:R19))</f>
        <v>-</v>
      </c>
      <c r="S10" s="162" t="str">
        <f>IF(SUM(S11:S19)=0,"-",SUM(S11:S19))</f>
        <v>-</v>
      </c>
      <c r="T10" s="162">
        <f>IF(SUM(T11:T19)=0,"-",SUM(T11:T19))</f>
        <v>1</v>
      </c>
      <c r="U10" s="162">
        <f>IF(SUM(U11:U19)=0,"-",SUM(U11:U19))</f>
        <v>7</v>
      </c>
      <c r="V10" s="162" t="str">
        <f>IF(SUM(V11:V19)=0,"-",SUM(V11:V19))</f>
        <v>-</v>
      </c>
      <c r="W10" s="162" t="str">
        <f>IF(SUM(W11:W19)=0,"-",SUM(W11:W19))</f>
        <v>-</v>
      </c>
      <c r="X10" s="162" t="str">
        <f>IF(SUM(X11:X19)=0,"-",SUM(X11:X19))</f>
        <v>-</v>
      </c>
      <c r="Y10" s="162">
        <f>IF(SUM(Y11:Y19)=0,"-",SUM(Y11:Y19))</f>
        <v>181</v>
      </c>
      <c r="Z10" s="162">
        <f>IF(SUM(Z11:Z19)=0,"-",SUM(Z11:Z19))</f>
        <v>23</v>
      </c>
      <c r="AA10" s="162">
        <f>IF(SUM(AA11:AA19)=0,"-",SUM(AA11:AA19))</f>
        <v>33</v>
      </c>
      <c r="AB10" s="162">
        <f>IF(SUM(AB11:AB19)=0,"-",SUM(AB11:AB19))</f>
        <v>43</v>
      </c>
      <c r="AC10" s="162">
        <f>IF(SUM(AC11:AC19)=0,"-",SUM(AC11:AC19))</f>
        <v>9</v>
      </c>
      <c r="AD10" s="162" t="str">
        <f>IF(SUM(AD11:AD19)=0,"-",SUM(AD11:AD19))</f>
        <v>-</v>
      </c>
      <c r="AE10" s="162" t="str">
        <f>IF(SUM(AE11:AE19)=0,"-",SUM(AE11:AE19))</f>
        <v>-</v>
      </c>
      <c r="AF10" s="162">
        <f>IF(SUM(AF11:AF19)=0,"-",SUM(AF11:AF19))</f>
        <v>15</v>
      </c>
      <c r="AG10" s="162">
        <f>IF(SUM(AG11:AG19)=0,"-",SUM(AG11:AG19))</f>
        <v>228</v>
      </c>
      <c r="AH10" s="162" t="str">
        <f>IF(SUM(AH11:AH19)=0,"-",SUM(AH11:AH19))</f>
        <v>-</v>
      </c>
      <c r="AI10" s="162">
        <f>IF(SUM(AI11:AI19)=0,"-",SUM(AI11:AI19))</f>
        <v>1</v>
      </c>
      <c r="AJ10" s="162">
        <f>IF(SUM(AJ11:AJ19)=0,"-",SUM(AJ11:AJ19))</f>
        <v>216</v>
      </c>
      <c r="AK10" s="162">
        <f>IF(SUM(Z10:AJ10)=0,"-",SUM(Z10:AJ10))</f>
        <v>568</v>
      </c>
      <c r="AL10" s="162">
        <f>IF(SUM(AL11:AL19)=0,"-",SUM(AL11:AL19))</f>
        <v>4</v>
      </c>
      <c r="AM10" s="162">
        <f>IF(SUM(AM11:AM19)=0,"-",SUM(AM11:AM19))</f>
        <v>37</v>
      </c>
      <c r="AN10" s="162" t="str">
        <f>IF(SUM(AN11:AN19)=0,"-",SUM(AN11:AN19))</f>
        <v>-</v>
      </c>
      <c r="AO10" s="162" t="str">
        <f>IF(SUM(AO11:AO19)=0,"-",SUM(AO11:AO19))</f>
        <v>-</v>
      </c>
      <c r="AP10" s="162" t="str">
        <f>IF(SUM(AP11:AP19)=0,"-",SUM(AP11:AP19))</f>
        <v>-</v>
      </c>
      <c r="AQ10" s="162">
        <f>IF(SUM(AQ11:AQ19)=0,"-",SUM(AQ11:AQ19))</f>
        <v>1</v>
      </c>
      <c r="AR10" s="162">
        <f>IF(SUM(AR11:AR19)=0,"-",SUM(AR11:AR19))</f>
        <v>15</v>
      </c>
      <c r="AS10" s="134"/>
      <c r="BC10" s="129"/>
      <c r="BD10" s="129"/>
      <c r="BE10" s="129"/>
    </row>
    <row r="11" spans="1:59" ht="30" customHeight="1" x14ac:dyDescent="0.55000000000000004">
      <c r="A11" s="161" t="s">
        <v>94</v>
      </c>
      <c r="B11" s="141">
        <v>125</v>
      </c>
      <c r="C11" s="141">
        <v>7</v>
      </c>
      <c r="D11" s="141">
        <v>14</v>
      </c>
      <c r="E11" s="141">
        <v>30</v>
      </c>
      <c r="F11" s="141">
        <v>7</v>
      </c>
      <c r="G11" s="141">
        <v>12</v>
      </c>
      <c r="H11" s="141">
        <v>0</v>
      </c>
      <c r="I11" s="141">
        <v>22</v>
      </c>
      <c r="J11" s="141">
        <v>27</v>
      </c>
      <c r="K11" s="141" t="s">
        <v>93</v>
      </c>
      <c r="L11" s="141" t="s">
        <v>93</v>
      </c>
      <c r="M11" s="141">
        <v>92</v>
      </c>
      <c r="N11" s="141">
        <f>SUM(C11:M11)</f>
        <v>211</v>
      </c>
      <c r="O11" s="150">
        <v>2</v>
      </c>
      <c r="P11" s="150">
        <v>3</v>
      </c>
      <c r="Q11" s="141" t="s">
        <v>93</v>
      </c>
      <c r="R11" s="150" t="s">
        <v>93</v>
      </c>
      <c r="S11" s="150" t="s">
        <v>93</v>
      </c>
      <c r="T11" s="141">
        <v>1</v>
      </c>
      <c r="U11" s="141">
        <v>7</v>
      </c>
      <c r="V11" s="152" t="s">
        <v>93</v>
      </c>
      <c r="W11" s="141" t="s">
        <v>93</v>
      </c>
      <c r="X11" s="141" t="s">
        <v>93</v>
      </c>
      <c r="Y11" s="141">
        <v>101</v>
      </c>
      <c r="Z11" s="141">
        <v>0</v>
      </c>
      <c r="AA11" s="141">
        <v>29</v>
      </c>
      <c r="AB11" s="141">
        <v>35</v>
      </c>
      <c r="AC11" s="141">
        <v>9</v>
      </c>
      <c r="AD11" s="141" t="s">
        <v>93</v>
      </c>
      <c r="AE11" s="141" t="s">
        <v>93</v>
      </c>
      <c r="AF11" s="141">
        <v>4</v>
      </c>
      <c r="AG11" s="141">
        <v>28</v>
      </c>
      <c r="AH11" s="141" t="s">
        <v>93</v>
      </c>
      <c r="AI11" s="141" t="s">
        <v>93</v>
      </c>
      <c r="AJ11" s="160">
        <v>187</v>
      </c>
      <c r="AK11" s="159">
        <f>SUM(Z11:AJ11)</f>
        <v>292</v>
      </c>
      <c r="AL11" s="150">
        <v>4</v>
      </c>
      <c r="AM11" s="150">
        <v>37</v>
      </c>
      <c r="AN11" s="141" t="s">
        <v>93</v>
      </c>
      <c r="AO11" s="150" t="s">
        <v>93</v>
      </c>
      <c r="AP11" s="150" t="s">
        <v>93</v>
      </c>
      <c r="AQ11" s="141">
        <v>1</v>
      </c>
      <c r="AR11" s="141">
        <v>15</v>
      </c>
      <c r="AS11" s="139"/>
      <c r="AT11" s="139"/>
      <c r="AU11" s="139"/>
      <c r="AV11" s="139"/>
      <c r="AW11" s="139"/>
      <c r="AX11" s="139"/>
      <c r="AY11" s="139"/>
      <c r="AZ11" s="139"/>
      <c r="BA11" s="139"/>
      <c r="BB11" s="135"/>
      <c r="BC11" s="134"/>
      <c r="BD11" s="134"/>
      <c r="BE11" s="134"/>
    </row>
    <row r="12" spans="1:59" ht="30" customHeight="1" x14ac:dyDescent="0.55000000000000004">
      <c r="A12" s="143" t="s">
        <v>92</v>
      </c>
      <c r="B12" s="141">
        <v>83</v>
      </c>
      <c r="C12" s="141">
        <v>3</v>
      </c>
      <c r="D12" s="141">
        <v>3</v>
      </c>
      <c r="E12" s="141">
        <v>36</v>
      </c>
      <c r="F12" s="141">
        <v>6</v>
      </c>
      <c r="G12" s="141" t="s">
        <v>2</v>
      </c>
      <c r="H12" s="141">
        <v>12</v>
      </c>
      <c r="I12" s="141">
        <v>24</v>
      </c>
      <c r="J12" s="141">
        <v>104</v>
      </c>
      <c r="K12" s="141" t="s">
        <v>2</v>
      </c>
      <c r="L12" s="141" t="s">
        <v>2</v>
      </c>
      <c r="M12" s="141">
        <v>52</v>
      </c>
      <c r="N12" s="141"/>
      <c r="O12" s="141"/>
      <c r="P12" s="141"/>
      <c r="Q12" s="141"/>
      <c r="R12" s="141"/>
      <c r="S12" s="141"/>
      <c r="T12" s="141"/>
      <c r="U12" s="141"/>
      <c r="V12" s="152"/>
      <c r="W12" s="141"/>
      <c r="X12" s="141"/>
      <c r="Y12" s="141">
        <v>16</v>
      </c>
      <c r="Z12" s="141" t="s">
        <v>2</v>
      </c>
      <c r="AA12" s="141" t="s">
        <v>2</v>
      </c>
      <c r="AB12" s="141">
        <v>5</v>
      </c>
      <c r="AC12" s="141" t="s">
        <v>2</v>
      </c>
      <c r="AD12" s="141" t="s">
        <v>2</v>
      </c>
      <c r="AE12" s="141" t="s">
        <v>2</v>
      </c>
      <c r="AF12" s="141" t="s">
        <v>2</v>
      </c>
      <c r="AG12" s="141">
        <v>28</v>
      </c>
      <c r="AH12" s="141" t="s">
        <v>2</v>
      </c>
      <c r="AI12" s="141" t="s">
        <v>2</v>
      </c>
      <c r="AJ12" s="142">
        <v>5</v>
      </c>
      <c r="AK12" s="151"/>
      <c r="AL12" s="150"/>
      <c r="AM12" s="150"/>
      <c r="AN12" s="141"/>
      <c r="AO12" s="150"/>
      <c r="AP12" s="150"/>
      <c r="AQ12" s="141"/>
      <c r="AR12" s="141"/>
      <c r="AS12" s="139"/>
      <c r="AT12" s="139"/>
      <c r="AU12" s="139"/>
      <c r="AV12" s="139"/>
      <c r="AW12" s="139"/>
      <c r="AX12" s="139"/>
      <c r="AY12" s="139"/>
      <c r="AZ12" s="139"/>
      <c r="BA12" s="139"/>
      <c r="BB12" s="135"/>
      <c r="BC12" s="134"/>
      <c r="BD12" s="134"/>
      <c r="BE12" s="134"/>
    </row>
    <row r="13" spans="1:59" ht="30" customHeight="1" x14ac:dyDescent="0.55000000000000004">
      <c r="A13" s="143" t="s">
        <v>91</v>
      </c>
      <c r="B13" s="141">
        <v>4</v>
      </c>
      <c r="C13" s="141" t="s">
        <v>2</v>
      </c>
      <c r="D13" s="141" t="s">
        <v>2</v>
      </c>
      <c r="E13" s="141" t="s">
        <v>2</v>
      </c>
      <c r="F13" s="141" t="s">
        <v>2</v>
      </c>
      <c r="G13" s="141" t="s">
        <v>2</v>
      </c>
      <c r="H13" s="141" t="s">
        <v>2</v>
      </c>
      <c r="I13" s="141" t="s">
        <v>2</v>
      </c>
      <c r="J13" s="141">
        <v>4</v>
      </c>
      <c r="K13" s="141" t="s">
        <v>2</v>
      </c>
      <c r="L13" s="141" t="s">
        <v>2</v>
      </c>
      <c r="M13" s="141" t="s">
        <v>2</v>
      </c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>
        <v>3</v>
      </c>
      <c r="Z13" s="141" t="s">
        <v>2</v>
      </c>
      <c r="AA13" s="141" t="s">
        <v>2</v>
      </c>
      <c r="AB13" s="141" t="s">
        <v>2</v>
      </c>
      <c r="AC13" s="141" t="s">
        <v>2</v>
      </c>
      <c r="AD13" s="141" t="s">
        <v>2</v>
      </c>
      <c r="AE13" s="141" t="s">
        <v>2</v>
      </c>
      <c r="AF13" s="141" t="s">
        <v>2</v>
      </c>
      <c r="AG13" s="141">
        <v>3</v>
      </c>
      <c r="AH13" s="141" t="s">
        <v>2</v>
      </c>
      <c r="AI13" s="141" t="s">
        <v>2</v>
      </c>
      <c r="AJ13" s="142" t="s">
        <v>2</v>
      </c>
      <c r="AK13" s="142"/>
      <c r="AL13" s="141"/>
      <c r="AM13" s="141"/>
      <c r="AN13" s="141"/>
      <c r="AO13" s="141"/>
      <c r="AP13" s="141"/>
      <c r="AQ13" s="141"/>
      <c r="AR13" s="141"/>
      <c r="AS13" s="139"/>
      <c r="AT13" s="139"/>
      <c r="AU13" s="139"/>
      <c r="AV13" s="139"/>
      <c r="AW13" s="139"/>
      <c r="AX13" s="139"/>
      <c r="AY13" s="139"/>
      <c r="AZ13" s="139"/>
      <c r="BA13" s="139"/>
      <c r="BB13" s="135"/>
      <c r="BC13" s="134"/>
      <c r="BD13" s="134"/>
      <c r="BE13" s="134"/>
    </row>
    <row r="14" spans="1:59" ht="30" customHeight="1" x14ac:dyDescent="0.55000000000000004">
      <c r="A14" s="143" t="s">
        <v>90</v>
      </c>
      <c r="B14" s="141">
        <v>5</v>
      </c>
      <c r="C14" s="141">
        <v>12</v>
      </c>
      <c r="D14" s="141" t="s">
        <v>2</v>
      </c>
      <c r="E14" s="141" t="s">
        <v>2</v>
      </c>
      <c r="F14" s="141" t="s">
        <v>2</v>
      </c>
      <c r="G14" s="141" t="s">
        <v>2</v>
      </c>
      <c r="H14" s="141" t="s">
        <v>2</v>
      </c>
      <c r="I14" s="141" t="s">
        <v>2</v>
      </c>
      <c r="J14" s="141" t="s">
        <v>2</v>
      </c>
      <c r="K14" s="141" t="s">
        <v>2</v>
      </c>
      <c r="L14" s="141">
        <v>1</v>
      </c>
      <c r="M14" s="141" t="s">
        <v>2</v>
      </c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>
        <v>1</v>
      </c>
      <c r="Z14" s="141" t="s">
        <v>2</v>
      </c>
      <c r="AA14" s="141" t="s">
        <v>2</v>
      </c>
      <c r="AB14" s="141" t="s">
        <v>2</v>
      </c>
      <c r="AC14" s="141" t="s">
        <v>2</v>
      </c>
      <c r="AD14" s="141" t="s">
        <v>2</v>
      </c>
      <c r="AE14" s="141" t="s">
        <v>2</v>
      </c>
      <c r="AF14" s="141" t="s">
        <v>2</v>
      </c>
      <c r="AG14" s="141" t="s">
        <v>2</v>
      </c>
      <c r="AH14" s="141" t="s">
        <v>2</v>
      </c>
      <c r="AI14" s="141">
        <v>1</v>
      </c>
      <c r="AJ14" s="142" t="s">
        <v>2</v>
      </c>
      <c r="AK14" s="142"/>
      <c r="AL14" s="141"/>
      <c r="AM14" s="141"/>
      <c r="AN14" s="141"/>
      <c r="AO14" s="141"/>
      <c r="AP14" s="141"/>
      <c r="AQ14" s="141"/>
      <c r="AR14" s="141"/>
      <c r="AS14" s="139"/>
      <c r="AT14" s="139"/>
      <c r="AU14" s="139"/>
      <c r="AV14" s="139"/>
      <c r="AW14" s="139"/>
      <c r="AX14" s="139"/>
      <c r="AY14" s="139"/>
      <c r="AZ14" s="139"/>
      <c r="BA14" s="139"/>
      <c r="BB14" s="135"/>
      <c r="BC14" s="134"/>
      <c r="BD14" s="134"/>
      <c r="BE14" s="134"/>
    </row>
    <row r="15" spans="1:59" ht="30" customHeight="1" x14ac:dyDescent="0.55000000000000004">
      <c r="A15" s="143" t="s">
        <v>89</v>
      </c>
      <c r="B15" s="157">
        <v>7</v>
      </c>
      <c r="C15" s="157" t="s">
        <v>2</v>
      </c>
      <c r="D15" s="157">
        <v>10</v>
      </c>
      <c r="E15" s="157" t="s">
        <v>2</v>
      </c>
      <c r="F15" s="157" t="s">
        <v>2</v>
      </c>
      <c r="G15" s="157" t="s">
        <v>2</v>
      </c>
      <c r="H15" s="157" t="s">
        <v>2</v>
      </c>
      <c r="I15" s="157" t="s">
        <v>2</v>
      </c>
      <c r="J15" s="157">
        <v>9</v>
      </c>
      <c r="K15" s="157" t="s">
        <v>2</v>
      </c>
      <c r="L15" s="157" t="s">
        <v>2</v>
      </c>
      <c r="M15" s="157">
        <v>1</v>
      </c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>
        <v>9</v>
      </c>
      <c r="Z15" s="157">
        <v>1</v>
      </c>
      <c r="AA15" s="157">
        <v>4</v>
      </c>
      <c r="AB15" s="157" t="s">
        <v>2</v>
      </c>
      <c r="AC15" s="157" t="s">
        <v>2</v>
      </c>
      <c r="AD15" s="157" t="s">
        <v>2</v>
      </c>
      <c r="AE15" s="157" t="s">
        <v>2</v>
      </c>
      <c r="AF15" s="157" t="s">
        <v>2</v>
      </c>
      <c r="AG15" s="157">
        <v>22</v>
      </c>
      <c r="AH15" s="157" t="s">
        <v>2</v>
      </c>
      <c r="AI15" s="157" t="s">
        <v>2</v>
      </c>
      <c r="AJ15" s="158">
        <v>9</v>
      </c>
      <c r="AK15" s="158"/>
      <c r="AL15" s="157"/>
      <c r="AM15" s="157"/>
      <c r="AN15" s="157"/>
      <c r="AO15" s="157"/>
      <c r="AP15" s="157"/>
      <c r="AQ15" s="157"/>
      <c r="AR15" s="157"/>
      <c r="AS15" s="139"/>
      <c r="AT15" s="139"/>
      <c r="AU15" s="139"/>
      <c r="AV15" s="139"/>
      <c r="AW15" s="139"/>
      <c r="AX15" s="139"/>
      <c r="AY15" s="139"/>
      <c r="AZ15" s="139"/>
      <c r="BA15" s="139"/>
      <c r="BB15" s="135"/>
      <c r="BC15" s="134"/>
      <c r="BD15" s="134"/>
      <c r="BE15" s="134"/>
    </row>
    <row r="16" spans="1:59" ht="30" customHeight="1" x14ac:dyDescent="0.55000000000000004">
      <c r="A16" s="143" t="s">
        <v>88</v>
      </c>
      <c r="B16" s="141" t="s">
        <v>2</v>
      </c>
      <c r="C16" s="141" t="s">
        <v>2</v>
      </c>
      <c r="D16" s="141" t="s">
        <v>2</v>
      </c>
      <c r="E16" s="141" t="s">
        <v>2</v>
      </c>
      <c r="F16" s="141" t="s">
        <v>2</v>
      </c>
      <c r="G16" s="141" t="s">
        <v>2</v>
      </c>
      <c r="H16" s="141" t="s">
        <v>2</v>
      </c>
      <c r="I16" s="141" t="s">
        <v>2</v>
      </c>
      <c r="J16" s="141" t="s">
        <v>2</v>
      </c>
      <c r="K16" s="141" t="s">
        <v>2</v>
      </c>
      <c r="L16" s="141" t="s">
        <v>2</v>
      </c>
      <c r="M16" s="141" t="s">
        <v>2</v>
      </c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>
        <v>9</v>
      </c>
      <c r="Z16" s="141" t="s">
        <v>2</v>
      </c>
      <c r="AA16" s="141" t="s">
        <v>2</v>
      </c>
      <c r="AB16" s="141" t="s">
        <v>2</v>
      </c>
      <c r="AC16" s="141" t="s">
        <v>2</v>
      </c>
      <c r="AD16" s="141" t="s">
        <v>2</v>
      </c>
      <c r="AE16" s="141" t="s">
        <v>2</v>
      </c>
      <c r="AF16" s="141" t="s">
        <v>2</v>
      </c>
      <c r="AG16" s="141">
        <v>45</v>
      </c>
      <c r="AH16" s="141" t="s">
        <v>2</v>
      </c>
      <c r="AI16" s="141" t="s">
        <v>2</v>
      </c>
      <c r="AJ16" s="142" t="s">
        <v>2</v>
      </c>
      <c r="AK16" s="142"/>
      <c r="AL16" s="141"/>
      <c r="AM16" s="141"/>
      <c r="AN16" s="141"/>
      <c r="AO16" s="141"/>
      <c r="AP16" s="141"/>
      <c r="AQ16" s="141"/>
      <c r="AR16" s="141"/>
      <c r="AS16" s="139"/>
      <c r="AT16" s="139"/>
      <c r="AU16" s="139"/>
      <c r="AV16" s="139"/>
      <c r="AW16" s="139"/>
      <c r="AX16" s="139"/>
      <c r="AY16" s="139"/>
      <c r="AZ16" s="139"/>
      <c r="BA16" s="139"/>
      <c r="BB16" s="135"/>
      <c r="BC16" s="134"/>
      <c r="BD16" s="134"/>
      <c r="BE16" s="134"/>
    </row>
    <row r="17" spans="1:57" ht="30" customHeight="1" x14ac:dyDescent="0.55000000000000004">
      <c r="A17" s="143" t="s">
        <v>87</v>
      </c>
      <c r="B17" s="141">
        <v>21</v>
      </c>
      <c r="C17" s="141">
        <v>1</v>
      </c>
      <c r="D17" s="141">
        <v>1</v>
      </c>
      <c r="E17" s="141" t="s">
        <v>2</v>
      </c>
      <c r="F17" s="141" t="s">
        <v>2</v>
      </c>
      <c r="G17" s="141" t="s">
        <v>2</v>
      </c>
      <c r="H17" s="141" t="s">
        <v>2</v>
      </c>
      <c r="I17" s="141">
        <v>2</v>
      </c>
      <c r="J17" s="141">
        <v>33</v>
      </c>
      <c r="K17" s="141" t="s">
        <v>2</v>
      </c>
      <c r="L17" s="141">
        <v>1</v>
      </c>
      <c r="M17" s="141" t="s">
        <v>2</v>
      </c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>
        <v>13</v>
      </c>
      <c r="Z17" s="141">
        <v>1</v>
      </c>
      <c r="AA17" s="141" t="s">
        <v>2</v>
      </c>
      <c r="AB17" s="141" t="s">
        <v>2</v>
      </c>
      <c r="AC17" s="141" t="s">
        <v>2</v>
      </c>
      <c r="AD17" s="141" t="s">
        <v>2</v>
      </c>
      <c r="AE17" s="141" t="s">
        <v>2</v>
      </c>
      <c r="AF17" s="141" t="s">
        <v>2</v>
      </c>
      <c r="AG17" s="141">
        <v>32</v>
      </c>
      <c r="AH17" s="141" t="s">
        <v>2</v>
      </c>
      <c r="AI17" s="141" t="s">
        <v>2</v>
      </c>
      <c r="AJ17" s="142" t="s">
        <v>2</v>
      </c>
      <c r="AK17" s="142"/>
      <c r="AL17" s="141"/>
      <c r="AM17" s="141"/>
      <c r="AN17" s="141"/>
      <c r="AO17" s="141"/>
      <c r="AP17" s="141"/>
      <c r="AQ17" s="141"/>
      <c r="AR17" s="141"/>
      <c r="AS17" s="139"/>
      <c r="AT17" s="139"/>
      <c r="AU17" s="139"/>
      <c r="AV17" s="139"/>
      <c r="AW17" s="139"/>
      <c r="AX17" s="139"/>
      <c r="AY17" s="139"/>
      <c r="AZ17" s="139"/>
      <c r="BA17" s="139"/>
      <c r="BB17" s="135"/>
      <c r="BC17" s="134"/>
      <c r="BD17" s="134"/>
      <c r="BE17" s="134"/>
    </row>
    <row r="18" spans="1:57" ht="30" customHeight="1" x14ac:dyDescent="0.55000000000000004">
      <c r="A18" s="143" t="s">
        <v>86</v>
      </c>
      <c r="B18" s="141">
        <v>46</v>
      </c>
      <c r="C18" s="141">
        <v>2</v>
      </c>
      <c r="D18" s="141" t="s">
        <v>2</v>
      </c>
      <c r="E18" s="141" t="s">
        <v>2</v>
      </c>
      <c r="F18" s="141" t="s">
        <v>2</v>
      </c>
      <c r="G18" s="141" t="s">
        <v>2</v>
      </c>
      <c r="H18" s="141" t="s">
        <v>2</v>
      </c>
      <c r="I18" s="141" t="s">
        <v>2</v>
      </c>
      <c r="J18" s="141" t="s">
        <v>2</v>
      </c>
      <c r="K18" s="141" t="s">
        <v>2</v>
      </c>
      <c r="L18" s="141" t="s">
        <v>2</v>
      </c>
      <c r="M18" s="141">
        <v>44</v>
      </c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>
        <v>3</v>
      </c>
      <c r="Z18" s="141">
        <v>9</v>
      </c>
      <c r="AA18" s="141" t="s">
        <v>2</v>
      </c>
      <c r="AB18" s="141" t="s">
        <v>2</v>
      </c>
      <c r="AC18" s="141" t="s">
        <v>2</v>
      </c>
      <c r="AD18" s="141" t="s">
        <v>2</v>
      </c>
      <c r="AE18" s="141" t="s">
        <v>2</v>
      </c>
      <c r="AF18" s="141" t="s">
        <v>2</v>
      </c>
      <c r="AG18" s="141">
        <v>3</v>
      </c>
      <c r="AH18" s="141" t="s">
        <v>2</v>
      </c>
      <c r="AI18" s="141" t="s">
        <v>2</v>
      </c>
      <c r="AJ18" s="142" t="s">
        <v>2</v>
      </c>
      <c r="AK18" s="142"/>
      <c r="AL18" s="141"/>
      <c r="AM18" s="141"/>
      <c r="AN18" s="141"/>
      <c r="AO18" s="141"/>
      <c r="AP18" s="141"/>
      <c r="AQ18" s="141"/>
      <c r="AR18" s="141"/>
      <c r="AS18" s="139"/>
      <c r="AT18" s="139"/>
      <c r="AU18" s="139"/>
      <c r="AV18" s="139"/>
      <c r="AW18" s="139"/>
      <c r="AX18" s="139"/>
      <c r="AY18" s="139"/>
      <c r="AZ18" s="139"/>
      <c r="BA18" s="139"/>
      <c r="BB18" s="135"/>
      <c r="BC18" s="134"/>
      <c r="BD18" s="134"/>
      <c r="BE18" s="134"/>
    </row>
    <row r="19" spans="1:57" ht="30" customHeight="1" x14ac:dyDescent="0.55000000000000004">
      <c r="A19" s="143" t="s">
        <v>85</v>
      </c>
      <c r="B19" s="141">
        <v>13</v>
      </c>
      <c r="C19" s="141" t="s">
        <v>2</v>
      </c>
      <c r="D19" s="141" t="s">
        <v>2</v>
      </c>
      <c r="E19" s="141" t="s">
        <v>2</v>
      </c>
      <c r="F19" s="141" t="s">
        <v>2</v>
      </c>
      <c r="G19" s="141" t="s">
        <v>2</v>
      </c>
      <c r="H19" s="141" t="s">
        <v>2</v>
      </c>
      <c r="I19" s="141">
        <v>1</v>
      </c>
      <c r="J19" s="141">
        <v>12</v>
      </c>
      <c r="K19" s="141" t="s">
        <v>2</v>
      </c>
      <c r="L19" s="141" t="s">
        <v>2</v>
      </c>
      <c r="M19" s="141" t="s">
        <v>2</v>
      </c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>
        <v>26</v>
      </c>
      <c r="Z19" s="141">
        <v>12</v>
      </c>
      <c r="AA19" s="141" t="s">
        <v>2</v>
      </c>
      <c r="AB19" s="141">
        <v>3</v>
      </c>
      <c r="AC19" s="141" t="s">
        <v>2</v>
      </c>
      <c r="AD19" s="141" t="s">
        <v>2</v>
      </c>
      <c r="AE19" s="141" t="s">
        <v>2</v>
      </c>
      <c r="AF19" s="141">
        <v>11</v>
      </c>
      <c r="AG19" s="141">
        <v>67</v>
      </c>
      <c r="AH19" s="141" t="s">
        <v>2</v>
      </c>
      <c r="AI19" s="141" t="s">
        <v>2</v>
      </c>
      <c r="AJ19" s="142">
        <v>15</v>
      </c>
      <c r="AK19" s="142"/>
      <c r="AL19" s="141"/>
      <c r="AM19" s="141"/>
      <c r="AN19" s="141"/>
      <c r="AO19" s="141"/>
      <c r="AP19" s="141"/>
      <c r="AQ19" s="141"/>
      <c r="AR19" s="141"/>
      <c r="AS19" s="139"/>
      <c r="AT19" s="139"/>
      <c r="AU19" s="139"/>
      <c r="AV19" s="139"/>
      <c r="AW19" s="139"/>
      <c r="AX19" s="139"/>
      <c r="AY19" s="139"/>
      <c r="AZ19" s="139"/>
      <c r="BA19" s="139"/>
      <c r="BB19" s="135"/>
      <c r="BC19" s="134"/>
      <c r="BD19" s="134"/>
      <c r="BE19" s="134"/>
    </row>
    <row r="20" spans="1:57" ht="46" customHeight="1" x14ac:dyDescent="0.55000000000000004">
      <c r="A20" s="149" t="s">
        <v>84</v>
      </c>
      <c r="B20" s="147">
        <f>B21</f>
        <v>133</v>
      </c>
      <c r="C20" s="147">
        <f>C21</f>
        <v>20</v>
      </c>
      <c r="D20" s="147">
        <f>D21</f>
        <v>85</v>
      </c>
      <c r="E20" s="147">
        <f>E21</f>
        <v>16</v>
      </c>
      <c r="F20" s="147" t="str">
        <f>F21</f>
        <v>-</v>
      </c>
      <c r="G20" s="147">
        <f>G21</f>
        <v>1</v>
      </c>
      <c r="H20" s="147" t="str">
        <f>H21</f>
        <v>-</v>
      </c>
      <c r="I20" s="147">
        <f>I21</f>
        <v>19</v>
      </c>
      <c r="J20" s="147">
        <f>J21</f>
        <v>82</v>
      </c>
      <c r="K20" s="147">
        <f>K21</f>
        <v>1</v>
      </c>
      <c r="L20" s="147">
        <f>L21</f>
        <v>3</v>
      </c>
      <c r="M20" s="147">
        <f>M21</f>
        <v>76</v>
      </c>
      <c r="N20" s="147">
        <f>N21</f>
        <v>303</v>
      </c>
      <c r="O20" s="147">
        <f>O21</f>
        <v>13</v>
      </c>
      <c r="P20" s="147">
        <f>P21</f>
        <v>11</v>
      </c>
      <c r="Q20" s="147" t="str">
        <f>Q21</f>
        <v>-</v>
      </c>
      <c r="R20" s="147" t="str">
        <f>R21</f>
        <v>-</v>
      </c>
      <c r="S20" s="147" t="str">
        <f>S21</f>
        <v>-</v>
      </c>
      <c r="T20" s="147">
        <f>T21</f>
        <v>5</v>
      </c>
      <c r="U20" s="147">
        <f>U21</f>
        <v>15</v>
      </c>
      <c r="V20" s="147" t="str">
        <f>V21</f>
        <v>-</v>
      </c>
      <c r="W20" s="147" t="str">
        <f>W21</f>
        <v>-</v>
      </c>
      <c r="X20" s="147" t="str">
        <f>X21</f>
        <v>-</v>
      </c>
      <c r="Y20" s="147">
        <f>Y21</f>
        <v>101</v>
      </c>
      <c r="Z20" s="147">
        <f>Z21</f>
        <v>31</v>
      </c>
      <c r="AA20" s="147">
        <f>AA21</f>
        <v>143</v>
      </c>
      <c r="AB20" s="147">
        <f>AB21</f>
        <v>25</v>
      </c>
      <c r="AC20" s="147" t="str">
        <f>AC21</f>
        <v>-</v>
      </c>
      <c r="AD20" s="147" t="str">
        <f>AD21</f>
        <v>-</v>
      </c>
      <c r="AE20" s="147" t="str">
        <f>AE21</f>
        <v>-</v>
      </c>
      <c r="AF20" s="147">
        <f>AF21</f>
        <v>13</v>
      </c>
      <c r="AG20" s="147">
        <f>AG21</f>
        <v>31</v>
      </c>
      <c r="AH20" s="148">
        <f>AH21</f>
        <v>1</v>
      </c>
      <c r="AI20" s="148">
        <f>AI21</f>
        <v>5</v>
      </c>
      <c r="AJ20" s="147">
        <f>AJ21</f>
        <v>89</v>
      </c>
      <c r="AK20" s="147">
        <f>AK21</f>
        <v>338</v>
      </c>
      <c r="AL20" s="147">
        <f>AL21</f>
        <v>32</v>
      </c>
      <c r="AM20" s="147">
        <f>AM21</f>
        <v>6</v>
      </c>
      <c r="AN20" s="147" t="str">
        <f>AN21</f>
        <v>-</v>
      </c>
      <c r="AO20" s="147" t="str">
        <f>AO21</f>
        <v>-</v>
      </c>
      <c r="AP20" s="147" t="str">
        <f>AP21</f>
        <v>-</v>
      </c>
      <c r="AQ20" s="147" t="str">
        <f>AQ21</f>
        <v>-</v>
      </c>
      <c r="AR20" s="147" t="str">
        <f>AR21</f>
        <v>-</v>
      </c>
      <c r="AS20" s="139"/>
      <c r="AT20" s="139"/>
      <c r="AU20" s="139"/>
      <c r="AV20" s="139"/>
      <c r="AW20" s="139"/>
      <c r="AX20" s="139"/>
      <c r="AY20" s="139"/>
      <c r="AZ20" s="139"/>
      <c r="BA20" s="139"/>
      <c r="BB20" s="135"/>
      <c r="BC20" s="134"/>
      <c r="BD20" s="134"/>
      <c r="BE20" s="134"/>
    </row>
    <row r="21" spans="1:57" ht="30" customHeight="1" x14ac:dyDescent="0.55000000000000004">
      <c r="A21" s="146" t="s">
        <v>83</v>
      </c>
      <c r="B21" s="155">
        <v>133</v>
      </c>
      <c r="C21" s="155">
        <v>20</v>
      </c>
      <c r="D21" s="155">
        <v>85</v>
      </c>
      <c r="E21" s="155">
        <v>16</v>
      </c>
      <c r="F21" s="155" t="s">
        <v>2</v>
      </c>
      <c r="G21" s="155">
        <v>1</v>
      </c>
      <c r="H21" s="155" t="s">
        <v>2</v>
      </c>
      <c r="I21" s="155">
        <v>19</v>
      </c>
      <c r="J21" s="155">
        <v>82</v>
      </c>
      <c r="K21" s="155">
        <v>1</v>
      </c>
      <c r="L21" s="155">
        <v>3</v>
      </c>
      <c r="M21" s="155">
        <v>76</v>
      </c>
      <c r="N21" s="155">
        <v>303</v>
      </c>
      <c r="O21" s="155">
        <v>13</v>
      </c>
      <c r="P21" s="155">
        <v>11</v>
      </c>
      <c r="Q21" s="155" t="s">
        <v>2</v>
      </c>
      <c r="R21" s="155" t="s">
        <v>2</v>
      </c>
      <c r="S21" s="155" t="s">
        <v>2</v>
      </c>
      <c r="T21" s="155">
        <v>5</v>
      </c>
      <c r="U21" s="155">
        <v>15</v>
      </c>
      <c r="V21" s="155" t="s">
        <v>2</v>
      </c>
      <c r="W21" s="155" t="s">
        <v>2</v>
      </c>
      <c r="X21" s="155" t="s">
        <v>2</v>
      </c>
      <c r="Y21" s="155">
        <v>101</v>
      </c>
      <c r="Z21" s="155">
        <v>31</v>
      </c>
      <c r="AA21" s="155">
        <v>143</v>
      </c>
      <c r="AB21" s="155">
        <v>25</v>
      </c>
      <c r="AC21" s="155" t="s">
        <v>2</v>
      </c>
      <c r="AD21" s="155" t="s">
        <v>2</v>
      </c>
      <c r="AE21" s="155" t="s">
        <v>2</v>
      </c>
      <c r="AF21" s="155">
        <v>13</v>
      </c>
      <c r="AG21" s="155">
        <v>31</v>
      </c>
      <c r="AH21" s="156">
        <v>1</v>
      </c>
      <c r="AI21" s="156">
        <v>5</v>
      </c>
      <c r="AJ21" s="155">
        <v>89</v>
      </c>
      <c r="AK21" s="155">
        <v>338</v>
      </c>
      <c r="AL21" s="155">
        <v>32</v>
      </c>
      <c r="AM21" s="155">
        <v>6</v>
      </c>
      <c r="AN21" s="155" t="s">
        <v>2</v>
      </c>
      <c r="AO21" s="155" t="s">
        <v>2</v>
      </c>
      <c r="AP21" s="155" t="s">
        <v>2</v>
      </c>
      <c r="AQ21" s="155" t="s">
        <v>2</v>
      </c>
      <c r="AR21" s="155" t="s">
        <v>2</v>
      </c>
      <c r="AS21" s="139"/>
      <c r="AT21" s="139"/>
      <c r="AU21" s="139"/>
      <c r="AV21" s="139"/>
      <c r="AW21" s="139"/>
      <c r="AX21" s="139"/>
      <c r="AY21" s="139"/>
      <c r="AZ21" s="139"/>
      <c r="BA21" s="139"/>
      <c r="BB21" s="135"/>
      <c r="BC21" s="134"/>
      <c r="BD21" s="134"/>
      <c r="BE21" s="134"/>
    </row>
    <row r="22" spans="1:57" ht="30" customHeight="1" x14ac:dyDescent="0.55000000000000004">
      <c r="A22" s="146" t="s">
        <v>82</v>
      </c>
      <c r="B22" s="144">
        <v>53</v>
      </c>
      <c r="C22" s="144">
        <v>2</v>
      </c>
      <c r="D22" s="144">
        <v>48</v>
      </c>
      <c r="E22" s="144">
        <v>2</v>
      </c>
      <c r="F22" s="144">
        <v>0</v>
      </c>
      <c r="G22" s="144">
        <v>1</v>
      </c>
      <c r="H22" s="144">
        <v>0</v>
      </c>
      <c r="I22" s="144">
        <v>10</v>
      </c>
      <c r="J22" s="144">
        <v>67</v>
      </c>
      <c r="K22" s="144">
        <v>0</v>
      </c>
      <c r="L22" s="144">
        <v>0</v>
      </c>
      <c r="M22" s="144">
        <v>6</v>
      </c>
      <c r="N22" s="144">
        <v>136</v>
      </c>
      <c r="O22" s="144">
        <v>3</v>
      </c>
      <c r="P22" s="144">
        <v>11</v>
      </c>
      <c r="Q22" s="144">
        <v>0</v>
      </c>
      <c r="R22" s="144">
        <v>0</v>
      </c>
      <c r="S22" s="144">
        <v>0</v>
      </c>
      <c r="T22" s="144">
        <v>5</v>
      </c>
      <c r="U22" s="144">
        <v>15</v>
      </c>
      <c r="V22" s="144">
        <v>0</v>
      </c>
      <c r="W22" s="144">
        <v>0</v>
      </c>
      <c r="X22" s="144">
        <v>0</v>
      </c>
      <c r="Y22" s="144">
        <v>40</v>
      </c>
      <c r="Z22" s="144">
        <v>0</v>
      </c>
      <c r="AA22" s="144">
        <v>107</v>
      </c>
      <c r="AB22" s="144">
        <v>6</v>
      </c>
      <c r="AC22" s="144">
        <v>0</v>
      </c>
      <c r="AD22" s="144">
        <v>0</v>
      </c>
      <c r="AE22" s="144">
        <v>0</v>
      </c>
      <c r="AF22" s="144">
        <v>4</v>
      </c>
      <c r="AG22" s="144">
        <v>2</v>
      </c>
      <c r="AH22" s="144">
        <v>0</v>
      </c>
      <c r="AI22" s="144">
        <v>0</v>
      </c>
      <c r="AJ22" s="144">
        <v>2</v>
      </c>
      <c r="AK22" s="144">
        <v>121</v>
      </c>
      <c r="AL22" s="144">
        <v>14</v>
      </c>
      <c r="AM22" s="144">
        <v>6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39"/>
      <c r="AT22" s="139"/>
      <c r="AU22" s="139"/>
      <c r="AV22" s="139"/>
      <c r="AW22" s="139"/>
      <c r="AX22" s="139"/>
      <c r="AY22" s="139"/>
      <c r="AZ22" s="139"/>
      <c r="BA22" s="139"/>
      <c r="BB22" s="135"/>
      <c r="BC22" s="134"/>
      <c r="BD22" s="134"/>
      <c r="BE22" s="134"/>
    </row>
    <row r="23" spans="1:57" ht="30" customHeight="1" x14ac:dyDescent="0.55000000000000004">
      <c r="A23" s="143" t="s">
        <v>81</v>
      </c>
      <c r="B23" s="141">
        <v>17</v>
      </c>
      <c r="C23" s="141">
        <v>16</v>
      </c>
      <c r="D23" s="141">
        <v>23</v>
      </c>
      <c r="E23" s="141">
        <v>6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3</v>
      </c>
      <c r="M23" s="141">
        <v>1</v>
      </c>
      <c r="N23" s="141">
        <v>49</v>
      </c>
      <c r="O23" s="141">
        <v>2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  <c r="X23" s="141">
        <v>0</v>
      </c>
      <c r="Y23" s="141">
        <v>17</v>
      </c>
      <c r="Z23" s="141">
        <v>16</v>
      </c>
      <c r="AA23" s="141">
        <v>23</v>
      </c>
      <c r="AB23" s="141">
        <v>6</v>
      </c>
      <c r="AC23" s="141">
        <v>0</v>
      </c>
      <c r="AD23" s="141">
        <v>0</v>
      </c>
      <c r="AE23" s="141">
        <v>0</v>
      </c>
      <c r="AF23" s="141">
        <v>0</v>
      </c>
      <c r="AG23" s="141">
        <v>0</v>
      </c>
      <c r="AH23" s="142">
        <v>0</v>
      </c>
      <c r="AI23" s="142">
        <v>0</v>
      </c>
      <c r="AJ23" s="141">
        <v>6</v>
      </c>
      <c r="AK23" s="141">
        <v>51</v>
      </c>
      <c r="AL23" s="141">
        <v>2</v>
      </c>
      <c r="AM23" s="141">
        <v>0</v>
      </c>
      <c r="AN23" s="141">
        <v>0</v>
      </c>
      <c r="AO23" s="141">
        <v>0</v>
      </c>
      <c r="AP23" s="141">
        <v>0</v>
      </c>
      <c r="AQ23" s="141">
        <v>0</v>
      </c>
      <c r="AR23" s="141">
        <v>0</v>
      </c>
      <c r="AS23" s="139"/>
      <c r="AT23" s="139"/>
      <c r="AU23" s="139"/>
      <c r="AV23" s="139"/>
      <c r="AW23" s="139"/>
      <c r="AX23" s="139"/>
      <c r="AY23" s="139"/>
      <c r="AZ23" s="139"/>
      <c r="BA23" s="139"/>
      <c r="BB23" s="135"/>
      <c r="BC23" s="134"/>
      <c r="BD23" s="134"/>
      <c r="BE23" s="134"/>
    </row>
    <row r="24" spans="1:57" ht="30" customHeight="1" x14ac:dyDescent="0.55000000000000004">
      <c r="A24" s="143" t="s">
        <v>80</v>
      </c>
      <c r="B24" s="153">
        <v>21</v>
      </c>
      <c r="C24" s="153">
        <v>2</v>
      </c>
      <c r="D24" s="153">
        <v>2</v>
      </c>
      <c r="E24" s="153">
        <v>0</v>
      </c>
      <c r="F24" s="153">
        <v>0</v>
      </c>
      <c r="G24" s="153">
        <v>0</v>
      </c>
      <c r="H24" s="153">
        <v>0</v>
      </c>
      <c r="I24" s="153">
        <v>4</v>
      </c>
      <c r="J24" s="153">
        <v>1</v>
      </c>
      <c r="K24" s="153">
        <v>0</v>
      </c>
      <c r="L24" s="153">
        <v>0</v>
      </c>
      <c r="M24" s="153">
        <v>12</v>
      </c>
      <c r="N24" s="153">
        <v>21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8</v>
      </c>
      <c r="Z24" s="153">
        <v>4</v>
      </c>
      <c r="AA24" s="153">
        <v>1</v>
      </c>
      <c r="AB24" s="153">
        <v>0</v>
      </c>
      <c r="AC24" s="153">
        <v>0</v>
      </c>
      <c r="AD24" s="153">
        <v>0</v>
      </c>
      <c r="AE24" s="153">
        <v>0</v>
      </c>
      <c r="AF24" s="153">
        <v>0</v>
      </c>
      <c r="AG24" s="153">
        <v>1</v>
      </c>
      <c r="AH24" s="154">
        <v>0</v>
      </c>
      <c r="AI24" s="154">
        <v>0</v>
      </c>
      <c r="AJ24" s="153">
        <v>10</v>
      </c>
      <c r="AK24" s="153">
        <v>16</v>
      </c>
      <c r="AL24" s="153">
        <v>0</v>
      </c>
      <c r="AM24" s="153">
        <v>0</v>
      </c>
      <c r="AN24" s="153">
        <v>0</v>
      </c>
      <c r="AO24" s="153">
        <v>0</v>
      </c>
      <c r="AP24" s="153">
        <v>0</v>
      </c>
      <c r="AQ24" s="153">
        <v>0</v>
      </c>
      <c r="AR24" s="153">
        <v>0</v>
      </c>
      <c r="AS24" s="139"/>
      <c r="AT24" s="139"/>
      <c r="AU24" s="139"/>
      <c r="AV24" s="139"/>
      <c r="AW24" s="139"/>
      <c r="AX24" s="139"/>
      <c r="AY24" s="139"/>
      <c r="AZ24" s="139"/>
      <c r="BA24" s="139"/>
      <c r="BB24" s="135"/>
      <c r="BC24" s="134"/>
      <c r="BD24" s="134"/>
      <c r="BE24" s="134"/>
    </row>
    <row r="25" spans="1:57" ht="30" customHeight="1" x14ac:dyDescent="0.55000000000000004">
      <c r="A25" s="143" t="s">
        <v>79</v>
      </c>
      <c r="B25" s="141">
        <v>3</v>
      </c>
      <c r="C25" s="141">
        <v>0</v>
      </c>
      <c r="D25" s="141">
        <v>1</v>
      </c>
      <c r="E25" s="141">
        <v>4</v>
      </c>
      <c r="F25" s="141">
        <v>0</v>
      </c>
      <c r="G25" s="141">
        <v>0</v>
      </c>
      <c r="H25" s="141">
        <v>0</v>
      </c>
      <c r="I25" s="141">
        <v>0</v>
      </c>
      <c r="J25" s="141">
        <v>3</v>
      </c>
      <c r="K25" s="141">
        <v>0</v>
      </c>
      <c r="L25" s="141">
        <v>0</v>
      </c>
      <c r="M25" s="141">
        <v>0</v>
      </c>
      <c r="N25" s="141">
        <v>8</v>
      </c>
      <c r="O25" s="141">
        <v>0</v>
      </c>
      <c r="P25" s="141">
        <v>0</v>
      </c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41">
        <v>0</v>
      </c>
      <c r="W25" s="141">
        <v>0</v>
      </c>
      <c r="X25" s="141">
        <v>0</v>
      </c>
      <c r="Y25" s="141">
        <v>5</v>
      </c>
      <c r="Z25" s="141">
        <v>0</v>
      </c>
      <c r="AA25" s="141">
        <v>6</v>
      </c>
      <c r="AB25" s="141">
        <v>13</v>
      </c>
      <c r="AC25" s="141">
        <v>0</v>
      </c>
      <c r="AD25" s="141">
        <v>0</v>
      </c>
      <c r="AE25" s="141">
        <v>0</v>
      </c>
      <c r="AF25" s="141">
        <v>0</v>
      </c>
      <c r="AG25" s="141">
        <v>1</v>
      </c>
      <c r="AH25" s="141">
        <v>0</v>
      </c>
      <c r="AI25" s="141">
        <v>0</v>
      </c>
      <c r="AJ25" s="141">
        <v>2</v>
      </c>
      <c r="AK25" s="141">
        <v>22</v>
      </c>
      <c r="AL25" s="141">
        <v>0</v>
      </c>
      <c r="AM25" s="141">
        <v>0</v>
      </c>
      <c r="AN25" s="141">
        <v>0</v>
      </c>
      <c r="AO25" s="141">
        <v>0</v>
      </c>
      <c r="AP25" s="141">
        <v>0</v>
      </c>
      <c r="AQ25" s="141">
        <v>0</v>
      </c>
      <c r="AR25" s="141">
        <v>0</v>
      </c>
      <c r="AS25" s="139"/>
      <c r="AT25" s="139"/>
      <c r="AU25" s="139"/>
      <c r="AV25" s="139"/>
      <c r="AW25" s="139"/>
      <c r="AX25" s="139"/>
      <c r="AY25" s="139"/>
      <c r="AZ25" s="139"/>
      <c r="BA25" s="139"/>
      <c r="BB25" s="135"/>
      <c r="BC25" s="134"/>
      <c r="BD25" s="134"/>
      <c r="BE25" s="134"/>
    </row>
    <row r="26" spans="1:57" ht="30" customHeight="1" x14ac:dyDescent="0.55000000000000004">
      <c r="A26" s="143" t="s">
        <v>78</v>
      </c>
      <c r="B26" s="141">
        <v>39</v>
      </c>
      <c r="C26" s="141">
        <v>0</v>
      </c>
      <c r="D26" s="141">
        <v>11</v>
      </c>
      <c r="E26" s="141">
        <v>4</v>
      </c>
      <c r="F26" s="141">
        <v>0</v>
      </c>
      <c r="G26" s="141">
        <v>0</v>
      </c>
      <c r="H26" s="141">
        <v>0</v>
      </c>
      <c r="I26" s="141">
        <v>5</v>
      </c>
      <c r="J26" s="141">
        <v>11</v>
      </c>
      <c r="K26" s="141">
        <v>1</v>
      </c>
      <c r="L26" s="141">
        <v>0</v>
      </c>
      <c r="M26" s="141">
        <v>57</v>
      </c>
      <c r="N26" s="141">
        <v>89</v>
      </c>
      <c r="O26" s="141">
        <v>8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52">
        <v>0</v>
      </c>
      <c r="V26" s="141">
        <v>0</v>
      </c>
      <c r="W26" s="141">
        <v>0</v>
      </c>
      <c r="X26" s="141">
        <v>0</v>
      </c>
      <c r="Y26" s="141">
        <v>31</v>
      </c>
      <c r="Z26" s="141">
        <v>11</v>
      </c>
      <c r="AA26" s="141">
        <v>6</v>
      </c>
      <c r="AB26" s="141">
        <v>0</v>
      </c>
      <c r="AC26" s="141">
        <v>0</v>
      </c>
      <c r="AD26" s="141">
        <v>0</v>
      </c>
      <c r="AE26" s="141">
        <v>0</v>
      </c>
      <c r="AF26" s="141">
        <v>9</v>
      </c>
      <c r="AG26" s="141">
        <v>27</v>
      </c>
      <c r="AH26" s="142">
        <v>1</v>
      </c>
      <c r="AI26" s="151">
        <v>5</v>
      </c>
      <c r="AJ26" s="150">
        <v>69</v>
      </c>
      <c r="AK26" s="150">
        <v>128</v>
      </c>
      <c r="AL26" s="141">
        <v>16</v>
      </c>
      <c r="AM26" s="150">
        <v>0</v>
      </c>
      <c r="AN26" s="150">
        <v>0</v>
      </c>
      <c r="AO26" s="141">
        <v>0</v>
      </c>
      <c r="AP26" s="141">
        <v>0</v>
      </c>
      <c r="AQ26" s="141">
        <v>0</v>
      </c>
      <c r="AR26" s="141">
        <v>0</v>
      </c>
      <c r="AS26" s="139"/>
      <c r="AT26" s="139"/>
      <c r="AU26" s="139"/>
      <c r="AV26" s="139"/>
      <c r="AW26" s="139"/>
      <c r="AX26" s="139"/>
      <c r="AY26" s="139"/>
      <c r="AZ26" s="139"/>
      <c r="BA26" s="139"/>
      <c r="BB26" s="135"/>
      <c r="BC26" s="134"/>
      <c r="BD26" s="134"/>
      <c r="BE26" s="134"/>
    </row>
    <row r="27" spans="1:57" ht="46" customHeight="1" x14ac:dyDescent="0.55000000000000004">
      <c r="A27" s="149" t="s">
        <v>4</v>
      </c>
      <c r="B27" s="147">
        <f>B28</f>
        <v>154</v>
      </c>
      <c r="C27" s="147">
        <f>C28</f>
        <v>153</v>
      </c>
      <c r="D27" s="147">
        <f>D28</f>
        <v>65</v>
      </c>
      <c r="E27" s="147">
        <f>E28</f>
        <v>32</v>
      </c>
      <c r="F27" s="147">
        <f>F28</f>
        <v>1</v>
      </c>
      <c r="G27" s="147" t="str">
        <f>G28</f>
        <v>-</v>
      </c>
      <c r="H27" s="147" t="str">
        <f>H28</f>
        <v>-</v>
      </c>
      <c r="I27" s="147">
        <f>I28</f>
        <v>2</v>
      </c>
      <c r="J27" s="147">
        <f>J28</f>
        <v>31</v>
      </c>
      <c r="K27" s="147" t="str">
        <f>K28</f>
        <v>-</v>
      </c>
      <c r="L27" s="147" t="str">
        <f>L28</f>
        <v>-</v>
      </c>
      <c r="M27" s="147">
        <f>M28</f>
        <v>205</v>
      </c>
      <c r="N27" s="147">
        <f>N28</f>
        <v>489</v>
      </c>
      <c r="O27" s="147">
        <f>O28</f>
        <v>7</v>
      </c>
      <c r="P27" s="147">
        <f>P28</f>
        <v>7</v>
      </c>
      <c r="Q27" s="147" t="str">
        <f>Q28</f>
        <v>-</v>
      </c>
      <c r="R27" s="147" t="str">
        <f>R28</f>
        <v>-</v>
      </c>
      <c r="S27" s="147" t="str">
        <f>S28</f>
        <v>-</v>
      </c>
      <c r="T27" s="147">
        <f>T28</f>
        <v>15</v>
      </c>
      <c r="U27" s="147">
        <f>U28</f>
        <v>44</v>
      </c>
      <c r="V27" s="147" t="str">
        <f>V28</f>
        <v>-</v>
      </c>
      <c r="W27" s="147" t="str">
        <f>W28</f>
        <v>-</v>
      </c>
      <c r="X27" s="147" t="str">
        <f>X28</f>
        <v>-</v>
      </c>
      <c r="Y27" s="147">
        <f>Y28</f>
        <v>120</v>
      </c>
      <c r="Z27" s="147">
        <f>Z28</f>
        <v>158</v>
      </c>
      <c r="AA27" s="147">
        <f>AA28</f>
        <v>47</v>
      </c>
      <c r="AB27" s="147">
        <f>AB28</f>
        <v>23</v>
      </c>
      <c r="AC27" s="147">
        <f>AC28</f>
        <v>1</v>
      </c>
      <c r="AD27" s="147" t="str">
        <f>AD28</f>
        <v>-</v>
      </c>
      <c r="AE27" s="147" t="str">
        <f>AE28</f>
        <v>-</v>
      </c>
      <c r="AF27" s="147">
        <f>AF28</f>
        <v>1</v>
      </c>
      <c r="AG27" s="147">
        <f>AG28</f>
        <v>16</v>
      </c>
      <c r="AH27" s="148" t="str">
        <f>AH28</f>
        <v>-</v>
      </c>
      <c r="AI27" s="148">
        <f>AI28</f>
        <v>1</v>
      </c>
      <c r="AJ27" s="147">
        <f>AJ28</f>
        <v>54</v>
      </c>
      <c r="AK27" s="147">
        <f>AK28</f>
        <v>301</v>
      </c>
      <c r="AL27" s="147">
        <f>AL28</f>
        <v>1</v>
      </c>
      <c r="AM27" s="147" t="str">
        <f>AM28</f>
        <v>-</v>
      </c>
      <c r="AN27" s="147" t="str">
        <f>AN28</f>
        <v>-</v>
      </c>
      <c r="AO27" s="147" t="str">
        <f>AO28</f>
        <v>-</v>
      </c>
      <c r="AP27" s="147" t="str">
        <f>AP28</f>
        <v>-</v>
      </c>
      <c r="AQ27" s="147" t="str">
        <f>AQ28</f>
        <v>-</v>
      </c>
      <c r="AR27" s="147">
        <f>AR28</f>
        <v>16</v>
      </c>
      <c r="AS27" s="139"/>
      <c r="AT27" s="139"/>
      <c r="AU27" s="139"/>
      <c r="AV27" s="139"/>
      <c r="AW27" s="139"/>
      <c r="AX27" s="139"/>
      <c r="AY27" s="139"/>
      <c r="AZ27" s="139"/>
      <c r="BA27" s="139"/>
      <c r="BB27" s="135"/>
      <c r="BC27" s="134"/>
      <c r="BD27" s="134"/>
      <c r="BE27" s="134"/>
    </row>
    <row r="28" spans="1:57" ht="30" customHeight="1" x14ac:dyDescent="0.55000000000000004">
      <c r="A28" s="146" t="s">
        <v>77</v>
      </c>
      <c r="B28" s="144">
        <v>154</v>
      </c>
      <c r="C28" s="144">
        <v>153</v>
      </c>
      <c r="D28" s="144">
        <v>65</v>
      </c>
      <c r="E28" s="144">
        <v>32</v>
      </c>
      <c r="F28" s="144">
        <v>1</v>
      </c>
      <c r="G28" s="144" t="s">
        <v>2</v>
      </c>
      <c r="H28" s="144" t="s">
        <v>2</v>
      </c>
      <c r="I28" s="144">
        <v>2</v>
      </c>
      <c r="J28" s="144">
        <v>31</v>
      </c>
      <c r="K28" s="144" t="s">
        <v>2</v>
      </c>
      <c r="L28" s="144" t="s">
        <v>2</v>
      </c>
      <c r="M28" s="144">
        <v>205</v>
      </c>
      <c r="N28" s="144">
        <v>489</v>
      </c>
      <c r="O28" s="144">
        <v>7</v>
      </c>
      <c r="P28" s="144">
        <v>7</v>
      </c>
      <c r="Q28" s="144" t="s">
        <v>2</v>
      </c>
      <c r="R28" s="144" t="s">
        <v>2</v>
      </c>
      <c r="S28" s="144" t="s">
        <v>2</v>
      </c>
      <c r="T28" s="144">
        <v>15</v>
      </c>
      <c r="U28" s="144">
        <v>44</v>
      </c>
      <c r="V28" s="144" t="s">
        <v>2</v>
      </c>
      <c r="W28" s="144" t="s">
        <v>2</v>
      </c>
      <c r="X28" s="144" t="s">
        <v>2</v>
      </c>
      <c r="Y28" s="144">
        <v>120</v>
      </c>
      <c r="Z28" s="144">
        <v>158</v>
      </c>
      <c r="AA28" s="144">
        <v>47</v>
      </c>
      <c r="AB28" s="144">
        <v>23</v>
      </c>
      <c r="AC28" s="144">
        <v>1</v>
      </c>
      <c r="AD28" s="144" t="s">
        <v>2</v>
      </c>
      <c r="AE28" s="144" t="s">
        <v>2</v>
      </c>
      <c r="AF28" s="144">
        <v>1</v>
      </c>
      <c r="AG28" s="144">
        <v>16</v>
      </c>
      <c r="AH28" s="145" t="s">
        <v>2</v>
      </c>
      <c r="AI28" s="145">
        <v>1</v>
      </c>
      <c r="AJ28" s="144">
        <v>54</v>
      </c>
      <c r="AK28" s="144">
        <v>301</v>
      </c>
      <c r="AL28" s="144">
        <v>1</v>
      </c>
      <c r="AM28" s="144" t="s">
        <v>2</v>
      </c>
      <c r="AN28" s="144" t="s">
        <v>2</v>
      </c>
      <c r="AO28" s="144" t="s">
        <v>2</v>
      </c>
      <c r="AP28" s="144" t="s">
        <v>2</v>
      </c>
      <c r="AQ28" s="144" t="s">
        <v>2</v>
      </c>
      <c r="AR28" s="144">
        <v>16</v>
      </c>
      <c r="AS28" s="139"/>
      <c r="AT28" s="139"/>
      <c r="AU28" s="139"/>
      <c r="AV28" s="139"/>
      <c r="AW28" s="139"/>
      <c r="AX28" s="139"/>
      <c r="AY28" s="139"/>
      <c r="AZ28" s="139"/>
      <c r="BA28" s="139"/>
      <c r="BB28" s="135"/>
      <c r="BC28" s="134"/>
      <c r="BD28" s="134"/>
      <c r="BE28" s="134"/>
    </row>
    <row r="29" spans="1:57" ht="30" customHeight="1" x14ac:dyDescent="0.55000000000000004">
      <c r="A29" s="146" t="s">
        <v>76</v>
      </c>
      <c r="B29" s="144">
        <v>54</v>
      </c>
      <c r="C29" s="144">
        <v>2</v>
      </c>
      <c r="D29" s="144">
        <v>19</v>
      </c>
      <c r="E29" s="144">
        <v>16</v>
      </c>
      <c r="F29" s="144">
        <v>1</v>
      </c>
      <c r="G29" s="144" t="s">
        <v>2</v>
      </c>
      <c r="H29" s="144" t="s">
        <v>2</v>
      </c>
      <c r="I29" s="144">
        <v>2</v>
      </c>
      <c r="J29" s="144">
        <v>17</v>
      </c>
      <c r="K29" s="144" t="s">
        <v>2</v>
      </c>
      <c r="L29" s="144" t="s">
        <v>2</v>
      </c>
      <c r="M29" s="144">
        <v>186</v>
      </c>
      <c r="N29" s="144">
        <v>243</v>
      </c>
      <c r="O29" s="144" t="s">
        <v>2</v>
      </c>
      <c r="P29" s="144">
        <v>7</v>
      </c>
      <c r="Q29" s="144" t="s">
        <v>2</v>
      </c>
      <c r="R29" s="144" t="s">
        <v>2</v>
      </c>
      <c r="S29" s="144" t="s">
        <v>2</v>
      </c>
      <c r="T29" s="144">
        <v>15</v>
      </c>
      <c r="U29" s="144">
        <v>16</v>
      </c>
      <c r="V29" s="144" t="s">
        <v>2</v>
      </c>
      <c r="W29" s="144" t="s">
        <v>2</v>
      </c>
      <c r="X29" s="144" t="s">
        <v>2</v>
      </c>
      <c r="Y29" s="144">
        <v>19</v>
      </c>
      <c r="Z29" s="144" t="s">
        <v>2</v>
      </c>
      <c r="AA29" s="144">
        <v>10</v>
      </c>
      <c r="AB29" s="144">
        <v>2</v>
      </c>
      <c r="AC29" s="144">
        <v>1</v>
      </c>
      <c r="AD29" s="144" t="s">
        <v>2</v>
      </c>
      <c r="AE29" s="144" t="s">
        <v>2</v>
      </c>
      <c r="AF29" s="144">
        <v>1</v>
      </c>
      <c r="AG29" s="144">
        <v>7</v>
      </c>
      <c r="AH29" s="145" t="s">
        <v>2</v>
      </c>
      <c r="AI29" s="145" t="s">
        <v>2</v>
      </c>
      <c r="AJ29" s="144">
        <v>3</v>
      </c>
      <c r="AK29" s="144">
        <v>24</v>
      </c>
      <c r="AL29" s="144" t="s">
        <v>2</v>
      </c>
      <c r="AM29" s="144" t="s">
        <v>2</v>
      </c>
      <c r="AN29" s="144" t="s">
        <v>2</v>
      </c>
      <c r="AO29" s="144" t="s">
        <v>2</v>
      </c>
      <c r="AP29" s="144" t="s">
        <v>2</v>
      </c>
      <c r="AQ29" s="144" t="s">
        <v>2</v>
      </c>
      <c r="AR29" s="144" t="s">
        <v>2</v>
      </c>
      <c r="AS29" s="139"/>
      <c r="AT29" s="139"/>
      <c r="AU29" s="139"/>
      <c r="AV29" s="139"/>
      <c r="AW29" s="139"/>
      <c r="AX29" s="139"/>
      <c r="AY29" s="139"/>
      <c r="AZ29" s="139"/>
      <c r="BA29" s="139"/>
      <c r="BB29" s="135"/>
      <c r="BC29" s="134"/>
      <c r="BD29" s="134"/>
      <c r="BE29" s="134"/>
    </row>
    <row r="30" spans="1:57" ht="30" customHeight="1" x14ac:dyDescent="0.55000000000000004">
      <c r="A30" s="143" t="s">
        <v>75</v>
      </c>
      <c r="B30" s="141">
        <v>1</v>
      </c>
      <c r="C30" s="141" t="s">
        <v>2</v>
      </c>
      <c r="D30" s="141" t="s">
        <v>2</v>
      </c>
      <c r="E30" s="141" t="s">
        <v>2</v>
      </c>
      <c r="F30" s="141" t="s">
        <v>2</v>
      </c>
      <c r="G30" s="141" t="s">
        <v>2</v>
      </c>
      <c r="H30" s="141" t="s">
        <v>2</v>
      </c>
      <c r="I30" s="141" t="s">
        <v>2</v>
      </c>
      <c r="J30" s="141" t="s">
        <v>2</v>
      </c>
      <c r="K30" s="141" t="s">
        <v>2</v>
      </c>
      <c r="L30" s="141" t="s">
        <v>2</v>
      </c>
      <c r="M30" s="141">
        <v>1</v>
      </c>
      <c r="N30" s="141">
        <v>1</v>
      </c>
      <c r="O30" s="141" t="s">
        <v>2</v>
      </c>
      <c r="P30" s="141" t="s">
        <v>2</v>
      </c>
      <c r="Q30" s="141" t="s">
        <v>2</v>
      </c>
      <c r="R30" s="141" t="s">
        <v>2</v>
      </c>
      <c r="S30" s="141" t="s">
        <v>2</v>
      </c>
      <c r="T30" s="141" t="s">
        <v>2</v>
      </c>
      <c r="U30" s="141">
        <v>25</v>
      </c>
      <c r="V30" s="141" t="s">
        <v>2</v>
      </c>
      <c r="W30" s="141" t="s">
        <v>2</v>
      </c>
      <c r="X30" s="141" t="s">
        <v>2</v>
      </c>
      <c r="Y30" s="141">
        <v>3</v>
      </c>
      <c r="Z30" s="141" t="s">
        <v>2</v>
      </c>
      <c r="AA30" s="141" t="s">
        <v>2</v>
      </c>
      <c r="AB30" s="141" t="s">
        <v>2</v>
      </c>
      <c r="AC30" s="141" t="s">
        <v>2</v>
      </c>
      <c r="AD30" s="141" t="s">
        <v>2</v>
      </c>
      <c r="AE30" s="141" t="s">
        <v>2</v>
      </c>
      <c r="AF30" s="141" t="s">
        <v>2</v>
      </c>
      <c r="AG30" s="141" t="s">
        <v>2</v>
      </c>
      <c r="AH30" s="142" t="s">
        <v>2</v>
      </c>
      <c r="AI30" s="142" t="s">
        <v>2</v>
      </c>
      <c r="AJ30" s="141">
        <v>3</v>
      </c>
      <c r="AK30" s="141">
        <v>3</v>
      </c>
      <c r="AL30" s="141" t="s">
        <v>2</v>
      </c>
      <c r="AM30" s="141" t="s">
        <v>2</v>
      </c>
      <c r="AN30" s="141" t="s">
        <v>2</v>
      </c>
      <c r="AO30" s="141" t="s">
        <v>2</v>
      </c>
      <c r="AP30" s="141" t="s">
        <v>2</v>
      </c>
      <c r="AQ30" s="141" t="s">
        <v>2</v>
      </c>
      <c r="AR30" s="141">
        <v>15</v>
      </c>
      <c r="AS30" s="139"/>
      <c r="AT30" s="139"/>
      <c r="AU30" s="139"/>
      <c r="AV30" s="139"/>
      <c r="AW30" s="139"/>
      <c r="AX30" s="139"/>
      <c r="AY30" s="139"/>
      <c r="AZ30" s="139"/>
      <c r="BA30" s="139"/>
      <c r="BB30" s="135"/>
      <c r="BC30" s="134"/>
      <c r="BD30" s="134"/>
      <c r="BE30" s="134"/>
    </row>
    <row r="31" spans="1:57" ht="30" customHeight="1" x14ac:dyDescent="0.55000000000000004">
      <c r="A31" s="143" t="s">
        <v>74</v>
      </c>
      <c r="B31" s="141">
        <v>1</v>
      </c>
      <c r="C31" s="141" t="s">
        <v>2</v>
      </c>
      <c r="D31" s="141" t="s">
        <v>2</v>
      </c>
      <c r="E31" s="141">
        <v>5</v>
      </c>
      <c r="F31" s="141" t="s">
        <v>2</v>
      </c>
      <c r="G31" s="141" t="s">
        <v>2</v>
      </c>
      <c r="H31" s="141" t="s">
        <v>2</v>
      </c>
      <c r="I31" s="141" t="s">
        <v>2</v>
      </c>
      <c r="J31" s="141" t="s">
        <v>2</v>
      </c>
      <c r="K31" s="141" t="s">
        <v>2</v>
      </c>
      <c r="L31" s="141" t="s">
        <v>2</v>
      </c>
      <c r="M31" s="141" t="s">
        <v>2</v>
      </c>
      <c r="N31" s="141">
        <v>5</v>
      </c>
      <c r="O31" s="141" t="s">
        <v>2</v>
      </c>
      <c r="P31" s="141" t="s">
        <v>2</v>
      </c>
      <c r="Q31" s="141" t="s">
        <v>2</v>
      </c>
      <c r="R31" s="141" t="s">
        <v>2</v>
      </c>
      <c r="S31" s="141" t="s">
        <v>2</v>
      </c>
      <c r="T31" s="141" t="s">
        <v>2</v>
      </c>
      <c r="U31" s="141" t="s">
        <v>2</v>
      </c>
      <c r="V31" s="141" t="s">
        <v>2</v>
      </c>
      <c r="W31" s="141" t="s">
        <v>2</v>
      </c>
      <c r="X31" s="141" t="s">
        <v>2</v>
      </c>
      <c r="Y31" s="141">
        <v>2</v>
      </c>
      <c r="Z31" s="141" t="s">
        <v>2</v>
      </c>
      <c r="AA31" s="141" t="s">
        <v>2</v>
      </c>
      <c r="AB31" s="141">
        <v>20</v>
      </c>
      <c r="AC31" s="141" t="s">
        <v>2</v>
      </c>
      <c r="AD31" s="141" t="s">
        <v>2</v>
      </c>
      <c r="AE31" s="141" t="s">
        <v>2</v>
      </c>
      <c r="AF31" s="141" t="s">
        <v>2</v>
      </c>
      <c r="AG31" s="141">
        <v>6</v>
      </c>
      <c r="AH31" s="142" t="s">
        <v>2</v>
      </c>
      <c r="AI31" s="142" t="s">
        <v>2</v>
      </c>
      <c r="AJ31" s="141" t="s">
        <v>2</v>
      </c>
      <c r="AK31" s="141">
        <v>26</v>
      </c>
      <c r="AL31" s="141" t="s">
        <v>2</v>
      </c>
      <c r="AM31" s="141" t="s">
        <v>2</v>
      </c>
      <c r="AN31" s="141" t="s">
        <v>2</v>
      </c>
      <c r="AO31" s="141" t="s">
        <v>2</v>
      </c>
      <c r="AP31" s="141" t="s">
        <v>2</v>
      </c>
      <c r="AQ31" s="141" t="s">
        <v>2</v>
      </c>
      <c r="AR31" s="141" t="s">
        <v>2</v>
      </c>
      <c r="AS31" s="139"/>
      <c r="AT31" s="139"/>
      <c r="AU31" s="139"/>
      <c r="AV31" s="139"/>
      <c r="AW31" s="139"/>
      <c r="AX31" s="139"/>
      <c r="AY31" s="139"/>
      <c r="AZ31" s="139"/>
      <c r="BA31" s="139"/>
      <c r="BB31" s="135"/>
      <c r="BC31" s="134"/>
      <c r="BD31" s="134"/>
      <c r="BE31" s="134"/>
    </row>
    <row r="32" spans="1:57" ht="30" customHeight="1" x14ac:dyDescent="0.55000000000000004">
      <c r="A32" s="143" t="s">
        <v>73</v>
      </c>
      <c r="B32" s="141">
        <v>95</v>
      </c>
      <c r="C32" s="141">
        <v>151</v>
      </c>
      <c r="D32" s="141">
        <v>46</v>
      </c>
      <c r="E32" s="141">
        <v>11</v>
      </c>
      <c r="F32" s="141" t="s">
        <v>2</v>
      </c>
      <c r="G32" s="141" t="s">
        <v>2</v>
      </c>
      <c r="H32" s="141" t="s">
        <v>2</v>
      </c>
      <c r="I32" s="141" t="s">
        <v>2</v>
      </c>
      <c r="J32" s="141">
        <v>13</v>
      </c>
      <c r="K32" s="141" t="s">
        <v>2</v>
      </c>
      <c r="L32" s="141" t="s">
        <v>2</v>
      </c>
      <c r="M32" s="141">
        <v>15</v>
      </c>
      <c r="N32" s="141">
        <v>236</v>
      </c>
      <c r="O32" s="141">
        <v>6</v>
      </c>
      <c r="P32" s="141" t="s">
        <v>2</v>
      </c>
      <c r="Q32" s="141" t="s">
        <v>2</v>
      </c>
      <c r="R32" s="141" t="s">
        <v>2</v>
      </c>
      <c r="S32" s="141" t="s">
        <v>2</v>
      </c>
      <c r="T32" s="141" t="s">
        <v>2</v>
      </c>
      <c r="U32" s="141">
        <v>3</v>
      </c>
      <c r="V32" s="141" t="s">
        <v>2</v>
      </c>
      <c r="W32" s="141" t="s">
        <v>2</v>
      </c>
      <c r="X32" s="141" t="s">
        <v>2</v>
      </c>
      <c r="Y32" s="141">
        <v>86</v>
      </c>
      <c r="Z32" s="141">
        <v>156</v>
      </c>
      <c r="AA32" s="141">
        <v>37</v>
      </c>
      <c r="AB32" s="141">
        <v>1</v>
      </c>
      <c r="AC32" s="141" t="s">
        <v>2</v>
      </c>
      <c r="AD32" s="141" t="s">
        <v>2</v>
      </c>
      <c r="AE32" s="141" t="s">
        <v>2</v>
      </c>
      <c r="AF32" s="141" t="s">
        <v>2</v>
      </c>
      <c r="AG32" s="141">
        <v>3</v>
      </c>
      <c r="AH32" s="142" t="s">
        <v>2</v>
      </c>
      <c r="AI32" s="142" t="s">
        <v>2</v>
      </c>
      <c r="AJ32" s="141">
        <v>13</v>
      </c>
      <c r="AK32" s="141">
        <v>210</v>
      </c>
      <c r="AL32" s="141">
        <v>1</v>
      </c>
      <c r="AM32" s="141" t="s">
        <v>2</v>
      </c>
      <c r="AN32" s="141" t="s">
        <v>2</v>
      </c>
      <c r="AO32" s="141" t="s">
        <v>2</v>
      </c>
      <c r="AP32" s="141" t="s">
        <v>2</v>
      </c>
      <c r="AQ32" s="141" t="s">
        <v>2</v>
      </c>
      <c r="AR32" s="141">
        <v>1</v>
      </c>
      <c r="AS32" s="139"/>
      <c r="AT32" s="139"/>
      <c r="AU32" s="139"/>
      <c r="AV32" s="139"/>
      <c r="AW32" s="139"/>
      <c r="AX32" s="139"/>
      <c r="AY32" s="139"/>
      <c r="AZ32" s="139"/>
      <c r="BA32" s="139"/>
      <c r="BB32" s="135"/>
      <c r="BC32" s="134"/>
      <c r="BD32" s="134"/>
      <c r="BE32" s="134"/>
    </row>
    <row r="33" spans="1:57" ht="30" customHeight="1" x14ac:dyDescent="0.55000000000000004">
      <c r="A33" s="143" t="s">
        <v>72</v>
      </c>
      <c r="B33" s="141">
        <v>1</v>
      </c>
      <c r="C33" s="141" t="s">
        <v>2</v>
      </c>
      <c r="D33" s="141" t="s">
        <v>2</v>
      </c>
      <c r="E33" s="141" t="s">
        <v>2</v>
      </c>
      <c r="F33" s="141" t="s">
        <v>2</v>
      </c>
      <c r="G33" s="141" t="s">
        <v>2</v>
      </c>
      <c r="H33" s="141" t="s">
        <v>2</v>
      </c>
      <c r="I33" s="141" t="s">
        <v>2</v>
      </c>
      <c r="J33" s="141">
        <v>1</v>
      </c>
      <c r="K33" s="141" t="s">
        <v>2</v>
      </c>
      <c r="L33" s="141" t="s">
        <v>2</v>
      </c>
      <c r="M33" s="141" t="s">
        <v>2</v>
      </c>
      <c r="N33" s="141">
        <v>1</v>
      </c>
      <c r="O33" s="141" t="s">
        <v>2</v>
      </c>
      <c r="P33" s="141" t="s">
        <v>2</v>
      </c>
      <c r="Q33" s="141" t="s">
        <v>2</v>
      </c>
      <c r="R33" s="141" t="s">
        <v>2</v>
      </c>
      <c r="S33" s="141" t="s">
        <v>2</v>
      </c>
      <c r="T33" s="141" t="s">
        <v>2</v>
      </c>
      <c r="U33" s="141" t="s">
        <v>2</v>
      </c>
      <c r="V33" s="141" t="s">
        <v>2</v>
      </c>
      <c r="W33" s="141" t="s">
        <v>2</v>
      </c>
      <c r="X33" s="141" t="s">
        <v>2</v>
      </c>
      <c r="Y33" s="141">
        <v>7</v>
      </c>
      <c r="Z33" s="141">
        <v>2</v>
      </c>
      <c r="AA33" s="141" t="s">
        <v>2</v>
      </c>
      <c r="AB33" s="141" t="s">
        <v>2</v>
      </c>
      <c r="AC33" s="141" t="s">
        <v>2</v>
      </c>
      <c r="AD33" s="141" t="s">
        <v>2</v>
      </c>
      <c r="AE33" s="141" t="s">
        <v>2</v>
      </c>
      <c r="AF33" s="141" t="s">
        <v>2</v>
      </c>
      <c r="AG33" s="141" t="s">
        <v>2</v>
      </c>
      <c r="AH33" s="142" t="s">
        <v>2</v>
      </c>
      <c r="AI33" s="142">
        <v>1</v>
      </c>
      <c r="AJ33" s="141">
        <v>10</v>
      </c>
      <c r="AK33" s="141">
        <v>13</v>
      </c>
      <c r="AL33" s="141" t="s">
        <v>2</v>
      </c>
      <c r="AM33" s="141" t="s">
        <v>2</v>
      </c>
      <c r="AN33" s="141" t="s">
        <v>2</v>
      </c>
      <c r="AO33" s="141" t="s">
        <v>2</v>
      </c>
      <c r="AP33" s="141" t="s">
        <v>2</v>
      </c>
      <c r="AQ33" s="141" t="s">
        <v>2</v>
      </c>
      <c r="AR33" s="141" t="s">
        <v>2</v>
      </c>
      <c r="AS33" s="139"/>
      <c r="AT33" s="139"/>
      <c r="AU33" s="139"/>
      <c r="AV33" s="139"/>
      <c r="AW33" s="139"/>
      <c r="AX33" s="139"/>
      <c r="AY33" s="139"/>
      <c r="AZ33" s="139"/>
      <c r="BA33" s="139"/>
      <c r="BB33" s="135"/>
      <c r="BC33" s="134"/>
      <c r="BD33" s="134"/>
      <c r="BE33" s="134"/>
    </row>
    <row r="34" spans="1:57" ht="30" customHeight="1" x14ac:dyDescent="0.55000000000000004">
      <c r="A34" s="143" t="s">
        <v>71</v>
      </c>
      <c r="B34" s="141">
        <v>2</v>
      </c>
      <c r="C34" s="141" t="s">
        <v>2</v>
      </c>
      <c r="D34" s="141" t="s">
        <v>2</v>
      </c>
      <c r="E34" s="141" t="s">
        <v>2</v>
      </c>
      <c r="F34" s="141" t="s">
        <v>2</v>
      </c>
      <c r="G34" s="141" t="s">
        <v>2</v>
      </c>
      <c r="H34" s="141" t="s">
        <v>2</v>
      </c>
      <c r="I34" s="141" t="s">
        <v>2</v>
      </c>
      <c r="J34" s="141" t="s">
        <v>2</v>
      </c>
      <c r="K34" s="141" t="s">
        <v>2</v>
      </c>
      <c r="L34" s="141" t="s">
        <v>2</v>
      </c>
      <c r="M34" s="141">
        <v>3</v>
      </c>
      <c r="N34" s="141">
        <v>3</v>
      </c>
      <c r="O34" s="141">
        <v>1</v>
      </c>
      <c r="P34" s="141" t="s">
        <v>2</v>
      </c>
      <c r="Q34" s="141" t="s">
        <v>2</v>
      </c>
      <c r="R34" s="141" t="s">
        <v>2</v>
      </c>
      <c r="S34" s="141" t="s">
        <v>2</v>
      </c>
      <c r="T34" s="141" t="s">
        <v>2</v>
      </c>
      <c r="U34" s="141" t="s">
        <v>2</v>
      </c>
      <c r="V34" s="141" t="s">
        <v>2</v>
      </c>
      <c r="W34" s="141" t="s">
        <v>2</v>
      </c>
      <c r="X34" s="141" t="s">
        <v>2</v>
      </c>
      <c r="Y34" s="141">
        <v>3</v>
      </c>
      <c r="Z34" s="141" t="s">
        <v>2</v>
      </c>
      <c r="AA34" s="141" t="s">
        <v>2</v>
      </c>
      <c r="AB34" s="141" t="s">
        <v>2</v>
      </c>
      <c r="AC34" s="141" t="s">
        <v>2</v>
      </c>
      <c r="AD34" s="141" t="s">
        <v>2</v>
      </c>
      <c r="AE34" s="141" t="s">
        <v>2</v>
      </c>
      <c r="AF34" s="141" t="s">
        <v>2</v>
      </c>
      <c r="AG34" s="141" t="s">
        <v>2</v>
      </c>
      <c r="AH34" s="142" t="s">
        <v>2</v>
      </c>
      <c r="AI34" s="142" t="s">
        <v>2</v>
      </c>
      <c r="AJ34" s="141">
        <v>25</v>
      </c>
      <c r="AK34" s="141">
        <v>25</v>
      </c>
      <c r="AL34" s="141" t="s">
        <v>2</v>
      </c>
      <c r="AM34" s="141" t="s">
        <v>2</v>
      </c>
      <c r="AN34" s="141" t="s">
        <v>2</v>
      </c>
      <c r="AO34" s="141" t="s">
        <v>2</v>
      </c>
      <c r="AP34" s="141" t="s">
        <v>2</v>
      </c>
      <c r="AQ34" s="141" t="s">
        <v>2</v>
      </c>
      <c r="AR34" s="141" t="s">
        <v>2</v>
      </c>
      <c r="AS34" s="139"/>
      <c r="AT34" s="139"/>
      <c r="AU34" s="139"/>
      <c r="AV34" s="139"/>
      <c r="AW34" s="139"/>
      <c r="AX34" s="139"/>
      <c r="AY34" s="139"/>
      <c r="AZ34" s="139"/>
      <c r="BA34" s="139"/>
      <c r="BB34" s="135"/>
      <c r="BC34" s="134"/>
      <c r="BD34" s="134"/>
      <c r="BE34" s="134"/>
    </row>
    <row r="35" spans="1:57" x14ac:dyDescent="0.55000000000000004">
      <c r="A35" s="140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0"/>
      <c r="AK35" s="130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5"/>
      <c r="BC35" s="134"/>
      <c r="BD35" s="134"/>
      <c r="BE35" s="134"/>
    </row>
    <row r="36" spans="1:57" x14ac:dyDescent="0.55000000000000004">
      <c r="A36" s="138" t="s">
        <v>70</v>
      </c>
      <c r="B36" s="134"/>
      <c r="C36" s="136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4"/>
      <c r="BD36" s="134"/>
      <c r="BE36" s="134"/>
    </row>
    <row r="37" spans="1:57" x14ac:dyDescent="0.55000000000000004">
      <c r="A37" s="138" t="s">
        <v>69</v>
      </c>
      <c r="B37" s="134"/>
      <c r="C37" s="136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4"/>
      <c r="BD37" s="134"/>
      <c r="BE37" s="134"/>
    </row>
    <row r="38" spans="1:57" x14ac:dyDescent="0.55000000000000004">
      <c r="A38" s="137"/>
      <c r="B38" s="134"/>
      <c r="C38" s="136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5"/>
      <c r="BC38" s="134"/>
      <c r="BD38" s="134"/>
      <c r="BE38" s="134"/>
    </row>
    <row r="39" spans="1:57" x14ac:dyDescent="0.55000000000000004">
      <c r="A39" s="137"/>
      <c r="B39" s="134"/>
      <c r="C39" s="136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5"/>
      <c r="BC39" s="134"/>
      <c r="BD39" s="134"/>
      <c r="BE39" s="134"/>
    </row>
    <row r="40" spans="1:57" x14ac:dyDescent="0.55000000000000004">
      <c r="A40" s="137"/>
      <c r="B40" s="134"/>
      <c r="C40" s="136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5"/>
      <c r="BC40" s="134"/>
      <c r="BD40" s="134"/>
      <c r="BE40" s="134"/>
    </row>
    <row r="41" spans="1:57" x14ac:dyDescent="0.55000000000000004">
      <c r="A41" s="137"/>
      <c r="B41" s="134"/>
      <c r="C41" s="136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5"/>
      <c r="BC41" s="134"/>
      <c r="BD41" s="134"/>
      <c r="BE41" s="134"/>
    </row>
    <row r="42" spans="1:57" ht="26.25" customHeight="1" x14ac:dyDescent="0.55000000000000004">
      <c r="BD42" s="129"/>
      <c r="BE42" s="129"/>
    </row>
    <row r="43" spans="1:57" ht="13.5" customHeight="1" x14ac:dyDescent="0.55000000000000004">
      <c r="S43" s="129" t="s">
        <v>68</v>
      </c>
      <c r="T43" s="129">
        <v>13</v>
      </c>
      <c r="U43" s="129">
        <v>89</v>
      </c>
      <c r="AQ43" s="129">
        <v>18</v>
      </c>
      <c r="AR43" s="129">
        <v>25</v>
      </c>
      <c r="BD43" s="129"/>
      <c r="BE43" s="129"/>
    </row>
    <row r="44" spans="1:57" ht="13.5" customHeight="1" x14ac:dyDescent="0.55000000000000004">
      <c r="BD44" s="129"/>
      <c r="BE44" s="129"/>
    </row>
    <row r="45" spans="1:57" ht="13.5" customHeight="1" x14ac:dyDescent="0.55000000000000004">
      <c r="BD45" s="129"/>
      <c r="BE45" s="129"/>
    </row>
    <row r="46" spans="1:57" ht="13.5" customHeight="1" x14ac:dyDescent="0.55000000000000004">
      <c r="BD46" s="129"/>
      <c r="BE46" s="129"/>
    </row>
    <row r="47" spans="1:57" ht="13.5" customHeight="1" x14ac:dyDescent="0.55000000000000004">
      <c r="BD47" s="129"/>
      <c r="BE47" s="129"/>
    </row>
    <row r="48" spans="1:57" ht="13.5" customHeight="1" x14ac:dyDescent="0.55000000000000004">
      <c r="BD48" s="129"/>
      <c r="BE48" s="129"/>
    </row>
    <row r="49" spans="1:57" s="133" customFormat="1" ht="23.15" customHeight="1" x14ac:dyDescent="0.55000000000000004">
      <c r="A49" s="132"/>
      <c r="B49" s="129"/>
      <c r="C49" s="131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30"/>
    </row>
    <row r="50" spans="1:57" s="133" customFormat="1" ht="15" customHeight="1" x14ac:dyDescent="0.55000000000000004">
      <c r="A50" s="132"/>
      <c r="B50" s="129"/>
      <c r="C50" s="131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30"/>
    </row>
    <row r="51" spans="1:57" s="133" customFormat="1" ht="15" customHeight="1" x14ac:dyDescent="0.55000000000000004">
      <c r="A51" s="132"/>
      <c r="B51" s="129"/>
      <c r="C51" s="131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30"/>
    </row>
    <row r="52" spans="1:57" s="133" customFormat="1" ht="18.75" customHeight="1" x14ac:dyDescent="0.55000000000000004">
      <c r="A52" s="132"/>
      <c r="B52" s="129"/>
      <c r="C52" s="131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30"/>
    </row>
    <row r="53" spans="1:57" s="133" customFormat="1" ht="28.5" customHeight="1" x14ac:dyDescent="0.55000000000000004">
      <c r="A53" s="132"/>
      <c r="B53" s="129"/>
      <c r="C53" s="131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30"/>
    </row>
    <row r="54" spans="1:57" ht="27" customHeight="1" x14ac:dyDescent="0.55000000000000004">
      <c r="BD54" s="129"/>
      <c r="BE54" s="129"/>
    </row>
    <row r="55" spans="1:57" x14ac:dyDescent="0.55000000000000004">
      <c r="BD55" s="129"/>
      <c r="BE55" s="129"/>
    </row>
    <row r="56" spans="1:57" x14ac:dyDescent="0.55000000000000004">
      <c r="BD56" s="129"/>
      <c r="BE56" s="129"/>
    </row>
    <row r="57" spans="1:57" x14ac:dyDescent="0.55000000000000004">
      <c r="BD57" s="129"/>
      <c r="BE57" s="129"/>
    </row>
    <row r="58" spans="1:57" x14ac:dyDescent="0.55000000000000004">
      <c r="BD58" s="129"/>
      <c r="BE58" s="129"/>
    </row>
    <row r="59" spans="1:57" x14ac:dyDescent="0.55000000000000004">
      <c r="BD59" s="129"/>
      <c r="BE59" s="129"/>
    </row>
  </sheetData>
  <mergeCells count="50">
    <mergeCell ref="A5:A6"/>
    <mergeCell ref="C4:C6"/>
    <mergeCell ref="D4:D6"/>
    <mergeCell ref="E4:E6"/>
    <mergeCell ref="B3:B6"/>
    <mergeCell ref="Z3:AO3"/>
    <mergeCell ref="T5:T6"/>
    <mergeCell ref="Q4:R4"/>
    <mergeCell ref="P5:Q5"/>
    <mergeCell ref="L4:L6"/>
    <mergeCell ref="N4:N6"/>
    <mergeCell ref="AA4:AA6"/>
    <mergeCell ref="AO5:AO6"/>
    <mergeCell ref="AB4:AB6"/>
    <mergeCell ref="AN4:AO4"/>
    <mergeCell ref="AL5:AL6"/>
    <mergeCell ref="AP5:AP6"/>
    <mergeCell ref="AI4:AI6"/>
    <mergeCell ref="K4:K6"/>
    <mergeCell ref="S5:S6"/>
    <mergeCell ref="AH4:AH6"/>
    <mergeCell ref="M4:M6"/>
    <mergeCell ref="V3:V6"/>
    <mergeCell ref="W5:W6"/>
    <mergeCell ref="AR5:AR6"/>
    <mergeCell ref="X5:X6"/>
    <mergeCell ref="Y3:Y6"/>
    <mergeCell ref="Z4:Z6"/>
    <mergeCell ref="AM5:AN5"/>
    <mergeCell ref="AJ4:AJ6"/>
    <mergeCell ref="AQ5:AQ6"/>
    <mergeCell ref="AC4:AC6"/>
    <mergeCell ref="AK4:AK6"/>
    <mergeCell ref="AF4:AF6"/>
    <mergeCell ref="B2:Q2"/>
    <mergeCell ref="V2:X2"/>
    <mergeCell ref="O5:O6"/>
    <mergeCell ref="R5:R6"/>
    <mergeCell ref="U5:U6"/>
    <mergeCell ref="W3:X4"/>
    <mergeCell ref="H4:H6"/>
    <mergeCell ref="AE4:AE6"/>
    <mergeCell ref="G4:G6"/>
    <mergeCell ref="AD4:AD6"/>
    <mergeCell ref="Y2:AO2"/>
    <mergeCell ref="C3:Q3"/>
    <mergeCell ref="F4:F6"/>
    <mergeCell ref="I4:I6"/>
    <mergeCell ref="J4:J6"/>
    <mergeCell ref="AG4:AG6"/>
  </mergeCells>
  <phoneticPr fontId="3"/>
  <pageMargins left="0.6692913385826772" right="0.27559055118110237" top="0.98425196850393704" bottom="0.78740157480314965" header="0" footer="0"/>
  <pageSetup paperSize="9" scale="50" orientation="landscape" r:id="rId1"/>
  <headerFooter alignWithMargins="0"/>
  <rowBreaks count="3" manualBreakCount="3">
    <brk id="4801" min="333" max="22917" man="1"/>
    <brk id="8313" min="329" max="28805" man="1"/>
    <brk id="11549" min="325" max="3234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E55"/>
  <sheetViews>
    <sheetView showGridLines="0" view="pageBreakPreview" zoomScale="70" zoomScaleNormal="100" zoomScaleSheetLayoutView="70" workbookViewId="0">
      <selection activeCell="A7" sqref="A7:XFD7"/>
    </sheetView>
  </sheetViews>
  <sheetFormatPr defaultColWidth="10" defaultRowHeight="18" x14ac:dyDescent="0.55000000000000004"/>
  <cols>
    <col min="1" max="1" width="11.90625" style="132" customWidth="1"/>
    <col min="2" max="2" width="6.453125" style="131" customWidth="1"/>
    <col min="3" max="6" width="6.453125" style="129" customWidth="1"/>
    <col min="7" max="7" width="5.6328125" style="129" customWidth="1"/>
    <col min="8" max="15" width="6.453125" style="129" customWidth="1"/>
    <col min="16" max="16" width="5" style="129" customWidth="1"/>
    <col min="17" max="20" width="6.453125" style="129" customWidth="1"/>
    <col min="21" max="21" width="6.453125" style="131" customWidth="1"/>
    <col min="22" max="22" width="6.453125" style="129" customWidth="1"/>
    <col min="23" max="23" width="5.453125" style="129" customWidth="1"/>
    <col min="24" max="24" width="5.26953125" style="129" customWidth="1"/>
    <col min="25" max="25" width="6.453125" style="129" customWidth="1"/>
    <col min="26" max="27" width="5.36328125" style="129" customWidth="1"/>
    <col min="28" max="28" width="6.453125" style="129" customWidth="1"/>
    <col min="29" max="30" width="5.90625" style="129" bestFit="1" customWidth="1"/>
    <col min="31" max="34" width="6.453125" style="129" customWidth="1"/>
    <col min="35" max="35" width="5" style="129" customWidth="1"/>
    <col min="36" max="39" width="6.453125" style="129" customWidth="1"/>
    <col min="40" max="44" width="9.6328125" style="129" customWidth="1"/>
    <col min="45" max="46" width="5.08984375" style="129" customWidth="1"/>
    <col min="47" max="47" width="6.453125" style="129" customWidth="1"/>
    <col min="48" max="48" width="5.36328125" style="129" customWidth="1"/>
    <col min="49" max="49" width="6.08984375" style="129" customWidth="1"/>
    <col min="50" max="52" width="5.36328125" style="129" customWidth="1"/>
    <col min="53" max="53" width="5.36328125" style="130" customWidth="1"/>
    <col min="54" max="55" width="10" style="130" customWidth="1"/>
    <col min="56" max="16384" width="10" style="129"/>
  </cols>
  <sheetData>
    <row r="1" spans="1:57" ht="30" customHeight="1" x14ac:dyDescent="0.55000000000000004">
      <c r="A1" s="242" t="s">
        <v>140</v>
      </c>
      <c r="B1" s="136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6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L1" s="269" t="s">
        <v>122</v>
      </c>
      <c r="AM1" s="269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B1" s="135"/>
      <c r="BC1" s="134"/>
      <c r="BD1" s="134"/>
      <c r="BE1" s="134"/>
    </row>
    <row r="2" spans="1:57" ht="30" customHeight="1" x14ac:dyDescent="0.55000000000000004">
      <c r="A2" s="240"/>
      <c r="B2" s="268" t="s">
        <v>139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6"/>
      <c r="U2" s="267" t="s">
        <v>138</v>
      </c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6"/>
      <c r="BA2" s="135"/>
      <c r="BB2" s="134"/>
      <c r="BC2" s="134"/>
      <c r="BD2" s="134"/>
    </row>
    <row r="3" spans="1:57" s="252" customFormat="1" ht="30" customHeight="1" x14ac:dyDescent="0.55000000000000004">
      <c r="A3" s="265"/>
      <c r="B3" s="216" t="s">
        <v>116</v>
      </c>
      <c r="C3" s="216" t="s">
        <v>115</v>
      </c>
      <c r="D3" s="216" t="s">
        <v>114</v>
      </c>
      <c r="E3" s="216" t="s">
        <v>113</v>
      </c>
      <c r="F3" s="216" t="s">
        <v>112</v>
      </c>
      <c r="G3" s="216" t="s">
        <v>111</v>
      </c>
      <c r="H3" s="216" t="s">
        <v>110</v>
      </c>
      <c r="I3" s="216" t="s">
        <v>137</v>
      </c>
      <c r="J3" s="216" t="s">
        <v>108</v>
      </c>
      <c r="K3" s="216" t="s">
        <v>21</v>
      </c>
      <c r="L3" s="216" t="s">
        <v>16</v>
      </c>
      <c r="M3" s="194" t="s">
        <v>107</v>
      </c>
      <c r="N3" s="226" t="s">
        <v>106</v>
      </c>
      <c r="O3" s="213"/>
      <c r="P3" s="213"/>
      <c r="Q3" s="213"/>
      <c r="R3" s="213"/>
      <c r="S3" s="213"/>
      <c r="T3" s="196"/>
      <c r="U3" s="216" t="s">
        <v>116</v>
      </c>
      <c r="V3" s="216" t="s">
        <v>115</v>
      </c>
      <c r="W3" s="216" t="s">
        <v>114</v>
      </c>
      <c r="X3" s="200" t="s">
        <v>113</v>
      </c>
      <c r="Y3" s="216" t="s">
        <v>112</v>
      </c>
      <c r="Z3" s="216" t="s">
        <v>111</v>
      </c>
      <c r="AA3" s="200" t="s">
        <v>110</v>
      </c>
      <c r="AB3" s="216" t="s">
        <v>137</v>
      </c>
      <c r="AC3" s="216" t="s">
        <v>108</v>
      </c>
      <c r="AD3" s="216" t="s">
        <v>21</v>
      </c>
      <c r="AE3" s="200" t="s">
        <v>16</v>
      </c>
      <c r="AF3" s="194" t="s">
        <v>107</v>
      </c>
      <c r="AG3" s="226" t="s">
        <v>106</v>
      </c>
      <c r="AH3" s="213"/>
      <c r="AI3" s="213"/>
      <c r="AJ3" s="213"/>
      <c r="AK3" s="213"/>
      <c r="AL3" s="213"/>
      <c r="AM3" s="196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253"/>
      <c r="BC3" s="253"/>
      <c r="BD3" s="253"/>
    </row>
    <row r="4" spans="1:57" s="252" customFormat="1" ht="30" customHeight="1" x14ac:dyDescent="0.55000000000000004">
      <c r="A4" s="265"/>
      <c r="B4" s="200"/>
      <c r="C4" s="200"/>
      <c r="D4" s="200"/>
      <c r="E4" s="200"/>
      <c r="F4" s="201"/>
      <c r="G4" s="201"/>
      <c r="H4" s="200"/>
      <c r="I4" s="200"/>
      <c r="J4" s="201"/>
      <c r="K4" s="201"/>
      <c r="L4" s="262"/>
      <c r="M4" s="261"/>
      <c r="N4" s="261" t="s">
        <v>104</v>
      </c>
      <c r="O4" s="264" t="s">
        <v>103</v>
      </c>
      <c r="P4" s="263"/>
      <c r="Q4" s="194" t="s">
        <v>102</v>
      </c>
      <c r="R4" s="194" t="s">
        <v>101</v>
      </c>
      <c r="S4" s="260" t="s">
        <v>136</v>
      </c>
      <c r="T4" s="192" t="s">
        <v>99</v>
      </c>
      <c r="U4" s="200"/>
      <c r="V4" s="201"/>
      <c r="W4" s="201"/>
      <c r="X4" s="200"/>
      <c r="Y4" s="201"/>
      <c r="Z4" s="201"/>
      <c r="AA4" s="200"/>
      <c r="AB4" s="200"/>
      <c r="AC4" s="201"/>
      <c r="AD4" s="201"/>
      <c r="AE4" s="262"/>
      <c r="AF4" s="261"/>
      <c r="AG4" s="261" t="s">
        <v>104</v>
      </c>
      <c r="AH4" s="197" t="s">
        <v>103</v>
      </c>
      <c r="AI4" s="196"/>
      <c r="AJ4" s="194" t="s">
        <v>102</v>
      </c>
      <c r="AK4" s="194" t="s">
        <v>101</v>
      </c>
      <c r="AL4" s="260" t="s">
        <v>136</v>
      </c>
      <c r="AM4" s="192" t="s">
        <v>99</v>
      </c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253"/>
      <c r="BC4" s="253"/>
      <c r="BD4" s="253"/>
    </row>
    <row r="5" spans="1:57" s="252" customFormat="1" ht="48" customHeight="1" x14ac:dyDescent="0.55000000000000004">
      <c r="A5" s="259"/>
      <c r="B5" s="184"/>
      <c r="C5" s="184"/>
      <c r="D5" s="184"/>
      <c r="E5" s="257"/>
      <c r="F5" s="185"/>
      <c r="G5" s="185"/>
      <c r="H5" s="257"/>
      <c r="I5" s="184"/>
      <c r="J5" s="185"/>
      <c r="K5" s="185"/>
      <c r="L5" s="256"/>
      <c r="M5" s="255"/>
      <c r="N5" s="255"/>
      <c r="O5" s="258"/>
      <c r="P5" s="180" t="s">
        <v>98</v>
      </c>
      <c r="Q5" s="255"/>
      <c r="R5" s="178"/>
      <c r="S5" s="254"/>
      <c r="T5" s="176"/>
      <c r="U5" s="184"/>
      <c r="V5" s="185"/>
      <c r="W5" s="185"/>
      <c r="X5" s="257"/>
      <c r="Y5" s="185"/>
      <c r="Z5" s="185"/>
      <c r="AA5" s="257"/>
      <c r="AB5" s="184"/>
      <c r="AC5" s="185"/>
      <c r="AD5" s="185"/>
      <c r="AE5" s="256"/>
      <c r="AF5" s="255"/>
      <c r="AG5" s="255"/>
      <c r="AH5" s="181"/>
      <c r="AI5" s="180" t="s">
        <v>98</v>
      </c>
      <c r="AJ5" s="255"/>
      <c r="AK5" s="178"/>
      <c r="AL5" s="254"/>
      <c r="AM5" s="176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253"/>
      <c r="BC5" s="253"/>
      <c r="BD5" s="253"/>
    </row>
    <row r="6" spans="1:57" s="249" customFormat="1" ht="30" customHeight="1" x14ac:dyDescent="0.55000000000000004">
      <c r="A6" s="170" t="s">
        <v>97</v>
      </c>
      <c r="B6" s="169">
        <v>2793</v>
      </c>
      <c r="C6" s="169">
        <v>3983</v>
      </c>
      <c r="D6" s="169">
        <v>1539</v>
      </c>
      <c r="E6" s="169">
        <v>161</v>
      </c>
      <c r="F6" s="169">
        <v>313</v>
      </c>
      <c r="G6" s="169">
        <v>39</v>
      </c>
      <c r="H6" s="169">
        <v>614</v>
      </c>
      <c r="I6" s="169">
        <v>6508</v>
      </c>
      <c r="J6" s="169">
        <v>91</v>
      </c>
      <c r="K6" s="169">
        <v>132</v>
      </c>
      <c r="L6" s="169">
        <v>30574</v>
      </c>
      <c r="M6" s="251">
        <f>IF(SUM(B6:L6)=0,"-",SUM(B6:L6))</f>
        <v>46747</v>
      </c>
      <c r="N6" s="169">
        <v>887</v>
      </c>
      <c r="O6" s="169">
        <v>843</v>
      </c>
      <c r="P6" s="169">
        <v>81</v>
      </c>
      <c r="Q6" s="169">
        <v>13</v>
      </c>
      <c r="R6" s="169">
        <v>81</v>
      </c>
      <c r="S6" s="169"/>
      <c r="T6" s="174"/>
      <c r="U6" s="174">
        <v>10</v>
      </c>
      <c r="V6" s="169">
        <v>118</v>
      </c>
      <c r="W6" s="169">
        <v>35</v>
      </c>
      <c r="X6" s="169">
        <v>0</v>
      </c>
      <c r="Y6" s="169">
        <v>4</v>
      </c>
      <c r="Z6" s="169">
        <v>0</v>
      </c>
      <c r="AA6" s="169">
        <v>1</v>
      </c>
      <c r="AB6" s="169">
        <v>76</v>
      </c>
      <c r="AC6" s="169">
        <v>0</v>
      </c>
      <c r="AD6" s="169">
        <v>0</v>
      </c>
      <c r="AE6" s="169">
        <v>165</v>
      </c>
      <c r="AF6" s="250">
        <f>IF(SUM(U6:AE6)=0,"-",SUM(U6:AE6))</f>
        <v>409</v>
      </c>
      <c r="AG6" s="169">
        <v>20</v>
      </c>
      <c r="AH6" s="169">
        <v>37</v>
      </c>
      <c r="AI6" s="169">
        <v>1</v>
      </c>
      <c r="AJ6" s="169"/>
      <c r="AK6" s="169">
        <v>3</v>
      </c>
      <c r="AL6" s="169"/>
      <c r="AM6" s="174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</row>
    <row r="7" spans="1:57" s="249" customFormat="1" ht="30" customHeight="1" x14ac:dyDescent="0.55000000000000004">
      <c r="A7" s="170" t="s">
        <v>9</v>
      </c>
      <c r="B7" s="169">
        <f>SUM(B8:C9)</f>
        <v>207</v>
      </c>
      <c r="C7" s="169">
        <f>SUM(C8:D9)</f>
        <v>317</v>
      </c>
      <c r="D7" s="169">
        <f>SUM(D8:E9)</f>
        <v>186</v>
      </c>
      <c r="E7" s="169">
        <f>SUM(E8:F9)</f>
        <v>47</v>
      </c>
      <c r="F7" s="169">
        <f>SUM(F8:G9)</f>
        <v>21</v>
      </c>
      <c r="G7" s="169">
        <f>SUM(G8:H9)</f>
        <v>26</v>
      </c>
      <c r="H7" s="169">
        <f>SUM(H8:I9)</f>
        <v>497</v>
      </c>
      <c r="I7" s="169">
        <f>SUM(I8:J9)</f>
        <v>473</v>
      </c>
      <c r="J7" s="169">
        <f>SUM(J8:K9)</f>
        <v>4</v>
      </c>
      <c r="K7" s="169">
        <f>SUM(K8:L9)</f>
        <v>4194</v>
      </c>
      <c r="L7" s="169">
        <f>SUM(L8:M9)</f>
        <v>8861</v>
      </c>
      <c r="M7" s="169">
        <f>SUM(M8:N9)</f>
        <v>4716</v>
      </c>
      <c r="N7" s="169">
        <f>SUM(N8:O9)</f>
        <v>113</v>
      </c>
      <c r="O7" s="169">
        <f>SUM(O8:P9)</f>
        <v>67</v>
      </c>
      <c r="P7" s="169">
        <f>SUM(P8:Q9)</f>
        <v>8</v>
      </c>
      <c r="Q7" s="169">
        <f>SUM(Q8:R9)</f>
        <v>8</v>
      </c>
      <c r="R7" s="169">
        <f>SUM(R8:S9)</f>
        <v>19</v>
      </c>
      <c r="S7" s="169">
        <f>SUM(S8:T9)</f>
        <v>248</v>
      </c>
      <c r="T7" s="169">
        <f>SUM(T8:U9)</f>
        <v>229</v>
      </c>
      <c r="U7" s="169">
        <f>SUM(U8:V9)</f>
        <v>0</v>
      </c>
      <c r="V7" s="169">
        <f>SUM(V8:W9)</f>
        <v>0</v>
      </c>
      <c r="W7" s="169">
        <f>SUM(W8:X9)</f>
        <v>0</v>
      </c>
      <c r="X7" s="169">
        <f>SUM(X8:Y9)</f>
        <v>0</v>
      </c>
      <c r="Y7" s="169">
        <f>SUM(Y8:Z9)</f>
        <v>0</v>
      </c>
      <c r="Z7" s="169">
        <f>SUM(Z8:AA9)</f>
        <v>0</v>
      </c>
      <c r="AA7" s="169">
        <f>SUM(AA8:AB9)</f>
        <v>19</v>
      </c>
      <c r="AB7" s="169">
        <f>SUM(AB8:AC9)</f>
        <v>19</v>
      </c>
      <c r="AC7" s="169">
        <f>SUM(AC8:AD9)</f>
        <v>0</v>
      </c>
      <c r="AD7" s="169">
        <f>SUM(AD8:AE9)</f>
        <v>9</v>
      </c>
      <c r="AE7" s="169">
        <f>SUM(AE8:AF9)</f>
        <v>33</v>
      </c>
      <c r="AF7" s="169">
        <f>SUM(AF8:AG9)</f>
        <v>24</v>
      </c>
      <c r="AG7" s="169">
        <f>SUM(AG8:AH9)</f>
        <v>5</v>
      </c>
      <c r="AH7" s="169">
        <f>SUM(AH8:AI9)</f>
        <v>5</v>
      </c>
      <c r="AI7" s="169">
        <f>SUM(AI8:AJ9)</f>
        <v>0</v>
      </c>
      <c r="AJ7" s="169">
        <f>SUM(AJ8:AK9)</f>
        <v>0</v>
      </c>
      <c r="AK7" s="169">
        <f>SUM(AK8:AL9)</f>
        <v>0</v>
      </c>
      <c r="AL7" s="169">
        <f>SUM(AL8:AM9)</f>
        <v>5</v>
      </c>
      <c r="AM7" s="169">
        <f>SUM(AM8:AN9)</f>
        <v>5</v>
      </c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</row>
    <row r="8" spans="1:57" ht="30" customHeight="1" x14ac:dyDescent="0.55000000000000004">
      <c r="A8" s="146" t="s">
        <v>96</v>
      </c>
      <c r="B8" s="144">
        <v>15</v>
      </c>
      <c r="C8" s="144">
        <v>133</v>
      </c>
      <c r="D8" s="144">
        <v>118</v>
      </c>
      <c r="E8" s="144">
        <v>21</v>
      </c>
      <c r="F8" s="144">
        <v>10</v>
      </c>
      <c r="G8" s="144">
        <v>1</v>
      </c>
      <c r="H8" s="144">
        <v>13</v>
      </c>
      <c r="I8" s="144">
        <v>192</v>
      </c>
      <c r="J8" s="144">
        <v>1</v>
      </c>
      <c r="K8" s="144">
        <v>1</v>
      </c>
      <c r="L8" s="144">
        <v>4000</v>
      </c>
      <c r="M8" s="144">
        <f>IF(SUM(B8:L8)=0,"-",SUM(B8:L8))</f>
        <v>4505</v>
      </c>
      <c r="N8" s="144">
        <v>46</v>
      </c>
      <c r="O8" s="144">
        <v>67</v>
      </c>
      <c r="P8" s="144">
        <v>0</v>
      </c>
      <c r="Q8" s="144">
        <v>8</v>
      </c>
      <c r="R8" s="144">
        <v>0</v>
      </c>
      <c r="S8" s="164">
        <v>18</v>
      </c>
      <c r="T8" s="164">
        <v>227</v>
      </c>
      <c r="U8" s="144">
        <v>0</v>
      </c>
      <c r="V8" s="144">
        <v>0</v>
      </c>
      <c r="W8" s="144">
        <v>0</v>
      </c>
      <c r="X8" s="144">
        <v>0</v>
      </c>
      <c r="Y8" s="144">
        <v>0</v>
      </c>
      <c r="Z8" s="144">
        <v>0</v>
      </c>
      <c r="AA8" s="144">
        <v>0</v>
      </c>
      <c r="AB8" s="144">
        <v>8</v>
      </c>
      <c r="AC8" s="144">
        <v>0</v>
      </c>
      <c r="AD8" s="144">
        <v>0</v>
      </c>
      <c r="AE8" s="144">
        <v>1</v>
      </c>
      <c r="AF8" s="144">
        <f>IF(SUM(U8:AE8)=0,"-",SUM(U8:AE8))</f>
        <v>9</v>
      </c>
      <c r="AG8" s="144">
        <v>0</v>
      </c>
      <c r="AH8" s="144">
        <v>5</v>
      </c>
      <c r="AI8" s="144">
        <v>0</v>
      </c>
      <c r="AJ8" s="144">
        <v>0</v>
      </c>
      <c r="AK8" s="144">
        <v>0</v>
      </c>
      <c r="AL8" s="164">
        <v>0</v>
      </c>
      <c r="AM8" s="164">
        <v>0</v>
      </c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5"/>
      <c r="BC8" s="134"/>
      <c r="BD8" s="134"/>
      <c r="BE8" s="134"/>
    </row>
    <row r="9" spans="1:57" s="133" customFormat="1" ht="30" customHeight="1" x14ac:dyDescent="0.55000000000000004">
      <c r="A9" s="163" t="s">
        <v>135</v>
      </c>
      <c r="B9" s="162">
        <f>IF(SUM(B10:B18)=0,"-",SUM(B10:B18))</f>
        <v>34</v>
      </c>
      <c r="C9" s="162">
        <f>IF(SUM(C10:C18)=0,"-",SUM(C10:C18))</f>
        <v>25</v>
      </c>
      <c r="D9" s="162">
        <f>IF(SUM(D10:D18)=0,"-",SUM(D10:D18))</f>
        <v>41</v>
      </c>
      <c r="E9" s="162">
        <f>IF(SUM(E10:E18)=0,"-",SUM(E10:E18))</f>
        <v>6</v>
      </c>
      <c r="F9" s="162">
        <f>IF(SUM(F10:F18)=0,"-",SUM(F10:F18))</f>
        <v>10</v>
      </c>
      <c r="G9" s="162" t="str">
        <f>IF(SUM(G10:G18)=0,"-",SUM(G10:G18))</f>
        <v>-</v>
      </c>
      <c r="H9" s="162">
        <f>IF(SUM(H10:H18)=0,"-",SUM(H10:H18))</f>
        <v>12</v>
      </c>
      <c r="I9" s="162">
        <f>IF(SUM(I10:I18)=0,"-",SUM(I10:I18))</f>
        <v>280</v>
      </c>
      <c r="J9" s="162" t="str">
        <f>IF(SUM(J10:J18)=0,"-",SUM(J10:J18))</f>
        <v>-</v>
      </c>
      <c r="K9" s="162">
        <f>IF(SUM(K10:K18)=0,"-",SUM(K10:K18))</f>
        <v>2</v>
      </c>
      <c r="L9" s="162">
        <f>IF(SUM(L10:L18)=0,"-",SUM(L10:L18))</f>
        <v>191</v>
      </c>
      <c r="M9" s="162">
        <f>IF(SUM(M10:M18)=0,"-",SUM(M10:M18))</f>
        <v>165</v>
      </c>
      <c r="N9" s="162" t="str">
        <f>IF(SUM(N10:N18)=0,"-",SUM(N10:N18))</f>
        <v>-</v>
      </c>
      <c r="O9" s="162" t="str">
        <f>IF(SUM(O10:O18)=0,"-",SUM(O10:O18))</f>
        <v>-</v>
      </c>
      <c r="P9" s="162" t="str">
        <f>IF(SUM(P10:P18)=0,"-",SUM(P10:P18))</f>
        <v>-</v>
      </c>
      <c r="Q9" s="162" t="str">
        <f>IF(SUM(Q10:Q18)=0,"-",SUM(Q10:Q18))</f>
        <v>-</v>
      </c>
      <c r="R9" s="162" t="str">
        <f>IF(SUM(R10:R18)=0,"-",SUM(R10:R18))</f>
        <v>-</v>
      </c>
      <c r="S9" s="162">
        <f>IF(SUM(S10:S18)=0,"-",SUM(S10:S18))</f>
        <v>1</v>
      </c>
      <c r="T9" s="162">
        <f>IF(SUM(T10:T18)=0,"-",SUM(T10:T18))</f>
        <v>2</v>
      </c>
      <c r="U9" s="162" t="str">
        <f>IF(SUM(U10:U18)=0,"-",SUM(U10:U18))</f>
        <v>-</v>
      </c>
      <c r="V9" s="162" t="str">
        <f>IF(SUM(V10:V18)=0,"-",SUM(V10:V18))</f>
        <v>-</v>
      </c>
      <c r="W9" s="162" t="str">
        <f>IF(SUM(W10:W18)=0,"-",SUM(W10:W18))</f>
        <v>-</v>
      </c>
      <c r="X9" s="162" t="str">
        <f>IF(SUM(X10:X18)=0,"-",SUM(X10:X18))</f>
        <v>-</v>
      </c>
      <c r="Y9" s="162" t="str">
        <f>IF(SUM(Y10:Y18)=0,"-",SUM(Y10:Y18))</f>
        <v>-</v>
      </c>
      <c r="Z9" s="162" t="str">
        <f>IF(SUM(Z10:Z18)=0,"-",SUM(Z10:Z18))</f>
        <v>-</v>
      </c>
      <c r="AA9" s="162" t="str">
        <f>IF(SUM(AA10:AA18)=0,"-",SUM(AA10:AA18))</f>
        <v>-</v>
      </c>
      <c r="AB9" s="162">
        <f>IF(SUM(AB10:AB18)=0,"-",SUM(AB10:AB18))</f>
        <v>11</v>
      </c>
      <c r="AC9" s="162" t="str">
        <f>IF(SUM(AC10:AC18)=0,"-",SUM(AC10:AC18))</f>
        <v>-</v>
      </c>
      <c r="AD9" s="162" t="str">
        <f>IF(SUM(AD10:AD18)=0,"-",SUM(AD10:AD18))</f>
        <v>-</v>
      </c>
      <c r="AE9" s="162">
        <f>IF(SUM(AE10:AE18)=0,"-",SUM(AE10:AE18))</f>
        <v>8</v>
      </c>
      <c r="AF9" s="162">
        <f>IF(SUM(AF10:AF18)=0,"-",SUM(AF10:AF18))</f>
        <v>15</v>
      </c>
      <c r="AG9" s="162" t="str">
        <f>IF(SUM(AG10:AG18)=0,"-",SUM(AG10:AG18))</f>
        <v>-</v>
      </c>
      <c r="AH9" s="162" t="str">
        <f>IF(SUM(AH10:AH18)=0,"-",SUM(AH10:AH18))</f>
        <v>-</v>
      </c>
      <c r="AI9" s="162" t="str">
        <f>IF(SUM(AI10:AI18)=0,"-",SUM(AI10:AI18))</f>
        <v>-</v>
      </c>
      <c r="AJ9" s="162" t="str">
        <f>IF(SUM(AJ10:AJ18)=0,"-",SUM(AJ10:AJ18))</f>
        <v>-</v>
      </c>
      <c r="AK9" s="162" t="str">
        <f>IF(SUM(AK10:AK18)=0,"-",SUM(AK10:AK18))</f>
        <v>-</v>
      </c>
      <c r="AL9" s="162" t="str">
        <f>IF(SUM(AL10:AL18)=0,"-",SUM(AL10:AL18))</f>
        <v>-</v>
      </c>
      <c r="AM9" s="162">
        <f>IF(SUM(AM10:AM18)=0,"-",SUM(AM10:AM18))</f>
        <v>5</v>
      </c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</row>
    <row r="10" spans="1:57" s="244" customFormat="1" ht="30" customHeight="1" x14ac:dyDescent="0.55000000000000004">
      <c r="A10" s="248" t="s">
        <v>76</v>
      </c>
      <c r="B10" s="144">
        <v>6</v>
      </c>
      <c r="C10" s="144">
        <v>13</v>
      </c>
      <c r="D10" s="144">
        <v>27</v>
      </c>
      <c r="E10" s="144">
        <v>6</v>
      </c>
      <c r="F10" s="144">
        <v>10</v>
      </c>
      <c r="G10" s="144" t="s">
        <v>93</v>
      </c>
      <c r="H10" s="144">
        <v>12</v>
      </c>
      <c r="I10" s="144">
        <v>16</v>
      </c>
      <c r="J10" s="144" t="s">
        <v>93</v>
      </c>
      <c r="K10" s="144" t="s">
        <v>93</v>
      </c>
      <c r="L10" s="144">
        <v>75</v>
      </c>
      <c r="M10" s="144">
        <f>SUM(B10:L10)</f>
        <v>165</v>
      </c>
      <c r="N10" s="144" t="s">
        <v>93</v>
      </c>
      <c r="O10" s="144" t="s">
        <v>93</v>
      </c>
      <c r="P10" s="144" t="s">
        <v>93</v>
      </c>
      <c r="Q10" s="144" t="s">
        <v>93</v>
      </c>
      <c r="R10" s="144" t="s">
        <v>93</v>
      </c>
      <c r="S10" s="144">
        <v>1</v>
      </c>
      <c r="T10" s="144">
        <v>2</v>
      </c>
      <c r="U10" s="144" t="s">
        <v>93</v>
      </c>
      <c r="V10" s="144" t="s">
        <v>93</v>
      </c>
      <c r="W10" s="144" t="s">
        <v>93</v>
      </c>
      <c r="X10" s="144" t="s">
        <v>93</v>
      </c>
      <c r="Y10" s="144" t="s">
        <v>93</v>
      </c>
      <c r="Z10" s="144" t="s">
        <v>93</v>
      </c>
      <c r="AA10" s="144" t="s">
        <v>93</v>
      </c>
      <c r="AB10" s="144">
        <v>10</v>
      </c>
      <c r="AC10" s="144" t="s">
        <v>93</v>
      </c>
      <c r="AD10" s="144" t="s">
        <v>93</v>
      </c>
      <c r="AE10" s="144">
        <v>5</v>
      </c>
      <c r="AF10" s="144">
        <v>15</v>
      </c>
      <c r="AG10" s="144" t="s">
        <v>93</v>
      </c>
      <c r="AH10" s="144" t="s">
        <v>93</v>
      </c>
      <c r="AI10" s="144" t="s">
        <v>93</v>
      </c>
      <c r="AJ10" s="144" t="s">
        <v>93</v>
      </c>
      <c r="AK10" s="144" t="s">
        <v>93</v>
      </c>
      <c r="AL10" s="144" t="s">
        <v>93</v>
      </c>
      <c r="AM10" s="144">
        <v>5</v>
      </c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6"/>
      <c r="BC10" s="245"/>
      <c r="BD10" s="245"/>
      <c r="BE10" s="245"/>
    </row>
    <row r="11" spans="1:57" ht="30" customHeight="1" x14ac:dyDescent="0.55000000000000004">
      <c r="A11" s="143" t="s">
        <v>92</v>
      </c>
      <c r="B11" s="141">
        <v>2</v>
      </c>
      <c r="C11" s="141" t="s">
        <v>2</v>
      </c>
      <c r="D11" s="141">
        <v>14</v>
      </c>
      <c r="E11" s="141" t="s">
        <v>2</v>
      </c>
      <c r="F11" s="141" t="s">
        <v>2</v>
      </c>
      <c r="G11" s="141" t="s">
        <v>2</v>
      </c>
      <c r="H11" s="141" t="s">
        <v>2</v>
      </c>
      <c r="I11" s="141">
        <v>141</v>
      </c>
      <c r="J11" s="141" t="s">
        <v>2</v>
      </c>
      <c r="K11" s="141" t="s">
        <v>2</v>
      </c>
      <c r="L11" s="141">
        <v>88</v>
      </c>
      <c r="M11" s="141"/>
      <c r="N11" s="141"/>
      <c r="O11" s="141"/>
      <c r="P11" s="141"/>
      <c r="Q11" s="141"/>
      <c r="R11" s="141"/>
      <c r="S11" s="141"/>
      <c r="T11" s="141"/>
      <c r="U11" s="141" t="s">
        <v>2</v>
      </c>
      <c r="V11" s="141" t="s">
        <v>2</v>
      </c>
      <c r="W11" s="141" t="s">
        <v>2</v>
      </c>
      <c r="X11" s="141" t="s">
        <v>2</v>
      </c>
      <c r="Y11" s="141" t="s">
        <v>2</v>
      </c>
      <c r="Z11" s="141" t="s">
        <v>2</v>
      </c>
      <c r="AA11" s="141" t="s">
        <v>2</v>
      </c>
      <c r="AB11" s="141" t="s">
        <v>2</v>
      </c>
      <c r="AC11" s="141" t="s">
        <v>2</v>
      </c>
      <c r="AD11" s="141" t="s">
        <v>2</v>
      </c>
      <c r="AE11" s="141">
        <v>3</v>
      </c>
      <c r="AF11" s="141"/>
      <c r="AG11" s="141"/>
      <c r="AH11" s="141"/>
      <c r="AI11" s="141"/>
      <c r="AJ11" s="141"/>
      <c r="AK11" s="141"/>
      <c r="AL11" s="141"/>
      <c r="AM11" s="141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5"/>
      <c r="BC11" s="134"/>
      <c r="BD11" s="134"/>
      <c r="BE11" s="134"/>
    </row>
    <row r="12" spans="1:57" ht="30" customHeight="1" x14ac:dyDescent="0.55000000000000004">
      <c r="A12" s="143" t="s">
        <v>91</v>
      </c>
      <c r="B12" s="141" t="s">
        <v>2</v>
      </c>
      <c r="C12" s="141" t="s">
        <v>2</v>
      </c>
      <c r="D12" s="141" t="s">
        <v>2</v>
      </c>
      <c r="E12" s="141" t="s">
        <v>2</v>
      </c>
      <c r="F12" s="141" t="s">
        <v>2</v>
      </c>
      <c r="G12" s="141" t="s">
        <v>2</v>
      </c>
      <c r="H12" s="141" t="s">
        <v>2</v>
      </c>
      <c r="I12" s="141">
        <v>12</v>
      </c>
      <c r="J12" s="141" t="s">
        <v>2</v>
      </c>
      <c r="K12" s="141" t="s">
        <v>2</v>
      </c>
      <c r="L12" s="141" t="s">
        <v>2</v>
      </c>
      <c r="M12" s="141"/>
      <c r="N12" s="141"/>
      <c r="O12" s="141"/>
      <c r="P12" s="141"/>
      <c r="Q12" s="141"/>
      <c r="R12" s="141"/>
      <c r="S12" s="141"/>
      <c r="T12" s="141"/>
      <c r="U12" s="141" t="s">
        <v>2</v>
      </c>
      <c r="V12" s="141" t="s">
        <v>2</v>
      </c>
      <c r="W12" s="141" t="s">
        <v>2</v>
      </c>
      <c r="X12" s="141" t="s">
        <v>2</v>
      </c>
      <c r="Y12" s="141" t="s">
        <v>2</v>
      </c>
      <c r="Z12" s="141" t="s">
        <v>2</v>
      </c>
      <c r="AA12" s="141" t="s">
        <v>2</v>
      </c>
      <c r="AB12" s="141" t="s">
        <v>2</v>
      </c>
      <c r="AC12" s="141" t="s">
        <v>2</v>
      </c>
      <c r="AD12" s="141" t="s">
        <v>2</v>
      </c>
      <c r="AE12" s="141" t="s">
        <v>2</v>
      </c>
      <c r="AF12" s="141"/>
      <c r="AG12" s="141"/>
      <c r="AH12" s="141"/>
      <c r="AI12" s="141"/>
      <c r="AJ12" s="141"/>
      <c r="AK12" s="141"/>
      <c r="AL12" s="141"/>
      <c r="AM12" s="141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5"/>
      <c r="BC12" s="134"/>
      <c r="BD12" s="134"/>
      <c r="BE12" s="134"/>
    </row>
    <row r="13" spans="1:57" ht="30" customHeight="1" x14ac:dyDescent="0.55000000000000004">
      <c r="A13" s="143" t="s">
        <v>90</v>
      </c>
      <c r="B13" s="141">
        <v>15</v>
      </c>
      <c r="C13" s="141" t="s">
        <v>2</v>
      </c>
      <c r="D13" s="141" t="s">
        <v>2</v>
      </c>
      <c r="E13" s="141" t="s">
        <v>2</v>
      </c>
      <c r="F13" s="141" t="s">
        <v>2</v>
      </c>
      <c r="G13" s="141" t="s">
        <v>2</v>
      </c>
      <c r="H13" s="141" t="s">
        <v>2</v>
      </c>
      <c r="I13" s="141" t="s">
        <v>2</v>
      </c>
      <c r="J13" s="141" t="s">
        <v>2</v>
      </c>
      <c r="K13" s="141" t="s">
        <v>2</v>
      </c>
      <c r="L13" s="141" t="s">
        <v>2</v>
      </c>
      <c r="M13" s="141"/>
      <c r="N13" s="141"/>
      <c r="O13" s="141"/>
      <c r="P13" s="141"/>
      <c r="Q13" s="141"/>
      <c r="R13" s="141"/>
      <c r="S13" s="141"/>
      <c r="T13" s="141"/>
      <c r="U13" s="141" t="s">
        <v>2</v>
      </c>
      <c r="V13" s="141" t="s">
        <v>2</v>
      </c>
      <c r="W13" s="141" t="s">
        <v>2</v>
      </c>
      <c r="X13" s="141" t="s">
        <v>2</v>
      </c>
      <c r="Y13" s="141" t="s">
        <v>2</v>
      </c>
      <c r="Z13" s="141" t="s">
        <v>2</v>
      </c>
      <c r="AA13" s="141" t="s">
        <v>2</v>
      </c>
      <c r="AB13" s="141" t="s">
        <v>2</v>
      </c>
      <c r="AC13" s="141" t="s">
        <v>2</v>
      </c>
      <c r="AD13" s="141" t="s">
        <v>2</v>
      </c>
      <c r="AE13" s="141" t="s">
        <v>2</v>
      </c>
      <c r="AF13" s="141"/>
      <c r="AG13" s="141"/>
      <c r="AH13" s="141"/>
      <c r="AI13" s="141"/>
      <c r="AJ13" s="141"/>
      <c r="AK13" s="141"/>
      <c r="AL13" s="141"/>
      <c r="AM13" s="141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5"/>
      <c r="BC13" s="134"/>
      <c r="BD13" s="134"/>
      <c r="BE13" s="134"/>
    </row>
    <row r="14" spans="1:57" ht="30" customHeight="1" x14ac:dyDescent="0.55000000000000004">
      <c r="A14" s="143" t="s">
        <v>89</v>
      </c>
      <c r="B14" s="141" t="s">
        <v>2</v>
      </c>
      <c r="C14" s="141">
        <v>12</v>
      </c>
      <c r="D14" s="141" t="s">
        <v>2</v>
      </c>
      <c r="E14" s="141" t="s">
        <v>2</v>
      </c>
      <c r="F14" s="141" t="s">
        <v>2</v>
      </c>
      <c r="G14" s="141" t="s">
        <v>2</v>
      </c>
      <c r="H14" s="141" t="s">
        <v>2</v>
      </c>
      <c r="I14" s="141">
        <v>7</v>
      </c>
      <c r="J14" s="141" t="s">
        <v>2</v>
      </c>
      <c r="K14" s="141">
        <v>2</v>
      </c>
      <c r="L14" s="141">
        <v>10</v>
      </c>
      <c r="M14" s="141"/>
      <c r="N14" s="141"/>
      <c r="O14" s="141"/>
      <c r="P14" s="141"/>
      <c r="Q14" s="141"/>
      <c r="R14" s="141"/>
      <c r="S14" s="141"/>
      <c r="T14" s="141"/>
      <c r="U14" s="141" t="s">
        <v>2</v>
      </c>
      <c r="V14" s="141" t="s">
        <v>2</v>
      </c>
      <c r="W14" s="141" t="s">
        <v>2</v>
      </c>
      <c r="X14" s="141" t="s">
        <v>2</v>
      </c>
      <c r="Y14" s="141" t="s">
        <v>2</v>
      </c>
      <c r="Z14" s="141" t="s">
        <v>2</v>
      </c>
      <c r="AA14" s="141" t="s">
        <v>2</v>
      </c>
      <c r="AB14" s="141" t="s">
        <v>2</v>
      </c>
      <c r="AC14" s="141" t="s">
        <v>2</v>
      </c>
      <c r="AD14" s="141" t="s">
        <v>2</v>
      </c>
      <c r="AE14" s="141" t="s">
        <v>2</v>
      </c>
      <c r="AF14" s="141"/>
      <c r="AG14" s="141"/>
      <c r="AH14" s="141"/>
      <c r="AI14" s="141"/>
      <c r="AJ14" s="141"/>
      <c r="AK14" s="141"/>
      <c r="AL14" s="141"/>
      <c r="AM14" s="141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5"/>
      <c r="BC14" s="134"/>
      <c r="BD14" s="134"/>
      <c r="BE14" s="134"/>
    </row>
    <row r="15" spans="1:57" ht="30" customHeight="1" x14ac:dyDescent="0.55000000000000004">
      <c r="A15" s="143" t="s">
        <v>88</v>
      </c>
      <c r="B15" s="157" t="s">
        <v>2</v>
      </c>
      <c r="C15" s="157" t="s">
        <v>2</v>
      </c>
      <c r="D15" s="157" t="s">
        <v>2</v>
      </c>
      <c r="E15" s="157" t="s">
        <v>2</v>
      </c>
      <c r="F15" s="157" t="s">
        <v>2</v>
      </c>
      <c r="G15" s="157" t="s">
        <v>2</v>
      </c>
      <c r="H15" s="157" t="s">
        <v>2</v>
      </c>
      <c r="I15" s="157">
        <v>4</v>
      </c>
      <c r="J15" s="157" t="s">
        <v>2</v>
      </c>
      <c r="K15" s="157" t="s">
        <v>2</v>
      </c>
      <c r="L15" s="157" t="s">
        <v>2</v>
      </c>
      <c r="M15" s="157"/>
      <c r="N15" s="157"/>
      <c r="O15" s="157"/>
      <c r="P15" s="157"/>
      <c r="Q15" s="157"/>
      <c r="R15" s="157"/>
      <c r="S15" s="157"/>
      <c r="T15" s="157"/>
      <c r="U15" s="157" t="s">
        <v>2</v>
      </c>
      <c r="V15" s="157" t="s">
        <v>2</v>
      </c>
      <c r="W15" s="157" t="s">
        <v>2</v>
      </c>
      <c r="X15" s="157" t="s">
        <v>2</v>
      </c>
      <c r="Y15" s="157" t="s">
        <v>2</v>
      </c>
      <c r="Z15" s="157" t="s">
        <v>2</v>
      </c>
      <c r="AA15" s="157" t="s">
        <v>2</v>
      </c>
      <c r="AB15" s="157" t="s">
        <v>2</v>
      </c>
      <c r="AC15" s="157" t="s">
        <v>2</v>
      </c>
      <c r="AD15" s="157" t="s">
        <v>2</v>
      </c>
      <c r="AE15" s="157" t="s">
        <v>2</v>
      </c>
      <c r="AF15" s="157"/>
      <c r="AG15" s="157"/>
      <c r="AH15" s="157"/>
      <c r="AI15" s="157"/>
      <c r="AJ15" s="157"/>
      <c r="AK15" s="157"/>
      <c r="AL15" s="157"/>
      <c r="AM15" s="157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5"/>
      <c r="BC15" s="134"/>
      <c r="BD15" s="134"/>
      <c r="BE15" s="134"/>
    </row>
    <row r="16" spans="1:57" ht="30" customHeight="1" x14ac:dyDescent="0.55000000000000004">
      <c r="A16" s="143" t="s">
        <v>87</v>
      </c>
      <c r="B16" s="141">
        <v>6</v>
      </c>
      <c r="C16" s="141" t="s">
        <v>2</v>
      </c>
      <c r="D16" s="141" t="s">
        <v>2</v>
      </c>
      <c r="E16" s="141" t="s">
        <v>2</v>
      </c>
      <c r="F16" s="141" t="s">
        <v>2</v>
      </c>
      <c r="G16" s="141" t="s">
        <v>2</v>
      </c>
      <c r="H16" s="141" t="s">
        <v>2</v>
      </c>
      <c r="I16" s="141">
        <v>47</v>
      </c>
      <c r="J16" s="141" t="s">
        <v>2</v>
      </c>
      <c r="K16" s="141" t="s">
        <v>2</v>
      </c>
      <c r="L16" s="141">
        <v>5</v>
      </c>
      <c r="M16" s="141"/>
      <c r="N16" s="141"/>
      <c r="O16" s="141"/>
      <c r="P16" s="141"/>
      <c r="Q16" s="141"/>
      <c r="R16" s="141"/>
      <c r="S16" s="141"/>
      <c r="T16" s="141"/>
      <c r="U16" s="141" t="s">
        <v>2</v>
      </c>
      <c r="V16" s="141" t="s">
        <v>2</v>
      </c>
      <c r="W16" s="141" t="s">
        <v>2</v>
      </c>
      <c r="X16" s="141" t="s">
        <v>2</v>
      </c>
      <c r="Y16" s="141" t="s">
        <v>2</v>
      </c>
      <c r="Z16" s="141" t="s">
        <v>2</v>
      </c>
      <c r="AA16" s="141" t="s">
        <v>2</v>
      </c>
      <c r="AB16" s="141">
        <v>1</v>
      </c>
      <c r="AC16" s="141" t="s">
        <v>2</v>
      </c>
      <c r="AD16" s="141" t="s">
        <v>2</v>
      </c>
      <c r="AE16" s="141" t="s">
        <v>2</v>
      </c>
      <c r="AF16" s="141"/>
      <c r="AG16" s="141"/>
      <c r="AH16" s="141"/>
      <c r="AI16" s="141"/>
      <c r="AJ16" s="141"/>
      <c r="AK16" s="141"/>
      <c r="AL16" s="141"/>
      <c r="AM16" s="141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5"/>
      <c r="BC16" s="134"/>
      <c r="BD16" s="134"/>
      <c r="BE16" s="134"/>
    </row>
    <row r="17" spans="1:57" ht="30" customHeight="1" x14ac:dyDescent="0.55000000000000004">
      <c r="A17" s="143" t="s">
        <v>86</v>
      </c>
      <c r="B17" s="141">
        <v>3</v>
      </c>
      <c r="C17" s="141" t="s">
        <v>2</v>
      </c>
      <c r="D17" s="141" t="s">
        <v>2</v>
      </c>
      <c r="E17" s="141" t="s">
        <v>2</v>
      </c>
      <c r="F17" s="141" t="s">
        <v>2</v>
      </c>
      <c r="G17" s="141" t="s">
        <v>2</v>
      </c>
      <c r="H17" s="141" t="s">
        <v>2</v>
      </c>
      <c r="I17" s="141">
        <v>9</v>
      </c>
      <c r="J17" s="141" t="s">
        <v>2</v>
      </c>
      <c r="K17" s="141" t="s">
        <v>2</v>
      </c>
      <c r="L17" s="141" t="s">
        <v>2</v>
      </c>
      <c r="M17" s="141"/>
      <c r="N17" s="141"/>
      <c r="O17" s="141"/>
      <c r="P17" s="141"/>
      <c r="Q17" s="141"/>
      <c r="R17" s="141"/>
      <c r="S17" s="141"/>
      <c r="T17" s="141"/>
      <c r="U17" s="141" t="s">
        <v>2</v>
      </c>
      <c r="V17" s="141" t="s">
        <v>2</v>
      </c>
      <c r="W17" s="141" t="s">
        <v>2</v>
      </c>
      <c r="X17" s="141" t="s">
        <v>2</v>
      </c>
      <c r="Y17" s="141" t="s">
        <v>2</v>
      </c>
      <c r="Z17" s="141" t="s">
        <v>2</v>
      </c>
      <c r="AA17" s="141" t="s">
        <v>2</v>
      </c>
      <c r="AB17" s="141" t="s">
        <v>2</v>
      </c>
      <c r="AC17" s="141" t="s">
        <v>2</v>
      </c>
      <c r="AD17" s="141" t="s">
        <v>2</v>
      </c>
      <c r="AE17" s="141" t="s">
        <v>2</v>
      </c>
      <c r="AF17" s="141"/>
      <c r="AG17" s="141"/>
      <c r="AH17" s="141"/>
      <c r="AI17" s="141"/>
      <c r="AJ17" s="141"/>
      <c r="AK17" s="141"/>
      <c r="AL17" s="141"/>
      <c r="AM17" s="141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5"/>
      <c r="BC17" s="134"/>
      <c r="BD17" s="134"/>
      <c r="BE17" s="134"/>
    </row>
    <row r="18" spans="1:57" ht="30" customHeight="1" x14ac:dyDescent="0.55000000000000004">
      <c r="A18" s="143" t="s">
        <v>85</v>
      </c>
      <c r="B18" s="141">
        <v>2</v>
      </c>
      <c r="C18" s="141" t="s">
        <v>2</v>
      </c>
      <c r="D18" s="141" t="s">
        <v>2</v>
      </c>
      <c r="E18" s="141" t="s">
        <v>2</v>
      </c>
      <c r="F18" s="141" t="s">
        <v>2</v>
      </c>
      <c r="G18" s="141" t="s">
        <v>2</v>
      </c>
      <c r="H18" s="141" t="s">
        <v>2</v>
      </c>
      <c r="I18" s="141">
        <v>44</v>
      </c>
      <c r="J18" s="141" t="s">
        <v>2</v>
      </c>
      <c r="K18" s="141" t="s">
        <v>2</v>
      </c>
      <c r="L18" s="141">
        <v>13</v>
      </c>
      <c r="M18" s="141"/>
      <c r="N18" s="141"/>
      <c r="O18" s="141"/>
      <c r="P18" s="141"/>
      <c r="Q18" s="141"/>
      <c r="R18" s="141"/>
      <c r="S18" s="141"/>
      <c r="T18" s="141"/>
      <c r="U18" s="141" t="s">
        <v>2</v>
      </c>
      <c r="V18" s="141" t="s">
        <v>2</v>
      </c>
      <c r="W18" s="141" t="s">
        <v>2</v>
      </c>
      <c r="X18" s="141" t="s">
        <v>2</v>
      </c>
      <c r="Y18" s="141" t="s">
        <v>2</v>
      </c>
      <c r="Z18" s="141" t="s">
        <v>2</v>
      </c>
      <c r="AA18" s="141" t="s">
        <v>2</v>
      </c>
      <c r="AB18" s="141" t="s">
        <v>2</v>
      </c>
      <c r="AC18" s="141" t="s">
        <v>2</v>
      </c>
      <c r="AD18" s="141" t="s">
        <v>2</v>
      </c>
      <c r="AE18" s="141" t="s">
        <v>2</v>
      </c>
      <c r="AF18" s="141"/>
      <c r="AG18" s="141"/>
      <c r="AH18" s="141"/>
      <c r="AI18" s="141"/>
      <c r="AJ18" s="141"/>
      <c r="AK18" s="141"/>
      <c r="AL18" s="141"/>
      <c r="AM18" s="141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5"/>
      <c r="BC18" s="134"/>
      <c r="BD18" s="134"/>
      <c r="BE18" s="134"/>
    </row>
    <row r="19" spans="1:57" ht="45" customHeight="1" x14ac:dyDescent="0.55000000000000004">
      <c r="A19" s="149" t="s">
        <v>84</v>
      </c>
      <c r="B19" s="147">
        <f>B20</f>
        <v>8</v>
      </c>
      <c r="C19" s="147">
        <f>C20</f>
        <v>102</v>
      </c>
      <c r="D19" s="147">
        <f>D20</f>
        <v>3</v>
      </c>
      <c r="E19" s="147" t="str">
        <f>E20</f>
        <v>-</v>
      </c>
      <c r="F19" s="147">
        <f>F20</f>
        <v>1</v>
      </c>
      <c r="G19" s="147" t="str">
        <f>G20</f>
        <v>-</v>
      </c>
      <c r="H19" s="147">
        <f>H20</f>
        <v>8</v>
      </c>
      <c r="I19" s="147">
        <f>I20</f>
        <v>86</v>
      </c>
      <c r="J19" s="147" t="str">
        <f>J20</f>
        <v>-</v>
      </c>
      <c r="K19" s="147" t="str">
        <f>K20</f>
        <v>-</v>
      </c>
      <c r="L19" s="147">
        <f>L20</f>
        <v>18</v>
      </c>
      <c r="M19" s="147">
        <f>M20</f>
        <v>226</v>
      </c>
      <c r="N19" s="147">
        <f>N20</f>
        <v>10</v>
      </c>
      <c r="O19" s="147">
        <f>O20</f>
        <v>5</v>
      </c>
      <c r="P19" s="147" t="str">
        <f>P20</f>
        <v>-</v>
      </c>
      <c r="Q19" s="147" t="str">
        <f>Q20</f>
        <v>-</v>
      </c>
      <c r="R19" s="147" t="str">
        <f>R20</f>
        <v>-</v>
      </c>
      <c r="S19" s="147">
        <f>S20</f>
        <v>3</v>
      </c>
      <c r="T19" s="147" t="str">
        <f>T20</f>
        <v>-</v>
      </c>
      <c r="U19" s="147">
        <f>U20</f>
        <v>3</v>
      </c>
      <c r="V19" s="147" t="str">
        <f>V20</f>
        <v>-</v>
      </c>
      <c r="W19" s="147" t="str">
        <f>W20</f>
        <v>-</v>
      </c>
      <c r="X19" s="147" t="str">
        <f>X20</f>
        <v>-</v>
      </c>
      <c r="Y19" s="147" t="str">
        <f>Y20</f>
        <v>-</v>
      </c>
      <c r="Z19" s="147" t="str">
        <f>Z20</f>
        <v>-</v>
      </c>
      <c r="AA19" s="147" t="str">
        <f>AA20</f>
        <v>-</v>
      </c>
      <c r="AB19" s="147" t="str">
        <f>AB20</f>
        <v>-</v>
      </c>
      <c r="AC19" s="147" t="str">
        <f>AC20</f>
        <v>-</v>
      </c>
      <c r="AD19" s="147" t="str">
        <f>AD20</f>
        <v>-</v>
      </c>
      <c r="AE19" s="147" t="str">
        <f>AE20</f>
        <v>-</v>
      </c>
      <c r="AF19" s="147">
        <f>AF20</f>
        <v>3</v>
      </c>
      <c r="AG19" s="147" t="str">
        <f>AG20</f>
        <v>-</v>
      </c>
      <c r="AH19" s="147" t="str">
        <f>AH20</f>
        <v>-</v>
      </c>
      <c r="AI19" s="147" t="str">
        <f>AI20</f>
        <v>-</v>
      </c>
      <c r="AJ19" s="147" t="str">
        <f>AJ20</f>
        <v>-</v>
      </c>
      <c r="AK19" s="147" t="str">
        <f>AK20</f>
        <v>-</v>
      </c>
      <c r="AL19" s="147" t="str">
        <f>AL20</f>
        <v>-</v>
      </c>
      <c r="AM19" s="147" t="str">
        <f>AM20</f>
        <v>-</v>
      </c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5"/>
      <c r="BC19" s="134"/>
      <c r="BD19" s="134"/>
      <c r="BE19" s="134"/>
    </row>
    <row r="20" spans="1:57" ht="30" customHeight="1" x14ac:dyDescent="0.55000000000000004">
      <c r="A20" s="146" t="s">
        <v>134</v>
      </c>
      <c r="B20" s="144">
        <v>8</v>
      </c>
      <c r="C20" s="144">
        <v>102</v>
      </c>
      <c r="D20" s="144">
        <v>3</v>
      </c>
      <c r="E20" s="144" t="s">
        <v>2</v>
      </c>
      <c r="F20" s="144">
        <v>1</v>
      </c>
      <c r="G20" s="144" t="s">
        <v>2</v>
      </c>
      <c r="H20" s="144">
        <v>8</v>
      </c>
      <c r="I20" s="144">
        <v>86</v>
      </c>
      <c r="J20" s="144" t="s">
        <v>2</v>
      </c>
      <c r="K20" s="144" t="s">
        <v>2</v>
      </c>
      <c r="L20" s="144">
        <v>18</v>
      </c>
      <c r="M20" s="144">
        <v>226</v>
      </c>
      <c r="N20" s="144">
        <v>10</v>
      </c>
      <c r="O20" s="144">
        <v>5</v>
      </c>
      <c r="P20" s="144" t="s">
        <v>2</v>
      </c>
      <c r="Q20" s="144" t="s">
        <v>2</v>
      </c>
      <c r="R20" s="144" t="s">
        <v>2</v>
      </c>
      <c r="S20" s="144">
        <v>3</v>
      </c>
      <c r="T20" s="144" t="s">
        <v>2</v>
      </c>
      <c r="U20" s="144">
        <v>3</v>
      </c>
      <c r="V20" s="144" t="s">
        <v>2</v>
      </c>
      <c r="W20" s="144" t="s">
        <v>2</v>
      </c>
      <c r="X20" s="144" t="s">
        <v>2</v>
      </c>
      <c r="Y20" s="144" t="s">
        <v>2</v>
      </c>
      <c r="Z20" s="144" t="s">
        <v>2</v>
      </c>
      <c r="AA20" s="144" t="s">
        <v>2</v>
      </c>
      <c r="AB20" s="144" t="s">
        <v>2</v>
      </c>
      <c r="AC20" s="144" t="s">
        <v>2</v>
      </c>
      <c r="AD20" s="144" t="s">
        <v>2</v>
      </c>
      <c r="AE20" s="144" t="s">
        <v>2</v>
      </c>
      <c r="AF20" s="144">
        <v>3</v>
      </c>
      <c r="AG20" s="144" t="s">
        <v>2</v>
      </c>
      <c r="AH20" s="144" t="s">
        <v>2</v>
      </c>
      <c r="AI20" s="144" t="s">
        <v>2</v>
      </c>
      <c r="AJ20" s="144" t="s">
        <v>2</v>
      </c>
      <c r="AK20" s="144" t="s">
        <v>2</v>
      </c>
      <c r="AL20" s="144" t="s">
        <v>2</v>
      </c>
      <c r="AM20" s="144" t="s">
        <v>2</v>
      </c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5"/>
      <c r="BC20" s="134"/>
      <c r="BD20" s="134"/>
      <c r="BE20" s="134"/>
    </row>
    <row r="21" spans="1:57" ht="30" customHeight="1" x14ac:dyDescent="0.55000000000000004">
      <c r="A21" s="146" t="s">
        <v>129</v>
      </c>
      <c r="B21" s="155">
        <v>2</v>
      </c>
      <c r="C21" s="155">
        <v>46</v>
      </c>
      <c r="D21" s="155">
        <v>2</v>
      </c>
      <c r="E21" s="155">
        <v>0</v>
      </c>
      <c r="F21" s="155">
        <v>1</v>
      </c>
      <c r="G21" s="155">
        <v>0</v>
      </c>
      <c r="H21" s="155">
        <v>8</v>
      </c>
      <c r="I21" s="155">
        <v>67</v>
      </c>
      <c r="J21" s="155">
        <v>0</v>
      </c>
      <c r="K21" s="155">
        <v>0</v>
      </c>
      <c r="L21" s="155">
        <v>4</v>
      </c>
      <c r="M21" s="155">
        <v>130</v>
      </c>
      <c r="N21" s="155">
        <v>2</v>
      </c>
      <c r="O21" s="155">
        <v>5</v>
      </c>
      <c r="P21" s="155">
        <v>0</v>
      </c>
      <c r="Q21" s="155">
        <v>0</v>
      </c>
      <c r="R21" s="155">
        <v>0</v>
      </c>
      <c r="S21" s="155">
        <v>3</v>
      </c>
      <c r="T21" s="155">
        <v>0</v>
      </c>
      <c r="U21" s="155">
        <v>0</v>
      </c>
      <c r="V21" s="155">
        <v>0</v>
      </c>
      <c r="W21" s="155">
        <v>0</v>
      </c>
      <c r="X21" s="155">
        <v>0</v>
      </c>
      <c r="Y21" s="155">
        <v>0</v>
      </c>
      <c r="Z21" s="155">
        <v>0</v>
      </c>
      <c r="AA21" s="155">
        <v>0</v>
      </c>
      <c r="AB21" s="155">
        <v>0</v>
      </c>
      <c r="AC21" s="155">
        <v>0</v>
      </c>
      <c r="AD21" s="155">
        <v>0</v>
      </c>
      <c r="AE21" s="155">
        <v>0</v>
      </c>
      <c r="AF21" s="155">
        <v>0</v>
      </c>
      <c r="AG21" s="155">
        <v>0</v>
      </c>
      <c r="AH21" s="155">
        <v>0</v>
      </c>
      <c r="AI21" s="155">
        <v>0</v>
      </c>
      <c r="AJ21" s="155">
        <v>0</v>
      </c>
      <c r="AK21" s="155">
        <v>0</v>
      </c>
      <c r="AL21" s="155">
        <v>0</v>
      </c>
      <c r="AM21" s="155">
        <v>0</v>
      </c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5"/>
      <c r="BC21" s="134"/>
      <c r="BD21" s="134"/>
      <c r="BE21" s="134"/>
    </row>
    <row r="22" spans="1:57" ht="30" customHeight="1" x14ac:dyDescent="0.55000000000000004">
      <c r="A22" s="143" t="s">
        <v>133</v>
      </c>
      <c r="B22" s="141">
        <v>0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243">
        <v>0</v>
      </c>
      <c r="U22" s="243">
        <v>3</v>
      </c>
      <c r="V22" s="243">
        <v>0</v>
      </c>
      <c r="W22" s="243">
        <v>0</v>
      </c>
      <c r="X22" s="243">
        <v>0</v>
      </c>
      <c r="Y22" s="243">
        <v>0</v>
      </c>
      <c r="Z22" s="243">
        <v>0</v>
      </c>
      <c r="AA22" s="243">
        <v>0</v>
      </c>
      <c r="AB22" s="243">
        <v>0</v>
      </c>
      <c r="AC22" s="243">
        <v>0</v>
      </c>
      <c r="AD22" s="243">
        <v>0</v>
      </c>
      <c r="AE22" s="243">
        <v>0</v>
      </c>
      <c r="AF22" s="243">
        <v>3</v>
      </c>
      <c r="AG22" s="243">
        <v>0</v>
      </c>
      <c r="AH22" s="243">
        <v>0</v>
      </c>
      <c r="AI22" s="243">
        <v>0</v>
      </c>
      <c r="AJ22" s="141">
        <v>0</v>
      </c>
      <c r="AK22" s="141">
        <v>0</v>
      </c>
      <c r="AL22" s="141">
        <v>0</v>
      </c>
      <c r="AM22" s="141">
        <v>0</v>
      </c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5"/>
      <c r="BC22" s="134"/>
      <c r="BD22" s="134"/>
      <c r="BE22" s="134"/>
    </row>
    <row r="23" spans="1:57" ht="30" customHeight="1" x14ac:dyDescent="0.55000000000000004">
      <c r="A23" s="143" t="s">
        <v>132</v>
      </c>
      <c r="B23" s="141">
        <v>0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2</v>
      </c>
      <c r="M23" s="141">
        <v>2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  <c r="X23" s="141">
        <v>0</v>
      </c>
      <c r="Y23" s="141">
        <v>0</v>
      </c>
      <c r="Z23" s="141">
        <v>0</v>
      </c>
      <c r="AA23" s="141">
        <v>0</v>
      </c>
      <c r="AB23" s="141">
        <v>0</v>
      </c>
      <c r="AC23" s="141">
        <v>0</v>
      </c>
      <c r="AD23" s="141">
        <v>0</v>
      </c>
      <c r="AE23" s="141">
        <v>0</v>
      </c>
      <c r="AF23" s="141">
        <v>0</v>
      </c>
      <c r="AG23" s="141">
        <v>0</v>
      </c>
      <c r="AH23" s="141">
        <v>0</v>
      </c>
      <c r="AI23" s="141">
        <v>0</v>
      </c>
      <c r="AJ23" s="141">
        <v>0</v>
      </c>
      <c r="AK23" s="141">
        <v>0</v>
      </c>
      <c r="AL23" s="141">
        <v>0</v>
      </c>
      <c r="AM23" s="141">
        <v>0</v>
      </c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5"/>
      <c r="BC23" s="134"/>
      <c r="BD23" s="134"/>
      <c r="BE23" s="134"/>
    </row>
    <row r="24" spans="1:57" ht="30" customHeight="1" x14ac:dyDescent="0.55000000000000004">
      <c r="A24" s="143" t="s">
        <v>131</v>
      </c>
      <c r="B24" s="141">
        <v>3</v>
      </c>
      <c r="C24" s="141">
        <v>45</v>
      </c>
      <c r="D24" s="141">
        <v>1</v>
      </c>
      <c r="E24" s="141">
        <v>0</v>
      </c>
      <c r="F24" s="141">
        <v>0</v>
      </c>
      <c r="G24" s="141">
        <v>0</v>
      </c>
      <c r="H24" s="141">
        <v>0</v>
      </c>
      <c r="I24" s="141">
        <v>2</v>
      </c>
      <c r="J24" s="141">
        <v>0</v>
      </c>
      <c r="K24" s="141">
        <v>0</v>
      </c>
      <c r="L24" s="141">
        <v>0</v>
      </c>
      <c r="M24" s="141">
        <v>51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141">
        <v>0</v>
      </c>
      <c r="Z24" s="141">
        <v>0</v>
      </c>
      <c r="AA24" s="141">
        <v>0</v>
      </c>
      <c r="AB24" s="141">
        <v>0</v>
      </c>
      <c r="AC24" s="141">
        <v>0</v>
      </c>
      <c r="AD24" s="141">
        <v>0</v>
      </c>
      <c r="AE24" s="141">
        <v>0</v>
      </c>
      <c r="AF24" s="141">
        <v>0</v>
      </c>
      <c r="AG24" s="141">
        <v>0</v>
      </c>
      <c r="AH24" s="141">
        <v>0</v>
      </c>
      <c r="AI24" s="141">
        <v>0</v>
      </c>
      <c r="AJ24" s="141">
        <v>0</v>
      </c>
      <c r="AK24" s="141">
        <v>0</v>
      </c>
      <c r="AL24" s="141">
        <v>0</v>
      </c>
      <c r="AM24" s="141">
        <v>0</v>
      </c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5"/>
      <c r="BC24" s="134"/>
      <c r="BD24" s="134"/>
      <c r="BE24" s="134"/>
    </row>
    <row r="25" spans="1:57" ht="30" customHeight="1" x14ac:dyDescent="0.55000000000000004">
      <c r="A25" s="143" t="s">
        <v>130</v>
      </c>
      <c r="B25" s="141">
        <v>3</v>
      </c>
      <c r="C25" s="141">
        <v>11</v>
      </c>
      <c r="D25" s="141">
        <v>0</v>
      </c>
      <c r="E25" s="141">
        <v>0</v>
      </c>
      <c r="F25" s="141">
        <v>0</v>
      </c>
      <c r="G25" s="141">
        <v>0</v>
      </c>
      <c r="H25" s="141">
        <v>0</v>
      </c>
      <c r="I25" s="141">
        <v>17</v>
      </c>
      <c r="J25" s="141">
        <v>0</v>
      </c>
      <c r="K25" s="141">
        <v>0</v>
      </c>
      <c r="L25" s="141">
        <v>12</v>
      </c>
      <c r="M25" s="141">
        <v>43</v>
      </c>
      <c r="N25" s="141">
        <v>8</v>
      </c>
      <c r="O25" s="141">
        <v>0</v>
      </c>
      <c r="P25" s="141">
        <v>0</v>
      </c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41">
        <v>0</v>
      </c>
      <c r="W25" s="141">
        <v>0</v>
      </c>
      <c r="X25" s="141">
        <v>0</v>
      </c>
      <c r="Y25" s="141">
        <v>0</v>
      </c>
      <c r="Z25" s="141">
        <v>0</v>
      </c>
      <c r="AA25" s="141">
        <v>0</v>
      </c>
      <c r="AB25" s="141">
        <v>0</v>
      </c>
      <c r="AC25" s="141">
        <v>0</v>
      </c>
      <c r="AD25" s="141">
        <v>0</v>
      </c>
      <c r="AE25" s="141">
        <v>0</v>
      </c>
      <c r="AF25" s="141">
        <v>0</v>
      </c>
      <c r="AG25" s="141">
        <v>0</v>
      </c>
      <c r="AH25" s="141">
        <v>0</v>
      </c>
      <c r="AI25" s="141">
        <v>0</v>
      </c>
      <c r="AJ25" s="141">
        <v>0</v>
      </c>
      <c r="AK25" s="141">
        <v>0</v>
      </c>
      <c r="AL25" s="141">
        <v>0</v>
      </c>
      <c r="AM25" s="141">
        <v>0</v>
      </c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5"/>
      <c r="BC25" s="134"/>
      <c r="BD25" s="134"/>
      <c r="BE25" s="134"/>
    </row>
    <row r="26" spans="1:57" ht="45" customHeight="1" x14ac:dyDescent="0.55000000000000004">
      <c r="A26" s="149" t="s">
        <v>4</v>
      </c>
      <c r="B26" s="147">
        <f>B27</f>
        <v>160</v>
      </c>
      <c r="C26" s="147">
        <f>C27</f>
        <v>68</v>
      </c>
      <c r="D26" s="147">
        <f>D27</f>
        <v>26</v>
      </c>
      <c r="E26" s="147">
        <f>E27</f>
        <v>1</v>
      </c>
      <c r="F26" s="147" t="str">
        <f>F27</f>
        <v>-</v>
      </c>
      <c r="G26" s="147" t="str">
        <f>G27</f>
        <v>-</v>
      </c>
      <c r="H26" s="147">
        <f>H27</f>
        <v>1</v>
      </c>
      <c r="I26" s="147">
        <f>I27</f>
        <v>34</v>
      </c>
      <c r="J26" s="147" t="str">
        <f>J27</f>
        <v>-</v>
      </c>
      <c r="K26" s="147" t="str">
        <f>K27</f>
        <v>-</v>
      </c>
      <c r="L26" s="147">
        <f>L27</f>
        <v>48</v>
      </c>
      <c r="M26" s="147">
        <f>M27</f>
        <v>338</v>
      </c>
      <c r="N26" s="147" t="str">
        <f>N27</f>
        <v>-</v>
      </c>
      <c r="O26" s="147">
        <f>O27</f>
        <v>5</v>
      </c>
      <c r="P26" s="147" t="str">
        <f>P27</f>
        <v>-</v>
      </c>
      <c r="Q26" s="147" t="str">
        <f>Q27</f>
        <v>-</v>
      </c>
      <c r="R26" s="147" t="str">
        <f>R27</f>
        <v>-</v>
      </c>
      <c r="S26" s="147">
        <f>S27</f>
        <v>15</v>
      </c>
      <c r="T26" s="147">
        <f>T27</f>
        <v>37</v>
      </c>
      <c r="U26" s="147">
        <f>U27</f>
        <v>1</v>
      </c>
      <c r="V26" s="147" t="str">
        <f>V27</f>
        <v>-</v>
      </c>
      <c r="W26" s="147">
        <f>W27</f>
        <v>22</v>
      </c>
      <c r="X26" s="147" t="str">
        <f>X27</f>
        <v>-</v>
      </c>
      <c r="Y26" s="147" t="str">
        <f>Y27</f>
        <v>-</v>
      </c>
      <c r="Z26" s="147" t="str">
        <f>Z27</f>
        <v>-</v>
      </c>
      <c r="AA26" s="147" t="str">
        <f>AA27</f>
        <v>-</v>
      </c>
      <c r="AB26" s="147" t="str">
        <f>AB27</f>
        <v>-</v>
      </c>
      <c r="AC26" s="147" t="str">
        <f>AC27</f>
        <v>-</v>
      </c>
      <c r="AD26" s="147" t="str">
        <f>AD27</f>
        <v>-</v>
      </c>
      <c r="AE26" s="147" t="str">
        <f>AE27</f>
        <v>-</v>
      </c>
      <c r="AF26" s="147">
        <f>AF27</f>
        <v>23</v>
      </c>
      <c r="AG26" s="147" t="str">
        <f>AG27</f>
        <v>-</v>
      </c>
      <c r="AH26" s="147" t="str">
        <f>AH27</f>
        <v>-</v>
      </c>
      <c r="AI26" s="147" t="str">
        <f>AI27</f>
        <v>-</v>
      </c>
      <c r="AJ26" s="147" t="str">
        <f>AJ27</f>
        <v>-</v>
      </c>
      <c r="AK26" s="147" t="str">
        <f>AK27</f>
        <v>-</v>
      </c>
      <c r="AL26" s="147" t="str">
        <f>AL27</f>
        <v>-</v>
      </c>
      <c r="AM26" s="147">
        <f>AM27</f>
        <v>4</v>
      </c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5"/>
      <c r="BC26" s="134"/>
      <c r="BD26" s="134"/>
      <c r="BE26" s="134"/>
    </row>
    <row r="27" spans="1:57" ht="30" customHeight="1" x14ac:dyDescent="0.55000000000000004">
      <c r="A27" s="146" t="s">
        <v>77</v>
      </c>
      <c r="B27" s="144">
        <v>160</v>
      </c>
      <c r="C27" s="144">
        <v>68</v>
      </c>
      <c r="D27" s="144">
        <v>26</v>
      </c>
      <c r="E27" s="144">
        <v>1</v>
      </c>
      <c r="F27" s="144" t="s">
        <v>2</v>
      </c>
      <c r="G27" s="144" t="s">
        <v>2</v>
      </c>
      <c r="H27" s="144">
        <v>1</v>
      </c>
      <c r="I27" s="144">
        <v>34</v>
      </c>
      <c r="J27" s="144" t="s">
        <v>2</v>
      </c>
      <c r="K27" s="144" t="s">
        <v>2</v>
      </c>
      <c r="L27" s="144">
        <v>48</v>
      </c>
      <c r="M27" s="144">
        <v>338</v>
      </c>
      <c r="N27" s="144" t="s">
        <v>2</v>
      </c>
      <c r="O27" s="144">
        <v>5</v>
      </c>
      <c r="P27" s="144" t="s">
        <v>2</v>
      </c>
      <c r="Q27" s="144" t="s">
        <v>2</v>
      </c>
      <c r="R27" s="144" t="s">
        <v>2</v>
      </c>
      <c r="S27" s="144">
        <v>15</v>
      </c>
      <c r="T27" s="144">
        <v>37</v>
      </c>
      <c r="U27" s="144">
        <v>1</v>
      </c>
      <c r="V27" s="144" t="s">
        <v>2</v>
      </c>
      <c r="W27" s="144">
        <v>22</v>
      </c>
      <c r="X27" s="144" t="s">
        <v>2</v>
      </c>
      <c r="Y27" s="144" t="s">
        <v>2</v>
      </c>
      <c r="Z27" s="144" t="s">
        <v>2</v>
      </c>
      <c r="AA27" s="144" t="s">
        <v>2</v>
      </c>
      <c r="AB27" s="144" t="s">
        <v>2</v>
      </c>
      <c r="AC27" s="144" t="s">
        <v>2</v>
      </c>
      <c r="AD27" s="144" t="s">
        <v>2</v>
      </c>
      <c r="AE27" s="144" t="s">
        <v>2</v>
      </c>
      <c r="AF27" s="144">
        <v>23</v>
      </c>
      <c r="AG27" s="144" t="s">
        <v>2</v>
      </c>
      <c r="AH27" s="144" t="s">
        <v>2</v>
      </c>
      <c r="AI27" s="144" t="s">
        <v>2</v>
      </c>
      <c r="AJ27" s="144" t="s">
        <v>2</v>
      </c>
      <c r="AK27" s="144" t="s">
        <v>2</v>
      </c>
      <c r="AL27" s="144" t="s">
        <v>2</v>
      </c>
      <c r="AM27" s="144">
        <v>4</v>
      </c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5"/>
      <c r="BC27" s="134"/>
      <c r="BD27" s="134"/>
      <c r="BE27" s="134"/>
    </row>
    <row r="28" spans="1:57" ht="30" customHeight="1" x14ac:dyDescent="0.55000000000000004">
      <c r="A28" s="146" t="s">
        <v>129</v>
      </c>
      <c r="B28" s="144">
        <v>2</v>
      </c>
      <c r="C28" s="144">
        <v>7</v>
      </c>
      <c r="D28" s="144">
        <v>2</v>
      </c>
      <c r="E28" s="144">
        <v>1</v>
      </c>
      <c r="F28" s="144" t="s">
        <v>2</v>
      </c>
      <c r="G28" s="144" t="s">
        <v>2</v>
      </c>
      <c r="H28" s="144">
        <v>1</v>
      </c>
      <c r="I28" s="144">
        <v>4</v>
      </c>
      <c r="J28" s="144" t="s">
        <v>2</v>
      </c>
      <c r="K28" s="144" t="s">
        <v>2</v>
      </c>
      <c r="L28" s="144">
        <v>20</v>
      </c>
      <c r="M28" s="144">
        <v>37</v>
      </c>
      <c r="N28" s="144" t="s">
        <v>2</v>
      </c>
      <c r="O28" s="144">
        <v>5</v>
      </c>
      <c r="P28" s="144" t="s">
        <v>2</v>
      </c>
      <c r="Q28" s="144" t="s">
        <v>2</v>
      </c>
      <c r="R28" s="144" t="s">
        <v>2</v>
      </c>
      <c r="S28" s="144">
        <v>15</v>
      </c>
      <c r="T28" s="144">
        <v>14</v>
      </c>
      <c r="U28" s="144" t="s">
        <v>2</v>
      </c>
      <c r="V28" s="144" t="s">
        <v>2</v>
      </c>
      <c r="W28" s="144" t="s">
        <v>2</v>
      </c>
      <c r="X28" s="144" t="s">
        <v>2</v>
      </c>
      <c r="Y28" s="144" t="s">
        <v>2</v>
      </c>
      <c r="Z28" s="144" t="s">
        <v>2</v>
      </c>
      <c r="AA28" s="144" t="s">
        <v>2</v>
      </c>
      <c r="AB28" s="144" t="s">
        <v>2</v>
      </c>
      <c r="AC28" s="144" t="s">
        <v>2</v>
      </c>
      <c r="AD28" s="144" t="s">
        <v>2</v>
      </c>
      <c r="AE28" s="144" t="s">
        <v>2</v>
      </c>
      <c r="AF28" s="144" t="s">
        <v>2</v>
      </c>
      <c r="AG28" s="144" t="s">
        <v>2</v>
      </c>
      <c r="AH28" s="144" t="s">
        <v>2</v>
      </c>
      <c r="AI28" s="144" t="s">
        <v>2</v>
      </c>
      <c r="AJ28" s="144" t="s">
        <v>2</v>
      </c>
      <c r="AK28" s="144" t="s">
        <v>2</v>
      </c>
      <c r="AL28" s="144" t="s">
        <v>2</v>
      </c>
      <c r="AM28" s="144" t="s">
        <v>2</v>
      </c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5"/>
      <c r="BC28" s="134"/>
      <c r="BD28" s="134"/>
      <c r="BE28" s="134"/>
    </row>
    <row r="29" spans="1:57" ht="30" customHeight="1" x14ac:dyDescent="0.55000000000000004">
      <c r="A29" s="143" t="s">
        <v>128</v>
      </c>
      <c r="B29" s="141" t="s">
        <v>2</v>
      </c>
      <c r="C29" s="141" t="s">
        <v>2</v>
      </c>
      <c r="D29" s="141" t="s">
        <v>2</v>
      </c>
      <c r="E29" s="141" t="s">
        <v>2</v>
      </c>
      <c r="F29" s="141" t="s">
        <v>2</v>
      </c>
      <c r="G29" s="141" t="s">
        <v>2</v>
      </c>
      <c r="H29" s="141" t="s">
        <v>2</v>
      </c>
      <c r="I29" s="141" t="s">
        <v>2</v>
      </c>
      <c r="J29" s="141" t="s">
        <v>2</v>
      </c>
      <c r="K29" s="141" t="s">
        <v>2</v>
      </c>
      <c r="L29" s="141">
        <v>3</v>
      </c>
      <c r="M29" s="141">
        <v>3</v>
      </c>
      <c r="N29" s="141" t="s">
        <v>2</v>
      </c>
      <c r="O29" s="141" t="s">
        <v>2</v>
      </c>
      <c r="P29" s="141" t="s">
        <v>2</v>
      </c>
      <c r="Q29" s="141" t="s">
        <v>2</v>
      </c>
      <c r="R29" s="141" t="s">
        <v>2</v>
      </c>
      <c r="S29" s="141" t="s">
        <v>2</v>
      </c>
      <c r="T29" s="141">
        <v>20</v>
      </c>
      <c r="U29" s="141" t="s">
        <v>2</v>
      </c>
      <c r="V29" s="141" t="s">
        <v>2</v>
      </c>
      <c r="W29" s="141" t="s">
        <v>2</v>
      </c>
      <c r="X29" s="141" t="s">
        <v>2</v>
      </c>
      <c r="Y29" s="141" t="s">
        <v>2</v>
      </c>
      <c r="Z29" s="141" t="s">
        <v>2</v>
      </c>
      <c r="AA29" s="141" t="s">
        <v>2</v>
      </c>
      <c r="AB29" s="141" t="s">
        <v>2</v>
      </c>
      <c r="AC29" s="141" t="s">
        <v>2</v>
      </c>
      <c r="AD29" s="141" t="s">
        <v>2</v>
      </c>
      <c r="AE29" s="141" t="s">
        <v>2</v>
      </c>
      <c r="AF29" s="141" t="s">
        <v>2</v>
      </c>
      <c r="AG29" s="141" t="s">
        <v>2</v>
      </c>
      <c r="AH29" s="141" t="s">
        <v>2</v>
      </c>
      <c r="AI29" s="141" t="s">
        <v>2</v>
      </c>
      <c r="AJ29" s="141" t="s">
        <v>2</v>
      </c>
      <c r="AK29" s="141" t="s">
        <v>2</v>
      </c>
      <c r="AL29" s="141" t="s">
        <v>2</v>
      </c>
      <c r="AM29" s="141">
        <v>4</v>
      </c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5"/>
      <c r="BC29" s="134"/>
      <c r="BD29" s="134"/>
      <c r="BE29" s="134"/>
    </row>
    <row r="30" spans="1:57" ht="30" customHeight="1" x14ac:dyDescent="0.55000000000000004">
      <c r="A30" s="143" t="s">
        <v>127</v>
      </c>
      <c r="B30" s="141">
        <v>1</v>
      </c>
      <c r="C30" s="141" t="s">
        <v>2</v>
      </c>
      <c r="D30" s="141">
        <v>18</v>
      </c>
      <c r="E30" s="141" t="s">
        <v>2</v>
      </c>
      <c r="F30" s="141" t="s">
        <v>2</v>
      </c>
      <c r="G30" s="141" t="s">
        <v>2</v>
      </c>
      <c r="H30" s="141" t="s">
        <v>2</v>
      </c>
      <c r="I30" s="141">
        <v>3</v>
      </c>
      <c r="J30" s="141" t="s">
        <v>2</v>
      </c>
      <c r="K30" s="141" t="s">
        <v>2</v>
      </c>
      <c r="L30" s="141" t="s">
        <v>2</v>
      </c>
      <c r="M30" s="141">
        <v>22</v>
      </c>
      <c r="N30" s="141" t="s">
        <v>2</v>
      </c>
      <c r="O30" s="141" t="s">
        <v>2</v>
      </c>
      <c r="P30" s="141" t="s">
        <v>2</v>
      </c>
      <c r="Q30" s="141" t="s">
        <v>2</v>
      </c>
      <c r="R30" s="141" t="s">
        <v>2</v>
      </c>
      <c r="S30" s="141" t="s">
        <v>2</v>
      </c>
      <c r="T30" s="141" t="s">
        <v>2</v>
      </c>
      <c r="U30" s="141">
        <v>1</v>
      </c>
      <c r="V30" s="141" t="s">
        <v>2</v>
      </c>
      <c r="W30" s="141">
        <v>22</v>
      </c>
      <c r="X30" s="141" t="s">
        <v>2</v>
      </c>
      <c r="Y30" s="141" t="s">
        <v>2</v>
      </c>
      <c r="Z30" s="141" t="s">
        <v>2</v>
      </c>
      <c r="AA30" s="141" t="s">
        <v>2</v>
      </c>
      <c r="AB30" s="141" t="s">
        <v>2</v>
      </c>
      <c r="AC30" s="141" t="s">
        <v>2</v>
      </c>
      <c r="AD30" s="141" t="s">
        <v>2</v>
      </c>
      <c r="AE30" s="141" t="s">
        <v>2</v>
      </c>
      <c r="AF30" s="141">
        <v>23</v>
      </c>
      <c r="AG30" s="141" t="s">
        <v>2</v>
      </c>
      <c r="AH30" s="141" t="s">
        <v>2</v>
      </c>
      <c r="AI30" s="141" t="s">
        <v>2</v>
      </c>
      <c r="AJ30" s="141" t="s">
        <v>2</v>
      </c>
      <c r="AK30" s="141" t="s">
        <v>2</v>
      </c>
      <c r="AL30" s="141" t="s">
        <v>2</v>
      </c>
      <c r="AM30" s="141" t="s">
        <v>2</v>
      </c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5"/>
      <c r="BC30" s="134"/>
      <c r="BD30" s="134"/>
      <c r="BE30" s="134"/>
    </row>
    <row r="31" spans="1:57" ht="30" customHeight="1" x14ac:dyDescent="0.55000000000000004">
      <c r="A31" s="143" t="s">
        <v>126</v>
      </c>
      <c r="B31" s="141">
        <v>157</v>
      </c>
      <c r="C31" s="141">
        <v>46</v>
      </c>
      <c r="D31" s="141">
        <v>6</v>
      </c>
      <c r="E31" s="141" t="s">
        <v>2</v>
      </c>
      <c r="F31" s="141" t="s">
        <v>2</v>
      </c>
      <c r="G31" s="141" t="s">
        <v>2</v>
      </c>
      <c r="H31" s="141" t="s">
        <v>2</v>
      </c>
      <c r="I31" s="141">
        <v>27</v>
      </c>
      <c r="J31" s="141" t="s">
        <v>2</v>
      </c>
      <c r="K31" s="141" t="s">
        <v>2</v>
      </c>
      <c r="L31" s="141">
        <v>10</v>
      </c>
      <c r="M31" s="141">
        <v>246</v>
      </c>
      <c r="N31" s="141" t="s">
        <v>2</v>
      </c>
      <c r="O31" s="141" t="s">
        <v>2</v>
      </c>
      <c r="P31" s="141" t="s">
        <v>2</v>
      </c>
      <c r="Q31" s="141" t="s">
        <v>2</v>
      </c>
      <c r="R31" s="141" t="s">
        <v>2</v>
      </c>
      <c r="S31" s="141" t="s">
        <v>2</v>
      </c>
      <c r="T31" s="141">
        <v>3</v>
      </c>
      <c r="U31" s="141" t="s">
        <v>2</v>
      </c>
      <c r="V31" s="141" t="s">
        <v>2</v>
      </c>
      <c r="W31" s="141" t="s">
        <v>2</v>
      </c>
      <c r="X31" s="141" t="s">
        <v>2</v>
      </c>
      <c r="Y31" s="141" t="s">
        <v>2</v>
      </c>
      <c r="Z31" s="141" t="s">
        <v>2</v>
      </c>
      <c r="AA31" s="141" t="s">
        <v>2</v>
      </c>
      <c r="AB31" s="141" t="s">
        <v>2</v>
      </c>
      <c r="AC31" s="141" t="s">
        <v>2</v>
      </c>
      <c r="AD31" s="141" t="s">
        <v>2</v>
      </c>
      <c r="AE31" s="141" t="s">
        <v>2</v>
      </c>
      <c r="AF31" s="141" t="s">
        <v>2</v>
      </c>
      <c r="AG31" s="141" t="s">
        <v>2</v>
      </c>
      <c r="AH31" s="141" t="s">
        <v>2</v>
      </c>
      <c r="AI31" s="141" t="s">
        <v>2</v>
      </c>
      <c r="AJ31" s="141" t="s">
        <v>2</v>
      </c>
      <c r="AK31" s="141" t="s">
        <v>2</v>
      </c>
      <c r="AL31" s="141" t="s">
        <v>2</v>
      </c>
      <c r="AM31" s="141" t="s">
        <v>2</v>
      </c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5"/>
      <c r="BC31" s="134"/>
      <c r="BD31" s="134"/>
      <c r="BE31" s="134"/>
    </row>
    <row r="32" spans="1:57" ht="30" customHeight="1" x14ac:dyDescent="0.55000000000000004">
      <c r="A32" s="143" t="s">
        <v>125</v>
      </c>
      <c r="B32" s="141" t="s">
        <v>2</v>
      </c>
      <c r="C32" s="141">
        <v>15</v>
      </c>
      <c r="D32" s="141" t="s">
        <v>2</v>
      </c>
      <c r="E32" s="141" t="s">
        <v>2</v>
      </c>
      <c r="F32" s="141" t="s">
        <v>2</v>
      </c>
      <c r="G32" s="141" t="s">
        <v>2</v>
      </c>
      <c r="H32" s="141" t="s">
        <v>2</v>
      </c>
      <c r="I32" s="141" t="s">
        <v>2</v>
      </c>
      <c r="J32" s="141" t="s">
        <v>2</v>
      </c>
      <c r="K32" s="141" t="s">
        <v>2</v>
      </c>
      <c r="L32" s="141" t="s">
        <v>2</v>
      </c>
      <c r="M32" s="141">
        <v>15</v>
      </c>
      <c r="N32" s="141" t="s">
        <v>2</v>
      </c>
      <c r="O32" s="141" t="s">
        <v>2</v>
      </c>
      <c r="P32" s="141" t="s">
        <v>2</v>
      </c>
      <c r="Q32" s="141" t="s">
        <v>2</v>
      </c>
      <c r="R32" s="141" t="s">
        <v>2</v>
      </c>
      <c r="S32" s="141" t="s">
        <v>2</v>
      </c>
      <c r="T32" s="141" t="s">
        <v>2</v>
      </c>
      <c r="U32" s="141" t="s">
        <v>2</v>
      </c>
      <c r="V32" s="141" t="s">
        <v>2</v>
      </c>
      <c r="W32" s="141" t="s">
        <v>2</v>
      </c>
      <c r="X32" s="141" t="s">
        <v>2</v>
      </c>
      <c r="Y32" s="141" t="s">
        <v>2</v>
      </c>
      <c r="Z32" s="141" t="s">
        <v>2</v>
      </c>
      <c r="AA32" s="141" t="s">
        <v>2</v>
      </c>
      <c r="AB32" s="141" t="s">
        <v>2</v>
      </c>
      <c r="AC32" s="141" t="s">
        <v>2</v>
      </c>
      <c r="AD32" s="141" t="s">
        <v>2</v>
      </c>
      <c r="AE32" s="141" t="s">
        <v>2</v>
      </c>
      <c r="AF32" s="141" t="s">
        <v>2</v>
      </c>
      <c r="AG32" s="141" t="s">
        <v>2</v>
      </c>
      <c r="AH32" s="141" t="s">
        <v>2</v>
      </c>
      <c r="AI32" s="141" t="s">
        <v>2</v>
      </c>
      <c r="AJ32" s="141" t="s">
        <v>2</v>
      </c>
      <c r="AK32" s="141" t="s">
        <v>2</v>
      </c>
      <c r="AL32" s="141" t="s">
        <v>2</v>
      </c>
      <c r="AM32" s="141" t="s">
        <v>2</v>
      </c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5"/>
      <c r="BC32" s="134"/>
      <c r="BD32" s="134"/>
      <c r="BE32" s="134"/>
    </row>
    <row r="33" spans="1:57" ht="30" customHeight="1" x14ac:dyDescent="0.55000000000000004">
      <c r="A33" s="143" t="s">
        <v>124</v>
      </c>
      <c r="B33" s="141" t="s">
        <v>2</v>
      </c>
      <c r="C33" s="141" t="s">
        <v>2</v>
      </c>
      <c r="D33" s="141" t="s">
        <v>2</v>
      </c>
      <c r="E33" s="141" t="s">
        <v>2</v>
      </c>
      <c r="F33" s="141" t="s">
        <v>2</v>
      </c>
      <c r="G33" s="141" t="s">
        <v>2</v>
      </c>
      <c r="H33" s="141" t="s">
        <v>2</v>
      </c>
      <c r="I33" s="141" t="s">
        <v>2</v>
      </c>
      <c r="J33" s="141" t="s">
        <v>2</v>
      </c>
      <c r="K33" s="141" t="s">
        <v>2</v>
      </c>
      <c r="L33" s="141">
        <v>15</v>
      </c>
      <c r="M33" s="141">
        <v>15</v>
      </c>
      <c r="N33" s="141" t="s">
        <v>2</v>
      </c>
      <c r="O33" s="141" t="s">
        <v>2</v>
      </c>
      <c r="P33" s="141" t="s">
        <v>2</v>
      </c>
      <c r="Q33" s="141" t="s">
        <v>2</v>
      </c>
      <c r="R33" s="141" t="s">
        <v>2</v>
      </c>
      <c r="S33" s="141" t="s">
        <v>2</v>
      </c>
      <c r="T33" s="141" t="s">
        <v>2</v>
      </c>
      <c r="U33" s="141" t="s">
        <v>2</v>
      </c>
      <c r="V33" s="141" t="s">
        <v>2</v>
      </c>
      <c r="W33" s="141" t="s">
        <v>2</v>
      </c>
      <c r="X33" s="141" t="s">
        <v>2</v>
      </c>
      <c r="Y33" s="141" t="s">
        <v>2</v>
      </c>
      <c r="Z33" s="141" t="s">
        <v>2</v>
      </c>
      <c r="AA33" s="141" t="s">
        <v>2</v>
      </c>
      <c r="AB33" s="141" t="s">
        <v>2</v>
      </c>
      <c r="AC33" s="141" t="s">
        <v>2</v>
      </c>
      <c r="AD33" s="141" t="s">
        <v>2</v>
      </c>
      <c r="AE33" s="141" t="s">
        <v>2</v>
      </c>
      <c r="AF33" s="141" t="s">
        <v>2</v>
      </c>
      <c r="AG33" s="141" t="s">
        <v>2</v>
      </c>
      <c r="AH33" s="141" t="s">
        <v>2</v>
      </c>
      <c r="AI33" s="141" t="s">
        <v>2</v>
      </c>
      <c r="AJ33" s="141" t="s">
        <v>2</v>
      </c>
      <c r="AK33" s="141" t="s">
        <v>2</v>
      </c>
      <c r="AL33" s="141" t="s">
        <v>2</v>
      </c>
      <c r="AM33" s="141" t="s">
        <v>2</v>
      </c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5"/>
      <c r="BC33" s="134"/>
      <c r="BD33" s="134"/>
      <c r="BE33" s="134"/>
    </row>
    <row r="34" spans="1:57" x14ac:dyDescent="0.55000000000000004">
      <c r="A34" s="242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5"/>
      <c r="BC34" s="134"/>
      <c r="BD34" s="134"/>
      <c r="BE34" s="134"/>
    </row>
    <row r="35" spans="1:57" x14ac:dyDescent="0.55000000000000004">
      <c r="A35" s="138" t="s">
        <v>70</v>
      </c>
      <c r="B35" s="134"/>
      <c r="C35" s="136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4"/>
      <c r="V35" s="136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4"/>
      <c r="BD35" s="134"/>
      <c r="BE35" s="134"/>
    </row>
    <row r="36" spans="1:57" x14ac:dyDescent="0.55000000000000004">
      <c r="A36" s="138" t="s">
        <v>69</v>
      </c>
      <c r="B36" s="134"/>
      <c r="C36" s="136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4"/>
      <c r="V36" s="136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4"/>
      <c r="BD36" s="134"/>
      <c r="BE36" s="134"/>
    </row>
    <row r="37" spans="1:57" x14ac:dyDescent="0.55000000000000004">
      <c r="A37" s="137"/>
      <c r="B37" s="134"/>
      <c r="C37" s="136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6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5"/>
      <c r="BC37" s="134"/>
      <c r="BD37" s="134"/>
      <c r="BE37" s="134"/>
    </row>
    <row r="38" spans="1:57" x14ac:dyDescent="0.55000000000000004">
      <c r="A38" s="137"/>
      <c r="B38" s="134"/>
      <c r="C38" s="136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6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5"/>
      <c r="BC38" s="134"/>
      <c r="BD38" s="134"/>
      <c r="BE38" s="134"/>
    </row>
    <row r="39" spans="1:57" x14ac:dyDescent="0.55000000000000004">
      <c r="A39" s="137"/>
      <c r="B39" s="134"/>
      <c r="C39" s="136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6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5"/>
      <c r="BC39" s="134"/>
      <c r="BD39" s="134"/>
      <c r="BE39" s="134"/>
    </row>
    <row r="40" spans="1:57" x14ac:dyDescent="0.55000000000000004">
      <c r="A40" s="137"/>
      <c r="B40" s="134"/>
      <c r="C40" s="136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 t="s">
        <v>68</v>
      </c>
      <c r="S40" s="134">
        <v>47</v>
      </c>
      <c r="T40" s="134">
        <v>679</v>
      </c>
      <c r="U40" s="134"/>
      <c r="V40" s="136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>
        <v>1</v>
      </c>
      <c r="AM40" s="134">
        <v>0</v>
      </c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5"/>
      <c r="BC40" s="134"/>
      <c r="BD40" s="134"/>
      <c r="BE40" s="134"/>
    </row>
    <row r="41" spans="1:57" ht="13.5" customHeight="1" x14ac:dyDescent="0.55000000000000004">
      <c r="BB41" s="129"/>
      <c r="BC41" s="129"/>
    </row>
    <row r="42" spans="1:57" ht="13.5" customHeight="1" x14ac:dyDescent="0.55000000000000004">
      <c r="BB42" s="129"/>
      <c r="BC42" s="129"/>
    </row>
    <row r="43" spans="1:57" ht="13.5" customHeight="1" x14ac:dyDescent="0.55000000000000004">
      <c r="BB43" s="129"/>
      <c r="BC43" s="129"/>
    </row>
    <row r="44" spans="1:57" ht="13.5" customHeight="1" x14ac:dyDescent="0.55000000000000004">
      <c r="BB44" s="129"/>
      <c r="BC44" s="129"/>
    </row>
    <row r="45" spans="1:57" s="133" customFormat="1" ht="23.15" customHeight="1" x14ac:dyDescent="0.55000000000000004">
      <c r="A45" s="132"/>
      <c r="B45" s="131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31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30"/>
    </row>
    <row r="46" spans="1:57" s="133" customFormat="1" ht="15" customHeight="1" x14ac:dyDescent="0.55000000000000004">
      <c r="A46" s="132"/>
      <c r="B46" s="131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31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30"/>
    </row>
    <row r="47" spans="1:57" s="133" customFormat="1" ht="15" customHeight="1" x14ac:dyDescent="0.55000000000000004">
      <c r="A47" s="132"/>
      <c r="B47" s="131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1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30"/>
    </row>
    <row r="48" spans="1:57" s="133" customFormat="1" ht="18.75" customHeight="1" x14ac:dyDescent="0.55000000000000004">
      <c r="A48" s="132"/>
      <c r="B48" s="131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31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30"/>
    </row>
    <row r="49" spans="1:55" s="133" customFormat="1" ht="28.5" customHeight="1" x14ac:dyDescent="0.55000000000000004">
      <c r="A49" s="132"/>
      <c r="B49" s="131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31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30"/>
    </row>
    <row r="50" spans="1:55" ht="27" customHeight="1" x14ac:dyDescent="0.55000000000000004">
      <c r="BB50" s="129"/>
      <c r="BC50" s="129"/>
    </row>
    <row r="51" spans="1:55" x14ac:dyDescent="0.55000000000000004">
      <c r="BB51" s="129"/>
      <c r="BC51" s="129"/>
    </row>
    <row r="52" spans="1:55" x14ac:dyDescent="0.55000000000000004">
      <c r="BB52" s="129"/>
      <c r="BC52" s="129"/>
    </row>
    <row r="53" spans="1:55" x14ac:dyDescent="0.55000000000000004">
      <c r="BB53" s="129"/>
      <c r="BC53" s="129"/>
    </row>
    <row r="54" spans="1:55" x14ac:dyDescent="0.55000000000000004">
      <c r="BB54" s="129"/>
      <c r="BC54" s="129"/>
    </row>
    <row r="55" spans="1:55" x14ac:dyDescent="0.55000000000000004">
      <c r="BB55" s="129"/>
      <c r="BC55" s="129"/>
    </row>
  </sheetData>
  <mergeCells count="42">
    <mergeCell ref="D3:D5"/>
    <mergeCell ref="C3:C5"/>
    <mergeCell ref="B3:B5"/>
    <mergeCell ref="AA3:AA4"/>
    <mergeCell ref="Z3:Z5"/>
    <mergeCell ref="U3:U5"/>
    <mergeCell ref="V3:V5"/>
    <mergeCell ref="W3:W5"/>
    <mergeCell ref="X3:X4"/>
    <mergeCell ref="N3:T3"/>
    <mergeCell ref="G3:G5"/>
    <mergeCell ref="N4:N5"/>
    <mergeCell ref="Q4:Q5"/>
    <mergeCell ref="O4:P4"/>
    <mergeCell ref="AB3:AB5"/>
    <mergeCell ref="I3:I5"/>
    <mergeCell ref="B2:T2"/>
    <mergeCell ref="S4:S5"/>
    <mergeCell ref="T4:T5"/>
    <mergeCell ref="H3:H4"/>
    <mergeCell ref="M3:M5"/>
    <mergeCell ref="J3:J5"/>
    <mergeCell ref="L3:L4"/>
    <mergeCell ref="F3:F5"/>
    <mergeCell ref="K3:K5"/>
    <mergeCell ref="R4:R5"/>
    <mergeCell ref="AM4:AM5"/>
    <mergeCell ref="U2:AM2"/>
    <mergeCell ref="AG3:AM3"/>
    <mergeCell ref="AF3:AF5"/>
    <mergeCell ref="AC3:AC5"/>
    <mergeCell ref="AK4:AK5"/>
    <mergeCell ref="A3:A5"/>
    <mergeCell ref="E3:E4"/>
    <mergeCell ref="AD3:AD5"/>
    <mergeCell ref="Y3:Y5"/>
    <mergeCell ref="AL1:AM1"/>
    <mergeCell ref="AE3:AE4"/>
    <mergeCell ref="AG4:AG5"/>
    <mergeCell ref="AH4:AI4"/>
    <mergeCell ref="AJ4:AJ5"/>
    <mergeCell ref="AL4:AL5"/>
  </mergeCells>
  <phoneticPr fontId="5"/>
  <pageMargins left="0.59055118110236227" right="0.27559055118110237" top="0.98425196850393704" bottom="0.78740157480314965" header="0" footer="0"/>
  <pageSetup paperSize="9" scale="57" orientation="landscape" r:id="rId1"/>
  <headerFooter alignWithMargins="0"/>
  <rowBreaks count="3" manualBreakCount="3">
    <brk id="4801" min="333" max="22917" man="1"/>
    <brk id="8313" min="329" max="28805" man="1"/>
    <brk id="11549" min="325" max="3234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56"/>
  <sheetViews>
    <sheetView showGridLines="0" view="pageBreakPreview" zoomScale="75" zoomScaleNormal="100" zoomScaleSheetLayoutView="75" workbookViewId="0">
      <selection activeCell="A7" sqref="A7:XFD7"/>
    </sheetView>
  </sheetViews>
  <sheetFormatPr defaultColWidth="10" defaultRowHeight="18" x14ac:dyDescent="0.55000000000000004"/>
  <cols>
    <col min="1" max="1" width="13.36328125" style="132" customWidth="1"/>
    <col min="2" max="2" width="12.7265625" style="129" customWidth="1"/>
    <col min="3" max="3" width="9.36328125" style="131" customWidth="1"/>
    <col min="4" max="4" width="9.36328125" style="129" customWidth="1"/>
    <col min="5" max="5" width="9.36328125" style="131" customWidth="1"/>
    <col min="6" max="7" width="10.36328125" style="129" customWidth="1"/>
    <col min="8" max="11" width="6.453125" style="129" customWidth="1"/>
    <col min="12" max="13" width="8.453125" style="129" bestFit="1" customWidth="1"/>
    <col min="14" max="14" width="7.08984375" style="129" customWidth="1"/>
    <col min="15" max="15" width="7.36328125" style="129" bestFit="1" customWidth="1"/>
    <col min="16" max="16" width="6.453125" style="129" customWidth="1"/>
    <col min="17" max="17" width="11.6328125" style="129" customWidth="1"/>
    <col min="18" max="26" width="9.6328125" style="129" customWidth="1"/>
    <col min="27" max="27" width="9.6328125" style="129" bestFit="1" customWidth="1"/>
    <col min="28" max="28" width="10.36328125" style="129" customWidth="1"/>
    <col min="29" max="29" width="11.36328125" style="129" customWidth="1"/>
    <col min="30" max="34" width="9.6328125" style="129" customWidth="1"/>
    <col min="35" max="36" width="5.08984375" style="129" customWidth="1"/>
    <col min="37" max="37" width="6.453125" style="129" customWidth="1"/>
    <col min="38" max="38" width="5.36328125" style="129" customWidth="1"/>
    <col min="39" max="39" width="6.08984375" style="129" customWidth="1"/>
    <col min="40" max="42" width="5.36328125" style="129" customWidth="1"/>
    <col min="43" max="43" width="5.36328125" style="130" customWidth="1"/>
    <col min="44" max="45" width="10" style="130" customWidth="1"/>
    <col min="46" max="16384" width="10" style="129"/>
  </cols>
  <sheetData>
    <row r="1" spans="1:47" ht="27" customHeight="1" x14ac:dyDescent="0.55000000000000004">
      <c r="A1" s="242" t="s">
        <v>157</v>
      </c>
      <c r="B1" s="241"/>
      <c r="C1" s="136"/>
      <c r="D1" s="241"/>
      <c r="E1" s="136"/>
      <c r="F1" s="134"/>
      <c r="G1" s="134"/>
      <c r="H1" s="134"/>
      <c r="I1" s="134"/>
      <c r="J1" s="134"/>
      <c r="K1" s="134"/>
      <c r="L1" s="134"/>
      <c r="M1" s="134"/>
      <c r="N1" s="269" t="s">
        <v>122</v>
      </c>
      <c r="O1" s="269"/>
      <c r="P1" s="269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6"/>
      <c r="AS1" s="209"/>
      <c r="AT1" s="209"/>
      <c r="AU1" s="209"/>
    </row>
    <row r="2" spans="1:47" ht="20.25" customHeight="1" x14ac:dyDescent="0.55000000000000004">
      <c r="A2" s="317"/>
      <c r="B2" s="321" t="s">
        <v>156</v>
      </c>
      <c r="C2" s="320"/>
      <c r="D2" s="320"/>
      <c r="E2" s="320"/>
      <c r="F2" s="320"/>
      <c r="G2" s="319"/>
      <c r="H2" s="238" t="s">
        <v>155</v>
      </c>
      <c r="I2" s="237"/>
      <c r="J2" s="318"/>
      <c r="K2" s="237" t="s">
        <v>154</v>
      </c>
      <c r="L2" s="237"/>
      <c r="M2" s="237"/>
      <c r="N2" s="237"/>
      <c r="O2" s="237"/>
      <c r="P2" s="318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5"/>
      <c r="AS2" s="134"/>
      <c r="AT2" s="134"/>
      <c r="AU2" s="134"/>
    </row>
    <row r="3" spans="1:47" ht="20.25" customHeight="1" x14ac:dyDescent="0.55000000000000004">
      <c r="A3" s="317"/>
      <c r="B3" s="315" t="s">
        <v>153</v>
      </c>
      <c r="C3" s="316"/>
      <c r="D3" s="316"/>
      <c r="E3" s="314"/>
      <c r="F3" s="315" t="s">
        <v>152</v>
      </c>
      <c r="G3" s="314"/>
      <c r="H3" s="313" t="s">
        <v>151</v>
      </c>
      <c r="I3" s="312" t="s">
        <v>150</v>
      </c>
      <c r="J3" s="311" t="s">
        <v>149</v>
      </c>
      <c r="K3" s="237" t="s">
        <v>148</v>
      </c>
      <c r="L3" s="310"/>
      <c r="M3" s="310"/>
      <c r="N3" s="309" t="s">
        <v>147</v>
      </c>
      <c r="O3" s="308"/>
      <c r="P3" s="308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5"/>
      <c r="AS3" s="134"/>
      <c r="AT3" s="134"/>
      <c r="AU3" s="134"/>
    </row>
    <row r="4" spans="1:47" ht="20.25" customHeight="1" x14ac:dyDescent="0.55000000000000004">
      <c r="A4" s="307"/>
      <c r="B4" s="305"/>
      <c r="C4" s="306"/>
      <c r="D4" s="306"/>
      <c r="E4" s="304"/>
      <c r="F4" s="305"/>
      <c r="G4" s="304"/>
      <c r="H4" s="303"/>
      <c r="I4" s="302"/>
      <c r="J4" s="301"/>
      <c r="K4" s="284" t="s">
        <v>146</v>
      </c>
      <c r="L4" s="283" t="s">
        <v>145</v>
      </c>
      <c r="M4" s="283" t="s">
        <v>144</v>
      </c>
      <c r="N4" s="283" t="s">
        <v>146</v>
      </c>
      <c r="O4" s="283" t="s">
        <v>145</v>
      </c>
      <c r="P4" s="283" t="s">
        <v>144</v>
      </c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5"/>
      <c r="AS4" s="134"/>
      <c r="AT4" s="134"/>
      <c r="AU4" s="134"/>
    </row>
    <row r="5" spans="1:47" ht="40.5" customHeight="1" x14ac:dyDescent="0.55000000000000004">
      <c r="A5" s="300"/>
      <c r="B5" s="299"/>
      <c r="C5" s="298"/>
      <c r="D5" s="297" t="s">
        <v>143</v>
      </c>
      <c r="E5" s="296"/>
      <c r="F5" s="295"/>
      <c r="G5" s="294"/>
      <c r="H5" s="293"/>
      <c r="I5" s="292"/>
      <c r="J5" s="291"/>
      <c r="K5" s="284"/>
      <c r="L5" s="283"/>
      <c r="M5" s="283"/>
      <c r="N5" s="283"/>
      <c r="O5" s="283"/>
      <c r="P5" s="28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5"/>
      <c r="AS5" s="134"/>
      <c r="AT5" s="134"/>
      <c r="AU5" s="134"/>
    </row>
    <row r="6" spans="1:47" ht="28.5" customHeight="1" x14ac:dyDescent="0.55000000000000004">
      <c r="A6" s="290"/>
      <c r="B6" s="288" t="s">
        <v>142</v>
      </c>
      <c r="C6" s="288" t="s">
        <v>117</v>
      </c>
      <c r="D6" s="289" t="s">
        <v>142</v>
      </c>
      <c r="E6" s="288" t="s">
        <v>117</v>
      </c>
      <c r="F6" s="288" t="s">
        <v>142</v>
      </c>
      <c r="G6" s="288" t="s">
        <v>117</v>
      </c>
      <c r="H6" s="287"/>
      <c r="I6" s="286"/>
      <c r="J6" s="285"/>
      <c r="K6" s="284"/>
      <c r="L6" s="283"/>
      <c r="M6" s="283"/>
      <c r="N6" s="283"/>
      <c r="O6" s="283"/>
      <c r="P6" s="283"/>
      <c r="Q6" s="134"/>
      <c r="R6" s="134"/>
      <c r="S6" s="134"/>
      <c r="AQ6" s="129"/>
      <c r="AR6" s="135"/>
      <c r="AS6" s="134"/>
      <c r="AT6" s="134"/>
      <c r="AU6" s="134"/>
    </row>
    <row r="7" spans="1:47" ht="13.5" customHeight="1" x14ac:dyDescent="0.55000000000000004">
      <c r="A7" s="280" t="s">
        <v>97</v>
      </c>
      <c r="B7" s="279">
        <v>223</v>
      </c>
      <c r="C7" s="279">
        <v>2451</v>
      </c>
      <c r="D7" s="282">
        <v>26</v>
      </c>
      <c r="E7" s="279">
        <v>855</v>
      </c>
      <c r="F7" s="279">
        <v>65</v>
      </c>
      <c r="G7" s="279">
        <v>1387</v>
      </c>
      <c r="H7" s="279">
        <v>2</v>
      </c>
      <c r="I7" s="279">
        <v>5</v>
      </c>
      <c r="J7" s="279">
        <v>267</v>
      </c>
      <c r="K7" s="282">
        <f>4022-542</f>
        <v>3480</v>
      </c>
      <c r="L7" s="279">
        <f>29293-2174</f>
        <v>27119</v>
      </c>
      <c r="M7" s="279">
        <f>20504-1521</f>
        <v>18983</v>
      </c>
      <c r="N7" s="279">
        <v>282</v>
      </c>
      <c r="O7" s="281">
        <v>1450</v>
      </c>
      <c r="P7" s="279">
        <v>3136</v>
      </c>
      <c r="Q7" s="134"/>
      <c r="R7" s="134"/>
      <c r="S7" s="134"/>
      <c r="AQ7" s="129"/>
      <c r="AR7" s="135"/>
      <c r="AS7" s="134"/>
      <c r="AT7" s="134"/>
      <c r="AU7" s="134"/>
    </row>
    <row r="8" spans="1:47" ht="13.5" customHeight="1" x14ac:dyDescent="0.55000000000000004">
      <c r="A8" s="280" t="s">
        <v>9</v>
      </c>
      <c r="B8" s="279">
        <f>SUM(B9:B10)</f>
        <v>70</v>
      </c>
      <c r="C8" s="279">
        <f>SUM(C9:C10)</f>
        <v>618</v>
      </c>
      <c r="D8" s="279">
        <f>SUM(D9:D10)</f>
        <v>9</v>
      </c>
      <c r="E8" s="279">
        <f>SUM(E9:E10)</f>
        <v>156</v>
      </c>
      <c r="F8" s="279">
        <f>SUM(F9:F10)</f>
        <v>2</v>
      </c>
      <c r="G8" s="279">
        <f>SUM(G9:G10)</f>
        <v>278</v>
      </c>
      <c r="H8" s="279">
        <f>SUM(H9:H10)</f>
        <v>0</v>
      </c>
      <c r="I8" s="279">
        <f>SUM(I9:I10)</f>
        <v>0</v>
      </c>
      <c r="J8" s="279">
        <f>SUM(J9:J10)</f>
        <v>0</v>
      </c>
      <c r="K8" s="279">
        <f>SUM(K9:K10)</f>
        <v>245</v>
      </c>
      <c r="L8" s="279">
        <f>SUM(L9:L10)</f>
        <v>1901</v>
      </c>
      <c r="M8" s="279">
        <f>SUM(M9:M10)</f>
        <v>900</v>
      </c>
      <c r="N8" s="279">
        <f>SUM(N9:N10)</f>
        <v>0</v>
      </c>
      <c r="O8" s="279">
        <f>SUM(O9:O10)</f>
        <v>0</v>
      </c>
      <c r="P8" s="279">
        <f>SUM(P9:P10)</f>
        <v>0</v>
      </c>
      <c r="Q8" s="134"/>
      <c r="R8" s="134"/>
      <c r="S8" s="134"/>
      <c r="AQ8" s="129"/>
      <c r="AR8" s="135"/>
      <c r="AS8" s="134"/>
      <c r="AT8" s="134"/>
      <c r="AU8" s="134"/>
    </row>
    <row r="9" spans="1:47" ht="13.5" customHeight="1" x14ac:dyDescent="0.55000000000000004">
      <c r="A9" s="146" t="s">
        <v>96</v>
      </c>
      <c r="B9" s="270">
        <v>15</v>
      </c>
      <c r="C9" s="270">
        <v>303</v>
      </c>
      <c r="D9" s="270">
        <v>0</v>
      </c>
      <c r="E9" s="270">
        <v>0</v>
      </c>
      <c r="F9" s="270">
        <v>2</v>
      </c>
      <c r="G9" s="270">
        <v>278</v>
      </c>
      <c r="H9" s="270"/>
      <c r="I9" s="270"/>
      <c r="J9" s="270"/>
      <c r="K9" s="270">
        <v>245</v>
      </c>
      <c r="L9" s="270">
        <v>1901</v>
      </c>
      <c r="M9" s="270">
        <v>900</v>
      </c>
      <c r="N9" s="270"/>
      <c r="O9" s="270"/>
      <c r="P9" s="270"/>
      <c r="Q9" s="130"/>
      <c r="AQ9" s="129"/>
      <c r="AR9" s="135"/>
      <c r="AS9" s="134"/>
      <c r="AT9" s="134"/>
      <c r="AU9" s="134"/>
    </row>
    <row r="10" spans="1:47" ht="13.5" customHeight="1" x14ac:dyDescent="0.55000000000000004">
      <c r="A10" s="278" t="s">
        <v>135</v>
      </c>
      <c r="B10" s="277">
        <f>IF(SUM(B11:B19)=0,"-",SUM(B11:B19))</f>
        <v>55</v>
      </c>
      <c r="C10" s="277">
        <f>IF(SUM(C11:C19)=0,"-",SUM(C11:C19))</f>
        <v>315</v>
      </c>
      <c r="D10" s="277">
        <f>IF(SUM(D11:D19)=0,"-",SUM(D11:D19))</f>
        <v>9</v>
      </c>
      <c r="E10" s="277">
        <f>IF(SUM(E11:E19)=0,"-",SUM(E11:E19))</f>
        <v>156</v>
      </c>
      <c r="F10" s="277" t="str">
        <f>IF(SUM(F11:F19)=0,"-",SUM(F11:F19))</f>
        <v>-</v>
      </c>
      <c r="G10" s="277" t="str">
        <f>IF(SUM(G11:G19)=0,"-",SUM(G11:G19))</f>
        <v>-</v>
      </c>
      <c r="H10" s="277" t="str">
        <f>IF(SUM(H11:H19)=0,"-",SUM(H11:H19))</f>
        <v>-</v>
      </c>
      <c r="I10" s="277" t="str">
        <f>IF(SUM(I11:I19)=0,"-",SUM(I11:I19))</f>
        <v>-</v>
      </c>
      <c r="J10" s="277" t="str">
        <f>IF(SUM(J11:J19)=0,"-",SUM(J11:J19))</f>
        <v>-</v>
      </c>
      <c r="K10" s="277" t="str">
        <f>IF(SUM(K11:K19)=0,"-",SUM(K11:K19))</f>
        <v>-</v>
      </c>
      <c r="L10" s="277" t="str">
        <f>IF(SUM(L11:L19)=0,"-",SUM(L11:L19))</f>
        <v>-</v>
      </c>
      <c r="M10" s="277" t="str">
        <f>IF(SUM(M11:M19)=0,"-",SUM(M11:M19))</f>
        <v>-</v>
      </c>
      <c r="N10" s="277" t="str">
        <f>IF(SUM(N11:N19)=0,"-",SUM(N11:N19))</f>
        <v>-</v>
      </c>
      <c r="O10" s="277" t="str">
        <f>IF(SUM(O11:O19)=0,"-",SUM(O11:O19))</f>
        <v>-</v>
      </c>
      <c r="P10" s="277" t="str">
        <f>IF(SUM(P11:P19)=0,"-",SUM(P11:P19))</f>
        <v>-</v>
      </c>
      <c r="Q10" s="134"/>
      <c r="R10" s="134"/>
      <c r="S10" s="134"/>
      <c r="AQ10" s="129"/>
      <c r="AR10" s="135"/>
      <c r="AS10" s="134"/>
      <c r="AT10" s="134"/>
      <c r="AU10" s="134"/>
    </row>
    <row r="11" spans="1:47" s="244" customFormat="1" ht="13.5" customHeight="1" x14ac:dyDescent="0.55000000000000004">
      <c r="A11" s="278" t="s">
        <v>76</v>
      </c>
      <c r="B11" s="270">
        <v>54</v>
      </c>
      <c r="C11" s="275">
        <v>311</v>
      </c>
      <c r="D11" s="277">
        <f>IF(SUM(D12:D35)=0,"-",SUM(D12:D35))</f>
        <v>9</v>
      </c>
      <c r="E11" s="277">
        <f>IF(SUM(E12:E35)=0,"-",SUM(E12:E35))</f>
        <v>156</v>
      </c>
      <c r="F11" s="277" t="str">
        <f>IF(SUM(F12:F35)=0,"-",SUM(F12:F35))</f>
        <v>-</v>
      </c>
      <c r="G11" s="277" t="str">
        <f>IF(SUM(G12:G35)=0,"-",SUM(G12:G35))</f>
        <v>-</v>
      </c>
      <c r="H11" s="277" t="str">
        <f>IF(SUM(H12:H35)=0,"-",SUM(H12:H35))</f>
        <v>-</v>
      </c>
      <c r="I11" s="277" t="str">
        <f>IF(SUM(I12:I35)=0,"-",SUM(I12:I35))</f>
        <v>-</v>
      </c>
      <c r="J11" s="277" t="str">
        <f>IF(SUM(J12:J35)=0,"-",SUM(J12:J35))</f>
        <v>-</v>
      </c>
      <c r="K11" s="276"/>
      <c r="L11" s="274"/>
      <c r="M11" s="274"/>
      <c r="N11" s="274"/>
      <c r="O11" s="275"/>
      <c r="P11" s="274"/>
      <c r="Q11" s="273"/>
      <c r="AR11" s="246"/>
      <c r="AS11" s="245"/>
      <c r="AT11" s="245"/>
      <c r="AU11" s="245"/>
    </row>
    <row r="12" spans="1:47" ht="13.5" customHeight="1" x14ac:dyDescent="0.55000000000000004">
      <c r="A12" s="143" t="s">
        <v>92</v>
      </c>
      <c r="B12" s="157" t="s">
        <v>2</v>
      </c>
      <c r="C12" s="157" t="s">
        <v>2</v>
      </c>
      <c r="D12" s="157" t="s">
        <v>2</v>
      </c>
      <c r="E12" s="157" t="s">
        <v>2</v>
      </c>
      <c r="F12" s="157" t="s">
        <v>2</v>
      </c>
      <c r="G12" s="157" t="s">
        <v>2</v>
      </c>
      <c r="H12" s="157"/>
      <c r="I12" s="157"/>
      <c r="J12" s="157"/>
      <c r="K12" s="157"/>
      <c r="L12" s="157"/>
      <c r="M12" s="157"/>
      <c r="N12" s="157"/>
      <c r="O12" s="157"/>
      <c r="P12" s="157"/>
      <c r="Q12" s="130"/>
      <c r="AQ12" s="129"/>
      <c r="AR12" s="135"/>
      <c r="AS12" s="134"/>
      <c r="AT12" s="134"/>
      <c r="AU12" s="134"/>
    </row>
    <row r="13" spans="1:47" ht="13.5" customHeight="1" x14ac:dyDescent="0.55000000000000004">
      <c r="A13" s="143" t="s">
        <v>91</v>
      </c>
      <c r="B13" s="157" t="s">
        <v>2</v>
      </c>
      <c r="C13" s="157" t="s">
        <v>2</v>
      </c>
      <c r="D13" s="157" t="s">
        <v>2</v>
      </c>
      <c r="E13" s="157" t="s">
        <v>2</v>
      </c>
      <c r="F13" s="157" t="s">
        <v>2</v>
      </c>
      <c r="G13" s="157" t="s">
        <v>2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30"/>
      <c r="AQ13" s="129"/>
      <c r="AR13" s="135"/>
      <c r="AS13" s="134"/>
      <c r="AT13" s="134"/>
      <c r="AU13" s="134"/>
    </row>
    <row r="14" spans="1:47" ht="13.5" customHeight="1" x14ac:dyDescent="0.55000000000000004">
      <c r="A14" s="143" t="s">
        <v>90</v>
      </c>
      <c r="B14" s="157" t="s">
        <v>2</v>
      </c>
      <c r="C14" s="157" t="s">
        <v>2</v>
      </c>
      <c r="D14" s="157" t="s">
        <v>2</v>
      </c>
      <c r="E14" s="157" t="s">
        <v>2</v>
      </c>
      <c r="F14" s="157" t="s">
        <v>2</v>
      </c>
      <c r="G14" s="157" t="s">
        <v>2</v>
      </c>
      <c r="H14" s="157"/>
      <c r="I14" s="157"/>
      <c r="J14" s="157"/>
      <c r="K14" s="157"/>
      <c r="L14" s="157"/>
      <c r="M14" s="157"/>
      <c r="N14" s="157"/>
      <c r="O14" s="157"/>
      <c r="P14" s="157"/>
      <c r="Q14" s="130"/>
      <c r="AQ14" s="129"/>
      <c r="AR14" s="135"/>
      <c r="AS14" s="134"/>
      <c r="AT14" s="134"/>
      <c r="AU14" s="134"/>
    </row>
    <row r="15" spans="1:47" ht="13.5" customHeight="1" x14ac:dyDescent="0.55000000000000004">
      <c r="A15" s="143" t="s">
        <v>89</v>
      </c>
      <c r="B15" s="157" t="s">
        <v>2</v>
      </c>
      <c r="C15" s="157" t="s">
        <v>2</v>
      </c>
      <c r="D15" s="157" t="s">
        <v>2</v>
      </c>
      <c r="E15" s="157" t="s">
        <v>2</v>
      </c>
      <c r="F15" s="157" t="s">
        <v>2</v>
      </c>
      <c r="G15" s="157" t="s">
        <v>2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30"/>
      <c r="AQ15" s="129"/>
      <c r="AR15" s="135"/>
      <c r="AS15" s="134"/>
      <c r="AT15" s="134"/>
      <c r="AU15" s="134"/>
    </row>
    <row r="16" spans="1:47" ht="13.5" customHeight="1" x14ac:dyDescent="0.55000000000000004">
      <c r="A16" s="143" t="s">
        <v>88</v>
      </c>
      <c r="B16" s="157" t="s">
        <v>2</v>
      </c>
      <c r="C16" s="157" t="s">
        <v>2</v>
      </c>
      <c r="D16" s="157" t="s">
        <v>2</v>
      </c>
      <c r="E16" s="157" t="s">
        <v>2</v>
      </c>
      <c r="F16" s="157" t="s">
        <v>2</v>
      </c>
      <c r="G16" s="157" t="s">
        <v>2</v>
      </c>
      <c r="H16" s="157"/>
      <c r="I16" s="157"/>
      <c r="J16" s="157"/>
      <c r="K16" s="157"/>
      <c r="L16" s="157"/>
      <c r="M16" s="157"/>
      <c r="N16" s="157"/>
      <c r="O16" s="157"/>
      <c r="P16" s="157"/>
      <c r="Q16" s="130"/>
      <c r="AQ16" s="129"/>
      <c r="AR16" s="135"/>
      <c r="AS16" s="134"/>
      <c r="AT16" s="134"/>
      <c r="AU16" s="134"/>
    </row>
    <row r="17" spans="1:47" ht="13.5" customHeight="1" x14ac:dyDescent="0.55000000000000004">
      <c r="A17" s="143" t="s">
        <v>87</v>
      </c>
      <c r="B17" s="157" t="s">
        <v>2</v>
      </c>
      <c r="C17" s="157" t="s">
        <v>2</v>
      </c>
      <c r="D17" s="157" t="s">
        <v>2</v>
      </c>
      <c r="E17" s="157" t="s">
        <v>2</v>
      </c>
      <c r="F17" s="157" t="s">
        <v>2</v>
      </c>
      <c r="G17" s="157" t="s">
        <v>2</v>
      </c>
      <c r="H17" s="157"/>
      <c r="I17" s="157"/>
      <c r="J17" s="157"/>
      <c r="K17" s="157"/>
      <c r="L17" s="157"/>
      <c r="M17" s="157"/>
      <c r="N17" s="157"/>
      <c r="O17" s="157"/>
      <c r="P17" s="157"/>
      <c r="Q17" s="130"/>
      <c r="AQ17" s="129"/>
      <c r="AR17" s="135"/>
      <c r="AS17" s="134"/>
      <c r="AT17" s="134"/>
      <c r="AU17" s="134"/>
    </row>
    <row r="18" spans="1:47" ht="13.5" customHeight="1" x14ac:dyDescent="0.55000000000000004">
      <c r="A18" s="143" t="s">
        <v>86</v>
      </c>
      <c r="B18" s="157" t="s">
        <v>2</v>
      </c>
      <c r="C18" s="157" t="s">
        <v>2</v>
      </c>
      <c r="D18" s="157" t="s">
        <v>2</v>
      </c>
      <c r="E18" s="157" t="s">
        <v>2</v>
      </c>
      <c r="F18" s="157" t="s">
        <v>2</v>
      </c>
      <c r="G18" s="157" t="s">
        <v>2</v>
      </c>
      <c r="H18" s="157"/>
      <c r="I18" s="157"/>
      <c r="J18" s="157"/>
      <c r="K18" s="157"/>
      <c r="L18" s="157"/>
      <c r="M18" s="157"/>
      <c r="N18" s="157"/>
      <c r="O18" s="157"/>
      <c r="P18" s="157"/>
      <c r="Q18" s="130"/>
      <c r="AQ18" s="129"/>
      <c r="AR18" s="135"/>
      <c r="AS18" s="134"/>
      <c r="AT18" s="134"/>
      <c r="AU18" s="134"/>
    </row>
    <row r="19" spans="1:47" ht="13.5" customHeight="1" x14ac:dyDescent="0.55000000000000004">
      <c r="A19" s="143" t="s">
        <v>85</v>
      </c>
      <c r="B19" s="157">
        <v>1</v>
      </c>
      <c r="C19" s="157">
        <v>4</v>
      </c>
      <c r="D19" s="157" t="s">
        <v>2</v>
      </c>
      <c r="E19" s="157" t="s">
        <v>2</v>
      </c>
      <c r="F19" s="157" t="s">
        <v>2</v>
      </c>
      <c r="G19" s="157" t="s">
        <v>2</v>
      </c>
      <c r="H19" s="157"/>
      <c r="I19" s="157"/>
      <c r="J19" s="157"/>
      <c r="K19" s="157"/>
      <c r="L19" s="157"/>
      <c r="M19" s="157"/>
      <c r="N19" s="157"/>
      <c r="O19" s="157"/>
      <c r="P19" s="157"/>
      <c r="Q19" s="130"/>
      <c r="AQ19" s="129"/>
      <c r="AR19" s="135"/>
      <c r="AS19" s="134"/>
      <c r="AT19" s="134"/>
      <c r="AU19" s="134"/>
    </row>
    <row r="20" spans="1:47" ht="42" customHeight="1" x14ac:dyDescent="0.55000000000000004">
      <c r="A20" s="149" t="s">
        <v>84</v>
      </c>
      <c r="B20" s="271">
        <f>B21</f>
        <v>3</v>
      </c>
      <c r="C20" s="271">
        <f>C21</f>
        <v>52</v>
      </c>
      <c r="D20" s="271">
        <f>D21</f>
        <v>3</v>
      </c>
      <c r="E20" s="271">
        <f>E21</f>
        <v>52</v>
      </c>
      <c r="F20" s="271" t="str">
        <f>F21</f>
        <v>-</v>
      </c>
      <c r="G20" s="271" t="str">
        <f>G21</f>
        <v>-</v>
      </c>
      <c r="H20" s="271" t="str">
        <f>H21</f>
        <v>-</v>
      </c>
      <c r="I20" s="271" t="str">
        <f>I21</f>
        <v>-</v>
      </c>
      <c r="J20" s="271" t="str">
        <f>J21</f>
        <v>-</v>
      </c>
      <c r="K20" s="271">
        <f>K21</f>
        <v>62</v>
      </c>
      <c r="L20" s="271">
        <f>L21</f>
        <v>166</v>
      </c>
      <c r="M20" s="271">
        <f>M21</f>
        <v>38</v>
      </c>
      <c r="N20" s="271">
        <f>N21</f>
        <v>24</v>
      </c>
      <c r="O20" s="271">
        <f>O21</f>
        <v>8</v>
      </c>
      <c r="P20" s="271">
        <f>P21</f>
        <v>3</v>
      </c>
      <c r="Q20" s="130"/>
      <c r="AQ20" s="129"/>
      <c r="AR20" s="135"/>
      <c r="AS20" s="134"/>
      <c r="AT20" s="134"/>
      <c r="AU20" s="134"/>
    </row>
    <row r="21" spans="1:47" ht="13.5" customHeight="1" x14ac:dyDescent="0.55000000000000004">
      <c r="A21" s="146" t="s">
        <v>134</v>
      </c>
      <c r="B21" s="270">
        <v>3</v>
      </c>
      <c r="C21" s="270">
        <v>52</v>
      </c>
      <c r="D21" s="270">
        <v>3</v>
      </c>
      <c r="E21" s="270">
        <v>52</v>
      </c>
      <c r="F21" s="270" t="s">
        <v>2</v>
      </c>
      <c r="G21" s="270" t="s">
        <v>2</v>
      </c>
      <c r="H21" s="270" t="s">
        <v>2</v>
      </c>
      <c r="I21" s="270" t="s">
        <v>2</v>
      </c>
      <c r="J21" s="270" t="s">
        <v>2</v>
      </c>
      <c r="K21" s="270">
        <v>62</v>
      </c>
      <c r="L21" s="270">
        <v>166</v>
      </c>
      <c r="M21" s="270">
        <v>38</v>
      </c>
      <c r="N21" s="270">
        <v>24</v>
      </c>
      <c r="O21" s="270">
        <v>8</v>
      </c>
      <c r="P21" s="270">
        <v>3</v>
      </c>
      <c r="Q21" s="130"/>
      <c r="AQ21" s="129"/>
      <c r="AR21" s="135"/>
      <c r="AS21" s="134"/>
      <c r="AT21" s="134"/>
      <c r="AU21" s="134"/>
    </row>
    <row r="22" spans="1:47" ht="13.5" customHeight="1" x14ac:dyDescent="0.55000000000000004">
      <c r="A22" s="146" t="s">
        <v>129</v>
      </c>
      <c r="B22" s="272">
        <v>0</v>
      </c>
      <c r="C22" s="272">
        <v>0</v>
      </c>
      <c r="D22" s="272">
        <v>0</v>
      </c>
      <c r="E22" s="272">
        <v>0</v>
      </c>
      <c r="F22" s="272">
        <v>0</v>
      </c>
      <c r="G22" s="272">
        <v>0</v>
      </c>
      <c r="H22" s="272">
        <v>0</v>
      </c>
      <c r="I22" s="272">
        <v>0</v>
      </c>
      <c r="J22" s="272">
        <v>0</v>
      </c>
      <c r="K22" s="272">
        <v>0</v>
      </c>
      <c r="L22" s="272">
        <v>0</v>
      </c>
      <c r="M22" s="272">
        <v>0</v>
      </c>
      <c r="N22" s="272">
        <v>0</v>
      </c>
      <c r="O22" s="272">
        <v>0</v>
      </c>
      <c r="P22" s="272">
        <v>0</v>
      </c>
      <c r="Q22" s="130"/>
      <c r="AQ22" s="129"/>
      <c r="AR22" s="135"/>
      <c r="AS22" s="134"/>
      <c r="AT22" s="134"/>
      <c r="AU22" s="134"/>
    </row>
    <row r="23" spans="1:47" ht="13.5" customHeight="1" x14ac:dyDescent="0.55000000000000004">
      <c r="A23" s="143" t="s">
        <v>133</v>
      </c>
      <c r="B23" s="157">
        <v>0</v>
      </c>
      <c r="C23" s="157">
        <v>0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22</v>
      </c>
      <c r="L23" s="157">
        <v>72</v>
      </c>
      <c r="M23" s="157">
        <v>13</v>
      </c>
      <c r="N23" s="157">
        <v>7</v>
      </c>
      <c r="O23" s="157">
        <v>4</v>
      </c>
      <c r="P23" s="157">
        <v>0</v>
      </c>
      <c r="Q23" s="130"/>
      <c r="AQ23" s="129"/>
      <c r="AR23" s="135"/>
      <c r="AS23" s="134"/>
      <c r="AT23" s="134"/>
      <c r="AU23" s="134"/>
    </row>
    <row r="24" spans="1:47" ht="13.5" customHeight="1" x14ac:dyDescent="0.55000000000000004">
      <c r="A24" s="143" t="s">
        <v>132</v>
      </c>
      <c r="B24" s="157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10</v>
      </c>
      <c r="L24" s="157">
        <v>40</v>
      </c>
      <c r="M24" s="157">
        <v>5</v>
      </c>
      <c r="N24" s="157">
        <v>0</v>
      </c>
      <c r="O24" s="157">
        <v>0</v>
      </c>
      <c r="P24" s="157">
        <v>0</v>
      </c>
      <c r="Q24" s="130"/>
      <c r="AQ24" s="129"/>
      <c r="AR24" s="135"/>
      <c r="AS24" s="134"/>
      <c r="AT24" s="134"/>
      <c r="AU24" s="134"/>
    </row>
    <row r="25" spans="1:47" ht="13.5" customHeight="1" x14ac:dyDescent="0.55000000000000004">
      <c r="A25" s="143" t="s">
        <v>131</v>
      </c>
      <c r="B25" s="157">
        <v>3</v>
      </c>
      <c r="C25" s="157">
        <v>52</v>
      </c>
      <c r="D25" s="157">
        <v>3</v>
      </c>
      <c r="E25" s="157">
        <v>52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4</v>
      </c>
      <c r="L25" s="157">
        <v>15</v>
      </c>
      <c r="M25" s="157">
        <v>9</v>
      </c>
      <c r="N25" s="157">
        <v>2</v>
      </c>
      <c r="O25" s="157">
        <v>3</v>
      </c>
      <c r="P25" s="157">
        <v>1</v>
      </c>
      <c r="Q25" s="130"/>
      <c r="AQ25" s="129"/>
      <c r="AR25" s="135"/>
      <c r="AS25" s="134"/>
      <c r="AT25" s="134"/>
      <c r="AU25" s="134"/>
    </row>
    <row r="26" spans="1:47" ht="13.5" customHeight="1" x14ac:dyDescent="0.55000000000000004">
      <c r="A26" s="143" t="s">
        <v>130</v>
      </c>
      <c r="B26" s="157">
        <v>0</v>
      </c>
      <c r="C26" s="157">
        <v>0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26</v>
      </c>
      <c r="L26" s="157">
        <v>39</v>
      </c>
      <c r="M26" s="157">
        <v>11</v>
      </c>
      <c r="N26" s="157">
        <v>15</v>
      </c>
      <c r="O26" s="157">
        <v>1</v>
      </c>
      <c r="P26" s="157">
        <v>2</v>
      </c>
      <c r="Q26" s="130"/>
      <c r="AQ26" s="129"/>
      <c r="AR26" s="135"/>
      <c r="AS26" s="134"/>
      <c r="AT26" s="134"/>
      <c r="AU26" s="134"/>
    </row>
    <row r="27" spans="1:47" ht="42" customHeight="1" x14ac:dyDescent="0.55000000000000004">
      <c r="A27" s="149" t="s">
        <v>4</v>
      </c>
      <c r="B27" s="271">
        <f>B28</f>
        <v>12</v>
      </c>
      <c r="C27" s="271">
        <f>C28</f>
        <v>15</v>
      </c>
      <c r="D27" s="271" t="str">
        <f>D28</f>
        <v>-</v>
      </c>
      <c r="E27" s="271" t="str">
        <f>E28</f>
        <v>-</v>
      </c>
      <c r="F27" s="271" t="str">
        <f>F28</f>
        <v>-</v>
      </c>
      <c r="G27" s="271" t="str">
        <f>G28</f>
        <v>-</v>
      </c>
      <c r="H27" s="271" t="str">
        <f>H28</f>
        <v>-</v>
      </c>
      <c r="I27" s="271" t="str">
        <f>I28</f>
        <v>-</v>
      </c>
      <c r="J27" s="271" t="str">
        <f>J28</f>
        <v>-</v>
      </c>
      <c r="K27" s="271">
        <f>K28</f>
        <v>30</v>
      </c>
      <c r="L27" s="271">
        <f>L28</f>
        <v>82</v>
      </c>
      <c r="M27" s="271">
        <f>M28</f>
        <v>35</v>
      </c>
      <c r="N27" s="271">
        <f>N28</f>
        <v>2</v>
      </c>
      <c r="O27" s="271">
        <f>O28</f>
        <v>1</v>
      </c>
      <c r="P27" s="271">
        <f>P28</f>
        <v>3</v>
      </c>
      <c r="Q27" s="130"/>
      <c r="AQ27" s="129"/>
      <c r="AR27" s="135"/>
      <c r="AS27" s="134"/>
      <c r="AT27" s="134"/>
      <c r="AU27" s="134"/>
    </row>
    <row r="28" spans="1:47" ht="13.5" customHeight="1" x14ac:dyDescent="0.55000000000000004">
      <c r="A28" s="146" t="s">
        <v>77</v>
      </c>
      <c r="B28" s="270">
        <v>12</v>
      </c>
      <c r="C28" s="270">
        <v>15</v>
      </c>
      <c r="D28" s="270" t="s">
        <v>2</v>
      </c>
      <c r="E28" s="270" t="s">
        <v>2</v>
      </c>
      <c r="F28" s="270" t="s">
        <v>2</v>
      </c>
      <c r="G28" s="270" t="s">
        <v>2</v>
      </c>
      <c r="H28" s="270" t="s">
        <v>2</v>
      </c>
      <c r="I28" s="270" t="s">
        <v>2</v>
      </c>
      <c r="J28" s="270" t="s">
        <v>2</v>
      </c>
      <c r="K28" s="270">
        <v>30</v>
      </c>
      <c r="L28" s="270">
        <v>82</v>
      </c>
      <c r="M28" s="270">
        <v>35</v>
      </c>
      <c r="N28" s="270">
        <v>2</v>
      </c>
      <c r="O28" s="270">
        <v>1</v>
      </c>
      <c r="P28" s="270">
        <v>3</v>
      </c>
      <c r="Q28" s="130"/>
      <c r="AQ28" s="129"/>
      <c r="AR28" s="135"/>
      <c r="AS28" s="134"/>
      <c r="AT28" s="134"/>
      <c r="AU28" s="134"/>
    </row>
    <row r="29" spans="1:47" ht="13.5" customHeight="1" x14ac:dyDescent="0.55000000000000004">
      <c r="A29" s="146" t="s">
        <v>129</v>
      </c>
      <c r="B29" s="270" t="s">
        <v>2</v>
      </c>
      <c r="C29" s="270" t="s">
        <v>2</v>
      </c>
      <c r="D29" s="270" t="s">
        <v>2</v>
      </c>
      <c r="E29" s="270" t="s">
        <v>2</v>
      </c>
      <c r="F29" s="270" t="s">
        <v>2</v>
      </c>
      <c r="G29" s="270" t="s">
        <v>2</v>
      </c>
      <c r="H29" s="270" t="s">
        <v>2</v>
      </c>
      <c r="I29" s="270" t="s">
        <v>2</v>
      </c>
      <c r="J29" s="270" t="s">
        <v>2</v>
      </c>
      <c r="K29" s="270" t="s">
        <v>2</v>
      </c>
      <c r="L29" s="270" t="s">
        <v>2</v>
      </c>
      <c r="M29" s="270" t="s">
        <v>2</v>
      </c>
      <c r="N29" s="270" t="s">
        <v>2</v>
      </c>
      <c r="O29" s="270" t="s">
        <v>2</v>
      </c>
      <c r="P29" s="270" t="s">
        <v>2</v>
      </c>
      <c r="Q29" s="130"/>
      <c r="AQ29" s="129"/>
      <c r="AR29" s="135"/>
      <c r="AS29" s="134"/>
      <c r="AT29" s="134"/>
      <c r="AU29" s="134"/>
    </row>
    <row r="30" spans="1:47" ht="13.5" customHeight="1" x14ac:dyDescent="0.55000000000000004">
      <c r="A30" s="143" t="s">
        <v>128</v>
      </c>
      <c r="B30" s="157" t="s">
        <v>2</v>
      </c>
      <c r="C30" s="157" t="s">
        <v>2</v>
      </c>
      <c r="D30" s="157" t="s">
        <v>2</v>
      </c>
      <c r="E30" s="157" t="s">
        <v>2</v>
      </c>
      <c r="F30" s="157" t="s">
        <v>2</v>
      </c>
      <c r="G30" s="157" t="s">
        <v>2</v>
      </c>
      <c r="H30" s="157" t="s">
        <v>2</v>
      </c>
      <c r="I30" s="157" t="s">
        <v>2</v>
      </c>
      <c r="J30" s="157" t="s">
        <v>2</v>
      </c>
      <c r="K30" s="157">
        <v>4</v>
      </c>
      <c r="L30" s="157">
        <v>28</v>
      </c>
      <c r="M30" s="157">
        <v>13</v>
      </c>
      <c r="N30" s="157" t="s">
        <v>2</v>
      </c>
      <c r="O30" s="157" t="s">
        <v>2</v>
      </c>
      <c r="P30" s="157">
        <v>1</v>
      </c>
      <c r="Q30" s="130"/>
      <c r="AQ30" s="129"/>
      <c r="AR30" s="135"/>
      <c r="AS30" s="134"/>
      <c r="AT30" s="134"/>
      <c r="AU30" s="134"/>
    </row>
    <row r="31" spans="1:47" ht="13.5" customHeight="1" x14ac:dyDescent="0.55000000000000004">
      <c r="A31" s="143" t="s">
        <v>127</v>
      </c>
      <c r="B31" s="157" t="s">
        <v>2</v>
      </c>
      <c r="C31" s="157" t="s">
        <v>2</v>
      </c>
      <c r="D31" s="157" t="s">
        <v>2</v>
      </c>
      <c r="E31" s="157" t="s">
        <v>2</v>
      </c>
      <c r="F31" s="157" t="s">
        <v>2</v>
      </c>
      <c r="G31" s="157" t="s">
        <v>2</v>
      </c>
      <c r="H31" s="157" t="s">
        <v>2</v>
      </c>
      <c r="I31" s="157" t="s">
        <v>2</v>
      </c>
      <c r="J31" s="157" t="s">
        <v>2</v>
      </c>
      <c r="K31" s="157">
        <v>10</v>
      </c>
      <c r="L31" s="157">
        <v>17</v>
      </c>
      <c r="M31" s="157">
        <v>4</v>
      </c>
      <c r="N31" s="157">
        <v>1</v>
      </c>
      <c r="O31" s="157" t="s">
        <v>2</v>
      </c>
      <c r="P31" s="157">
        <v>1</v>
      </c>
      <c r="Q31" s="130"/>
      <c r="AQ31" s="129"/>
      <c r="AR31" s="135"/>
      <c r="AS31" s="134"/>
      <c r="AT31" s="134"/>
      <c r="AU31" s="134"/>
    </row>
    <row r="32" spans="1:47" ht="13.5" customHeight="1" x14ac:dyDescent="0.55000000000000004">
      <c r="A32" s="143" t="s">
        <v>126</v>
      </c>
      <c r="B32" s="157">
        <v>12</v>
      </c>
      <c r="C32" s="157">
        <v>15</v>
      </c>
      <c r="D32" s="157" t="s">
        <v>2</v>
      </c>
      <c r="E32" s="157" t="s">
        <v>2</v>
      </c>
      <c r="F32" s="157" t="s">
        <v>2</v>
      </c>
      <c r="G32" s="157" t="s">
        <v>2</v>
      </c>
      <c r="H32" s="157" t="s">
        <v>2</v>
      </c>
      <c r="I32" s="157" t="s">
        <v>2</v>
      </c>
      <c r="J32" s="157" t="s">
        <v>2</v>
      </c>
      <c r="K32" s="157">
        <v>6</v>
      </c>
      <c r="L32" s="157">
        <v>15</v>
      </c>
      <c r="M32" s="157">
        <v>4</v>
      </c>
      <c r="N32" s="157" t="s">
        <v>2</v>
      </c>
      <c r="O32" s="157">
        <v>1</v>
      </c>
      <c r="P32" s="157" t="s">
        <v>2</v>
      </c>
      <c r="Q32" s="130"/>
      <c r="AQ32" s="129"/>
      <c r="AR32" s="135"/>
      <c r="AS32" s="134"/>
      <c r="AT32" s="134"/>
      <c r="AU32" s="134"/>
    </row>
    <row r="33" spans="1:47" ht="13.5" customHeight="1" x14ac:dyDescent="0.55000000000000004">
      <c r="A33" s="143" t="s">
        <v>125</v>
      </c>
      <c r="B33" s="157" t="s">
        <v>2</v>
      </c>
      <c r="C33" s="157" t="s">
        <v>2</v>
      </c>
      <c r="D33" s="157" t="s">
        <v>2</v>
      </c>
      <c r="E33" s="157" t="s">
        <v>2</v>
      </c>
      <c r="F33" s="157" t="s">
        <v>2</v>
      </c>
      <c r="G33" s="157" t="s">
        <v>2</v>
      </c>
      <c r="H33" s="157" t="s">
        <v>2</v>
      </c>
      <c r="I33" s="157" t="s">
        <v>2</v>
      </c>
      <c r="J33" s="157" t="s">
        <v>2</v>
      </c>
      <c r="K33" s="157">
        <v>4</v>
      </c>
      <c r="L33" s="157">
        <v>11</v>
      </c>
      <c r="M33" s="157">
        <v>6</v>
      </c>
      <c r="N33" s="157">
        <v>1</v>
      </c>
      <c r="O33" s="157" t="s">
        <v>2</v>
      </c>
      <c r="P33" s="157">
        <v>1</v>
      </c>
      <c r="Q33" s="130"/>
      <c r="AQ33" s="129"/>
      <c r="AR33" s="135"/>
      <c r="AS33" s="134"/>
      <c r="AT33" s="134"/>
      <c r="AU33" s="134"/>
    </row>
    <row r="34" spans="1:47" ht="13.5" customHeight="1" x14ac:dyDescent="0.55000000000000004">
      <c r="A34" s="143" t="s">
        <v>124</v>
      </c>
      <c r="B34" s="157" t="s">
        <v>2</v>
      </c>
      <c r="C34" s="157" t="s">
        <v>2</v>
      </c>
      <c r="D34" s="157" t="s">
        <v>2</v>
      </c>
      <c r="E34" s="157" t="s">
        <v>2</v>
      </c>
      <c r="F34" s="157" t="s">
        <v>2</v>
      </c>
      <c r="G34" s="157" t="s">
        <v>2</v>
      </c>
      <c r="H34" s="157" t="s">
        <v>2</v>
      </c>
      <c r="I34" s="157" t="s">
        <v>2</v>
      </c>
      <c r="J34" s="157" t="s">
        <v>2</v>
      </c>
      <c r="K34" s="157">
        <v>6</v>
      </c>
      <c r="L34" s="157">
        <v>11</v>
      </c>
      <c r="M34" s="157">
        <v>8</v>
      </c>
      <c r="N34" s="157" t="s">
        <v>2</v>
      </c>
      <c r="O34" s="157" t="s">
        <v>2</v>
      </c>
      <c r="P34" s="157" t="s">
        <v>2</v>
      </c>
      <c r="Q34" s="130"/>
      <c r="AQ34" s="129"/>
      <c r="AR34" s="135"/>
      <c r="AS34" s="134"/>
      <c r="AT34" s="134"/>
      <c r="AU34" s="134"/>
    </row>
    <row r="35" spans="1:47" ht="13.5" customHeight="1" x14ac:dyDescent="0.55000000000000004">
      <c r="A35" s="242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0"/>
      <c r="AQ35" s="129"/>
      <c r="AR35" s="135"/>
      <c r="AS35" s="134"/>
      <c r="AT35" s="134"/>
      <c r="AU35" s="134"/>
    </row>
    <row r="36" spans="1:47" x14ac:dyDescent="0.55000000000000004">
      <c r="A36" s="138" t="s">
        <v>141</v>
      </c>
      <c r="B36" s="134"/>
      <c r="C36" s="136"/>
      <c r="D36" s="134"/>
      <c r="E36" s="136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4"/>
      <c r="AR36" s="134"/>
      <c r="AS36" s="134"/>
    </row>
    <row r="37" spans="1:47" x14ac:dyDescent="0.55000000000000004">
      <c r="A37" s="138"/>
      <c r="B37" s="134"/>
      <c r="C37" s="136"/>
      <c r="D37" s="134"/>
      <c r="E37" s="136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4"/>
      <c r="AR37" s="134"/>
      <c r="AS37" s="134"/>
    </row>
    <row r="38" spans="1:47" x14ac:dyDescent="0.55000000000000004">
      <c r="A38" s="137"/>
      <c r="B38" s="134"/>
      <c r="C38" s="136"/>
      <c r="D38" s="134"/>
      <c r="E38" s="136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5"/>
      <c r="AQ38" s="134"/>
      <c r="AR38" s="134"/>
      <c r="AS38" s="134"/>
    </row>
    <row r="39" spans="1:47" x14ac:dyDescent="0.55000000000000004">
      <c r="A39" s="137"/>
      <c r="B39" s="134"/>
      <c r="C39" s="136"/>
      <c r="D39" s="134"/>
      <c r="E39" s="136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5"/>
      <c r="AQ39" s="134"/>
      <c r="AR39" s="134"/>
      <c r="AS39" s="134"/>
    </row>
    <row r="40" spans="1:47" x14ac:dyDescent="0.55000000000000004">
      <c r="A40" s="137"/>
      <c r="B40" s="134"/>
      <c r="C40" s="136"/>
      <c r="D40" s="134"/>
      <c r="E40" s="136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5"/>
      <c r="AQ40" s="134"/>
      <c r="AR40" s="134"/>
      <c r="AS40" s="134"/>
    </row>
    <row r="41" spans="1:47" x14ac:dyDescent="0.55000000000000004">
      <c r="A41" s="137"/>
      <c r="B41" s="134"/>
      <c r="C41" s="136"/>
      <c r="D41" s="134"/>
      <c r="E41" s="136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5"/>
      <c r="AQ41" s="134"/>
      <c r="AR41" s="134"/>
      <c r="AS41" s="134"/>
    </row>
    <row r="42" spans="1:47" ht="13.5" customHeight="1" x14ac:dyDescent="0.55000000000000004">
      <c r="AR42" s="129"/>
      <c r="AS42" s="129"/>
    </row>
    <row r="43" spans="1:47" ht="13.5" customHeight="1" x14ac:dyDescent="0.55000000000000004">
      <c r="AR43" s="129"/>
      <c r="AS43" s="129"/>
    </row>
    <row r="44" spans="1:47" ht="13.5" customHeight="1" x14ac:dyDescent="0.55000000000000004">
      <c r="AR44" s="129"/>
      <c r="AS44" s="129"/>
    </row>
    <row r="45" spans="1:47" ht="13.5" customHeight="1" x14ac:dyDescent="0.55000000000000004">
      <c r="AR45" s="129"/>
      <c r="AS45" s="129"/>
    </row>
    <row r="46" spans="1:47" s="133" customFormat="1" ht="23.15" customHeight="1" x14ac:dyDescent="0.55000000000000004">
      <c r="A46" s="132"/>
      <c r="B46" s="129"/>
      <c r="C46" s="131"/>
      <c r="D46" s="129"/>
      <c r="E46" s="131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30"/>
    </row>
    <row r="47" spans="1:47" s="133" customFormat="1" ht="15" customHeight="1" x14ac:dyDescent="0.55000000000000004">
      <c r="A47" s="132"/>
      <c r="B47" s="129"/>
      <c r="C47" s="131"/>
      <c r="D47" s="129"/>
      <c r="E47" s="131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30"/>
    </row>
    <row r="48" spans="1:47" s="133" customFormat="1" ht="15" customHeight="1" x14ac:dyDescent="0.55000000000000004">
      <c r="A48" s="132"/>
      <c r="B48" s="129"/>
      <c r="C48" s="131"/>
      <c r="D48" s="129"/>
      <c r="E48" s="131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30"/>
    </row>
    <row r="49" spans="1:45" s="133" customFormat="1" ht="18.75" customHeight="1" x14ac:dyDescent="0.55000000000000004">
      <c r="A49" s="132"/>
      <c r="B49" s="129"/>
      <c r="C49" s="131"/>
      <c r="D49" s="129"/>
      <c r="E49" s="131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30"/>
    </row>
    <row r="50" spans="1:45" s="133" customFormat="1" ht="28.5" customHeight="1" x14ac:dyDescent="0.55000000000000004">
      <c r="A50" s="132"/>
      <c r="B50" s="129"/>
      <c r="C50" s="131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30"/>
    </row>
    <row r="51" spans="1:45" ht="27" customHeight="1" x14ac:dyDescent="0.55000000000000004">
      <c r="AR51" s="129"/>
      <c r="AS51" s="129"/>
    </row>
    <row r="52" spans="1:45" x14ac:dyDescent="0.55000000000000004">
      <c r="AR52" s="129"/>
      <c r="AS52" s="129"/>
    </row>
    <row r="53" spans="1:45" x14ac:dyDescent="0.55000000000000004">
      <c r="AR53" s="129"/>
      <c r="AS53" s="129"/>
    </row>
    <row r="54" spans="1:45" x14ac:dyDescent="0.55000000000000004">
      <c r="AR54" s="129"/>
      <c r="AS54" s="129"/>
    </row>
    <row r="55" spans="1:45" x14ac:dyDescent="0.55000000000000004">
      <c r="AR55" s="129"/>
      <c r="AS55" s="129"/>
    </row>
    <row r="56" spans="1:45" x14ac:dyDescent="0.55000000000000004">
      <c r="AR56" s="129"/>
      <c r="AS56" s="129"/>
    </row>
  </sheetData>
  <mergeCells count="18">
    <mergeCell ref="B3:E4"/>
    <mergeCell ref="D5:E5"/>
    <mergeCell ref="B2:G2"/>
    <mergeCell ref="H2:J2"/>
    <mergeCell ref="F3:G5"/>
    <mergeCell ref="H3:H6"/>
    <mergeCell ref="I3:I6"/>
    <mergeCell ref="J3:J6"/>
    <mergeCell ref="O4:O6"/>
    <mergeCell ref="P4:P6"/>
    <mergeCell ref="N3:P3"/>
    <mergeCell ref="N1:P1"/>
    <mergeCell ref="K2:P2"/>
    <mergeCell ref="K3:M3"/>
    <mergeCell ref="K4:K6"/>
    <mergeCell ref="L4:L6"/>
    <mergeCell ref="M4:M6"/>
    <mergeCell ref="N4:N6"/>
  </mergeCells>
  <phoneticPr fontId="5"/>
  <pageMargins left="0.78740157480314965" right="0.51181102362204722" top="0.78740157480314965" bottom="0.78740157480314965" header="0" footer="0"/>
  <pageSetup paperSize="9" scale="90" orientation="landscape" r:id="rId1"/>
  <headerFooter alignWithMargins="0"/>
  <rowBreaks count="3" manualBreakCount="3">
    <brk id="4801" min="333" max="22917" man="1"/>
    <brk id="8313" min="329" max="28805" man="1"/>
    <brk id="11549" min="325" max="323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58-1</vt:lpstr>
      <vt:lpstr>58-2</vt:lpstr>
      <vt:lpstr>58-3</vt:lpstr>
      <vt:lpstr>59</vt:lpstr>
      <vt:lpstr>60</vt:lpstr>
      <vt:lpstr>61-1</vt:lpstr>
      <vt:lpstr>61-2</vt:lpstr>
      <vt:lpstr>61-3</vt:lpstr>
      <vt:lpstr>'58-1'!Print_Area</vt:lpstr>
      <vt:lpstr>'58-2'!Print_Area</vt:lpstr>
      <vt:lpstr>'58-3'!Print_Area</vt:lpstr>
      <vt:lpstr>'59'!Print_Area</vt:lpstr>
      <vt:lpstr>'60'!Print_Area</vt:lpstr>
      <vt:lpstr>'61-1'!Print_Area</vt:lpstr>
      <vt:lpstr>'61-2'!Print_Area</vt:lpstr>
      <vt:lpstr>'61-3'!Print_Area</vt:lpstr>
      <vt:lpstr>'61-1'!Print_Titles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2024-01-05T00:51:29Z</dcterms:created>
  <dcterms:modified xsi:type="dcterms:W3CDTF">2024-01-05T00:51:46Z</dcterms:modified>
</cp:coreProperties>
</file>