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110_企画総務課\Iドライブより移行\03 企画係\21_統計・調査関係\○地域保健情報年報\R05\R6.1.10_令和2年(元年実績)までHP掲載\4【2年度版道南】元年度実績\"/>
    </mc:Choice>
  </mc:AlternateContent>
  <bookViews>
    <workbookView xWindow="0" yWindow="0" windowWidth="19200" windowHeight="6970"/>
  </bookViews>
  <sheets>
    <sheet name="42" sheetId="1" r:id="rId1"/>
    <sheet name="43" sheetId="2" r:id="rId2"/>
    <sheet name="44" sheetId="3" r:id="rId3"/>
    <sheet name="45" sheetId="4" r:id="rId4"/>
    <sheet name="46-1" sheetId="5" r:id="rId5"/>
    <sheet name="46-2" sheetId="6" r:id="rId6"/>
    <sheet name="47" sheetId="7" r:id="rId7"/>
    <sheet name="48" sheetId="8" r:id="rId8"/>
    <sheet name="49" sheetId="9" r:id="rId9"/>
    <sheet name="50-1" sheetId="10" r:id="rId10"/>
    <sheet name="50-2" sheetId="11" r:id="rId11"/>
    <sheet name="51-1" sheetId="12" r:id="rId12"/>
    <sheet name="51-2" sheetId="13" r:id="rId13"/>
    <sheet name="52-1" sheetId="14" r:id="rId14"/>
    <sheet name="52-2" sheetId="15" r:id="rId15"/>
    <sheet name="53-1" sheetId="16" r:id="rId16"/>
    <sheet name="53-2" sheetId="17" r:id="rId17"/>
    <sheet name="53-3" sheetId="18" r:id="rId18"/>
    <sheet name="54-1" sheetId="19" r:id="rId19"/>
    <sheet name="54-2" sheetId="20" r:id="rId20"/>
    <sheet name="54-3" sheetId="21" r:id="rId21"/>
    <sheet name="55-1" sheetId="22" r:id="rId22"/>
    <sheet name="55-2" sheetId="23" r:id="rId23"/>
  </sheets>
  <externalReferences>
    <externalReference r:id="rId24"/>
  </externalReferences>
  <definedNames>
    <definedName name="_xlnm.Print_Area" localSheetId="0">'42'!$A$1:$P$38</definedName>
    <definedName name="_xlnm.Print_Area" localSheetId="1">'43'!$A$1:$M$34</definedName>
    <definedName name="_xlnm.Print_Area" localSheetId="2">'44'!$A$1:$Q$32</definedName>
    <definedName name="_xlnm.Print_Area" localSheetId="3">'45'!$A$1:$L$87</definedName>
    <definedName name="_xlnm.Print_Area" localSheetId="4">'46-1'!$A$1:$R$85</definedName>
    <definedName name="_xlnm.Print_Area" localSheetId="5">'46-2'!$A$1:$K$83</definedName>
    <definedName name="_xlnm.Print_Area" localSheetId="6">'47'!$A$1:$K$33</definedName>
    <definedName name="_xlnm.Print_Area" localSheetId="7">'48'!$A$1:$S$36</definedName>
    <definedName name="_xlnm.Print_Area" localSheetId="8">'49'!$A$1:$G$33</definedName>
    <definedName name="_xlnm.Print_Area" localSheetId="9">'50-1'!$A$1:$R$83</definedName>
    <definedName name="_xlnm.Print_Area" localSheetId="10">'50-2'!$A$1:$L$90</definedName>
    <definedName name="_xlnm.Print_Area" localSheetId="11">'51-1'!$A$1:$L$84</definedName>
    <definedName name="_xlnm.Print_Area" localSheetId="12">'51-2'!$A$1:$L$88</definedName>
    <definedName name="_xlnm.Print_Area" localSheetId="13">'52-1'!$A$1:$I$83</definedName>
    <definedName name="_xlnm.Print_Area" localSheetId="14">'52-2'!$A$1:$M$86</definedName>
    <definedName name="_xlnm.Print_Area" localSheetId="15">'53-1'!$A$1:$I$38</definedName>
    <definedName name="_xlnm.Print_Area" localSheetId="16">'53-2'!$A$1:$F$38</definedName>
    <definedName name="_xlnm.Print_Area" localSheetId="17">'53-3'!$A$1:$U$33</definedName>
    <definedName name="_xlnm.Print_Area" localSheetId="18">'54-1'!$A$1:$I$34</definedName>
    <definedName name="_xlnm.Print_Area" localSheetId="19">'54-2'!$A$1:$F$38</definedName>
    <definedName name="_xlnm.Print_Area" localSheetId="20">'54-3'!$A$1:$R$37</definedName>
    <definedName name="_xlnm.Print_Area" localSheetId="21">'55-1'!$A$1:$U$36</definedName>
    <definedName name="_xlnm.Print_Area" localSheetId="22">'55-2'!$A$1:$E$32</definedName>
    <definedName name="_xlnm.Print_Area">#REF!</definedName>
    <definedName name="_xlnm.Print_Titles" localSheetId="0">'42'!$1:$4</definedName>
    <definedName name="_xlnm.Print_Titles" localSheetId="1">'43'!$1:$5</definedName>
    <definedName name="_xlnm.Print_Titles" localSheetId="2">'44'!$1:$4</definedName>
    <definedName name="_xlnm.Print_Titles" localSheetId="3">'45'!$1:$4</definedName>
    <definedName name="_xlnm.Print_Titles" localSheetId="4">'46-1'!$1:$3</definedName>
    <definedName name="_xlnm.Print_Titles" localSheetId="5">'46-2'!$1:$3</definedName>
    <definedName name="_xlnm.Print_Titles" localSheetId="6">'47'!$1:$4</definedName>
    <definedName name="_xlnm.Print_Titles" localSheetId="7">'48'!$1:$3</definedName>
    <definedName name="_xlnm.Print_Titles" localSheetId="8">'49'!$1:$3</definedName>
    <definedName name="_xlnm.Print_Titles" localSheetId="9">'50-1'!$1:$4</definedName>
    <definedName name="_xlnm.Print_Titles" localSheetId="10">'50-2'!#REF!</definedName>
    <definedName name="_xlnm.Print_Titles" localSheetId="11">'51-1'!$1:$4</definedName>
    <definedName name="_xlnm.Print_Titles" localSheetId="12">'51-2'!#REF!</definedName>
    <definedName name="_xlnm.Print_Titles" localSheetId="13">'52-1'!$1:$4</definedName>
    <definedName name="_xlnm.Print_Titles" localSheetId="14">'52-2'!#REF!</definedName>
    <definedName name="_xlnm.Print_Titles" localSheetId="15">'53-1'!$1:$6</definedName>
    <definedName name="_xlnm.Print_Titles" localSheetId="16">'53-2'!$1:$6</definedName>
    <definedName name="_xlnm.Print_Titles" localSheetId="18">'54-1'!$1:$4</definedName>
    <definedName name="_xlnm.Print_Titles" localSheetId="19">'54-2'!$1:$6</definedName>
    <definedName name="_xlnm.Print_Titles" localSheetId="21">'55-1'!$1:$4</definedName>
    <definedName name="_xlnm.Print_Titles" localSheetId="22">'55-2'!$1:$3</definedName>
    <definedName name="_xlnm.Print_Titles">#N/A</definedName>
    <definedName name="Z_26A1900F_5848_4061_AA0B_E0B8C2AC890B_.wvu.PrintArea" localSheetId="0" hidden="1">'42'!$A$1:$O$41</definedName>
    <definedName name="Z_26A1900F_5848_4061_AA0B_E0B8C2AC890B_.wvu.PrintArea" localSheetId="1" hidden="1">'43'!$A$1:$M$38</definedName>
    <definedName name="Z_26A1900F_5848_4061_AA0B_E0B8C2AC890B_.wvu.PrintArea" localSheetId="2" hidden="1">'44'!$A$1:$Q$35</definedName>
    <definedName name="Z_26A1900F_5848_4061_AA0B_E0B8C2AC890B_.wvu.PrintArea" localSheetId="3" hidden="1">'45'!$A$1:$J$25</definedName>
    <definedName name="Z_26A1900F_5848_4061_AA0B_E0B8C2AC890B_.wvu.PrintArea" localSheetId="4" hidden="1">'46-1'!$A$1:$R$87</definedName>
    <definedName name="Z_26A1900F_5848_4061_AA0B_E0B8C2AC890B_.wvu.PrintArea" localSheetId="5" hidden="1">'46-2'!$A$1:$K$85</definedName>
    <definedName name="Z_26A1900F_5848_4061_AA0B_E0B8C2AC890B_.wvu.PrintArea" localSheetId="6" hidden="1">'47'!$A$1:$K$35</definedName>
    <definedName name="Z_26A1900F_5848_4061_AA0B_E0B8C2AC890B_.wvu.PrintArea" localSheetId="7" hidden="1">'48'!$A$1:$S$32</definedName>
    <definedName name="Z_26A1900F_5848_4061_AA0B_E0B8C2AC890B_.wvu.PrintArea" localSheetId="8" hidden="1">'49'!$A$1:$G$32</definedName>
    <definedName name="Z_26A1900F_5848_4061_AA0B_E0B8C2AC890B_.wvu.PrintArea" localSheetId="9" hidden="1">'50-1'!$A$1:$K$15</definedName>
    <definedName name="Z_26A1900F_5848_4061_AA0B_E0B8C2AC890B_.wvu.PrintArea" localSheetId="10" hidden="1">'50-2'!#REF!</definedName>
    <definedName name="Z_26A1900F_5848_4061_AA0B_E0B8C2AC890B_.wvu.PrintArea" localSheetId="11" hidden="1">'51-1'!$A$1:$Q$16</definedName>
    <definedName name="Z_26A1900F_5848_4061_AA0B_E0B8C2AC890B_.wvu.PrintArea" localSheetId="12" hidden="1">'51-2'!#REF!</definedName>
    <definedName name="Z_26A1900F_5848_4061_AA0B_E0B8C2AC890B_.wvu.PrintArea" localSheetId="13" hidden="1">'52-1'!$A$1:$D$15</definedName>
    <definedName name="Z_26A1900F_5848_4061_AA0B_E0B8C2AC890B_.wvu.PrintArea" localSheetId="14" hidden="1">'52-2'!#REF!</definedName>
    <definedName name="Z_26A1900F_5848_4061_AA0B_E0B8C2AC890B_.wvu.PrintArea" localSheetId="15" hidden="1">'53-1'!$A$1:$E$12</definedName>
    <definedName name="Z_26A1900F_5848_4061_AA0B_E0B8C2AC890B_.wvu.PrintArea" localSheetId="16" hidden="1">'53-2'!$A$1:$E$12</definedName>
    <definedName name="Z_26A1900F_5848_4061_AA0B_E0B8C2AC890B_.wvu.PrintArea" localSheetId="17" hidden="1">'53-3'!#REF!</definedName>
    <definedName name="Z_26A1900F_5848_4061_AA0B_E0B8C2AC890B_.wvu.PrintArea" localSheetId="18" hidden="1">'54-1'!$A$1:$E$12</definedName>
    <definedName name="Z_26A1900F_5848_4061_AA0B_E0B8C2AC890B_.wvu.PrintArea" localSheetId="19" hidden="1">'54-2'!$A$1:$A$12</definedName>
    <definedName name="Z_26A1900F_5848_4061_AA0B_E0B8C2AC890B_.wvu.PrintArea" localSheetId="20" hidden="1">'54-3'!#REF!</definedName>
    <definedName name="Z_26A1900F_5848_4061_AA0B_E0B8C2AC890B_.wvu.PrintArea" localSheetId="21" hidden="1">'55-1'!$A$1:$G$37</definedName>
    <definedName name="Z_26A1900F_5848_4061_AA0B_E0B8C2AC890B_.wvu.PrintArea" localSheetId="22" hidden="1">'55-2'!$A$1:$E$36</definedName>
    <definedName name="Z_26A1900F_5848_4061_AA0B_E0B8C2AC890B_.wvu.PrintTitles" localSheetId="0" hidden="1">'42'!$1:$4</definedName>
    <definedName name="Z_26A1900F_5848_4061_AA0B_E0B8C2AC890B_.wvu.PrintTitles" localSheetId="1" hidden="1">'43'!$1:$5</definedName>
    <definedName name="Z_26A1900F_5848_4061_AA0B_E0B8C2AC890B_.wvu.PrintTitles" localSheetId="2" hidden="1">'44'!$1:$4</definedName>
    <definedName name="Z_26A1900F_5848_4061_AA0B_E0B8C2AC890B_.wvu.PrintTitles" localSheetId="3" hidden="1">'45'!$1:$4</definedName>
    <definedName name="Z_26A1900F_5848_4061_AA0B_E0B8C2AC890B_.wvu.PrintTitles" localSheetId="4" hidden="1">'46-1'!$1:$3</definedName>
    <definedName name="Z_26A1900F_5848_4061_AA0B_E0B8C2AC890B_.wvu.PrintTitles" localSheetId="5" hidden="1">'46-2'!$1:$3</definedName>
    <definedName name="Z_26A1900F_5848_4061_AA0B_E0B8C2AC890B_.wvu.PrintTitles" localSheetId="6" hidden="1">'47'!$1:$4</definedName>
    <definedName name="Z_26A1900F_5848_4061_AA0B_E0B8C2AC890B_.wvu.PrintTitles" localSheetId="7" hidden="1">'48'!$1:$3</definedName>
    <definedName name="Z_26A1900F_5848_4061_AA0B_E0B8C2AC890B_.wvu.PrintTitles" localSheetId="8" hidden="1">'49'!$1:$3</definedName>
    <definedName name="Z_26A1900F_5848_4061_AA0B_E0B8C2AC890B_.wvu.PrintTitles" localSheetId="9" hidden="1">'50-1'!$1:$4</definedName>
    <definedName name="Z_26A1900F_5848_4061_AA0B_E0B8C2AC890B_.wvu.PrintTitles" localSheetId="10" hidden="1">'50-2'!#REF!</definedName>
    <definedName name="Z_26A1900F_5848_4061_AA0B_E0B8C2AC890B_.wvu.PrintTitles" localSheetId="11" hidden="1">'51-1'!$1:$4</definedName>
    <definedName name="Z_26A1900F_5848_4061_AA0B_E0B8C2AC890B_.wvu.PrintTitles" localSheetId="12" hidden="1">'51-2'!#REF!</definedName>
    <definedName name="Z_26A1900F_5848_4061_AA0B_E0B8C2AC890B_.wvu.PrintTitles" localSheetId="13" hidden="1">'52-1'!$1:$4</definedName>
    <definedName name="Z_26A1900F_5848_4061_AA0B_E0B8C2AC890B_.wvu.PrintTitles" localSheetId="14" hidden="1">'52-2'!#REF!</definedName>
    <definedName name="Z_26A1900F_5848_4061_AA0B_E0B8C2AC890B_.wvu.PrintTitles" localSheetId="15" hidden="1">'53-1'!$1:$6</definedName>
    <definedName name="Z_26A1900F_5848_4061_AA0B_E0B8C2AC890B_.wvu.PrintTitles" localSheetId="16" hidden="1">'53-2'!$1:$6</definedName>
    <definedName name="Z_26A1900F_5848_4061_AA0B_E0B8C2AC890B_.wvu.PrintTitles" localSheetId="17" hidden="1">'53-3'!#REF!</definedName>
    <definedName name="Z_26A1900F_5848_4061_AA0B_E0B8C2AC890B_.wvu.PrintTitles" localSheetId="18" hidden="1">'54-1'!$1:$4</definedName>
    <definedName name="Z_26A1900F_5848_4061_AA0B_E0B8C2AC890B_.wvu.PrintTitles" localSheetId="19" hidden="1">'54-2'!$1:$6</definedName>
    <definedName name="Z_26A1900F_5848_4061_AA0B_E0B8C2AC890B_.wvu.PrintTitles" localSheetId="20" hidden="1">'54-3'!#REF!</definedName>
    <definedName name="Z_26A1900F_5848_4061_AA0B_E0B8C2AC890B_.wvu.PrintTitles" localSheetId="21" hidden="1">'55-1'!$1:$4</definedName>
    <definedName name="Z_26A1900F_5848_4061_AA0B_E0B8C2AC890B_.wvu.PrintTitles" localSheetId="22" hidden="1">'55-2'!$1:$3</definedName>
    <definedName name="Z_75173686_7F49_4AC7_829F_F5927DEF9D16_.wvu.Cols" localSheetId="12" hidden="1">'51-2'!$L:$L</definedName>
    <definedName name="Z_75173686_7F49_4AC7_829F_F5927DEF9D16_.wvu.PrintArea" localSheetId="0" hidden="1">'42'!$A$1:$P$38</definedName>
    <definedName name="Z_75173686_7F49_4AC7_829F_F5927DEF9D16_.wvu.PrintArea" localSheetId="1" hidden="1">'43'!$A$1:$M$34</definedName>
    <definedName name="Z_75173686_7F49_4AC7_829F_F5927DEF9D16_.wvu.PrintArea" localSheetId="2" hidden="1">'44'!$A$1:$Q$32</definedName>
    <definedName name="Z_75173686_7F49_4AC7_829F_F5927DEF9D16_.wvu.PrintArea" localSheetId="3" hidden="1">'45'!$A$1:$L$87</definedName>
    <definedName name="Z_75173686_7F49_4AC7_829F_F5927DEF9D16_.wvu.PrintArea" localSheetId="4" hidden="1">'46-1'!$A$1:$R$85</definedName>
    <definedName name="Z_75173686_7F49_4AC7_829F_F5927DEF9D16_.wvu.PrintArea" localSheetId="5" hidden="1">'46-2'!$A$1:$K$83</definedName>
    <definedName name="Z_75173686_7F49_4AC7_829F_F5927DEF9D16_.wvu.PrintArea" localSheetId="6" hidden="1">'47'!$A$1:$K$33</definedName>
    <definedName name="Z_75173686_7F49_4AC7_829F_F5927DEF9D16_.wvu.PrintArea" localSheetId="7" hidden="1">'48'!$A$1:$S$36</definedName>
    <definedName name="Z_75173686_7F49_4AC7_829F_F5927DEF9D16_.wvu.PrintArea" localSheetId="8" hidden="1">'49'!$A$1:$G$33</definedName>
    <definedName name="Z_75173686_7F49_4AC7_829F_F5927DEF9D16_.wvu.PrintArea" localSheetId="9" hidden="1">'50-1'!$A$1:$R$83</definedName>
    <definedName name="Z_75173686_7F49_4AC7_829F_F5927DEF9D16_.wvu.PrintArea" localSheetId="10" hidden="1">'50-2'!$A$1:$L$90</definedName>
    <definedName name="Z_75173686_7F49_4AC7_829F_F5927DEF9D16_.wvu.PrintArea" localSheetId="11" hidden="1">'51-1'!$A$1:$L$84</definedName>
    <definedName name="Z_75173686_7F49_4AC7_829F_F5927DEF9D16_.wvu.PrintArea" localSheetId="12" hidden="1">'51-2'!$A$1:$L$88</definedName>
    <definedName name="Z_75173686_7F49_4AC7_829F_F5927DEF9D16_.wvu.PrintArea" localSheetId="13" hidden="1">'52-1'!$A$1:$I$83</definedName>
    <definedName name="Z_75173686_7F49_4AC7_829F_F5927DEF9D16_.wvu.PrintArea" localSheetId="14" hidden="1">'52-2'!$A$1:$M$86</definedName>
    <definedName name="Z_75173686_7F49_4AC7_829F_F5927DEF9D16_.wvu.PrintArea" localSheetId="15" hidden="1">'53-1'!$A$1:$I$38</definedName>
    <definedName name="Z_75173686_7F49_4AC7_829F_F5927DEF9D16_.wvu.PrintArea" localSheetId="16" hidden="1">'53-2'!$A$1:$F$38</definedName>
    <definedName name="Z_75173686_7F49_4AC7_829F_F5927DEF9D16_.wvu.PrintArea" localSheetId="17" hidden="1">'53-3'!$A$1:$U$33</definedName>
    <definedName name="Z_75173686_7F49_4AC7_829F_F5927DEF9D16_.wvu.PrintArea" localSheetId="18" hidden="1">'54-1'!$A$1:$I$34</definedName>
    <definedName name="Z_75173686_7F49_4AC7_829F_F5927DEF9D16_.wvu.PrintArea" localSheetId="19" hidden="1">'54-2'!$A$1:$F$38</definedName>
    <definedName name="Z_75173686_7F49_4AC7_829F_F5927DEF9D16_.wvu.PrintArea" localSheetId="20" hidden="1">'54-3'!$A$1:$R$37</definedName>
    <definedName name="Z_75173686_7F49_4AC7_829F_F5927DEF9D16_.wvu.PrintArea" localSheetId="21" hidden="1">'55-1'!$A$1:$U$36</definedName>
    <definedName name="Z_75173686_7F49_4AC7_829F_F5927DEF9D16_.wvu.PrintArea" localSheetId="22" hidden="1">'55-2'!$A$1:$E$32</definedName>
    <definedName name="Z_75173686_7F49_4AC7_829F_F5927DEF9D16_.wvu.PrintTitles" localSheetId="0" hidden="1">'42'!$1:$4</definedName>
    <definedName name="Z_75173686_7F49_4AC7_829F_F5927DEF9D16_.wvu.PrintTitles" localSheetId="1" hidden="1">'43'!$1:$5</definedName>
    <definedName name="Z_75173686_7F49_4AC7_829F_F5927DEF9D16_.wvu.PrintTitles" localSheetId="2" hidden="1">'44'!$1:$4</definedName>
    <definedName name="Z_75173686_7F49_4AC7_829F_F5927DEF9D16_.wvu.PrintTitles" localSheetId="3" hidden="1">'45'!$1:$4</definedName>
    <definedName name="Z_75173686_7F49_4AC7_829F_F5927DEF9D16_.wvu.PrintTitles" localSheetId="4" hidden="1">'46-1'!$1:$3</definedName>
    <definedName name="Z_75173686_7F49_4AC7_829F_F5927DEF9D16_.wvu.PrintTitles" localSheetId="5" hidden="1">'46-2'!$1:$3</definedName>
    <definedName name="Z_75173686_7F49_4AC7_829F_F5927DEF9D16_.wvu.PrintTitles" localSheetId="6" hidden="1">'47'!$1:$4</definedName>
    <definedName name="Z_75173686_7F49_4AC7_829F_F5927DEF9D16_.wvu.PrintTitles" localSheetId="7" hidden="1">'48'!$1:$3</definedName>
    <definedName name="Z_75173686_7F49_4AC7_829F_F5927DEF9D16_.wvu.PrintTitles" localSheetId="8" hidden="1">'49'!$1:$3</definedName>
    <definedName name="Z_75173686_7F49_4AC7_829F_F5927DEF9D16_.wvu.PrintTitles" localSheetId="9" hidden="1">'50-1'!$1:$4</definedName>
    <definedName name="Z_75173686_7F49_4AC7_829F_F5927DEF9D16_.wvu.PrintTitles" localSheetId="11" hidden="1">'51-1'!$1:$4</definedName>
    <definedName name="Z_75173686_7F49_4AC7_829F_F5927DEF9D16_.wvu.PrintTitles" localSheetId="13" hidden="1">'52-1'!$1:$4</definedName>
    <definedName name="Z_75173686_7F49_4AC7_829F_F5927DEF9D16_.wvu.PrintTitles" localSheetId="15" hidden="1">'53-1'!$1:$6</definedName>
    <definedName name="Z_75173686_7F49_4AC7_829F_F5927DEF9D16_.wvu.PrintTitles" localSheetId="16" hidden="1">'53-2'!$1:$6</definedName>
    <definedName name="Z_75173686_7F49_4AC7_829F_F5927DEF9D16_.wvu.PrintTitles" localSheetId="18" hidden="1">'54-1'!$1:$4</definedName>
    <definedName name="Z_75173686_7F49_4AC7_829F_F5927DEF9D16_.wvu.PrintTitles" localSheetId="19" hidden="1">'54-2'!$1:$6</definedName>
    <definedName name="Z_75173686_7F49_4AC7_829F_F5927DEF9D16_.wvu.PrintTitles" localSheetId="21" hidden="1">'55-1'!$1:$4</definedName>
    <definedName name="Z_75173686_7F49_4AC7_829F_F5927DEF9D16_.wvu.PrintTitles" localSheetId="22" hidden="1">'55-2'!$1:$3</definedName>
    <definedName name="Z_7B11DFD5_2EC2_44EC_9C55_E23E3677F1E7_.wvu.Cols" localSheetId="12" hidden="1">'51-2'!$L:$L</definedName>
    <definedName name="Z_7B11DFD5_2EC2_44EC_9C55_E23E3677F1E7_.wvu.PrintArea" localSheetId="0" hidden="1">'42'!$A$1:$P$38</definedName>
    <definedName name="Z_7B11DFD5_2EC2_44EC_9C55_E23E3677F1E7_.wvu.PrintArea" localSheetId="1" hidden="1">'43'!$A$1:$M$34</definedName>
    <definedName name="Z_7B11DFD5_2EC2_44EC_9C55_E23E3677F1E7_.wvu.PrintArea" localSheetId="2" hidden="1">'44'!$A$1:$Q$32</definedName>
    <definedName name="Z_7B11DFD5_2EC2_44EC_9C55_E23E3677F1E7_.wvu.PrintArea" localSheetId="3" hidden="1">'45'!$A$1:$L$87</definedName>
    <definedName name="Z_7B11DFD5_2EC2_44EC_9C55_E23E3677F1E7_.wvu.PrintArea" localSheetId="4" hidden="1">'46-1'!$A$1:$R$85</definedName>
    <definedName name="Z_7B11DFD5_2EC2_44EC_9C55_E23E3677F1E7_.wvu.PrintArea" localSheetId="5" hidden="1">'46-2'!$A$1:$K$83</definedName>
    <definedName name="Z_7B11DFD5_2EC2_44EC_9C55_E23E3677F1E7_.wvu.PrintArea" localSheetId="6" hidden="1">'47'!$A$1:$K$33</definedName>
    <definedName name="Z_7B11DFD5_2EC2_44EC_9C55_E23E3677F1E7_.wvu.PrintArea" localSheetId="7" hidden="1">'48'!$A$1:$S$36</definedName>
    <definedName name="Z_7B11DFD5_2EC2_44EC_9C55_E23E3677F1E7_.wvu.PrintArea" localSheetId="8" hidden="1">'49'!$A$1:$G$33</definedName>
    <definedName name="Z_7B11DFD5_2EC2_44EC_9C55_E23E3677F1E7_.wvu.PrintArea" localSheetId="9" hidden="1">'50-1'!$A$1:$R$83</definedName>
    <definedName name="Z_7B11DFD5_2EC2_44EC_9C55_E23E3677F1E7_.wvu.PrintArea" localSheetId="10" hidden="1">'50-2'!$A$1:$L$90</definedName>
    <definedName name="Z_7B11DFD5_2EC2_44EC_9C55_E23E3677F1E7_.wvu.PrintArea" localSheetId="11" hidden="1">'51-1'!$A$1:$L$84</definedName>
    <definedName name="Z_7B11DFD5_2EC2_44EC_9C55_E23E3677F1E7_.wvu.PrintArea" localSheetId="12" hidden="1">'51-2'!$A$1:$L$88</definedName>
    <definedName name="Z_7B11DFD5_2EC2_44EC_9C55_E23E3677F1E7_.wvu.PrintArea" localSheetId="13" hidden="1">'52-1'!$A$1:$I$83</definedName>
    <definedName name="Z_7B11DFD5_2EC2_44EC_9C55_E23E3677F1E7_.wvu.PrintArea" localSheetId="14" hidden="1">'52-2'!$A$1:$M$86</definedName>
    <definedName name="Z_7B11DFD5_2EC2_44EC_9C55_E23E3677F1E7_.wvu.PrintArea" localSheetId="15" hidden="1">'53-1'!$A$1:$I$38</definedName>
    <definedName name="Z_7B11DFD5_2EC2_44EC_9C55_E23E3677F1E7_.wvu.PrintArea" localSheetId="16" hidden="1">'53-2'!$A$1:$F$38</definedName>
    <definedName name="Z_7B11DFD5_2EC2_44EC_9C55_E23E3677F1E7_.wvu.PrintArea" localSheetId="17" hidden="1">'53-3'!$A$1:$U$33</definedName>
    <definedName name="Z_7B11DFD5_2EC2_44EC_9C55_E23E3677F1E7_.wvu.PrintArea" localSheetId="18" hidden="1">'54-1'!$A$1:$I$34</definedName>
    <definedName name="Z_7B11DFD5_2EC2_44EC_9C55_E23E3677F1E7_.wvu.PrintArea" localSheetId="19" hidden="1">'54-2'!$A$1:$F$38</definedName>
    <definedName name="Z_7B11DFD5_2EC2_44EC_9C55_E23E3677F1E7_.wvu.PrintArea" localSheetId="20" hidden="1">'54-3'!$A$1:$R$37</definedName>
    <definedName name="Z_7B11DFD5_2EC2_44EC_9C55_E23E3677F1E7_.wvu.PrintArea" localSheetId="21" hidden="1">'55-1'!$A$1:$U$36</definedName>
    <definedName name="Z_7B11DFD5_2EC2_44EC_9C55_E23E3677F1E7_.wvu.PrintArea" localSheetId="22" hidden="1">'55-2'!$A$1:$E$32</definedName>
    <definedName name="Z_7B11DFD5_2EC2_44EC_9C55_E23E3677F1E7_.wvu.PrintTitles" localSheetId="0" hidden="1">'42'!$1:$4</definedName>
    <definedName name="Z_7B11DFD5_2EC2_44EC_9C55_E23E3677F1E7_.wvu.PrintTitles" localSheetId="1" hidden="1">'43'!$1:$5</definedName>
    <definedName name="Z_7B11DFD5_2EC2_44EC_9C55_E23E3677F1E7_.wvu.PrintTitles" localSheetId="2" hidden="1">'44'!$1:$4</definedName>
    <definedName name="Z_7B11DFD5_2EC2_44EC_9C55_E23E3677F1E7_.wvu.PrintTitles" localSheetId="3" hidden="1">'45'!$1:$4</definedName>
    <definedName name="Z_7B11DFD5_2EC2_44EC_9C55_E23E3677F1E7_.wvu.PrintTitles" localSheetId="4" hidden="1">'46-1'!$1:$3</definedName>
    <definedName name="Z_7B11DFD5_2EC2_44EC_9C55_E23E3677F1E7_.wvu.PrintTitles" localSheetId="5" hidden="1">'46-2'!$1:$3</definedName>
    <definedName name="Z_7B11DFD5_2EC2_44EC_9C55_E23E3677F1E7_.wvu.PrintTitles" localSheetId="6" hidden="1">'47'!$1:$4</definedName>
    <definedName name="Z_7B11DFD5_2EC2_44EC_9C55_E23E3677F1E7_.wvu.PrintTitles" localSheetId="7" hidden="1">'48'!$1:$3</definedName>
    <definedName name="Z_7B11DFD5_2EC2_44EC_9C55_E23E3677F1E7_.wvu.PrintTitles" localSheetId="8" hidden="1">'49'!$1:$3</definedName>
    <definedName name="Z_7B11DFD5_2EC2_44EC_9C55_E23E3677F1E7_.wvu.PrintTitles" localSheetId="9" hidden="1">'50-1'!$1:$4</definedName>
    <definedName name="Z_7B11DFD5_2EC2_44EC_9C55_E23E3677F1E7_.wvu.PrintTitles" localSheetId="11" hidden="1">'51-1'!$1:$4</definedName>
    <definedName name="Z_7B11DFD5_2EC2_44EC_9C55_E23E3677F1E7_.wvu.PrintTitles" localSheetId="13" hidden="1">'52-1'!$1:$4</definedName>
    <definedName name="Z_7B11DFD5_2EC2_44EC_9C55_E23E3677F1E7_.wvu.PrintTitles" localSheetId="15" hidden="1">'53-1'!$1:$6</definedName>
    <definedName name="Z_7B11DFD5_2EC2_44EC_9C55_E23E3677F1E7_.wvu.PrintTitles" localSheetId="16" hidden="1">'53-2'!$1:$6</definedName>
    <definedName name="Z_7B11DFD5_2EC2_44EC_9C55_E23E3677F1E7_.wvu.PrintTitles" localSheetId="18" hidden="1">'54-1'!$1:$4</definedName>
    <definedName name="Z_7B11DFD5_2EC2_44EC_9C55_E23E3677F1E7_.wvu.PrintTitles" localSheetId="19" hidden="1">'54-2'!$1:$6</definedName>
    <definedName name="Z_7B11DFD5_2EC2_44EC_9C55_E23E3677F1E7_.wvu.PrintTitles" localSheetId="21" hidden="1">'55-1'!$1:$4</definedName>
    <definedName name="Z_7B11DFD5_2EC2_44EC_9C55_E23E3677F1E7_.wvu.PrintTitles" localSheetId="22" hidden="1">'55-2'!$1:$3</definedName>
    <definedName name="Z_B4BB4FA8_905E_48FF_ABFE_7FD0BA644284_.wvu.Cols" localSheetId="12" hidden="1">'51-2'!$L:$L</definedName>
    <definedName name="Z_B4BB4FA8_905E_48FF_ABFE_7FD0BA644284_.wvu.PrintArea" localSheetId="0" hidden="1">'42'!$A$1:$P$38</definedName>
    <definedName name="Z_B4BB4FA8_905E_48FF_ABFE_7FD0BA644284_.wvu.PrintArea" localSheetId="1" hidden="1">'43'!$A$1:$M$34</definedName>
    <definedName name="Z_B4BB4FA8_905E_48FF_ABFE_7FD0BA644284_.wvu.PrintArea" localSheetId="2" hidden="1">'44'!$A$1:$Q$32</definedName>
    <definedName name="Z_B4BB4FA8_905E_48FF_ABFE_7FD0BA644284_.wvu.PrintArea" localSheetId="3" hidden="1">'45'!$A$1:$L$87</definedName>
    <definedName name="Z_B4BB4FA8_905E_48FF_ABFE_7FD0BA644284_.wvu.PrintArea" localSheetId="4" hidden="1">'46-1'!$A$1:$R$85</definedName>
    <definedName name="Z_B4BB4FA8_905E_48FF_ABFE_7FD0BA644284_.wvu.PrintArea" localSheetId="5" hidden="1">'46-2'!$A$1:$K$83</definedName>
    <definedName name="Z_B4BB4FA8_905E_48FF_ABFE_7FD0BA644284_.wvu.PrintArea" localSheetId="6" hidden="1">'47'!$A$1:$K$33</definedName>
    <definedName name="Z_B4BB4FA8_905E_48FF_ABFE_7FD0BA644284_.wvu.PrintArea" localSheetId="7" hidden="1">'48'!$A$1:$S$36</definedName>
    <definedName name="Z_B4BB4FA8_905E_48FF_ABFE_7FD0BA644284_.wvu.PrintArea" localSheetId="8" hidden="1">'49'!$A$1:$G$33</definedName>
    <definedName name="Z_B4BB4FA8_905E_48FF_ABFE_7FD0BA644284_.wvu.PrintArea" localSheetId="9" hidden="1">'50-1'!$A$1:$R$83</definedName>
    <definedName name="Z_B4BB4FA8_905E_48FF_ABFE_7FD0BA644284_.wvu.PrintArea" localSheetId="10" hidden="1">'50-2'!$A$1:$L$90</definedName>
    <definedName name="Z_B4BB4FA8_905E_48FF_ABFE_7FD0BA644284_.wvu.PrintArea" localSheetId="11" hidden="1">'51-1'!$A$1:$L$84</definedName>
    <definedName name="Z_B4BB4FA8_905E_48FF_ABFE_7FD0BA644284_.wvu.PrintArea" localSheetId="12" hidden="1">'51-2'!$A$1:$L$88</definedName>
    <definedName name="Z_B4BB4FA8_905E_48FF_ABFE_7FD0BA644284_.wvu.PrintArea" localSheetId="13" hidden="1">'52-1'!$A$1:$I$83</definedName>
    <definedName name="Z_B4BB4FA8_905E_48FF_ABFE_7FD0BA644284_.wvu.PrintArea" localSheetId="14" hidden="1">'52-2'!$A$1:$M$86</definedName>
    <definedName name="Z_B4BB4FA8_905E_48FF_ABFE_7FD0BA644284_.wvu.PrintArea" localSheetId="15" hidden="1">'53-1'!$A$1:$I$38</definedName>
    <definedName name="Z_B4BB4FA8_905E_48FF_ABFE_7FD0BA644284_.wvu.PrintArea" localSheetId="16" hidden="1">'53-2'!$A$1:$F$38</definedName>
    <definedName name="Z_B4BB4FA8_905E_48FF_ABFE_7FD0BA644284_.wvu.PrintArea" localSheetId="17" hidden="1">'53-3'!$A$1:$U$33</definedName>
    <definedName name="Z_B4BB4FA8_905E_48FF_ABFE_7FD0BA644284_.wvu.PrintArea" localSheetId="18" hidden="1">'54-1'!$A$1:$I$34</definedName>
    <definedName name="Z_B4BB4FA8_905E_48FF_ABFE_7FD0BA644284_.wvu.PrintArea" localSheetId="19" hidden="1">'54-2'!$A$1:$F$38</definedName>
    <definedName name="Z_B4BB4FA8_905E_48FF_ABFE_7FD0BA644284_.wvu.PrintArea" localSheetId="20" hidden="1">'54-3'!$A$1:$R$37</definedName>
    <definedName name="Z_B4BB4FA8_905E_48FF_ABFE_7FD0BA644284_.wvu.PrintArea" localSheetId="21" hidden="1">'55-1'!$A$1:$U$36</definedName>
    <definedName name="Z_B4BB4FA8_905E_48FF_ABFE_7FD0BA644284_.wvu.PrintArea" localSheetId="22" hidden="1">'55-2'!$A$1:$E$32</definedName>
    <definedName name="Z_B4BB4FA8_905E_48FF_ABFE_7FD0BA644284_.wvu.PrintTitles" localSheetId="0" hidden="1">'42'!$1:$4</definedName>
    <definedName name="Z_B4BB4FA8_905E_48FF_ABFE_7FD0BA644284_.wvu.PrintTitles" localSheetId="1" hidden="1">'43'!$1:$5</definedName>
    <definedName name="Z_B4BB4FA8_905E_48FF_ABFE_7FD0BA644284_.wvu.PrintTitles" localSheetId="2" hidden="1">'44'!$1:$4</definedName>
    <definedName name="Z_B4BB4FA8_905E_48FF_ABFE_7FD0BA644284_.wvu.PrintTitles" localSheetId="3" hidden="1">'45'!$1:$4</definedName>
    <definedName name="Z_B4BB4FA8_905E_48FF_ABFE_7FD0BA644284_.wvu.PrintTitles" localSheetId="4" hidden="1">'46-1'!$1:$3</definedName>
    <definedName name="Z_B4BB4FA8_905E_48FF_ABFE_7FD0BA644284_.wvu.PrintTitles" localSheetId="5" hidden="1">'46-2'!$1:$3</definedName>
    <definedName name="Z_B4BB4FA8_905E_48FF_ABFE_7FD0BA644284_.wvu.PrintTitles" localSheetId="6" hidden="1">'47'!$1:$4</definedName>
    <definedName name="Z_B4BB4FA8_905E_48FF_ABFE_7FD0BA644284_.wvu.PrintTitles" localSheetId="7" hidden="1">'48'!$1:$3</definedName>
    <definedName name="Z_B4BB4FA8_905E_48FF_ABFE_7FD0BA644284_.wvu.PrintTitles" localSheetId="8" hidden="1">'49'!$1:$3</definedName>
    <definedName name="Z_B4BB4FA8_905E_48FF_ABFE_7FD0BA644284_.wvu.PrintTitles" localSheetId="9" hidden="1">'50-1'!$1:$4</definedName>
    <definedName name="Z_B4BB4FA8_905E_48FF_ABFE_7FD0BA644284_.wvu.PrintTitles" localSheetId="11" hidden="1">'51-1'!$1:$4</definedName>
    <definedName name="Z_B4BB4FA8_905E_48FF_ABFE_7FD0BA644284_.wvu.PrintTitles" localSheetId="13" hidden="1">'52-1'!$1:$4</definedName>
    <definedName name="Z_B4BB4FA8_905E_48FF_ABFE_7FD0BA644284_.wvu.PrintTitles" localSheetId="15" hidden="1">'53-1'!$1:$6</definedName>
    <definedName name="Z_B4BB4FA8_905E_48FF_ABFE_7FD0BA644284_.wvu.PrintTitles" localSheetId="16" hidden="1">'53-2'!$1:$6</definedName>
    <definedName name="Z_B4BB4FA8_905E_48FF_ABFE_7FD0BA644284_.wvu.PrintTitles" localSheetId="18" hidden="1">'54-1'!$1:$4</definedName>
    <definedName name="Z_B4BB4FA8_905E_48FF_ABFE_7FD0BA644284_.wvu.PrintTitles" localSheetId="19" hidden="1">'54-2'!$1:$6</definedName>
    <definedName name="Z_B4BB4FA8_905E_48FF_ABFE_7FD0BA644284_.wvu.PrintTitles" localSheetId="21" hidden="1">'55-1'!$1:$4</definedName>
    <definedName name="Z_B4BB4FA8_905E_48FF_ABFE_7FD0BA644284_.wvu.PrintTitles" localSheetId="22" hidden="1">'55-2'!$1:$3</definedName>
    <definedName name="Z_B606BD3A_C42E_4EF1_8D52_58C00303D192_.wvu.PrintArea" localSheetId="0" hidden="1">'42'!$A$1:$O$41</definedName>
    <definedName name="Z_B606BD3A_C42E_4EF1_8D52_58C00303D192_.wvu.PrintArea" localSheetId="1" hidden="1">'43'!$A$1:$M$38</definedName>
    <definedName name="Z_B606BD3A_C42E_4EF1_8D52_58C00303D192_.wvu.PrintArea" localSheetId="2" hidden="1">'44'!$A$1:$Q$35</definedName>
    <definedName name="Z_B606BD3A_C42E_4EF1_8D52_58C00303D192_.wvu.PrintArea" localSheetId="3" hidden="1">'45'!$A$1:$J$25</definedName>
    <definedName name="Z_B606BD3A_C42E_4EF1_8D52_58C00303D192_.wvu.PrintArea" localSheetId="4" hidden="1">'46-1'!$A$1:$R$87</definedName>
    <definedName name="Z_B606BD3A_C42E_4EF1_8D52_58C00303D192_.wvu.PrintArea" localSheetId="5" hidden="1">'46-2'!$A$1:$K$85</definedName>
    <definedName name="Z_B606BD3A_C42E_4EF1_8D52_58C00303D192_.wvu.PrintArea" localSheetId="6" hidden="1">'47'!$A$1:$K$35</definedName>
    <definedName name="Z_B606BD3A_C42E_4EF1_8D52_58C00303D192_.wvu.PrintArea" localSheetId="7" hidden="1">'48'!$A$1:$S$32</definedName>
    <definedName name="Z_B606BD3A_C42E_4EF1_8D52_58C00303D192_.wvu.PrintArea" localSheetId="8" hidden="1">'49'!$A$1:$G$32</definedName>
    <definedName name="Z_B606BD3A_C42E_4EF1_8D52_58C00303D192_.wvu.PrintArea" localSheetId="9" hidden="1">'50-1'!$A$1:$K$15</definedName>
    <definedName name="Z_B606BD3A_C42E_4EF1_8D52_58C00303D192_.wvu.PrintArea" localSheetId="10" hidden="1">'50-2'!#REF!</definedName>
    <definedName name="Z_B606BD3A_C42E_4EF1_8D52_58C00303D192_.wvu.PrintArea" localSheetId="11" hidden="1">'51-1'!$A$1:$Q$16</definedName>
    <definedName name="Z_B606BD3A_C42E_4EF1_8D52_58C00303D192_.wvu.PrintArea" localSheetId="12" hidden="1">'51-2'!#REF!</definedName>
    <definedName name="Z_B606BD3A_C42E_4EF1_8D52_58C00303D192_.wvu.PrintArea" localSheetId="13" hidden="1">'52-1'!$A$1:$D$15</definedName>
    <definedName name="Z_B606BD3A_C42E_4EF1_8D52_58C00303D192_.wvu.PrintArea" localSheetId="14" hidden="1">'52-2'!#REF!</definedName>
    <definedName name="Z_B606BD3A_C42E_4EF1_8D52_58C00303D192_.wvu.PrintArea" localSheetId="15" hidden="1">'53-1'!$A$1:$E$12</definedName>
    <definedName name="Z_B606BD3A_C42E_4EF1_8D52_58C00303D192_.wvu.PrintArea" localSheetId="16" hidden="1">'53-2'!$A$1:$E$12</definedName>
    <definedName name="Z_B606BD3A_C42E_4EF1_8D52_58C00303D192_.wvu.PrintArea" localSheetId="17" hidden="1">'53-3'!#REF!</definedName>
    <definedName name="Z_B606BD3A_C42E_4EF1_8D52_58C00303D192_.wvu.PrintArea" localSheetId="18" hidden="1">'54-1'!$A$1:$E$12</definedName>
    <definedName name="Z_B606BD3A_C42E_4EF1_8D52_58C00303D192_.wvu.PrintArea" localSheetId="19" hidden="1">'54-2'!$A$1:$A$12</definedName>
    <definedName name="Z_B606BD3A_C42E_4EF1_8D52_58C00303D192_.wvu.PrintArea" localSheetId="20" hidden="1">'54-3'!#REF!</definedName>
    <definedName name="Z_B606BD3A_C42E_4EF1_8D52_58C00303D192_.wvu.PrintArea" localSheetId="21" hidden="1">'55-1'!$A$1:$G$37</definedName>
    <definedName name="Z_B606BD3A_C42E_4EF1_8D52_58C00303D192_.wvu.PrintArea" localSheetId="22" hidden="1">'55-2'!$A$1:$E$36</definedName>
    <definedName name="Z_B606BD3A_C42E_4EF1_8D52_58C00303D192_.wvu.PrintTitles" localSheetId="0" hidden="1">'42'!$1:$4</definedName>
    <definedName name="Z_B606BD3A_C42E_4EF1_8D52_58C00303D192_.wvu.PrintTitles" localSheetId="1" hidden="1">'43'!$1:$5</definedName>
    <definedName name="Z_B606BD3A_C42E_4EF1_8D52_58C00303D192_.wvu.PrintTitles" localSheetId="2" hidden="1">'44'!$1:$4</definedName>
    <definedName name="Z_B606BD3A_C42E_4EF1_8D52_58C00303D192_.wvu.PrintTitles" localSheetId="3" hidden="1">'45'!$1:$4</definedName>
    <definedName name="Z_B606BD3A_C42E_4EF1_8D52_58C00303D192_.wvu.PrintTitles" localSheetId="4" hidden="1">'46-1'!$1:$3</definedName>
    <definedName name="Z_B606BD3A_C42E_4EF1_8D52_58C00303D192_.wvu.PrintTitles" localSheetId="5" hidden="1">'46-2'!$1:$3</definedName>
    <definedName name="Z_B606BD3A_C42E_4EF1_8D52_58C00303D192_.wvu.PrintTitles" localSheetId="6" hidden="1">'47'!$1:$4</definedName>
    <definedName name="Z_B606BD3A_C42E_4EF1_8D52_58C00303D192_.wvu.PrintTitles" localSheetId="7" hidden="1">'48'!$1:$3</definedName>
    <definedName name="Z_B606BD3A_C42E_4EF1_8D52_58C00303D192_.wvu.PrintTitles" localSheetId="8" hidden="1">'49'!$1:$3</definedName>
    <definedName name="Z_B606BD3A_C42E_4EF1_8D52_58C00303D192_.wvu.PrintTitles" localSheetId="9" hidden="1">'50-1'!$1:$4</definedName>
    <definedName name="Z_B606BD3A_C42E_4EF1_8D52_58C00303D192_.wvu.PrintTitles" localSheetId="10" hidden="1">'50-2'!#REF!</definedName>
    <definedName name="Z_B606BD3A_C42E_4EF1_8D52_58C00303D192_.wvu.PrintTitles" localSheetId="11" hidden="1">'51-1'!$1:$4</definedName>
    <definedName name="Z_B606BD3A_C42E_4EF1_8D52_58C00303D192_.wvu.PrintTitles" localSheetId="12" hidden="1">'51-2'!#REF!</definedName>
    <definedName name="Z_B606BD3A_C42E_4EF1_8D52_58C00303D192_.wvu.PrintTitles" localSheetId="13" hidden="1">'52-1'!$1:$4</definedName>
    <definedName name="Z_B606BD3A_C42E_4EF1_8D52_58C00303D192_.wvu.PrintTitles" localSheetId="14" hidden="1">'52-2'!#REF!</definedName>
    <definedName name="Z_B606BD3A_C42E_4EF1_8D52_58C00303D192_.wvu.PrintTitles" localSheetId="15" hidden="1">'53-1'!$1:$6</definedName>
    <definedName name="Z_B606BD3A_C42E_4EF1_8D52_58C00303D192_.wvu.PrintTitles" localSheetId="16" hidden="1">'53-2'!$1:$6</definedName>
    <definedName name="Z_B606BD3A_C42E_4EF1_8D52_58C00303D192_.wvu.PrintTitles" localSheetId="17" hidden="1">'53-3'!#REF!</definedName>
    <definedName name="Z_B606BD3A_C42E_4EF1_8D52_58C00303D192_.wvu.PrintTitles" localSheetId="18" hidden="1">'54-1'!$1:$4</definedName>
    <definedName name="Z_B606BD3A_C42E_4EF1_8D52_58C00303D192_.wvu.PrintTitles" localSheetId="19" hidden="1">'54-2'!$1:$6</definedName>
    <definedName name="Z_B606BD3A_C42E_4EF1_8D52_58C00303D192_.wvu.PrintTitles" localSheetId="20" hidden="1">'54-3'!#REF!</definedName>
    <definedName name="Z_B606BD3A_C42E_4EF1_8D52_58C00303D192_.wvu.PrintTitles" localSheetId="21" hidden="1">'55-1'!$1:$4</definedName>
    <definedName name="Z_B606BD3A_C42E_4EF1_8D52_58C00303D192_.wvu.PrintTitles" localSheetId="22" hidden="1">'55-2'!$1:$3</definedName>
    <definedName name="橋本">#REF!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23" l="1"/>
  <c r="B22" i="23"/>
  <c r="B7" i="23" s="1"/>
  <c r="B5" i="23" s="1"/>
  <c r="B23" i="23"/>
  <c r="C23" i="23"/>
  <c r="C22" i="23" s="1"/>
  <c r="D23" i="23"/>
  <c r="D22" i="23" s="1"/>
  <c r="D7" i="23" s="1"/>
  <c r="D5" i="23" s="1"/>
  <c r="E23" i="23"/>
  <c r="E22" i="23" s="1"/>
  <c r="E7" i="23" s="1"/>
  <c r="E5" i="23" s="1"/>
  <c r="K5" i="22"/>
  <c r="U5" i="22"/>
  <c r="C6" i="22"/>
  <c r="D6" i="22"/>
  <c r="F6" i="22"/>
  <c r="G6" i="22"/>
  <c r="H6" i="22"/>
  <c r="L6" i="22"/>
  <c r="N6" i="22"/>
  <c r="O6" i="22"/>
  <c r="P6" i="22"/>
  <c r="S6" i="22"/>
  <c r="T6" i="22"/>
  <c r="K7" i="22"/>
  <c r="U7" i="22"/>
  <c r="U6" i="22" s="1"/>
  <c r="B8" i="22"/>
  <c r="B6" i="22" s="1"/>
  <c r="C8" i="22"/>
  <c r="D8" i="22"/>
  <c r="E8" i="22"/>
  <c r="E6" i="22" s="1"/>
  <c r="F8" i="22"/>
  <c r="G8" i="22"/>
  <c r="H8" i="22"/>
  <c r="I8" i="22"/>
  <c r="I6" i="22" s="1"/>
  <c r="J8" i="22"/>
  <c r="J6" i="22" s="1"/>
  <c r="L8" i="22"/>
  <c r="M8" i="22"/>
  <c r="M6" i="22" s="1"/>
  <c r="N8" i="22"/>
  <c r="O8" i="22"/>
  <c r="P8" i="22"/>
  <c r="Q8" i="22"/>
  <c r="Q6" i="22" s="1"/>
  <c r="R8" i="22"/>
  <c r="R6" i="22" s="1"/>
  <c r="S8" i="22"/>
  <c r="T8" i="22"/>
  <c r="U8" i="22"/>
  <c r="K9" i="22"/>
  <c r="K10" i="22"/>
  <c r="K11" i="22"/>
  <c r="K12" i="22"/>
  <c r="K13" i="22"/>
  <c r="K14" i="22"/>
  <c r="K15" i="22"/>
  <c r="K16" i="22"/>
  <c r="B17" i="22"/>
  <c r="C17" i="22"/>
  <c r="D17" i="22"/>
  <c r="E17" i="22"/>
  <c r="F17" i="22"/>
  <c r="G17" i="22"/>
  <c r="H17" i="22"/>
  <c r="I17" i="22"/>
  <c r="J17" i="22"/>
  <c r="K17" i="22"/>
  <c r="L17" i="22"/>
  <c r="M17" i="22"/>
  <c r="N17" i="22"/>
  <c r="O17" i="22"/>
  <c r="P17" i="22"/>
  <c r="Q17" i="22"/>
  <c r="R17" i="22"/>
  <c r="S17" i="22"/>
  <c r="T17" i="22"/>
  <c r="U17" i="22"/>
  <c r="B23" i="22"/>
  <c r="C23" i="22"/>
  <c r="D23" i="22"/>
  <c r="E23" i="22"/>
  <c r="F23" i="22"/>
  <c r="G23" i="22"/>
  <c r="H23" i="22"/>
  <c r="I23" i="22"/>
  <c r="J23" i="22"/>
  <c r="K23" i="22"/>
  <c r="L23" i="22"/>
  <c r="M23" i="22"/>
  <c r="N23" i="22"/>
  <c r="O23" i="22"/>
  <c r="P23" i="22"/>
  <c r="Q23" i="22"/>
  <c r="R23" i="22"/>
  <c r="S23" i="22"/>
  <c r="T23" i="22"/>
  <c r="B9" i="21"/>
  <c r="D9" i="21"/>
  <c r="E9" i="21"/>
  <c r="F9" i="21"/>
  <c r="J9" i="21"/>
  <c r="L9" i="21"/>
  <c r="M9" i="21"/>
  <c r="N9" i="21"/>
  <c r="R9" i="21"/>
  <c r="B11" i="21"/>
  <c r="C11" i="21"/>
  <c r="C9" i="21" s="1"/>
  <c r="D11" i="21"/>
  <c r="E11" i="21"/>
  <c r="F11" i="21"/>
  <c r="G11" i="21"/>
  <c r="G9" i="21" s="1"/>
  <c r="H11" i="21"/>
  <c r="H9" i="21" s="1"/>
  <c r="I11" i="21"/>
  <c r="I9" i="21" s="1"/>
  <c r="J11" i="21"/>
  <c r="K11" i="21"/>
  <c r="K9" i="21" s="1"/>
  <c r="L11" i="21"/>
  <c r="M11" i="21"/>
  <c r="N11" i="21"/>
  <c r="O11" i="21"/>
  <c r="O9" i="21" s="1"/>
  <c r="P11" i="21"/>
  <c r="P9" i="21" s="1"/>
  <c r="Q11" i="21"/>
  <c r="Q9" i="21" s="1"/>
  <c r="R11" i="21"/>
  <c r="B20" i="21"/>
  <c r="C20" i="21"/>
  <c r="D20" i="21"/>
  <c r="E20" i="21"/>
  <c r="F20" i="21"/>
  <c r="G20" i="21"/>
  <c r="H20" i="21"/>
  <c r="I20" i="21"/>
  <c r="J20" i="21"/>
  <c r="K20" i="21"/>
  <c r="L20" i="21"/>
  <c r="M20" i="21"/>
  <c r="N20" i="21"/>
  <c r="O20" i="21"/>
  <c r="P20" i="21"/>
  <c r="Q20" i="21"/>
  <c r="R20" i="21"/>
  <c r="B26" i="21"/>
  <c r="C26" i="21"/>
  <c r="D26" i="21"/>
  <c r="E26" i="21"/>
  <c r="F26" i="21"/>
  <c r="G26" i="21"/>
  <c r="H26" i="21"/>
  <c r="I26" i="21"/>
  <c r="J26" i="21"/>
  <c r="K26" i="21"/>
  <c r="L26" i="21"/>
  <c r="M26" i="21"/>
  <c r="N26" i="21"/>
  <c r="O26" i="21"/>
  <c r="P26" i="21"/>
  <c r="Q26" i="21"/>
  <c r="R26" i="21"/>
  <c r="E10" i="20"/>
  <c r="F11" i="20"/>
  <c r="B12" i="20"/>
  <c r="B10" i="20" s="1"/>
  <c r="C12" i="20"/>
  <c r="D12" i="20"/>
  <c r="D10" i="20" s="1"/>
  <c r="E12" i="20"/>
  <c r="B21" i="20"/>
  <c r="C21" i="20"/>
  <c r="D21" i="20"/>
  <c r="E21" i="20"/>
  <c r="F21" i="20" s="1"/>
  <c r="B27" i="20"/>
  <c r="F27" i="20" s="1"/>
  <c r="C27" i="20"/>
  <c r="D27" i="20"/>
  <c r="E27" i="20"/>
  <c r="F6" i="19"/>
  <c r="I6" i="19"/>
  <c r="C7" i="19"/>
  <c r="D7" i="19"/>
  <c r="H7" i="19"/>
  <c r="F8" i="19"/>
  <c r="I8" i="19"/>
  <c r="C9" i="19"/>
  <c r="D9" i="19"/>
  <c r="E9" i="19"/>
  <c r="E7" i="19" s="1"/>
  <c r="G9" i="19"/>
  <c r="G7" i="19" s="1"/>
  <c r="H9" i="19"/>
  <c r="F10" i="19"/>
  <c r="I10" i="19"/>
  <c r="I9" i="19" s="1"/>
  <c r="F11" i="19"/>
  <c r="I11" i="19"/>
  <c r="F12" i="19"/>
  <c r="I12" i="19"/>
  <c r="F13" i="19"/>
  <c r="I13" i="19"/>
  <c r="F14" i="19"/>
  <c r="I14" i="19"/>
  <c r="F15" i="19"/>
  <c r="I15" i="19"/>
  <c r="F16" i="19"/>
  <c r="I16" i="19"/>
  <c r="F17" i="19"/>
  <c r="I17" i="19"/>
  <c r="C18" i="19"/>
  <c r="D18" i="19"/>
  <c r="E18" i="19"/>
  <c r="F18" i="19"/>
  <c r="G18" i="19"/>
  <c r="H18" i="19"/>
  <c r="I18" i="19"/>
  <c r="C24" i="19"/>
  <c r="D24" i="19"/>
  <c r="E24" i="19"/>
  <c r="F24" i="19"/>
  <c r="G24" i="19"/>
  <c r="H24" i="19"/>
  <c r="I24" i="19"/>
  <c r="B9" i="18"/>
  <c r="C9" i="18"/>
  <c r="D9" i="18"/>
  <c r="E9" i="18"/>
  <c r="J9" i="18"/>
  <c r="K9" i="18"/>
  <c r="L9" i="18"/>
  <c r="M9" i="18"/>
  <c r="R9" i="18"/>
  <c r="S9" i="18"/>
  <c r="T9" i="18"/>
  <c r="U9" i="18"/>
  <c r="B11" i="18"/>
  <c r="C11" i="18"/>
  <c r="D11" i="18"/>
  <c r="E11" i="18"/>
  <c r="F11" i="18"/>
  <c r="F9" i="18" s="1"/>
  <c r="G11" i="18"/>
  <c r="G9" i="18" s="1"/>
  <c r="H11" i="18"/>
  <c r="H9" i="18" s="1"/>
  <c r="I11" i="18"/>
  <c r="I9" i="18" s="1"/>
  <c r="J11" i="18"/>
  <c r="K11" i="18"/>
  <c r="L11" i="18"/>
  <c r="M11" i="18"/>
  <c r="N11" i="18"/>
  <c r="N9" i="18" s="1"/>
  <c r="O11" i="18"/>
  <c r="O9" i="18" s="1"/>
  <c r="P11" i="18"/>
  <c r="P9" i="18" s="1"/>
  <c r="Q11" i="18"/>
  <c r="Q9" i="18" s="1"/>
  <c r="R11" i="18"/>
  <c r="S11" i="18"/>
  <c r="T11" i="18"/>
  <c r="U11" i="18"/>
  <c r="B20" i="18"/>
  <c r="C20" i="18"/>
  <c r="D20" i="18"/>
  <c r="E20" i="18"/>
  <c r="F20" i="18"/>
  <c r="G20" i="18"/>
  <c r="H20" i="18"/>
  <c r="I20" i="18"/>
  <c r="J20" i="18"/>
  <c r="K20" i="18"/>
  <c r="L20" i="18"/>
  <c r="M20" i="18"/>
  <c r="N20" i="18"/>
  <c r="O20" i="18"/>
  <c r="P20" i="18"/>
  <c r="Q20" i="18"/>
  <c r="R20" i="18"/>
  <c r="S20" i="18"/>
  <c r="T20" i="18"/>
  <c r="U20" i="18"/>
  <c r="B26" i="18"/>
  <c r="C26" i="18"/>
  <c r="D26" i="18"/>
  <c r="E26" i="18"/>
  <c r="F26" i="18"/>
  <c r="G26" i="18"/>
  <c r="H26" i="18"/>
  <c r="I26" i="18"/>
  <c r="J26" i="18"/>
  <c r="K26" i="18"/>
  <c r="L26" i="18"/>
  <c r="M26" i="18"/>
  <c r="N26" i="18"/>
  <c r="O26" i="18"/>
  <c r="P26" i="18"/>
  <c r="Q26" i="18"/>
  <c r="R26" i="18"/>
  <c r="S26" i="18"/>
  <c r="T26" i="18"/>
  <c r="U26" i="18"/>
  <c r="C10" i="17"/>
  <c r="D10" i="17"/>
  <c r="F11" i="17"/>
  <c r="B12" i="17"/>
  <c r="B10" i="17" s="1"/>
  <c r="C12" i="17"/>
  <c r="D12" i="17"/>
  <c r="E12" i="17"/>
  <c r="F12" i="17" s="1"/>
  <c r="F13" i="17"/>
  <c r="F14" i="17"/>
  <c r="F15" i="17"/>
  <c r="F16" i="17"/>
  <c r="F17" i="17"/>
  <c r="F18" i="17"/>
  <c r="F19" i="17"/>
  <c r="F20" i="17"/>
  <c r="B21" i="17"/>
  <c r="C21" i="17"/>
  <c r="D21" i="17"/>
  <c r="E21" i="17"/>
  <c r="F21" i="17"/>
  <c r="B27" i="17"/>
  <c r="C27" i="17"/>
  <c r="D27" i="17"/>
  <c r="E27" i="17"/>
  <c r="F27" i="17"/>
  <c r="F9" i="16"/>
  <c r="I9" i="16"/>
  <c r="C10" i="16"/>
  <c r="E10" i="16"/>
  <c r="F10" i="16"/>
  <c r="G10" i="16"/>
  <c r="F11" i="16"/>
  <c r="I11" i="16"/>
  <c r="C12" i="16"/>
  <c r="D12" i="16"/>
  <c r="D10" i="16" s="1"/>
  <c r="E12" i="16"/>
  <c r="F12" i="16"/>
  <c r="G12" i="16"/>
  <c r="H12" i="16"/>
  <c r="H10" i="16" s="1"/>
  <c r="F13" i="16"/>
  <c r="I13" i="16"/>
  <c r="F14" i="16"/>
  <c r="I14" i="16"/>
  <c r="F15" i="16"/>
  <c r="I15" i="16"/>
  <c r="F16" i="16"/>
  <c r="I16" i="16"/>
  <c r="F17" i="16"/>
  <c r="I17" i="16"/>
  <c r="F18" i="16"/>
  <c r="I18" i="16"/>
  <c r="F19" i="16"/>
  <c r="I19" i="16"/>
  <c r="F20" i="16"/>
  <c r="I20" i="16"/>
  <c r="C21" i="16"/>
  <c r="D21" i="16"/>
  <c r="E21" i="16"/>
  <c r="F21" i="16"/>
  <c r="G21" i="16"/>
  <c r="H21" i="16"/>
  <c r="I21" i="16"/>
  <c r="C27" i="16"/>
  <c r="D27" i="16"/>
  <c r="E27" i="16"/>
  <c r="F27" i="16"/>
  <c r="G27" i="16"/>
  <c r="H27" i="16"/>
  <c r="I27" i="16"/>
  <c r="D12" i="15"/>
  <c r="E12" i="15"/>
  <c r="F12" i="15"/>
  <c r="L12" i="15"/>
  <c r="M12" i="15"/>
  <c r="C13" i="15"/>
  <c r="I13" i="15"/>
  <c r="J13" i="15"/>
  <c r="K13" i="15"/>
  <c r="C14" i="15"/>
  <c r="D14" i="15"/>
  <c r="E14" i="15"/>
  <c r="F14" i="15"/>
  <c r="G14" i="15"/>
  <c r="H14" i="15"/>
  <c r="H11" i="15" s="1"/>
  <c r="I14" i="15"/>
  <c r="J14" i="15"/>
  <c r="K14" i="15"/>
  <c r="L14" i="15"/>
  <c r="M14" i="15"/>
  <c r="C17" i="15"/>
  <c r="D17" i="15"/>
  <c r="D11" i="15" s="1"/>
  <c r="C18" i="15"/>
  <c r="C12" i="15" s="1"/>
  <c r="D18" i="15"/>
  <c r="E18" i="15"/>
  <c r="F18" i="15"/>
  <c r="G18" i="15"/>
  <c r="G12" i="15" s="1"/>
  <c r="H18" i="15"/>
  <c r="H12" i="15" s="1"/>
  <c r="I18" i="15"/>
  <c r="I12" i="15" s="1"/>
  <c r="J18" i="15"/>
  <c r="J12" i="15" s="1"/>
  <c r="K18" i="15"/>
  <c r="K12" i="15" s="1"/>
  <c r="L18" i="15"/>
  <c r="M18" i="15"/>
  <c r="C19" i="15"/>
  <c r="D19" i="15"/>
  <c r="D13" i="15" s="1"/>
  <c r="E19" i="15"/>
  <c r="E13" i="15" s="1"/>
  <c r="F19" i="15"/>
  <c r="F13" i="15" s="1"/>
  <c r="G19" i="15"/>
  <c r="G13" i="15" s="1"/>
  <c r="H19" i="15"/>
  <c r="H13" i="15" s="1"/>
  <c r="I19" i="15"/>
  <c r="J19" i="15"/>
  <c r="K19" i="15"/>
  <c r="L19" i="15"/>
  <c r="L13" i="15" s="1"/>
  <c r="M19" i="15"/>
  <c r="M13" i="15" s="1"/>
  <c r="C20" i="15"/>
  <c r="D20" i="15"/>
  <c r="E20" i="15"/>
  <c r="F20" i="15"/>
  <c r="G20" i="15"/>
  <c r="H20" i="15"/>
  <c r="H17" i="15" s="1"/>
  <c r="I20" i="15"/>
  <c r="J20" i="15"/>
  <c r="K20" i="15"/>
  <c r="K17" i="15" s="1"/>
  <c r="L20" i="15"/>
  <c r="L17" i="15" s="1"/>
  <c r="L11" i="15" s="1"/>
  <c r="M20" i="15"/>
  <c r="C23" i="15"/>
  <c r="D23" i="15"/>
  <c r="E23" i="15"/>
  <c r="F23" i="15"/>
  <c r="G23" i="15"/>
  <c r="H23" i="15"/>
  <c r="I23" i="15"/>
  <c r="I17" i="15" s="1"/>
  <c r="I11" i="15" s="1"/>
  <c r="J23" i="15"/>
  <c r="K23" i="15"/>
  <c r="L23" i="15"/>
  <c r="M23" i="15"/>
  <c r="C26" i="15"/>
  <c r="D26" i="15"/>
  <c r="E26" i="15"/>
  <c r="E17" i="15" s="1"/>
  <c r="E11" i="15" s="1"/>
  <c r="F26" i="15"/>
  <c r="G26" i="15"/>
  <c r="H26" i="15"/>
  <c r="I26" i="15"/>
  <c r="J26" i="15"/>
  <c r="K26" i="15"/>
  <c r="L26" i="15"/>
  <c r="M26" i="15"/>
  <c r="M17" i="15" s="1"/>
  <c r="M11" i="15" s="1"/>
  <c r="C29" i="15"/>
  <c r="D29" i="15"/>
  <c r="E29" i="15"/>
  <c r="F29" i="15"/>
  <c r="G29" i="15"/>
  <c r="H29" i="15"/>
  <c r="I29" i="15"/>
  <c r="J29" i="15"/>
  <c r="K29" i="15"/>
  <c r="L29" i="15"/>
  <c r="M29" i="15"/>
  <c r="C32" i="15"/>
  <c r="D32" i="15"/>
  <c r="E32" i="15"/>
  <c r="F32" i="15"/>
  <c r="G32" i="15"/>
  <c r="H32" i="15"/>
  <c r="I32" i="15"/>
  <c r="J32" i="15"/>
  <c r="K32" i="15"/>
  <c r="L32" i="15"/>
  <c r="M32" i="15"/>
  <c r="C35" i="15"/>
  <c r="D35" i="15"/>
  <c r="E35" i="15"/>
  <c r="F35" i="15"/>
  <c r="G35" i="15"/>
  <c r="H35" i="15"/>
  <c r="I35" i="15"/>
  <c r="J35" i="15"/>
  <c r="K35" i="15"/>
  <c r="L35" i="15"/>
  <c r="M35" i="15"/>
  <c r="C38" i="15"/>
  <c r="D38" i="15"/>
  <c r="E38" i="15"/>
  <c r="F38" i="15"/>
  <c r="G38" i="15"/>
  <c r="H38" i="15"/>
  <c r="I38" i="15"/>
  <c r="J38" i="15"/>
  <c r="K38" i="15"/>
  <c r="L38" i="15"/>
  <c r="M38" i="15"/>
  <c r="C41" i="15"/>
  <c r="D41" i="15"/>
  <c r="E41" i="15"/>
  <c r="F41" i="15"/>
  <c r="G41" i="15"/>
  <c r="H41" i="15"/>
  <c r="I41" i="15"/>
  <c r="J41" i="15"/>
  <c r="K41" i="15"/>
  <c r="L41" i="15"/>
  <c r="M41" i="15"/>
  <c r="C44" i="15"/>
  <c r="D44" i="15"/>
  <c r="E44" i="15"/>
  <c r="F44" i="15"/>
  <c r="G44" i="15"/>
  <c r="H44" i="15"/>
  <c r="I44" i="15"/>
  <c r="J44" i="15"/>
  <c r="K44" i="15"/>
  <c r="L44" i="15"/>
  <c r="M44" i="15"/>
  <c r="C45" i="15"/>
  <c r="D45" i="15"/>
  <c r="E45" i="15"/>
  <c r="F45" i="15"/>
  <c r="G45" i="15"/>
  <c r="H45" i="15"/>
  <c r="I45" i="15"/>
  <c r="J45" i="15"/>
  <c r="K45" i="15"/>
  <c r="L45" i="15"/>
  <c r="M45" i="15"/>
  <c r="C46" i="15"/>
  <c r="D46" i="15"/>
  <c r="E46" i="15"/>
  <c r="F46" i="15"/>
  <c r="G46" i="15"/>
  <c r="H46" i="15"/>
  <c r="I46" i="15"/>
  <c r="J46" i="15"/>
  <c r="K46" i="15"/>
  <c r="L46" i="15"/>
  <c r="M46" i="15"/>
  <c r="C62" i="15"/>
  <c r="D62" i="15"/>
  <c r="E62" i="15"/>
  <c r="F62" i="15"/>
  <c r="G62" i="15"/>
  <c r="H62" i="15"/>
  <c r="I62" i="15"/>
  <c r="J62" i="15"/>
  <c r="K62" i="15"/>
  <c r="L62" i="15"/>
  <c r="M62" i="15"/>
  <c r="C63" i="15"/>
  <c r="D63" i="15"/>
  <c r="E63" i="15"/>
  <c r="F63" i="15"/>
  <c r="G63" i="15"/>
  <c r="H63" i="15"/>
  <c r="I63" i="15"/>
  <c r="J63" i="15"/>
  <c r="K63" i="15"/>
  <c r="L63" i="15"/>
  <c r="M63" i="15"/>
  <c r="C64" i="15"/>
  <c r="D64" i="15"/>
  <c r="E64" i="15"/>
  <c r="F64" i="15"/>
  <c r="G64" i="15"/>
  <c r="H64" i="15"/>
  <c r="I64" i="15"/>
  <c r="J64" i="15"/>
  <c r="K64" i="15"/>
  <c r="L64" i="15"/>
  <c r="M64" i="15"/>
  <c r="F5" i="14"/>
  <c r="I5" i="14"/>
  <c r="F6" i="14"/>
  <c r="I6" i="14"/>
  <c r="F7" i="14"/>
  <c r="I7" i="14"/>
  <c r="E9" i="14"/>
  <c r="D10" i="14"/>
  <c r="F10" i="14"/>
  <c r="C11" i="14"/>
  <c r="D11" i="14"/>
  <c r="E11" i="14"/>
  <c r="F11" i="14"/>
  <c r="G11" i="14"/>
  <c r="H11" i="14"/>
  <c r="F12" i="14"/>
  <c r="F9" i="14" s="1"/>
  <c r="I12" i="14"/>
  <c r="F13" i="14"/>
  <c r="I13" i="14"/>
  <c r="C15" i="14"/>
  <c r="C9" i="14" s="1"/>
  <c r="D15" i="14"/>
  <c r="D9" i="14" s="1"/>
  <c r="E15" i="14"/>
  <c r="F15" i="14"/>
  <c r="G15" i="14"/>
  <c r="G9" i="14" s="1"/>
  <c r="H15" i="14"/>
  <c r="H9" i="14" s="1"/>
  <c r="I9" i="14" s="1"/>
  <c r="I15" i="14"/>
  <c r="C16" i="14"/>
  <c r="C10" i="14" s="1"/>
  <c r="D16" i="14"/>
  <c r="E16" i="14"/>
  <c r="E10" i="14" s="1"/>
  <c r="F16" i="14"/>
  <c r="G16" i="14"/>
  <c r="G10" i="14" s="1"/>
  <c r="H16" i="14"/>
  <c r="H10" i="14" s="1"/>
  <c r="I16" i="14"/>
  <c r="C17" i="14"/>
  <c r="D17" i="14"/>
  <c r="E17" i="14"/>
  <c r="F17" i="14"/>
  <c r="F14" i="14" s="1"/>
  <c r="G17" i="14"/>
  <c r="H17" i="14"/>
  <c r="I17" i="14"/>
  <c r="C20" i="14"/>
  <c r="D20" i="14"/>
  <c r="E20" i="14"/>
  <c r="F20" i="14"/>
  <c r="G20" i="14"/>
  <c r="H20" i="14"/>
  <c r="I20" i="14"/>
  <c r="C23" i="14"/>
  <c r="D23" i="14"/>
  <c r="E23" i="14"/>
  <c r="F23" i="14"/>
  <c r="G23" i="14"/>
  <c r="H23" i="14"/>
  <c r="I23" i="14"/>
  <c r="C26" i="14"/>
  <c r="D26" i="14"/>
  <c r="E26" i="14"/>
  <c r="F26" i="14"/>
  <c r="G26" i="14"/>
  <c r="H26" i="14"/>
  <c r="I26" i="14"/>
  <c r="C29" i="14"/>
  <c r="C14" i="14" s="1"/>
  <c r="C8" i="14" s="1"/>
  <c r="D29" i="14"/>
  <c r="E29" i="14"/>
  <c r="F29" i="14"/>
  <c r="G29" i="14"/>
  <c r="H29" i="14"/>
  <c r="I29" i="14"/>
  <c r="C32" i="14"/>
  <c r="D32" i="14"/>
  <c r="D14" i="14" s="1"/>
  <c r="D8" i="14" s="1"/>
  <c r="E32" i="14"/>
  <c r="F32" i="14"/>
  <c r="G32" i="14"/>
  <c r="H32" i="14"/>
  <c r="I32" i="14"/>
  <c r="C35" i="14"/>
  <c r="D35" i="14"/>
  <c r="E35" i="14"/>
  <c r="F35" i="14"/>
  <c r="G35" i="14"/>
  <c r="H35" i="14"/>
  <c r="I35" i="14"/>
  <c r="C38" i="14"/>
  <c r="D38" i="14"/>
  <c r="E38" i="14"/>
  <c r="F38" i="14"/>
  <c r="G38" i="14"/>
  <c r="H38" i="14"/>
  <c r="I38" i="14"/>
  <c r="C41" i="14"/>
  <c r="D41" i="14"/>
  <c r="E41" i="14"/>
  <c r="F41" i="14"/>
  <c r="G41" i="14"/>
  <c r="I41" i="14" s="1"/>
  <c r="H41" i="14"/>
  <c r="C42" i="14"/>
  <c r="D42" i="14"/>
  <c r="E42" i="14"/>
  <c r="F42" i="14"/>
  <c r="G42" i="14"/>
  <c r="H42" i="14"/>
  <c r="I42" i="14" s="1"/>
  <c r="C43" i="14"/>
  <c r="D43" i="14"/>
  <c r="E43" i="14"/>
  <c r="F43" i="14"/>
  <c r="G43" i="14"/>
  <c r="H43" i="14"/>
  <c r="I43" i="14"/>
  <c r="C59" i="14"/>
  <c r="D59" i="14"/>
  <c r="E59" i="14"/>
  <c r="F59" i="14"/>
  <c r="G59" i="14"/>
  <c r="H59" i="14"/>
  <c r="I59" i="14"/>
  <c r="C60" i="14"/>
  <c r="D60" i="14"/>
  <c r="E60" i="14"/>
  <c r="F60" i="14"/>
  <c r="G60" i="14"/>
  <c r="H60" i="14"/>
  <c r="I60" i="14"/>
  <c r="C61" i="14"/>
  <c r="D61" i="14"/>
  <c r="E61" i="14"/>
  <c r="F61" i="14"/>
  <c r="G61" i="14"/>
  <c r="H61" i="14"/>
  <c r="I61" i="14" s="1"/>
  <c r="C8" i="13"/>
  <c r="D8" i="13"/>
  <c r="E8" i="13"/>
  <c r="F8" i="13"/>
  <c r="G8" i="13"/>
  <c r="H8" i="13"/>
  <c r="I8" i="13"/>
  <c r="J8" i="13"/>
  <c r="K8" i="13"/>
  <c r="C12" i="13"/>
  <c r="H12" i="13"/>
  <c r="I12" i="13"/>
  <c r="J12" i="13"/>
  <c r="K12" i="13"/>
  <c r="H13" i="13"/>
  <c r="I13" i="13"/>
  <c r="J13" i="13"/>
  <c r="C14" i="13"/>
  <c r="D14" i="13"/>
  <c r="E14" i="13"/>
  <c r="F14" i="13"/>
  <c r="G14" i="13"/>
  <c r="H14" i="13"/>
  <c r="I14" i="13"/>
  <c r="J14" i="13"/>
  <c r="K14" i="13"/>
  <c r="C18" i="13"/>
  <c r="D18" i="13"/>
  <c r="D12" i="13" s="1"/>
  <c r="E18" i="13"/>
  <c r="E12" i="13" s="1"/>
  <c r="F18" i="13"/>
  <c r="F12" i="13" s="1"/>
  <c r="G18" i="13"/>
  <c r="G12" i="13" s="1"/>
  <c r="H18" i="13"/>
  <c r="I18" i="13"/>
  <c r="J18" i="13"/>
  <c r="K18" i="13"/>
  <c r="C19" i="13"/>
  <c r="C13" i="13" s="1"/>
  <c r="D19" i="13"/>
  <c r="D13" i="13" s="1"/>
  <c r="E19" i="13"/>
  <c r="E13" i="13" s="1"/>
  <c r="F19" i="13"/>
  <c r="F13" i="13" s="1"/>
  <c r="G19" i="13"/>
  <c r="G13" i="13" s="1"/>
  <c r="H19" i="13"/>
  <c r="I19" i="13"/>
  <c r="J19" i="13"/>
  <c r="K19" i="13"/>
  <c r="K13" i="13" s="1"/>
  <c r="C20" i="13"/>
  <c r="D20" i="13"/>
  <c r="D17" i="13" s="1"/>
  <c r="D11" i="13" s="1"/>
  <c r="E20" i="13"/>
  <c r="F20" i="13"/>
  <c r="G20" i="13"/>
  <c r="H20" i="13"/>
  <c r="I20" i="13"/>
  <c r="J20" i="13"/>
  <c r="K20" i="13"/>
  <c r="C23" i="13"/>
  <c r="D23" i="13"/>
  <c r="E23" i="13"/>
  <c r="F23" i="13"/>
  <c r="G23" i="13"/>
  <c r="H23" i="13"/>
  <c r="I23" i="13"/>
  <c r="J23" i="13"/>
  <c r="K23" i="13"/>
  <c r="C26" i="13"/>
  <c r="D26" i="13"/>
  <c r="E26" i="13"/>
  <c r="F26" i="13"/>
  <c r="G26" i="13"/>
  <c r="H26" i="13"/>
  <c r="I26" i="13"/>
  <c r="J26" i="13"/>
  <c r="K26" i="13"/>
  <c r="C29" i="13"/>
  <c r="D29" i="13"/>
  <c r="E29" i="13"/>
  <c r="F29" i="13"/>
  <c r="G29" i="13"/>
  <c r="H29" i="13"/>
  <c r="H17" i="13" s="1"/>
  <c r="I29" i="13"/>
  <c r="J29" i="13"/>
  <c r="K29" i="13"/>
  <c r="C32" i="13"/>
  <c r="D32" i="13"/>
  <c r="E32" i="13"/>
  <c r="F32" i="13"/>
  <c r="G32" i="13"/>
  <c r="G17" i="13" s="1"/>
  <c r="H32" i="13"/>
  <c r="I32" i="13"/>
  <c r="J32" i="13"/>
  <c r="K32" i="13"/>
  <c r="C35" i="13"/>
  <c r="D35" i="13"/>
  <c r="E35" i="13"/>
  <c r="F35" i="13"/>
  <c r="F17" i="13" s="1"/>
  <c r="F11" i="13" s="1"/>
  <c r="G35" i="13"/>
  <c r="H35" i="13"/>
  <c r="I35" i="13"/>
  <c r="J35" i="13"/>
  <c r="K35" i="13"/>
  <c r="C38" i="13"/>
  <c r="D38" i="13"/>
  <c r="E38" i="13"/>
  <c r="F38" i="13"/>
  <c r="G38" i="13"/>
  <c r="H38" i="13"/>
  <c r="I38" i="13"/>
  <c r="J38" i="13"/>
  <c r="K38" i="13"/>
  <c r="C41" i="13"/>
  <c r="D41" i="13"/>
  <c r="E41" i="13"/>
  <c r="F41" i="13"/>
  <c r="G41" i="13"/>
  <c r="H41" i="13"/>
  <c r="I41" i="13"/>
  <c r="J41" i="13"/>
  <c r="K41" i="13"/>
  <c r="C44" i="13"/>
  <c r="D44" i="13"/>
  <c r="E44" i="13"/>
  <c r="F44" i="13"/>
  <c r="G44" i="13"/>
  <c r="H44" i="13"/>
  <c r="I44" i="13"/>
  <c r="J44" i="13"/>
  <c r="K44" i="13"/>
  <c r="C45" i="13"/>
  <c r="D45" i="13"/>
  <c r="E45" i="13"/>
  <c r="F45" i="13"/>
  <c r="G45" i="13"/>
  <c r="H45" i="13"/>
  <c r="I45" i="13"/>
  <c r="J45" i="13"/>
  <c r="K45" i="13"/>
  <c r="C46" i="13"/>
  <c r="D46" i="13"/>
  <c r="E46" i="13"/>
  <c r="F46" i="13"/>
  <c r="G46" i="13"/>
  <c r="H46" i="13"/>
  <c r="I46" i="13"/>
  <c r="J46" i="13"/>
  <c r="K46" i="13"/>
  <c r="C62" i="13"/>
  <c r="D62" i="13"/>
  <c r="E62" i="13"/>
  <c r="F62" i="13"/>
  <c r="G62" i="13"/>
  <c r="I62" i="13"/>
  <c r="J62" i="13"/>
  <c r="K62" i="13"/>
  <c r="C63" i="13"/>
  <c r="D63" i="13"/>
  <c r="E63" i="13"/>
  <c r="F63" i="13"/>
  <c r="G63" i="13"/>
  <c r="I63" i="13"/>
  <c r="J63" i="13"/>
  <c r="K63" i="13"/>
  <c r="C64" i="13"/>
  <c r="D64" i="13"/>
  <c r="E64" i="13"/>
  <c r="F64" i="13"/>
  <c r="G64" i="13"/>
  <c r="I64" i="13"/>
  <c r="J64" i="13"/>
  <c r="K64" i="13"/>
  <c r="L6" i="12"/>
  <c r="L7" i="12"/>
  <c r="L8" i="12"/>
  <c r="G9" i="12"/>
  <c r="K9" i="12"/>
  <c r="C10" i="12"/>
  <c r="D10" i="12"/>
  <c r="E10" i="12"/>
  <c r="G10" i="12"/>
  <c r="H10" i="12"/>
  <c r="I10" i="12"/>
  <c r="J10" i="12"/>
  <c r="K10" i="12"/>
  <c r="C11" i="12"/>
  <c r="G11" i="12"/>
  <c r="H11" i="12"/>
  <c r="I11" i="12"/>
  <c r="J11" i="12"/>
  <c r="K11" i="12"/>
  <c r="L11" i="12"/>
  <c r="C12" i="12"/>
  <c r="D12" i="12"/>
  <c r="E12" i="12"/>
  <c r="F12" i="12"/>
  <c r="G12" i="12"/>
  <c r="H12" i="12"/>
  <c r="H9" i="12" s="1"/>
  <c r="I12" i="12"/>
  <c r="I9" i="12" s="1"/>
  <c r="J12" i="12"/>
  <c r="K12" i="12"/>
  <c r="L13" i="12"/>
  <c r="L14" i="12"/>
  <c r="C16" i="12"/>
  <c r="D16" i="12"/>
  <c r="E16" i="12"/>
  <c r="F16" i="12" s="1"/>
  <c r="F10" i="12" s="1"/>
  <c r="C17" i="12"/>
  <c r="D17" i="12"/>
  <c r="D11" i="12" s="1"/>
  <c r="E17" i="12"/>
  <c r="E11" i="12" s="1"/>
  <c r="C18" i="12"/>
  <c r="D18" i="12"/>
  <c r="E18" i="12"/>
  <c r="F18" i="12" s="1"/>
  <c r="F19" i="12"/>
  <c r="F20" i="12"/>
  <c r="C21" i="12"/>
  <c r="C15" i="12" s="1"/>
  <c r="C9" i="12" s="1"/>
  <c r="D21" i="12"/>
  <c r="F21" i="12" s="1"/>
  <c r="E21" i="12"/>
  <c r="F22" i="12"/>
  <c r="F23" i="12"/>
  <c r="C24" i="12"/>
  <c r="D24" i="12"/>
  <c r="E24" i="12"/>
  <c r="E15" i="12" s="1"/>
  <c r="E9" i="12" s="1"/>
  <c r="F24" i="12"/>
  <c r="F25" i="12"/>
  <c r="F26" i="12"/>
  <c r="C27" i="12"/>
  <c r="D27" i="12"/>
  <c r="E27" i="12"/>
  <c r="F27" i="12"/>
  <c r="F28" i="12"/>
  <c r="F29" i="12"/>
  <c r="C30" i="12"/>
  <c r="D30" i="12"/>
  <c r="E30" i="12"/>
  <c r="F30" i="12" s="1"/>
  <c r="F31" i="12"/>
  <c r="F32" i="12"/>
  <c r="C33" i="12"/>
  <c r="D33" i="12"/>
  <c r="F33" i="12" s="1"/>
  <c r="E33" i="12"/>
  <c r="F34" i="12"/>
  <c r="F35" i="12"/>
  <c r="C36" i="12"/>
  <c r="D36" i="12"/>
  <c r="F36" i="12" s="1"/>
  <c r="E36" i="12"/>
  <c r="F37" i="12"/>
  <c r="F38" i="12"/>
  <c r="C39" i="12"/>
  <c r="D39" i="12"/>
  <c r="E39" i="12"/>
  <c r="F39" i="12"/>
  <c r="F40" i="12"/>
  <c r="F41" i="12"/>
  <c r="C42" i="12"/>
  <c r="D42" i="12"/>
  <c r="E42" i="12"/>
  <c r="F42" i="12"/>
  <c r="G42" i="12"/>
  <c r="H42" i="12"/>
  <c r="I42" i="12"/>
  <c r="J42" i="12"/>
  <c r="L42" i="12" s="1"/>
  <c r="K42" i="12"/>
  <c r="C43" i="12"/>
  <c r="D43" i="12"/>
  <c r="E43" i="12"/>
  <c r="F43" i="12"/>
  <c r="G43" i="12"/>
  <c r="H43" i="12"/>
  <c r="I43" i="12"/>
  <c r="J43" i="12"/>
  <c r="K43" i="12"/>
  <c r="L43" i="12" s="1"/>
  <c r="C44" i="12"/>
  <c r="D44" i="12"/>
  <c r="E44" i="12"/>
  <c r="F44" i="12"/>
  <c r="G44" i="12"/>
  <c r="H44" i="12"/>
  <c r="I44" i="12"/>
  <c r="J44" i="12"/>
  <c r="K44" i="12"/>
  <c r="L44" i="12"/>
  <c r="C60" i="12"/>
  <c r="D60" i="12"/>
  <c r="E60" i="12"/>
  <c r="F60" i="12"/>
  <c r="G60" i="12"/>
  <c r="I60" i="12"/>
  <c r="J60" i="12"/>
  <c r="K60" i="12"/>
  <c r="L60" i="12"/>
  <c r="C61" i="12"/>
  <c r="D61" i="12"/>
  <c r="E61" i="12"/>
  <c r="F61" i="12"/>
  <c r="G61" i="12"/>
  <c r="I61" i="12"/>
  <c r="J61" i="12"/>
  <c r="K61" i="12"/>
  <c r="L61" i="12"/>
  <c r="C62" i="12"/>
  <c r="D62" i="12"/>
  <c r="E62" i="12"/>
  <c r="F62" i="12"/>
  <c r="G62" i="12"/>
  <c r="I62" i="12"/>
  <c r="J62" i="12"/>
  <c r="K62" i="12"/>
  <c r="L62" i="12" s="1"/>
  <c r="C8" i="11"/>
  <c r="D8" i="11"/>
  <c r="E8" i="11"/>
  <c r="F8" i="11"/>
  <c r="G8" i="11"/>
  <c r="H8" i="11"/>
  <c r="I8" i="11"/>
  <c r="J8" i="11"/>
  <c r="K8" i="11"/>
  <c r="L8" i="11"/>
  <c r="E12" i="11"/>
  <c r="K12" i="11"/>
  <c r="C13" i="11"/>
  <c r="C14" i="11"/>
  <c r="D14" i="11"/>
  <c r="E14" i="11"/>
  <c r="F14" i="11"/>
  <c r="G14" i="11"/>
  <c r="H14" i="11"/>
  <c r="I14" i="11"/>
  <c r="J14" i="11"/>
  <c r="K14" i="11"/>
  <c r="L14" i="11"/>
  <c r="E17" i="11"/>
  <c r="E11" i="11" s="1"/>
  <c r="C18" i="11"/>
  <c r="C12" i="11" s="1"/>
  <c r="D18" i="11"/>
  <c r="D12" i="11" s="1"/>
  <c r="E18" i="11"/>
  <c r="F18" i="11"/>
  <c r="F12" i="11" s="1"/>
  <c r="G18" i="11"/>
  <c r="G12" i="11" s="1"/>
  <c r="H18" i="11"/>
  <c r="H12" i="11" s="1"/>
  <c r="I18" i="11"/>
  <c r="I12" i="11" s="1"/>
  <c r="J18" i="11"/>
  <c r="J12" i="11" s="1"/>
  <c r="K18" i="11"/>
  <c r="L18" i="11"/>
  <c r="L12" i="11" s="1"/>
  <c r="C19" i="11"/>
  <c r="D19" i="11"/>
  <c r="D13" i="11" s="1"/>
  <c r="E19" i="11"/>
  <c r="E13" i="11" s="1"/>
  <c r="F19" i="11"/>
  <c r="F13" i="11" s="1"/>
  <c r="G19" i="11"/>
  <c r="G13" i="11" s="1"/>
  <c r="H19" i="11"/>
  <c r="H13" i="11" s="1"/>
  <c r="I19" i="11"/>
  <c r="I13" i="11" s="1"/>
  <c r="J19" i="11"/>
  <c r="J13" i="11" s="1"/>
  <c r="K19" i="11"/>
  <c r="K13" i="11" s="1"/>
  <c r="L19" i="11"/>
  <c r="L13" i="11" s="1"/>
  <c r="C20" i="11"/>
  <c r="D20" i="11"/>
  <c r="D17" i="11" s="1"/>
  <c r="E20" i="11"/>
  <c r="F20" i="11"/>
  <c r="G20" i="11"/>
  <c r="G17" i="11" s="1"/>
  <c r="G11" i="11" s="1"/>
  <c r="H20" i="11"/>
  <c r="I20" i="11"/>
  <c r="J20" i="11"/>
  <c r="K20" i="11"/>
  <c r="L20" i="11"/>
  <c r="L17" i="11" s="1"/>
  <c r="C23" i="11"/>
  <c r="D23" i="11"/>
  <c r="E23" i="11"/>
  <c r="F23" i="11"/>
  <c r="F17" i="11" s="1"/>
  <c r="F11" i="11" s="1"/>
  <c r="G23" i="11"/>
  <c r="H23" i="11"/>
  <c r="I23" i="11"/>
  <c r="J23" i="11"/>
  <c r="J17" i="11" s="1"/>
  <c r="J11" i="11" s="1"/>
  <c r="K23" i="11"/>
  <c r="L23" i="11"/>
  <c r="C26" i="11"/>
  <c r="D26" i="11"/>
  <c r="E26" i="11"/>
  <c r="F26" i="11"/>
  <c r="G26" i="11"/>
  <c r="H26" i="11"/>
  <c r="I26" i="11"/>
  <c r="J26" i="11"/>
  <c r="K26" i="11"/>
  <c r="L26" i="11"/>
  <c r="C29" i="11"/>
  <c r="D29" i="11"/>
  <c r="E29" i="11"/>
  <c r="F29" i="11"/>
  <c r="G29" i="11"/>
  <c r="H29" i="11"/>
  <c r="I29" i="11"/>
  <c r="J29" i="11"/>
  <c r="K29" i="11"/>
  <c r="L29" i="11"/>
  <c r="C32" i="11"/>
  <c r="D32" i="11"/>
  <c r="E32" i="11"/>
  <c r="F32" i="11"/>
  <c r="G32" i="11"/>
  <c r="H32" i="11"/>
  <c r="I32" i="11"/>
  <c r="J32" i="11"/>
  <c r="K32" i="11"/>
  <c r="L32" i="11"/>
  <c r="C35" i="11"/>
  <c r="D35" i="11"/>
  <c r="E35" i="11"/>
  <c r="F35" i="11"/>
  <c r="G35" i="11"/>
  <c r="H35" i="11"/>
  <c r="I35" i="11"/>
  <c r="J35" i="11"/>
  <c r="K35" i="11"/>
  <c r="L35" i="11"/>
  <c r="C38" i="11"/>
  <c r="D38" i="11"/>
  <c r="E38" i="11"/>
  <c r="F38" i="11"/>
  <c r="G38" i="11"/>
  <c r="H38" i="11"/>
  <c r="I38" i="11"/>
  <c r="J38" i="11"/>
  <c r="K38" i="11"/>
  <c r="L38" i="11"/>
  <c r="C41" i="11"/>
  <c r="D41" i="11"/>
  <c r="E41" i="11"/>
  <c r="F41" i="11"/>
  <c r="G41" i="11"/>
  <c r="H41" i="11"/>
  <c r="I41" i="11"/>
  <c r="J41" i="11"/>
  <c r="K41" i="11"/>
  <c r="L41" i="11"/>
  <c r="C44" i="11"/>
  <c r="D44" i="11"/>
  <c r="E44" i="11"/>
  <c r="F44" i="11"/>
  <c r="G44" i="11"/>
  <c r="H44" i="11"/>
  <c r="I44" i="11"/>
  <c r="J44" i="11"/>
  <c r="K44" i="11"/>
  <c r="L44" i="11"/>
  <c r="C45" i="11"/>
  <c r="D45" i="11"/>
  <c r="E45" i="11"/>
  <c r="F45" i="11"/>
  <c r="G45" i="11"/>
  <c r="H45" i="11"/>
  <c r="I45" i="11"/>
  <c r="J45" i="11"/>
  <c r="K45" i="11"/>
  <c r="L45" i="11"/>
  <c r="C46" i="11"/>
  <c r="D46" i="11"/>
  <c r="E46" i="11"/>
  <c r="F46" i="11"/>
  <c r="G46" i="11"/>
  <c r="H46" i="11"/>
  <c r="I46" i="11"/>
  <c r="J46" i="11"/>
  <c r="K46" i="11"/>
  <c r="L46" i="11"/>
  <c r="C62" i="11"/>
  <c r="D62" i="11"/>
  <c r="E62" i="11"/>
  <c r="F62" i="11"/>
  <c r="G62" i="11"/>
  <c r="H62" i="11"/>
  <c r="I62" i="11"/>
  <c r="J62" i="11"/>
  <c r="K62" i="11"/>
  <c r="L62" i="11"/>
  <c r="C63" i="11"/>
  <c r="D63" i="11"/>
  <c r="E63" i="11"/>
  <c r="F63" i="11"/>
  <c r="G63" i="11"/>
  <c r="H63" i="11"/>
  <c r="I63" i="11"/>
  <c r="J63" i="11"/>
  <c r="K63" i="11"/>
  <c r="L63" i="11"/>
  <c r="C64" i="11"/>
  <c r="D64" i="11"/>
  <c r="E64" i="11"/>
  <c r="F64" i="11"/>
  <c r="G64" i="11"/>
  <c r="H64" i="11"/>
  <c r="I64" i="11"/>
  <c r="J64" i="11"/>
  <c r="K64" i="11"/>
  <c r="L64" i="11"/>
  <c r="F5" i="10"/>
  <c r="I5" i="10"/>
  <c r="T5" i="10" s="1"/>
  <c r="J5" i="10"/>
  <c r="L5" i="10" s="1"/>
  <c r="K5" i="10"/>
  <c r="O5" i="10"/>
  <c r="W5" i="10" s="1"/>
  <c r="S5" i="10"/>
  <c r="F6" i="10"/>
  <c r="I6" i="10"/>
  <c r="J6" i="10"/>
  <c r="K6" i="10"/>
  <c r="L6" i="10"/>
  <c r="O6" i="10"/>
  <c r="W6" i="10" s="1"/>
  <c r="S6" i="10"/>
  <c r="T6" i="10"/>
  <c r="U6" i="10" s="1"/>
  <c r="Q6" i="10" s="1"/>
  <c r="R6" i="10" s="1"/>
  <c r="F7" i="10"/>
  <c r="S7" i="10" s="1"/>
  <c r="U7" i="10" s="1"/>
  <c r="Q7" i="10" s="1"/>
  <c r="R7" i="10" s="1"/>
  <c r="I7" i="10"/>
  <c r="J7" i="10"/>
  <c r="L7" i="10" s="1"/>
  <c r="K7" i="10"/>
  <c r="O7" i="10"/>
  <c r="W7" i="10" s="1"/>
  <c r="T7" i="10"/>
  <c r="P8" i="10"/>
  <c r="O9" i="10"/>
  <c r="Q9" i="10"/>
  <c r="C10" i="10"/>
  <c r="D10" i="10"/>
  <c r="P10" i="10"/>
  <c r="Q10" i="10"/>
  <c r="C11" i="10"/>
  <c r="D11" i="10"/>
  <c r="E11" i="10"/>
  <c r="M11" i="10"/>
  <c r="N11" i="10"/>
  <c r="O11" i="10"/>
  <c r="P11" i="10"/>
  <c r="Q11" i="10"/>
  <c r="R11" i="10" s="1"/>
  <c r="R8" i="10" s="1"/>
  <c r="F12" i="10"/>
  <c r="O12" i="10"/>
  <c r="R12" i="10"/>
  <c r="F13" i="10"/>
  <c r="O13" i="10"/>
  <c r="R13" i="10"/>
  <c r="E14" i="10"/>
  <c r="M14" i="10"/>
  <c r="R14" i="10"/>
  <c r="C15" i="10"/>
  <c r="C9" i="10" s="1"/>
  <c r="D15" i="10"/>
  <c r="D9" i="10" s="1"/>
  <c r="E15" i="10"/>
  <c r="E9" i="10" s="1"/>
  <c r="G15" i="10"/>
  <c r="H15" i="10"/>
  <c r="I15" i="10"/>
  <c r="M15" i="10"/>
  <c r="M9" i="10" s="1"/>
  <c r="N15" i="10"/>
  <c r="N9" i="10" s="1"/>
  <c r="O15" i="10"/>
  <c r="P15" i="10"/>
  <c r="P9" i="10" s="1"/>
  <c r="R15" i="10"/>
  <c r="C16" i="10"/>
  <c r="D16" i="10"/>
  <c r="E16" i="10"/>
  <c r="E10" i="10" s="1"/>
  <c r="G16" i="10"/>
  <c r="H16" i="10"/>
  <c r="I16" i="10" s="1"/>
  <c r="M16" i="10"/>
  <c r="M10" i="10" s="1"/>
  <c r="N16" i="10"/>
  <c r="N10" i="10" s="1"/>
  <c r="R16" i="10"/>
  <c r="C17" i="10"/>
  <c r="D17" i="10"/>
  <c r="E17" i="10"/>
  <c r="G17" i="10"/>
  <c r="H17" i="10"/>
  <c r="J17" i="10"/>
  <c r="K17" i="10"/>
  <c r="M17" i="10"/>
  <c r="N17" i="10"/>
  <c r="O17" i="10"/>
  <c r="R17" i="10"/>
  <c r="F18" i="10"/>
  <c r="I18" i="10"/>
  <c r="I17" i="10" s="1"/>
  <c r="J18" i="10"/>
  <c r="K18" i="10"/>
  <c r="O18" i="10"/>
  <c r="R18" i="10"/>
  <c r="F19" i="10"/>
  <c r="F17" i="10" s="1"/>
  <c r="I19" i="10"/>
  <c r="J19" i="10"/>
  <c r="L19" i="10" s="1"/>
  <c r="K19" i="10"/>
  <c r="K16" i="10" s="1"/>
  <c r="O19" i="10"/>
  <c r="R19" i="10"/>
  <c r="C20" i="10"/>
  <c r="D20" i="10"/>
  <c r="E20" i="10"/>
  <c r="F20" i="10"/>
  <c r="G20" i="10"/>
  <c r="G14" i="10" s="1"/>
  <c r="H20" i="10"/>
  <c r="K20" i="10"/>
  <c r="M20" i="10"/>
  <c r="N20" i="10"/>
  <c r="R20" i="10"/>
  <c r="F21" i="10"/>
  <c r="I21" i="10"/>
  <c r="I20" i="10" s="1"/>
  <c r="J21" i="10"/>
  <c r="K21" i="10"/>
  <c r="O21" i="10"/>
  <c r="O20" i="10" s="1"/>
  <c r="R21" i="10"/>
  <c r="F22" i="10"/>
  <c r="I22" i="10"/>
  <c r="J22" i="10"/>
  <c r="K22" i="10"/>
  <c r="L22" i="10"/>
  <c r="O22" i="10"/>
  <c r="R22" i="10"/>
  <c r="C23" i="10"/>
  <c r="D23" i="10"/>
  <c r="E23" i="10"/>
  <c r="G23" i="10"/>
  <c r="J23" i="10" s="1"/>
  <c r="H23" i="10"/>
  <c r="K23" i="10"/>
  <c r="M23" i="10"/>
  <c r="N23" i="10"/>
  <c r="O23" i="10"/>
  <c r="R23" i="10"/>
  <c r="F24" i="10"/>
  <c r="I24" i="10"/>
  <c r="I23" i="10" s="1"/>
  <c r="J24" i="10"/>
  <c r="K24" i="10"/>
  <c r="O24" i="10"/>
  <c r="R24" i="10"/>
  <c r="F25" i="10"/>
  <c r="F23" i="10" s="1"/>
  <c r="I25" i="10"/>
  <c r="J25" i="10"/>
  <c r="K25" i="10"/>
  <c r="L25" i="10"/>
  <c r="O25" i="10"/>
  <c r="R25" i="10"/>
  <c r="C26" i="10"/>
  <c r="D26" i="10"/>
  <c r="E26" i="10"/>
  <c r="G26" i="10"/>
  <c r="H26" i="10"/>
  <c r="K26" i="10"/>
  <c r="M26" i="10"/>
  <c r="N26" i="10"/>
  <c r="O26" i="10"/>
  <c r="R26" i="10"/>
  <c r="F27" i="10"/>
  <c r="I27" i="10"/>
  <c r="I26" i="10" s="1"/>
  <c r="J27" i="10"/>
  <c r="L27" i="10" s="1"/>
  <c r="L26" i="10" s="1"/>
  <c r="K27" i="10"/>
  <c r="O27" i="10"/>
  <c r="R27" i="10"/>
  <c r="F28" i="10"/>
  <c r="F26" i="10" s="1"/>
  <c r="I28" i="10"/>
  <c r="J28" i="10"/>
  <c r="K28" i="10"/>
  <c r="L28" i="10"/>
  <c r="O28" i="10"/>
  <c r="R28" i="10"/>
  <c r="C29" i="10"/>
  <c r="D29" i="10"/>
  <c r="J29" i="10" s="1"/>
  <c r="E29" i="10"/>
  <c r="G29" i="10"/>
  <c r="H29" i="10"/>
  <c r="K29" i="10" s="1"/>
  <c r="M29" i="10"/>
  <c r="N29" i="10"/>
  <c r="O29" i="10"/>
  <c r="R29" i="10"/>
  <c r="F30" i="10"/>
  <c r="I30" i="10"/>
  <c r="I29" i="10" s="1"/>
  <c r="J30" i="10"/>
  <c r="L30" i="10" s="1"/>
  <c r="K30" i="10"/>
  <c r="O30" i="10"/>
  <c r="R30" i="10"/>
  <c r="F31" i="10"/>
  <c r="F29" i="10" s="1"/>
  <c r="I31" i="10"/>
  <c r="J31" i="10"/>
  <c r="L31" i="10" s="1"/>
  <c r="K31" i="10"/>
  <c r="O31" i="10"/>
  <c r="R31" i="10"/>
  <c r="C32" i="10"/>
  <c r="D32" i="10"/>
  <c r="E32" i="10"/>
  <c r="F32" i="10"/>
  <c r="G32" i="10"/>
  <c r="H32" i="10"/>
  <c r="K32" i="10" s="1"/>
  <c r="M32" i="10"/>
  <c r="N32" i="10"/>
  <c r="R32" i="10"/>
  <c r="F33" i="10"/>
  <c r="I33" i="10"/>
  <c r="I32" i="10" s="1"/>
  <c r="J33" i="10"/>
  <c r="K33" i="10"/>
  <c r="O33" i="10"/>
  <c r="O32" i="10" s="1"/>
  <c r="R33" i="10"/>
  <c r="F34" i="10"/>
  <c r="I34" i="10"/>
  <c r="J34" i="10"/>
  <c r="K34" i="10"/>
  <c r="L34" i="10" s="1"/>
  <c r="O34" i="10"/>
  <c r="R34" i="10"/>
  <c r="C35" i="10"/>
  <c r="D35" i="10"/>
  <c r="J35" i="10" s="1"/>
  <c r="E35" i="10"/>
  <c r="G35" i="10"/>
  <c r="H35" i="10"/>
  <c r="K35" i="10"/>
  <c r="M35" i="10"/>
  <c r="N35" i="10"/>
  <c r="O35" i="10"/>
  <c r="R35" i="10"/>
  <c r="F36" i="10"/>
  <c r="I36" i="10"/>
  <c r="I35" i="10" s="1"/>
  <c r="J36" i="10"/>
  <c r="K36" i="10"/>
  <c r="O36" i="10"/>
  <c r="R36" i="10"/>
  <c r="F37" i="10"/>
  <c r="F35" i="10" s="1"/>
  <c r="I37" i="10"/>
  <c r="J37" i="10"/>
  <c r="K37" i="10"/>
  <c r="L37" i="10"/>
  <c r="O37" i="10"/>
  <c r="R37" i="10"/>
  <c r="C38" i="10"/>
  <c r="D38" i="10"/>
  <c r="J38" i="10" s="1"/>
  <c r="E38" i="10"/>
  <c r="G38" i="10"/>
  <c r="H38" i="10"/>
  <c r="K38" i="10"/>
  <c r="M38" i="10"/>
  <c r="N38" i="10"/>
  <c r="N14" i="10" s="1"/>
  <c r="O14" i="10" s="1"/>
  <c r="O38" i="10"/>
  <c r="R38" i="10"/>
  <c r="F39" i="10"/>
  <c r="I39" i="10"/>
  <c r="I38" i="10" s="1"/>
  <c r="J39" i="10"/>
  <c r="L39" i="10" s="1"/>
  <c r="L38" i="10" s="1"/>
  <c r="K39" i="10"/>
  <c r="O39" i="10"/>
  <c r="R39" i="10"/>
  <c r="F40" i="10"/>
  <c r="F38" i="10" s="1"/>
  <c r="I40" i="10"/>
  <c r="J40" i="10"/>
  <c r="K40" i="10"/>
  <c r="L40" i="10"/>
  <c r="O40" i="10"/>
  <c r="R40" i="10"/>
  <c r="C59" i="10"/>
  <c r="D59" i="10"/>
  <c r="E59" i="10"/>
  <c r="F59" i="10"/>
  <c r="G59" i="10"/>
  <c r="H59" i="10"/>
  <c r="I59" i="10"/>
  <c r="J59" i="10"/>
  <c r="K59" i="10"/>
  <c r="L59" i="10"/>
  <c r="M59" i="10"/>
  <c r="N59" i="10"/>
  <c r="O59" i="10"/>
  <c r="P59" i="10"/>
  <c r="Q59" i="10"/>
  <c r="R59" i="10"/>
  <c r="C60" i="10"/>
  <c r="D60" i="10"/>
  <c r="E60" i="10"/>
  <c r="F60" i="10"/>
  <c r="G60" i="10"/>
  <c r="H60" i="10"/>
  <c r="I60" i="10"/>
  <c r="J60" i="10"/>
  <c r="K60" i="10"/>
  <c r="L60" i="10"/>
  <c r="M60" i="10"/>
  <c r="N60" i="10"/>
  <c r="O60" i="10"/>
  <c r="P60" i="10"/>
  <c r="Q60" i="10"/>
  <c r="R60" i="10"/>
  <c r="C61" i="10"/>
  <c r="D61" i="10"/>
  <c r="E61" i="10"/>
  <c r="F61" i="10"/>
  <c r="G61" i="10"/>
  <c r="H61" i="10"/>
  <c r="I61" i="10"/>
  <c r="J61" i="10"/>
  <c r="K61" i="10"/>
  <c r="L61" i="10"/>
  <c r="M61" i="10"/>
  <c r="N61" i="10"/>
  <c r="O61" i="10"/>
  <c r="P61" i="10"/>
  <c r="Q61" i="10"/>
  <c r="R61" i="10"/>
  <c r="B6" i="9"/>
  <c r="F6" i="9"/>
  <c r="G6" i="9"/>
  <c r="B8" i="9"/>
  <c r="C8" i="9"/>
  <c r="C6" i="9" s="1"/>
  <c r="D8" i="9"/>
  <c r="D6" i="9" s="1"/>
  <c r="E8" i="9"/>
  <c r="E6" i="9" s="1"/>
  <c r="F8" i="9"/>
  <c r="G8" i="9"/>
  <c r="B17" i="9"/>
  <c r="C17" i="9"/>
  <c r="D17" i="9"/>
  <c r="E17" i="9"/>
  <c r="F17" i="9"/>
  <c r="G17" i="9"/>
  <c r="B23" i="9"/>
  <c r="C23" i="9"/>
  <c r="D23" i="9"/>
  <c r="E23" i="9"/>
  <c r="F23" i="9"/>
  <c r="G23" i="9"/>
  <c r="B6" i="8"/>
  <c r="C6" i="8"/>
  <c r="F6" i="8"/>
  <c r="G6" i="8"/>
  <c r="J6" i="8"/>
  <c r="K6" i="8"/>
  <c r="N6" i="8"/>
  <c r="R6" i="8"/>
  <c r="S6" i="8"/>
  <c r="B8" i="8"/>
  <c r="C8" i="8"/>
  <c r="D8" i="8"/>
  <c r="D6" i="8" s="1"/>
  <c r="E8" i="8"/>
  <c r="E6" i="8" s="1"/>
  <c r="F8" i="8"/>
  <c r="G8" i="8"/>
  <c r="H8" i="8"/>
  <c r="H6" i="8" s="1"/>
  <c r="I8" i="8"/>
  <c r="I6" i="8" s="1"/>
  <c r="J8" i="8"/>
  <c r="K8" i="8"/>
  <c r="L8" i="8"/>
  <c r="L6" i="8" s="1"/>
  <c r="M8" i="8"/>
  <c r="M6" i="8" s="1"/>
  <c r="N8" i="8"/>
  <c r="O8" i="8"/>
  <c r="O6" i="8" s="1"/>
  <c r="P8" i="8"/>
  <c r="P6" i="8" s="1"/>
  <c r="Q8" i="8"/>
  <c r="Q6" i="8" s="1"/>
  <c r="R8" i="8"/>
  <c r="S8" i="8"/>
  <c r="B17" i="8"/>
  <c r="C17" i="8"/>
  <c r="D17" i="8"/>
  <c r="E17" i="8"/>
  <c r="F17" i="8"/>
  <c r="G17" i="8"/>
  <c r="H17" i="8"/>
  <c r="I17" i="8"/>
  <c r="J17" i="8"/>
  <c r="K17" i="8"/>
  <c r="L17" i="8"/>
  <c r="B23" i="8"/>
  <c r="C23" i="8"/>
  <c r="D23" i="8"/>
  <c r="E23" i="8"/>
  <c r="F23" i="8"/>
  <c r="G23" i="8"/>
  <c r="H23" i="8"/>
  <c r="I23" i="8"/>
  <c r="J23" i="8"/>
  <c r="K23" i="8"/>
  <c r="L23" i="8"/>
  <c r="E6" i="7"/>
  <c r="I6" i="7"/>
  <c r="J6" i="7"/>
  <c r="H7" i="7"/>
  <c r="C8" i="7"/>
  <c r="C6" i="7" s="1"/>
  <c r="D8" i="7"/>
  <c r="D6" i="7" s="1"/>
  <c r="E8" i="7"/>
  <c r="F8" i="7"/>
  <c r="F6" i="7" s="1"/>
  <c r="G8" i="7"/>
  <c r="G6" i="7" s="1"/>
  <c r="I8" i="7"/>
  <c r="J8" i="7"/>
  <c r="K8" i="7"/>
  <c r="K6" i="7" s="1"/>
  <c r="H9" i="7"/>
  <c r="H10" i="7"/>
  <c r="H11" i="7"/>
  <c r="H12" i="7"/>
  <c r="H13" i="7"/>
  <c r="H8" i="7" s="1"/>
  <c r="H6" i="7" s="1"/>
  <c r="H14" i="7"/>
  <c r="H15" i="7"/>
  <c r="H16" i="7"/>
  <c r="C17" i="7"/>
  <c r="D17" i="7"/>
  <c r="E17" i="7"/>
  <c r="F17" i="7"/>
  <c r="G17" i="7"/>
  <c r="H17" i="7"/>
  <c r="I17" i="7"/>
  <c r="J17" i="7"/>
  <c r="K17" i="7"/>
  <c r="C23" i="7"/>
  <c r="D23" i="7"/>
  <c r="E23" i="7"/>
  <c r="F23" i="7"/>
  <c r="G23" i="7"/>
  <c r="H23" i="7"/>
  <c r="I23" i="7"/>
  <c r="J23" i="7"/>
  <c r="K23" i="7"/>
  <c r="G9" i="6"/>
  <c r="I9" i="6"/>
  <c r="K9" i="6"/>
  <c r="C10" i="6"/>
  <c r="G10" i="6"/>
  <c r="H10" i="6"/>
  <c r="J10" i="6"/>
  <c r="K10" i="6"/>
  <c r="C11" i="6"/>
  <c r="D11" i="6"/>
  <c r="E11" i="6"/>
  <c r="F11" i="6"/>
  <c r="G11" i="6"/>
  <c r="H11" i="6"/>
  <c r="I11" i="6"/>
  <c r="J11" i="6"/>
  <c r="K11" i="6"/>
  <c r="D14" i="6"/>
  <c r="D8" i="6" s="1"/>
  <c r="K14" i="6"/>
  <c r="K8" i="6" s="1"/>
  <c r="C15" i="6"/>
  <c r="C9" i="6" s="1"/>
  <c r="D15" i="6"/>
  <c r="D9" i="6" s="1"/>
  <c r="E15" i="6"/>
  <c r="E9" i="6" s="1"/>
  <c r="F15" i="6"/>
  <c r="F14" i="6" s="1"/>
  <c r="G15" i="6"/>
  <c r="G14" i="6" s="1"/>
  <c r="G8" i="6" s="1"/>
  <c r="H15" i="6"/>
  <c r="H9" i="6" s="1"/>
  <c r="I15" i="6"/>
  <c r="J15" i="6"/>
  <c r="J14" i="6" s="1"/>
  <c r="K15" i="6"/>
  <c r="C16" i="6"/>
  <c r="D16" i="6"/>
  <c r="D10" i="6" s="1"/>
  <c r="E16" i="6"/>
  <c r="E14" i="6" s="1"/>
  <c r="E8" i="6" s="1"/>
  <c r="F16" i="6"/>
  <c r="F10" i="6" s="1"/>
  <c r="G16" i="6"/>
  <c r="H16" i="6"/>
  <c r="I16" i="6"/>
  <c r="I10" i="6" s="1"/>
  <c r="J16" i="6"/>
  <c r="K16" i="6"/>
  <c r="C17" i="6"/>
  <c r="D17" i="6"/>
  <c r="E17" i="6"/>
  <c r="F17" i="6"/>
  <c r="G17" i="6"/>
  <c r="H17" i="6"/>
  <c r="I17" i="6"/>
  <c r="J17" i="6"/>
  <c r="K17" i="6"/>
  <c r="C20" i="6"/>
  <c r="D20" i="6"/>
  <c r="E20" i="6"/>
  <c r="F20" i="6"/>
  <c r="G20" i="6"/>
  <c r="H20" i="6"/>
  <c r="I20" i="6"/>
  <c r="J20" i="6"/>
  <c r="K20" i="6"/>
  <c r="C23" i="6"/>
  <c r="D23" i="6"/>
  <c r="E23" i="6"/>
  <c r="F23" i="6"/>
  <c r="G23" i="6"/>
  <c r="H23" i="6"/>
  <c r="I23" i="6"/>
  <c r="J23" i="6"/>
  <c r="K23" i="6"/>
  <c r="C26" i="6"/>
  <c r="D26" i="6"/>
  <c r="E26" i="6"/>
  <c r="F26" i="6"/>
  <c r="G26" i="6"/>
  <c r="H26" i="6"/>
  <c r="I26" i="6"/>
  <c r="J26" i="6"/>
  <c r="K26" i="6"/>
  <c r="C29" i="6"/>
  <c r="D29" i="6"/>
  <c r="E29" i="6"/>
  <c r="F29" i="6"/>
  <c r="G29" i="6"/>
  <c r="H29" i="6"/>
  <c r="I29" i="6"/>
  <c r="J29" i="6"/>
  <c r="K29" i="6"/>
  <c r="C32" i="6"/>
  <c r="D32" i="6"/>
  <c r="E32" i="6"/>
  <c r="F32" i="6"/>
  <c r="G32" i="6"/>
  <c r="H32" i="6"/>
  <c r="I32" i="6"/>
  <c r="J32" i="6"/>
  <c r="K32" i="6"/>
  <c r="C35" i="6"/>
  <c r="D35" i="6"/>
  <c r="E35" i="6"/>
  <c r="F35" i="6"/>
  <c r="G35" i="6"/>
  <c r="H35" i="6"/>
  <c r="I35" i="6"/>
  <c r="J35" i="6"/>
  <c r="K35" i="6"/>
  <c r="C38" i="6"/>
  <c r="D38" i="6"/>
  <c r="E38" i="6"/>
  <c r="F38" i="6"/>
  <c r="G38" i="6"/>
  <c r="H38" i="6"/>
  <c r="I38" i="6"/>
  <c r="J38" i="6"/>
  <c r="K38" i="6"/>
  <c r="C41" i="6"/>
  <c r="D41" i="6"/>
  <c r="E41" i="6"/>
  <c r="F41" i="6"/>
  <c r="G41" i="6"/>
  <c r="H41" i="6"/>
  <c r="I41" i="6"/>
  <c r="J41" i="6"/>
  <c r="K41" i="6"/>
  <c r="C42" i="6"/>
  <c r="D42" i="6"/>
  <c r="E42" i="6"/>
  <c r="F42" i="6"/>
  <c r="G42" i="6"/>
  <c r="H42" i="6"/>
  <c r="I42" i="6"/>
  <c r="J42" i="6"/>
  <c r="K42" i="6"/>
  <c r="C43" i="6"/>
  <c r="D43" i="6"/>
  <c r="E43" i="6"/>
  <c r="F43" i="6"/>
  <c r="G43" i="6"/>
  <c r="H43" i="6"/>
  <c r="I43" i="6"/>
  <c r="J43" i="6"/>
  <c r="K43" i="6"/>
  <c r="C60" i="6"/>
  <c r="C59" i="6" s="1"/>
  <c r="D60" i="6"/>
  <c r="E60" i="6"/>
  <c r="F60" i="6"/>
  <c r="G60" i="6"/>
  <c r="H60" i="6"/>
  <c r="I60" i="6"/>
  <c r="J60" i="6"/>
  <c r="K60" i="6"/>
  <c r="C61" i="6"/>
  <c r="D61" i="6"/>
  <c r="E61" i="6"/>
  <c r="F61" i="6"/>
  <c r="F59" i="6" s="1"/>
  <c r="G61" i="6"/>
  <c r="H61" i="6"/>
  <c r="I61" i="6"/>
  <c r="J61" i="6"/>
  <c r="K61" i="6"/>
  <c r="F8" i="5"/>
  <c r="F9" i="5"/>
  <c r="L9" i="5"/>
  <c r="N9" i="5"/>
  <c r="P9" i="5"/>
  <c r="E10" i="5"/>
  <c r="F10" i="5"/>
  <c r="H10" i="5"/>
  <c r="J10" i="5"/>
  <c r="N10" i="5"/>
  <c r="P10" i="5"/>
  <c r="R10" i="5"/>
  <c r="C11" i="5"/>
  <c r="D11" i="5"/>
  <c r="E11" i="5"/>
  <c r="F11" i="5"/>
  <c r="G11" i="5"/>
  <c r="H11" i="5"/>
  <c r="H8" i="5" s="1"/>
  <c r="I11" i="5"/>
  <c r="I8" i="5" s="1"/>
  <c r="J11" i="5"/>
  <c r="J8" i="5" s="1"/>
  <c r="K11" i="5"/>
  <c r="L11" i="5"/>
  <c r="M11" i="5"/>
  <c r="N11" i="5"/>
  <c r="N8" i="5" s="1"/>
  <c r="O11" i="5"/>
  <c r="P11" i="5"/>
  <c r="Q11" i="5"/>
  <c r="R11" i="5"/>
  <c r="R8" i="5" s="1"/>
  <c r="C14" i="5"/>
  <c r="F14" i="5"/>
  <c r="H14" i="5"/>
  <c r="J14" i="5"/>
  <c r="L14" i="5"/>
  <c r="L8" i="5" s="1"/>
  <c r="C15" i="5"/>
  <c r="C9" i="5" s="1"/>
  <c r="D15" i="5"/>
  <c r="D9" i="5" s="1"/>
  <c r="E15" i="5"/>
  <c r="E9" i="5" s="1"/>
  <c r="F15" i="5"/>
  <c r="G15" i="5"/>
  <c r="G9" i="5" s="1"/>
  <c r="H15" i="5"/>
  <c r="H9" i="5" s="1"/>
  <c r="I15" i="5"/>
  <c r="I14" i="5" s="1"/>
  <c r="J15" i="5"/>
  <c r="J9" i="5" s="1"/>
  <c r="K15" i="5"/>
  <c r="K9" i="5" s="1"/>
  <c r="L15" i="5"/>
  <c r="M15" i="5"/>
  <c r="M9" i="5" s="1"/>
  <c r="N15" i="5"/>
  <c r="N14" i="5" s="1"/>
  <c r="O15" i="5"/>
  <c r="O9" i="5" s="1"/>
  <c r="P15" i="5"/>
  <c r="P14" i="5" s="1"/>
  <c r="Q15" i="5"/>
  <c r="Q9" i="5" s="1"/>
  <c r="R15" i="5"/>
  <c r="R14" i="5" s="1"/>
  <c r="C16" i="5"/>
  <c r="C10" i="5" s="1"/>
  <c r="D16" i="5"/>
  <c r="D10" i="5" s="1"/>
  <c r="E16" i="5"/>
  <c r="F16" i="5"/>
  <c r="G16" i="5"/>
  <c r="G10" i="5" s="1"/>
  <c r="H16" i="5"/>
  <c r="I16" i="5"/>
  <c r="I10" i="5" s="1"/>
  <c r="J16" i="5"/>
  <c r="K16" i="5"/>
  <c r="K14" i="5" s="1"/>
  <c r="L16" i="5"/>
  <c r="L10" i="5" s="1"/>
  <c r="M16" i="5"/>
  <c r="M10" i="5" s="1"/>
  <c r="N16" i="5"/>
  <c r="O16" i="5"/>
  <c r="O10" i="5" s="1"/>
  <c r="P16" i="5"/>
  <c r="Q16" i="5"/>
  <c r="Q10" i="5" s="1"/>
  <c r="R16" i="5"/>
  <c r="C17" i="5"/>
  <c r="D17" i="5"/>
  <c r="E17" i="5"/>
  <c r="F17" i="5"/>
  <c r="G17" i="5"/>
  <c r="H17" i="5"/>
  <c r="I17" i="5"/>
  <c r="J17" i="5"/>
  <c r="K17" i="5"/>
  <c r="L17" i="5"/>
  <c r="M17" i="5"/>
  <c r="N17" i="5"/>
  <c r="O17" i="5"/>
  <c r="P17" i="5"/>
  <c r="Q17" i="5"/>
  <c r="R17" i="5"/>
  <c r="C20" i="5"/>
  <c r="D20" i="5"/>
  <c r="E20" i="5"/>
  <c r="F20" i="5"/>
  <c r="G20" i="5"/>
  <c r="H20" i="5"/>
  <c r="I20" i="5"/>
  <c r="J20" i="5"/>
  <c r="K20" i="5"/>
  <c r="L20" i="5"/>
  <c r="M20" i="5"/>
  <c r="N20" i="5"/>
  <c r="O20" i="5"/>
  <c r="P20" i="5"/>
  <c r="Q20" i="5"/>
  <c r="R20" i="5"/>
  <c r="C23" i="5"/>
  <c r="D23" i="5"/>
  <c r="E23" i="5"/>
  <c r="F23" i="5"/>
  <c r="G23" i="5"/>
  <c r="H23" i="5"/>
  <c r="I23" i="5"/>
  <c r="J23" i="5"/>
  <c r="K23" i="5"/>
  <c r="L23" i="5"/>
  <c r="M23" i="5"/>
  <c r="N23" i="5"/>
  <c r="O23" i="5"/>
  <c r="P23" i="5"/>
  <c r="Q23" i="5"/>
  <c r="R23" i="5"/>
  <c r="C26" i="5"/>
  <c r="D26" i="5"/>
  <c r="E26" i="5"/>
  <c r="F26" i="5"/>
  <c r="G26" i="5"/>
  <c r="H26" i="5"/>
  <c r="I26" i="5"/>
  <c r="J26" i="5"/>
  <c r="K26" i="5"/>
  <c r="L26" i="5"/>
  <c r="M26" i="5"/>
  <c r="N26" i="5"/>
  <c r="O26" i="5"/>
  <c r="P26" i="5"/>
  <c r="Q26" i="5"/>
  <c r="R26" i="5"/>
  <c r="C29" i="5"/>
  <c r="D29" i="5"/>
  <c r="E29" i="5"/>
  <c r="F29" i="5"/>
  <c r="G29" i="5"/>
  <c r="H29" i="5"/>
  <c r="I29" i="5"/>
  <c r="J29" i="5"/>
  <c r="K29" i="5"/>
  <c r="L29" i="5"/>
  <c r="M29" i="5"/>
  <c r="N29" i="5"/>
  <c r="O29" i="5"/>
  <c r="P29" i="5"/>
  <c r="Q29" i="5"/>
  <c r="R29" i="5"/>
  <c r="C32" i="5"/>
  <c r="D32" i="5"/>
  <c r="E32" i="5"/>
  <c r="F32" i="5"/>
  <c r="G32" i="5"/>
  <c r="H32" i="5"/>
  <c r="I32" i="5"/>
  <c r="J32" i="5"/>
  <c r="K32" i="5"/>
  <c r="L32" i="5"/>
  <c r="M32" i="5"/>
  <c r="N32" i="5"/>
  <c r="O32" i="5"/>
  <c r="P32" i="5"/>
  <c r="Q32" i="5"/>
  <c r="R32" i="5"/>
  <c r="C35" i="5"/>
  <c r="D35" i="5"/>
  <c r="E35" i="5"/>
  <c r="F35" i="5"/>
  <c r="G35" i="5"/>
  <c r="H35" i="5"/>
  <c r="I35" i="5"/>
  <c r="J35" i="5"/>
  <c r="K35" i="5"/>
  <c r="L35" i="5"/>
  <c r="M35" i="5"/>
  <c r="N35" i="5"/>
  <c r="O35" i="5"/>
  <c r="P35" i="5"/>
  <c r="Q35" i="5"/>
  <c r="R35" i="5"/>
  <c r="C38" i="5"/>
  <c r="D38" i="5"/>
  <c r="E38" i="5"/>
  <c r="F38" i="5"/>
  <c r="G38" i="5"/>
  <c r="H38" i="5"/>
  <c r="I38" i="5"/>
  <c r="J38" i="5"/>
  <c r="K38" i="5"/>
  <c r="L38" i="5"/>
  <c r="M38" i="5"/>
  <c r="N38" i="5"/>
  <c r="O38" i="5"/>
  <c r="P38" i="5"/>
  <c r="Q38" i="5"/>
  <c r="R38" i="5"/>
  <c r="C41" i="5"/>
  <c r="D41" i="5"/>
  <c r="E41" i="5"/>
  <c r="F41" i="5"/>
  <c r="G41" i="5"/>
  <c r="H41" i="5"/>
  <c r="I41" i="5"/>
  <c r="J41" i="5"/>
  <c r="K41" i="5"/>
  <c r="L41" i="5"/>
  <c r="M41" i="5"/>
  <c r="N41" i="5"/>
  <c r="O41" i="5"/>
  <c r="P41" i="5"/>
  <c r="Q41" i="5"/>
  <c r="R41" i="5"/>
  <c r="C42" i="5"/>
  <c r="D42" i="5"/>
  <c r="E42" i="5"/>
  <c r="F42" i="5"/>
  <c r="G42" i="5"/>
  <c r="H42" i="5"/>
  <c r="I42" i="5"/>
  <c r="J42" i="5"/>
  <c r="K42" i="5"/>
  <c r="L42" i="5"/>
  <c r="M42" i="5"/>
  <c r="N42" i="5"/>
  <c r="O42" i="5"/>
  <c r="P42" i="5"/>
  <c r="Q42" i="5"/>
  <c r="R42" i="5"/>
  <c r="C43" i="5"/>
  <c r="D43" i="5"/>
  <c r="E43" i="5"/>
  <c r="F43" i="5"/>
  <c r="G43" i="5"/>
  <c r="H43" i="5"/>
  <c r="I43" i="5"/>
  <c r="J43" i="5"/>
  <c r="K43" i="5"/>
  <c r="L43" i="5"/>
  <c r="M43" i="5"/>
  <c r="N43" i="5"/>
  <c r="O43" i="5"/>
  <c r="P43" i="5"/>
  <c r="Q43" i="5"/>
  <c r="R43" i="5"/>
  <c r="C59" i="5"/>
  <c r="D59" i="5"/>
  <c r="E59" i="5"/>
  <c r="K59" i="5"/>
  <c r="M59" i="5"/>
  <c r="O59" i="5"/>
  <c r="Q59" i="5"/>
  <c r="C60" i="5"/>
  <c r="D60" i="5"/>
  <c r="E60" i="5"/>
  <c r="F60" i="5"/>
  <c r="F59" i="5" s="1"/>
  <c r="G60" i="5"/>
  <c r="H60" i="5"/>
  <c r="H59" i="5" s="1"/>
  <c r="I60" i="5"/>
  <c r="I59" i="5" s="1"/>
  <c r="J60" i="5"/>
  <c r="K60" i="5"/>
  <c r="L60" i="5"/>
  <c r="M60" i="5"/>
  <c r="N60" i="5"/>
  <c r="N59" i="5" s="1"/>
  <c r="O60" i="5"/>
  <c r="P60" i="5"/>
  <c r="Q60" i="5"/>
  <c r="R60" i="5"/>
  <c r="R59" i="5" s="1"/>
  <c r="C61" i="5"/>
  <c r="D61" i="5"/>
  <c r="E61" i="5"/>
  <c r="F61" i="5"/>
  <c r="G61" i="5"/>
  <c r="H61" i="5"/>
  <c r="I61" i="5"/>
  <c r="J61" i="5"/>
  <c r="K61" i="5"/>
  <c r="L61" i="5"/>
  <c r="M61" i="5"/>
  <c r="N61" i="5"/>
  <c r="O61" i="5"/>
  <c r="P61" i="5"/>
  <c r="Q61" i="5"/>
  <c r="R61" i="5"/>
  <c r="F8" i="4"/>
  <c r="E9" i="4"/>
  <c r="F9" i="4"/>
  <c r="G9" i="4"/>
  <c r="I9" i="4"/>
  <c r="J9" i="4"/>
  <c r="C10" i="4"/>
  <c r="D10" i="4"/>
  <c r="E10" i="4"/>
  <c r="G10" i="4"/>
  <c r="H10" i="4"/>
  <c r="I10" i="4"/>
  <c r="L10" i="4"/>
  <c r="C11" i="4"/>
  <c r="D11" i="4"/>
  <c r="E11" i="4"/>
  <c r="E8" i="4" s="1"/>
  <c r="F11" i="4"/>
  <c r="G11" i="4"/>
  <c r="H11" i="4"/>
  <c r="I11" i="4"/>
  <c r="J11" i="4"/>
  <c r="K11" i="4"/>
  <c r="L11" i="4"/>
  <c r="E14" i="4"/>
  <c r="F14" i="4"/>
  <c r="I14" i="4"/>
  <c r="I8" i="4" s="1"/>
  <c r="C15" i="4"/>
  <c r="C14" i="4" s="1"/>
  <c r="D15" i="4"/>
  <c r="D14" i="4" s="1"/>
  <c r="D8" i="4" s="1"/>
  <c r="E15" i="4"/>
  <c r="F15" i="4"/>
  <c r="G15" i="4"/>
  <c r="G14" i="4" s="1"/>
  <c r="H15" i="4"/>
  <c r="H9" i="4" s="1"/>
  <c r="I15" i="4"/>
  <c r="J15" i="4"/>
  <c r="K15" i="4"/>
  <c r="K14" i="4" s="1"/>
  <c r="L15" i="4"/>
  <c r="L14" i="4" s="1"/>
  <c r="L8" i="4" s="1"/>
  <c r="C16" i="4"/>
  <c r="D16" i="4"/>
  <c r="E16" i="4"/>
  <c r="F16" i="4"/>
  <c r="F10" i="4" s="1"/>
  <c r="G16" i="4"/>
  <c r="H16" i="4"/>
  <c r="H14" i="4" s="1"/>
  <c r="H8" i="4" s="1"/>
  <c r="I16" i="4"/>
  <c r="J16" i="4"/>
  <c r="J10" i="4" s="1"/>
  <c r="K16" i="4"/>
  <c r="K10" i="4" s="1"/>
  <c r="L16" i="4"/>
  <c r="C17" i="4"/>
  <c r="D17" i="4"/>
  <c r="E17" i="4"/>
  <c r="F17" i="4"/>
  <c r="G17" i="4"/>
  <c r="H17" i="4"/>
  <c r="I17" i="4"/>
  <c r="J17" i="4"/>
  <c r="K17" i="4"/>
  <c r="L17" i="4"/>
  <c r="C20" i="4"/>
  <c r="D20" i="4"/>
  <c r="E20" i="4"/>
  <c r="F20" i="4"/>
  <c r="G20" i="4"/>
  <c r="H20" i="4"/>
  <c r="I20" i="4"/>
  <c r="J20" i="4"/>
  <c r="K20" i="4"/>
  <c r="L20" i="4"/>
  <c r="C23" i="4"/>
  <c r="D23" i="4"/>
  <c r="E23" i="4"/>
  <c r="F23" i="4"/>
  <c r="G23" i="4"/>
  <c r="H23" i="4"/>
  <c r="I23" i="4"/>
  <c r="J23" i="4"/>
  <c r="K23" i="4"/>
  <c r="L23" i="4"/>
  <c r="C26" i="4"/>
  <c r="D26" i="4"/>
  <c r="E26" i="4"/>
  <c r="F26" i="4"/>
  <c r="G26" i="4"/>
  <c r="H26" i="4"/>
  <c r="I26" i="4"/>
  <c r="J26" i="4"/>
  <c r="K26" i="4"/>
  <c r="L26" i="4"/>
  <c r="C29" i="4"/>
  <c r="D29" i="4"/>
  <c r="E29" i="4"/>
  <c r="F29" i="4"/>
  <c r="G29" i="4"/>
  <c r="H29" i="4"/>
  <c r="I29" i="4"/>
  <c r="J29" i="4"/>
  <c r="K29" i="4"/>
  <c r="L29" i="4"/>
  <c r="C32" i="4"/>
  <c r="D32" i="4"/>
  <c r="E32" i="4"/>
  <c r="F32" i="4"/>
  <c r="G32" i="4"/>
  <c r="H32" i="4"/>
  <c r="I32" i="4"/>
  <c r="J32" i="4"/>
  <c r="K32" i="4"/>
  <c r="L32" i="4"/>
  <c r="C35" i="4"/>
  <c r="D35" i="4"/>
  <c r="E35" i="4"/>
  <c r="F35" i="4"/>
  <c r="G35" i="4"/>
  <c r="H35" i="4"/>
  <c r="I35" i="4"/>
  <c r="J35" i="4"/>
  <c r="K35" i="4"/>
  <c r="L35" i="4"/>
  <c r="C38" i="4"/>
  <c r="D38" i="4"/>
  <c r="E38" i="4"/>
  <c r="F38" i="4"/>
  <c r="G38" i="4"/>
  <c r="H38" i="4"/>
  <c r="I38" i="4"/>
  <c r="J38" i="4"/>
  <c r="K38" i="4"/>
  <c r="L38" i="4"/>
  <c r="G41" i="4"/>
  <c r="J41" i="4"/>
  <c r="C42" i="4"/>
  <c r="D42" i="4"/>
  <c r="E42" i="4"/>
  <c r="F42" i="4"/>
  <c r="G42" i="4"/>
  <c r="H42" i="4"/>
  <c r="H41" i="4" s="1"/>
  <c r="I42" i="4"/>
  <c r="I41" i="4" s="1"/>
  <c r="J42" i="4"/>
  <c r="K42" i="4"/>
  <c r="L42" i="4"/>
  <c r="L41" i="4" s="1"/>
  <c r="C43" i="4"/>
  <c r="C41" i="4" s="1"/>
  <c r="D43" i="4"/>
  <c r="E43" i="4"/>
  <c r="F43" i="4"/>
  <c r="G43" i="4"/>
  <c r="H43" i="4"/>
  <c r="I43" i="4"/>
  <c r="J43" i="4"/>
  <c r="K43" i="4"/>
  <c r="K41" i="4" s="1"/>
  <c r="L43" i="4"/>
  <c r="G59" i="4"/>
  <c r="L59" i="4"/>
  <c r="C60" i="4"/>
  <c r="D60" i="4"/>
  <c r="E60" i="4"/>
  <c r="F60" i="4"/>
  <c r="G60" i="4"/>
  <c r="H60" i="4"/>
  <c r="I60" i="4"/>
  <c r="I59" i="4" s="1"/>
  <c r="J60" i="4"/>
  <c r="J59" i="4" s="1"/>
  <c r="K60" i="4"/>
  <c r="L60" i="4"/>
  <c r="C61" i="4"/>
  <c r="C59" i="4" s="1"/>
  <c r="D61" i="4"/>
  <c r="D59" i="4" s="1"/>
  <c r="E61" i="4"/>
  <c r="F61" i="4"/>
  <c r="G61" i="4"/>
  <c r="H61" i="4"/>
  <c r="H59" i="4" s="1"/>
  <c r="I61" i="4"/>
  <c r="J61" i="4"/>
  <c r="K61" i="4"/>
  <c r="L61" i="4"/>
  <c r="B8" i="3"/>
  <c r="B6" i="3" s="1"/>
  <c r="C8" i="3"/>
  <c r="C6" i="3" s="1"/>
  <c r="D8" i="3"/>
  <c r="D6" i="3" s="1"/>
  <c r="E8" i="3"/>
  <c r="E6" i="3" s="1"/>
  <c r="F8" i="3"/>
  <c r="F6" i="3" s="1"/>
  <c r="G8" i="3"/>
  <c r="G6" i="3" s="1"/>
  <c r="H8" i="3"/>
  <c r="H6" i="3" s="1"/>
  <c r="I8" i="3"/>
  <c r="I6" i="3" s="1"/>
  <c r="J8" i="3"/>
  <c r="J6" i="3" s="1"/>
  <c r="K8" i="3"/>
  <c r="K6" i="3" s="1"/>
  <c r="L8" i="3"/>
  <c r="L6" i="3" s="1"/>
  <c r="M8" i="3"/>
  <c r="M6" i="3" s="1"/>
  <c r="N8" i="3"/>
  <c r="N6" i="3" s="1"/>
  <c r="O8" i="3"/>
  <c r="O6" i="3" s="1"/>
  <c r="P8" i="3"/>
  <c r="P6" i="3" s="1"/>
  <c r="Q8" i="3"/>
  <c r="Q6" i="3" s="1"/>
  <c r="B17" i="3"/>
  <c r="C17" i="3"/>
  <c r="D17" i="3"/>
  <c r="E17" i="3"/>
  <c r="F17" i="3"/>
  <c r="G17" i="3"/>
  <c r="H17" i="3"/>
  <c r="I17" i="3"/>
  <c r="J17" i="3"/>
  <c r="K17" i="3"/>
  <c r="L17" i="3"/>
  <c r="M17" i="3"/>
  <c r="N17" i="3"/>
  <c r="O17" i="3"/>
  <c r="P17" i="3"/>
  <c r="Q17" i="3"/>
  <c r="B23" i="3"/>
  <c r="C23" i="3"/>
  <c r="D23" i="3"/>
  <c r="E23" i="3"/>
  <c r="F23" i="3"/>
  <c r="G23" i="3"/>
  <c r="H23" i="3"/>
  <c r="I23" i="3"/>
  <c r="J23" i="3"/>
  <c r="K23" i="3"/>
  <c r="L23" i="3"/>
  <c r="M23" i="3"/>
  <c r="N23" i="3"/>
  <c r="O23" i="3"/>
  <c r="P23" i="3"/>
  <c r="Q23" i="3"/>
  <c r="E7" i="2"/>
  <c r="F7" i="2"/>
  <c r="G7" i="2"/>
  <c r="H7" i="2"/>
  <c r="M7" i="2"/>
  <c r="B9" i="2"/>
  <c r="B7" i="2" s="1"/>
  <c r="C9" i="2"/>
  <c r="C7" i="2" s="1"/>
  <c r="D9" i="2"/>
  <c r="D7" i="2" s="1"/>
  <c r="E9" i="2"/>
  <c r="F9" i="2"/>
  <c r="G9" i="2"/>
  <c r="H9" i="2"/>
  <c r="I9" i="2"/>
  <c r="I7" i="2" s="1"/>
  <c r="J9" i="2"/>
  <c r="J7" i="2" s="1"/>
  <c r="K9" i="2"/>
  <c r="K7" i="2" s="1"/>
  <c r="L9" i="2"/>
  <c r="L7" i="2" s="1"/>
  <c r="M9" i="2"/>
  <c r="B18" i="2"/>
  <c r="C18" i="2"/>
  <c r="D18" i="2"/>
  <c r="E18" i="2"/>
  <c r="F18" i="2"/>
  <c r="G18" i="2"/>
  <c r="H18" i="2"/>
  <c r="I18" i="2"/>
  <c r="J18" i="2"/>
  <c r="K18" i="2"/>
  <c r="L18" i="2"/>
  <c r="M18" i="2"/>
  <c r="B24" i="2"/>
  <c r="C24" i="2"/>
  <c r="D24" i="2"/>
  <c r="E24" i="2"/>
  <c r="F24" i="2"/>
  <c r="G24" i="2"/>
  <c r="H24" i="2"/>
  <c r="I24" i="2"/>
  <c r="J24" i="2"/>
  <c r="K24" i="2"/>
  <c r="L24" i="2"/>
  <c r="M24" i="2"/>
  <c r="D6" i="1"/>
  <c r="E6" i="1"/>
  <c r="F6" i="1"/>
  <c r="H6" i="1"/>
  <c r="I6" i="1"/>
  <c r="L6" i="1"/>
  <c r="M6" i="1"/>
  <c r="N6" i="1"/>
  <c r="B8" i="1"/>
  <c r="B6" i="1" s="1"/>
  <c r="C8" i="1"/>
  <c r="C6" i="1" s="1"/>
  <c r="D8" i="1"/>
  <c r="E8" i="1"/>
  <c r="F8" i="1"/>
  <c r="G8" i="1"/>
  <c r="G6" i="1" s="1"/>
  <c r="H8" i="1"/>
  <c r="I8" i="1"/>
  <c r="J8" i="1"/>
  <c r="J6" i="1" s="1"/>
  <c r="K8" i="1"/>
  <c r="K6" i="1" s="1"/>
  <c r="L8" i="1"/>
  <c r="M8" i="1"/>
  <c r="N8" i="1"/>
  <c r="O8" i="1"/>
  <c r="O6" i="1" s="1"/>
  <c r="B17" i="1"/>
  <c r="D17" i="1"/>
  <c r="E17" i="1"/>
  <c r="H17" i="1"/>
  <c r="I17" i="1"/>
  <c r="J17" i="1"/>
  <c r="L17" i="1"/>
  <c r="M17" i="1"/>
  <c r="B18" i="1"/>
  <c r="C18" i="1"/>
  <c r="C17" i="1" s="1"/>
  <c r="D18" i="1"/>
  <c r="E18" i="1"/>
  <c r="F18" i="1"/>
  <c r="F17" i="1" s="1"/>
  <c r="G18" i="1"/>
  <c r="G17" i="1" s="1"/>
  <c r="H18" i="1"/>
  <c r="I18" i="1"/>
  <c r="J18" i="1"/>
  <c r="K18" i="1"/>
  <c r="K17" i="1" s="1"/>
  <c r="L18" i="1"/>
  <c r="M18" i="1"/>
  <c r="N18" i="1"/>
  <c r="N17" i="1" s="1"/>
  <c r="O18" i="1"/>
  <c r="O17" i="1" s="1"/>
  <c r="D23" i="1"/>
  <c r="E23" i="1"/>
  <c r="F23" i="1"/>
  <c r="H23" i="1"/>
  <c r="I23" i="1"/>
  <c r="L23" i="1"/>
  <c r="M23" i="1"/>
  <c r="N23" i="1"/>
  <c r="B24" i="1"/>
  <c r="B23" i="1" s="1"/>
  <c r="C24" i="1"/>
  <c r="C23" i="1" s="1"/>
  <c r="D24" i="1"/>
  <c r="E24" i="1"/>
  <c r="F24" i="1"/>
  <c r="G24" i="1"/>
  <c r="G23" i="1" s="1"/>
  <c r="H24" i="1"/>
  <c r="I24" i="1"/>
  <c r="J24" i="1"/>
  <c r="J23" i="1" s="1"/>
  <c r="K24" i="1"/>
  <c r="K23" i="1" s="1"/>
  <c r="L24" i="1"/>
  <c r="M24" i="1"/>
  <c r="N24" i="1"/>
  <c r="O24" i="1"/>
  <c r="O23" i="1" s="1"/>
  <c r="G8" i="4" l="1"/>
  <c r="P8" i="5"/>
  <c r="G13" i="10"/>
  <c r="G11" i="15"/>
  <c r="O8" i="10"/>
  <c r="K8" i="4"/>
  <c r="C8" i="4"/>
  <c r="D8" i="5"/>
  <c r="L29" i="10"/>
  <c r="U5" i="10"/>
  <c r="Q5" i="10" s="1"/>
  <c r="R5" i="10" s="1"/>
  <c r="F8" i="6"/>
  <c r="L12" i="12"/>
  <c r="J9" i="12"/>
  <c r="L9" i="12"/>
  <c r="D41" i="4"/>
  <c r="F9" i="6"/>
  <c r="L36" i="10"/>
  <c r="L35" i="10" s="1"/>
  <c r="H14" i="10"/>
  <c r="H13" i="10" s="1"/>
  <c r="J16" i="10"/>
  <c r="L16" i="10" s="1"/>
  <c r="N8" i="10"/>
  <c r="L11" i="11"/>
  <c r="K17" i="13"/>
  <c r="K11" i="13" s="1"/>
  <c r="C17" i="13"/>
  <c r="C11" i="13" s="1"/>
  <c r="E14" i="14"/>
  <c r="E8" i="14" s="1"/>
  <c r="I11" i="14"/>
  <c r="G8" i="14"/>
  <c r="G17" i="15"/>
  <c r="L9" i="4"/>
  <c r="C9" i="4"/>
  <c r="E14" i="5"/>
  <c r="E8" i="5" s="1"/>
  <c r="I9" i="5"/>
  <c r="E59" i="6"/>
  <c r="C14" i="6"/>
  <c r="C8" i="6" s="1"/>
  <c r="E10" i="6"/>
  <c r="L33" i="10"/>
  <c r="L32" i="10" s="1"/>
  <c r="R10" i="10"/>
  <c r="M8" i="10"/>
  <c r="H11" i="13"/>
  <c r="F8" i="14"/>
  <c r="F17" i="15"/>
  <c r="F11" i="15" s="1"/>
  <c r="K6" i="22"/>
  <c r="Q14" i="5"/>
  <c r="Q8" i="5" s="1"/>
  <c r="R9" i="10"/>
  <c r="D9" i="4"/>
  <c r="J26" i="10"/>
  <c r="K14" i="10"/>
  <c r="D11" i="11"/>
  <c r="J17" i="13"/>
  <c r="J11" i="13" s="1"/>
  <c r="K9" i="4"/>
  <c r="M14" i="5"/>
  <c r="M8" i="5" s="1"/>
  <c r="D14" i="5"/>
  <c r="K10" i="5"/>
  <c r="R9" i="5"/>
  <c r="J20" i="10"/>
  <c r="I17" i="11"/>
  <c r="I11" i="11" s="1"/>
  <c r="F17" i="12"/>
  <c r="F11" i="12" s="1"/>
  <c r="I17" i="13"/>
  <c r="I11" i="13" s="1"/>
  <c r="G11" i="13"/>
  <c r="I12" i="16"/>
  <c r="U23" i="22"/>
  <c r="K8" i="5"/>
  <c r="C8" i="5"/>
  <c r="J8" i="6"/>
  <c r="D14" i="10"/>
  <c r="D8" i="10" s="1"/>
  <c r="H17" i="11"/>
  <c r="H11" i="11" s="1"/>
  <c r="D15" i="12"/>
  <c r="F15" i="12" s="1"/>
  <c r="F9" i="12" s="1"/>
  <c r="K11" i="15"/>
  <c r="C11" i="15"/>
  <c r="I7" i="19"/>
  <c r="I14" i="6"/>
  <c r="I8" i="6" s="1"/>
  <c r="J9" i="6"/>
  <c r="L24" i="10"/>
  <c r="L23" i="10" s="1"/>
  <c r="C14" i="10"/>
  <c r="C8" i="10" s="1"/>
  <c r="E11" i="13"/>
  <c r="I14" i="14"/>
  <c r="I10" i="14"/>
  <c r="J11" i="15"/>
  <c r="I10" i="16"/>
  <c r="E10" i="17"/>
  <c r="F9" i="19"/>
  <c r="F7" i="19"/>
  <c r="K8" i="22"/>
  <c r="J14" i="4"/>
  <c r="J8" i="4" s="1"/>
  <c r="H14" i="6"/>
  <c r="H8" i="6" s="1"/>
  <c r="L21" i="10"/>
  <c r="L20" i="10" s="1"/>
  <c r="K15" i="10"/>
  <c r="E8" i="10"/>
  <c r="D9" i="12"/>
  <c r="J17" i="15"/>
  <c r="C10" i="20"/>
  <c r="F10" i="20" s="1"/>
  <c r="F12" i="20"/>
  <c r="G59" i="5"/>
  <c r="J32" i="10"/>
  <c r="J15" i="10"/>
  <c r="L15" i="10" s="1"/>
  <c r="L18" i="10"/>
  <c r="L17" i="10" s="1"/>
  <c r="Q8" i="10"/>
  <c r="K17" i="11"/>
  <c r="K11" i="11" s="1"/>
  <c r="C17" i="11"/>
  <c r="C11" i="11" s="1"/>
  <c r="E17" i="13"/>
  <c r="H14" i="14"/>
  <c r="H8" i="14" s="1"/>
  <c r="I8" i="14" s="1"/>
  <c r="G14" i="14"/>
  <c r="F10" i="17"/>
  <c r="O16" i="10"/>
  <c r="O10" i="10" s="1"/>
  <c r="F15" i="10"/>
  <c r="F9" i="10" s="1"/>
  <c r="F11" i="10"/>
  <c r="F16" i="10"/>
  <c r="F10" i="10" s="1"/>
  <c r="O14" i="5"/>
  <c r="O8" i="5" s="1"/>
  <c r="G14" i="5"/>
  <c r="G8" i="5" s="1"/>
  <c r="G12" i="10" l="1"/>
  <c r="G10" i="10"/>
  <c r="I13" i="10"/>
  <c r="I10" i="10" s="1"/>
  <c r="K13" i="10"/>
  <c r="H12" i="10"/>
  <c r="H10" i="10"/>
  <c r="I14" i="10"/>
  <c r="J14" i="10"/>
  <c r="F14" i="10"/>
  <c r="F8" i="10" s="1"/>
  <c r="H9" i="10" l="1"/>
  <c r="H11" i="10"/>
  <c r="H8" i="10" s="1"/>
  <c r="K10" i="10"/>
  <c r="K12" i="10"/>
  <c r="L14" i="10"/>
  <c r="J13" i="10"/>
  <c r="I12" i="10"/>
  <c r="G9" i="10"/>
  <c r="G11" i="10"/>
  <c r="G8" i="10" s="1"/>
  <c r="I9" i="10" l="1"/>
  <c r="I11" i="10"/>
  <c r="I8" i="10" s="1"/>
  <c r="J10" i="10"/>
  <c r="L13" i="10"/>
  <c r="L10" i="10" s="1"/>
  <c r="J12" i="10"/>
  <c r="K9" i="10"/>
  <c r="K11" i="10"/>
  <c r="K8" i="10" s="1"/>
  <c r="J9" i="10" l="1"/>
  <c r="J11" i="10"/>
  <c r="J8" i="10" s="1"/>
  <c r="L12" i="10"/>
  <c r="L9" i="10" l="1"/>
  <c r="L11" i="10"/>
  <c r="L8" i="10" s="1"/>
</calcChain>
</file>

<file path=xl/sharedStrings.xml><?xml version="1.0" encoding="utf-8"?>
<sst xmlns="http://schemas.openxmlformats.org/spreadsheetml/2006/main" count="4937" uniqueCount="277">
  <si>
    <t>（イ）：特定健康診査及び健康増進法に基づく健康診査受診者のうち、検査結果から生活習慣病の発症予防等のため個別健康教育等による指導が有効であると医師が認めた者で本年度中に指導を開始した実人員を教育内容別に計上すること。</t>
    <rPh sb="4" eb="6">
      <t>トクテイ</t>
    </rPh>
    <rPh sb="6" eb="8">
      <t>ケンコウ</t>
    </rPh>
    <rPh sb="8" eb="10">
      <t>シンサ</t>
    </rPh>
    <rPh sb="10" eb="11">
      <t>オヨ</t>
    </rPh>
    <rPh sb="12" eb="14">
      <t>ケンコウ</t>
    </rPh>
    <rPh sb="14" eb="17">
      <t>ゾウシンホウ</t>
    </rPh>
    <rPh sb="18" eb="19">
      <t>モト</t>
    </rPh>
    <rPh sb="21" eb="23">
      <t>ケンコウ</t>
    </rPh>
    <rPh sb="23" eb="25">
      <t>シンサ</t>
    </rPh>
    <rPh sb="25" eb="28">
      <t>ジュシンシャ</t>
    </rPh>
    <rPh sb="32" eb="34">
      <t>ケンサ</t>
    </rPh>
    <rPh sb="34" eb="36">
      <t>ケッカ</t>
    </rPh>
    <rPh sb="38" eb="40">
      <t>セイカツ</t>
    </rPh>
    <rPh sb="40" eb="43">
      <t>シュウカンビョウ</t>
    </rPh>
    <rPh sb="44" eb="46">
      <t>ハッショウ</t>
    </rPh>
    <rPh sb="48" eb="49">
      <t>トウ</t>
    </rPh>
    <rPh sb="52" eb="54">
      <t>コベツ</t>
    </rPh>
    <rPh sb="54" eb="56">
      <t>ケンコウ</t>
    </rPh>
    <rPh sb="56" eb="58">
      <t>キョウイク</t>
    </rPh>
    <rPh sb="58" eb="59">
      <t>トウ</t>
    </rPh>
    <rPh sb="62" eb="64">
      <t>シドウ</t>
    </rPh>
    <rPh sb="65" eb="67">
      <t>ユウコウ</t>
    </rPh>
    <rPh sb="71" eb="73">
      <t>イシ</t>
    </rPh>
    <rPh sb="74" eb="75">
      <t>ミト</t>
    </rPh>
    <rPh sb="77" eb="78">
      <t>モノ</t>
    </rPh>
    <rPh sb="79" eb="82">
      <t>ホンネンド</t>
    </rPh>
    <rPh sb="82" eb="83">
      <t>チュウ</t>
    </rPh>
    <rPh sb="84" eb="86">
      <t>シドウ</t>
    </rPh>
    <rPh sb="87" eb="89">
      <t>カイシ</t>
    </rPh>
    <rPh sb="91" eb="94">
      <t>ジツジンイン</t>
    </rPh>
    <rPh sb="95" eb="97">
      <t>キョウイク</t>
    </rPh>
    <rPh sb="97" eb="100">
      <t>ナイヨウベツ</t>
    </rPh>
    <rPh sb="101" eb="103">
      <t>ケイジョウ</t>
    </rPh>
    <phoneticPr fontId="6"/>
  </si>
  <si>
    <t>（ア）：特定健康診査及び健康増進法に基づく健康診査受診者のうち、検査結果から生活習慣病の発症予防等のため指導が必要な者で本年度中に指導を開始した実人員を教育内容別に計上すること。　　　　　　　　　　</t>
    <phoneticPr fontId="6"/>
  </si>
  <si>
    <t>注</t>
    <rPh sb="0" eb="1">
      <t>チュウ</t>
    </rPh>
    <phoneticPr fontId="6"/>
  </si>
  <si>
    <t>資料　地域保健・健康増進事業報告　</t>
    <rPh sb="3" eb="5">
      <t>チイキ</t>
    </rPh>
    <rPh sb="5" eb="7">
      <t>ホケン</t>
    </rPh>
    <rPh sb="8" eb="10">
      <t>ケンコウ</t>
    </rPh>
    <rPh sb="10" eb="12">
      <t>ゾウシン</t>
    </rPh>
    <phoneticPr fontId="6"/>
  </si>
  <si>
    <t>-</t>
  </si>
  <si>
    <t>奥尻町</t>
  </si>
  <si>
    <t>乙部町</t>
  </si>
  <si>
    <t>厚沢部町</t>
  </si>
  <si>
    <t>上ノ国町</t>
  </si>
  <si>
    <t>江差町</t>
  </si>
  <si>
    <t>江差保健所</t>
  </si>
  <si>
    <t>南檜山
第2次保健医療福祉圏</t>
    <phoneticPr fontId="6"/>
  </si>
  <si>
    <t>せたな町</t>
  </si>
  <si>
    <t>今金町</t>
  </si>
  <si>
    <t>長万部町</t>
  </si>
  <si>
    <t>八雲町</t>
  </si>
  <si>
    <t>八雲保健所</t>
  </si>
  <si>
    <t>北渡島檜山
第2次保健医療福祉圏</t>
    <phoneticPr fontId="6"/>
  </si>
  <si>
    <t>-</t>
    <phoneticPr fontId="6"/>
  </si>
  <si>
    <t>森町</t>
    <rPh sb="0" eb="2">
      <t>モリマチ</t>
    </rPh>
    <phoneticPr fontId="6"/>
  </si>
  <si>
    <t>鹿部町</t>
    <rPh sb="0" eb="3">
      <t>シカベチョウ</t>
    </rPh>
    <phoneticPr fontId="6"/>
  </si>
  <si>
    <t>七飯町</t>
    <rPh sb="0" eb="3">
      <t>ナナエチョウ</t>
    </rPh>
    <phoneticPr fontId="6"/>
  </si>
  <si>
    <t>木古内町</t>
    <rPh sb="0" eb="4">
      <t>キコナイチョウ</t>
    </rPh>
    <phoneticPr fontId="6"/>
  </si>
  <si>
    <t>知内町</t>
    <rPh sb="0" eb="3">
      <t>シリウチチョウ</t>
    </rPh>
    <phoneticPr fontId="6"/>
  </si>
  <si>
    <t>福島町</t>
    <rPh sb="0" eb="3">
      <t>フクシマチョウ</t>
    </rPh>
    <phoneticPr fontId="6"/>
  </si>
  <si>
    <t>松前町</t>
    <rPh sb="0" eb="3">
      <t>マツマエチョウ</t>
    </rPh>
    <phoneticPr fontId="6"/>
  </si>
  <si>
    <t>北斗市</t>
    <rPh sb="0" eb="3">
      <t>ホクトシ</t>
    </rPh>
    <phoneticPr fontId="6"/>
  </si>
  <si>
    <t>渡島保健所</t>
    <rPh sb="0" eb="2">
      <t>オシマ</t>
    </rPh>
    <rPh sb="2" eb="5">
      <t>ホケンジョ</t>
    </rPh>
    <phoneticPr fontId="6"/>
  </si>
  <si>
    <t>市立函館保健所</t>
    <rPh sb="0" eb="2">
      <t>シリツ</t>
    </rPh>
    <rPh sb="2" eb="4">
      <t>ハコダテ</t>
    </rPh>
    <rPh sb="4" eb="7">
      <t>ホケンジョ</t>
    </rPh>
    <phoneticPr fontId="6"/>
  </si>
  <si>
    <t>南渡島圏域</t>
    <rPh sb="0" eb="1">
      <t>ミナミ</t>
    </rPh>
    <rPh sb="1" eb="3">
      <t>オシマ</t>
    </rPh>
    <rPh sb="3" eb="5">
      <t>ケンイキ</t>
    </rPh>
    <phoneticPr fontId="6"/>
  </si>
  <si>
    <t>全道</t>
  </si>
  <si>
    <t>教育を終了した者</t>
    <rPh sb="0" eb="2">
      <t>キョウイク</t>
    </rPh>
    <rPh sb="3" eb="5">
      <t>シュウリョウ</t>
    </rPh>
    <rPh sb="7" eb="8">
      <t>モノ</t>
    </rPh>
    <phoneticPr fontId="6"/>
  </si>
  <si>
    <t>教育を開始した者</t>
    <rPh sb="0" eb="2">
      <t>キョウイク</t>
    </rPh>
    <rPh sb="3" eb="5">
      <t>カイシ</t>
    </rPh>
    <rPh sb="7" eb="8">
      <t>モノ</t>
    </rPh>
    <phoneticPr fontId="6"/>
  </si>
  <si>
    <t>糖尿病</t>
    <rPh sb="0" eb="3">
      <t>トウニョウビョウ</t>
    </rPh>
    <phoneticPr fontId="6"/>
  </si>
  <si>
    <t>脂質異常症</t>
    <rPh sb="0" eb="2">
      <t>シシツ</t>
    </rPh>
    <rPh sb="2" eb="5">
      <t>イジョウショウ</t>
    </rPh>
    <phoneticPr fontId="6"/>
  </si>
  <si>
    <t>高血圧</t>
    <rPh sb="0" eb="3">
      <t>コウケツアツ</t>
    </rPh>
    <phoneticPr fontId="6"/>
  </si>
  <si>
    <t>喫煙</t>
    <rPh sb="0" eb="2">
      <t>キツエン</t>
    </rPh>
    <phoneticPr fontId="6"/>
  </si>
  <si>
    <t>脂質異常症</t>
    <rPh sb="0" eb="2">
      <t>シシツ</t>
    </rPh>
    <rPh sb="2" eb="4">
      <t>イジョウ</t>
    </rPh>
    <rPh sb="4" eb="5">
      <t>ショウ</t>
    </rPh>
    <phoneticPr fontId="6"/>
  </si>
  <si>
    <t>個別健康教育対象者（イ）</t>
    <rPh sb="0" eb="2">
      <t>コベツ</t>
    </rPh>
    <rPh sb="2" eb="4">
      <t>ケンコウ</t>
    </rPh>
    <rPh sb="4" eb="6">
      <t>キョウイク</t>
    </rPh>
    <rPh sb="6" eb="9">
      <t>タイショウシャ</t>
    </rPh>
    <phoneticPr fontId="6"/>
  </si>
  <si>
    <t>個別健康教育対象者（ア）</t>
    <rPh sb="0" eb="2">
      <t>コベツ</t>
    </rPh>
    <rPh sb="2" eb="4">
      <t>ケンコウ</t>
    </rPh>
    <rPh sb="4" eb="6">
      <t>キョウイク</t>
    </rPh>
    <rPh sb="6" eb="9">
      <t>タイショウシャ</t>
    </rPh>
    <phoneticPr fontId="6"/>
  </si>
  <si>
    <t>令和元年度</t>
  </si>
  <si>
    <t>第４２表　健康増進事業（個別健康教育）</t>
    <rPh sb="3" eb="4">
      <t>ヒョウ</t>
    </rPh>
    <rPh sb="5" eb="7">
      <t>ケンコウ</t>
    </rPh>
    <rPh sb="7" eb="9">
      <t>ゾウシン</t>
    </rPh>
    <rPh sb="12" eb="14">
      <t>コベツ</t>
    </rPh>
    <rPh sb="14" eb="16">
      <t>ケンコウ</t>
    </rPh>
    <rPh sb="16" eb="18">
      <t>キョウイク</t>
    </rPh>
    <phoneticPr fontId="6"/>
  </si>
  <si>
    <t>参加延人員</t>
    <rPh sb="0" eb="2">
      <t>サンカ</t>
    </rPh>
    <rPh sb="2" eb="3">
      <t>ノ</t>
    </rPh>
    <rPh sb="3" eb="5">
      <t>ジンイン</t>
    </rPh>
    <phoneticPr fontId="6"/>
  </si>
  <si>
    <t>開催回数</t>
    <rPh sb="0" eb="2">
      <t>カイサイ</t>
    </rPh>
    <rPh sb="2" eb="4">
      <t>カイスウ</t>
    </rPh>
    <phoneticPr fontId="6"/>
  </si>
  <si>
    <t>（COPD）</t>
    <phoneticPr fontId="6"/>
  </si>
  <si>
    <t>薬</t>
    <rPh sb="0" eb="1">
      <t>クスリ</t>
    </rPh>
    <phoneticPr fontId="6"/>
  </si>
  <si>
    <t>病態別</t>
    <rPh sb="0" eb="3">
      <t>ビョウタイベツ</t>
    </rPh>
    <phoneticPr fontId="6"/>
  </si>
  <si>
    <t>慢性閉塞性肺疾患</t>
    <rPh sb="0" eb="2">
      <t>マンセイ</t>
    </rPh>
    <rPh sb="2" eb="5">
      <t>ヘイソクセイ</t>
    </rPh>
    <rPh sb="5" eb="8">
      <t>ハイシッカン</t>
    </rPh>
    <phoneticPr fontId="6"/>
  </si>
  <si>
    <t>ロコモティブシンドローム（運動器症候群）</t>
    <rPh sb="13" eb="16">
      <t>ウンドウキ</t>
    </rPh>
    <rPh sb="16" eb="19">
      <t>ショウコウグン</t>
    </rPh>
    <phoneticPr fontId="6"/>
  </si>
  <si>
    <t>歯周疾患</t>
    <rPh sb="0" eb="2">
      <t>シシュウ</t>
    </rPh>
    <rPh sb="2" eb="4">
      <t>シッカン</t>
    </rPh>
    <phoneticPr fontId="6"/>
  </si>
  <si>
    <t>一般</t>
    <rPh sb="0" eb="2">
      <t>イッパン</t>
    </rPh>
    <phoneticPr fontId="6"/>
  </si>
  <si>
    <t>集団健康教育</t>
    <rPh sb="0" eb="2">
      <t>シュウダン</t>
    </rPh>
    <rPh sb="2" eb="4">
      <t>ケンコウ</t>
    </rPh>
    <rPh sb="4" eb="6">
      <t>キョウイク</t>
    </rPh>
    <phoneticPr fontId="6"/>
  </si>
  <si>
    <t>第４３表　健康増進事業（集団健康教育）</t>
    <rPh sb="3" eb="4">
      <t>ヒョウ</t>
    </rPh>
    <rPh sb="5" eb="7">
      <t>ケンコウ</t>
    </rPh>
    <rPh sb="7" eb="9">
      <t>ゾウシン</t>
    </rPh>
    <rPh sb="12" eb="14">
      <t>シュウダン</t>
    </rPh>
    <rPh sb="14" eb="16">
      <t>ケンコウ</t>
    </rPh>
    <rPh sb="16" eb="18">
      <t>キョウイク</t>
    </rPh>
    <phoneticPr fontId="6"/>
  </si>
  <si>
    <t>被指導延人員</t>
    <rPh sb="0" eb="1">
      <t>ヒ</t>
    </rPh>
    <rPh sb="1" eb="3">
      <t>シドウ</t>
    </rPh>
    <rPh sb="3" eb="4">
      <t>ノ</t>
    </rPh>
    <rPh sb="4" eb="6">
      <t>ジンイン</t>
    </rPh>
    <phoneticPr fontId="6"/>
  </si>
  <si>
    <t>女性の健康</t>
    <rPh sb="0" eb="2">
      <t>ジョセイ</t>
    </rPh>
    <rPh sb="3" eb="5">
      <t>ケンコウ</t>
    </rPh>
    <phoneticPr fontId="6"/>
  </si>
  <si>
    <t>骨粗鬆症</t>
    <rPh sb="0" eb="4">
      <t>コツソショウショウ</t>
    </rPh>
    <phoneticPr fontId="6"/>
  </si>
  <si>
    <t>歯周疾患</t>
    <rPh sb="0" eb="1">
      <t>ハ</t>
    </rPh>
    <rPh sb="1" eb="2">
      <t>シュウ</t>
    </rPh>
    <rPh sb="2" eb="4">
      <t>シッカン</t>
    </rPh>
    <phoneticPr fontId="6"/>
  </si>
  <si>
    <t>総合健康
相　　談</t>
    <rPh sb="0" eb="2">
      <t>ソウゴウ</t>
    </rPh>
    <rPh sb="2" eb="4">
      <t>ケンコウ</t>
    </rPh>
    <rPh sb="5" eb="6">
      <t>ソウ</t>
    </rPh>
    <rPh sb="8" eb="9">
      <t>ダン</t>
    </rPh>
    <phoneticPr fontId="6"/>
  </si>
  <si>
    <t>重点健康相談</t>
    <rPh sb="0" eb="2">
      <t>ジュウテン</t>
    </rPh>
    <rPh sb="2" eb="4">
      <t>ケンコウ</t>
    </rPh>
    <rPh sb="4" eb="6">
      <t>ソウダン</t>
    </rPh>
    <phoneticPr fontId="6"/>
  </si>
  <si>
    <t>第４４表  健康増進事業（健康相談）</t>
    <rPh sb="6" eb="8">
      <t>ケンコウ</t>
    </rPh>
    <rPh sb="8" eb="10">
      <t>ゾウシン</t>
    </rPh>
    <rPh sb="13" eb="15">
      <t>ケンコウ</t>
    </rPh>
    <rPh sb="15" eb="17">
      <t>ソウダン</t>
    </rPh>
    <phoneticPr fontId="6"/>
  </si>
  <si>
    <t>注   本表は、健康増進法施行規則第４条の２に基づく健康診査</t>
    <rPh sb="0" eb="1">
      <t>チュウ</t>
    </rPh>
    <phoneticPr fontId="6"/>
  </si>
  <si>
    <t>資料　地域保健・健康増進事業報告</t>
    <rPh sb="0" eb="2">
      <t>シリョウ</t>
    </rPh>
    <rPh sb="3" eb="5">
      <t>チイキ</t>
    </rPh>
    <rPh sb="5" eb="7">
      <t>ホケン</t>
    </rPh>
    <rPh sb="8" eb="10">
      <t>ケンコウ</t>
    </rPh>
    <rPh sb="10" eb="12">
      <t>ゾウシン</t>
    </rPh>
    <rPh sb="12" eb="14">
      <t>ジギョウ</t>
    </rPh>
    <rPh sb="14" eb="16">
      <t>ホウコク</t>
    </rPh>
    <phoneticPr fontId="6"/>
  </si>
  <si>
    <t>女</t>
  </si>
  <si>
    <t>男</t>
  </si>
  <si>
    <t>総数</t>
  </si>
  <si>
    <t>女</t>
    <rPh sb="0" eb="1">
      <t>オンナ</t>
    </rPh>
    <phoneticPr fontId="6"/>
  </si>
  <si>
    <t>男</t>
    <rPh sb="0" eb="1">
      <t>オトコ</t>
    </rPh>
    <phoneticPr fontId="6"/>
  </si>
  <si>
    <t>総数</t>
    <rPh sb="0" eb="2">
      <t>ソウスウ</t>
    </rPh>
    <phoneticPr fontId="6"/>
  </si>
  <si>
    <t>渡島保健所</t>
    <rPh sb="0" eb="2">
      <t>オシマ</t>
    </rPh>
    <rPh sb="2" eb="5">
      <t>ホケンショ</t>
    </rPh>
    <phoneticPr fontId="6"/>
  </si>
  <si>
    <t>積極的支援</t>
    <rPh sb="0" eb="3">
      <t>セッキョクテキ</t>
    </rPh>
    <rPh sb="3" eb="5">
      <t>シエン</t>
    </rPh>
    <phoneticPr fontId="6"/>
  </si>
  <si>
    <t>動機付け支援</t>
    <rPh sb="0" eb="2">
      <t>ドウキ</t>
    </rPh>
    <rPh sb="2" eb="3">
      <t>ヅ</t>
    </rPh>
    <rPh sb="4" eb="6">
      <t>シエン</t>
    </rPh>
    <phoneticPr fontId="6"/>
  </si>
  <si>
    <t>詳細な項目実施(再掲）</t>
    <rPh sb="0" eb="2">
      <t>ショウサイ</t>
    </rPh>
    <rPh sb="3" eb="5">
      <t>コウモク</t>
    </rPh>
    <rPh sb="5" eb="7">
      <t>ジッシ</t>
    </rPh>
    <rPh sb="8" eb="10">
      <t>サイケイ</t>
    </rPh>
    <phoneticPr fontId="6"/>
  </si>
  <si>
    <t>該当者</t>
    <rPh sb="0" eb="3">
      <t>ガイトウシャ</t>
    </rPh>
    <phoneticPr fontId="6"/>
  </si>
  <si>
    <t>予備軍</t>
    <rPh sb="0" eb="3">
      <t>ヨビグン</t>
    </rPh>
    <phoneticPr fontId="6"/>
  </si>
  <si>
    <t>保健指導対象者</t>
    <rPh sb="0" eb="2">
      <t>ホケン</t>
    </rPh>
    <rPh sb="2" eb="4">
      <t>シドウ</t>
    </rPh>
    <rPh sb="4" eb="7">
      <t>タイショウシャ</t>
    </rPh>
    <phoneticPr fontId="6"/>
  </si>
  <si>
    <t>服薬中のため保健指導の対象から除外した者</t>
    <rPh sb="0" eb="2">
      <t>フクヤク</t>
    </rPh>
    <rPh sb="2" eb="3">
      <t>チュウ</t>
    </rPh>
    <rPh sb="6" eb="8">
      <t>ホケン</t>
    </rPh>
    <rPh sb="8" eb="10">
      <t>シドウ</t>
    </rPh>
    <rPh sb="11" eb="13">
      <t>タイショウ</t>
    </rPh>
    <rPh sb="15" eb="17">
      <t>ジョガイ</t>
    </rPh>
    <rPh sb="19" eb="20">
      <t>モノ</t>
    </rPh>
    <phoneticPr fontId="6"/>
  </si>
  <si>
    <t>保健指導非対象者</t>
    <rPh sb="0" eb="2">
      <t>ホケン</t>
    </rPh>
    <rPh sb="2" eb="4">
      <t>シドウ</t>
    </rPh>
    <rPh sb="4" eb="8">
      <t>ヒタイショウシャ</t>
    </rPh>
    <phoneticPr fontId="6"/>
  </si>
  <si>
    <t>介護家族訪問　　健康診査</t>
    <rPh sb="0" eb="2">
      <t>カイゴ</t>
    </rPh>
    <rPh sb="2" eb="4">
      <t>カゾク</t>
    </rPh>
    <rPh sb="4" eb="6">
      <t>ホウモン</t>
    </rPh>
    <rPh sb="8" eb="10">
      <t>ケンコウ</t>
    </rPh>
    <rPh sb="10" eb="12">
      <t>シンサ</t>
    </rPh>
    <phoneticPr fontId="6"/>
  </si>
  <si>
    <t>訪問健康診査</t>
    <rPh sb="0" eb="2">
      <t>ホウモン</t>
    </rPh>
    <rPh sb="2" eb="4">
      <t>ケンコウ</t>
    </rPh>
    <rPh sb="4" eb="6">
      <t>シンサ</t>
    </rPh>
    <phoneticPr fontId="6"/>
  </si>
  <si>
    <t>健康診査</t>
    <rPh sb="0" eb="2">
      <t>ケンコウ</t>
    </rPh>
    <rPh sb="2" eb="4">
      <t>シンサ</t>
    </rPh>
    <phoneticPr fontId="6"/>
  </si>
  <si>
    <t>内臓脂肪症候群</t>
    <rPh sb="0" eb="2">
      <t>ナイゾウ</t>
    </rPh>
    <rPh sb="2" eb="4">
      <t>シボウ</t>
    </rPh>
    <rPh sb="4" eb="7">
      <t>ショウコウグン</t>
    </rPh>
    <phoneticPr fontId="6"/>
  </si>
  <si>
    <t>保健指導区分別実人員</t>
    <rPh sb="0" eb="2">
      <t>ホケン</t>
    </rPh>
    <rPh sb="2" eb="4">
      <t>シドウ</t>
    </rPh>
    <rPh sb="4" eb="6">
      <t>クブン</t>
    </rPh>
    <rPh sb="6" eb="7">
      <t>ベツ</t>
    </rPh>
    <rPh sb="7" eb="8">
      <t>ジツ</t>
    </rPh>
    <rPh sb="8" eb="10">
      <t>ジンイン</t>
    </rPh>
    <phoneticPr fontId="6"/>
  </si>
  <si>
    <t>受診者数(年度中）</t>
    <rPh sb="5" eb="7">
      <t>ネンド</t>
    </rPh>
    <rPh sb="7" eb="8">
      <t>チュウ</t>
    </rPh>
    <phoneticPr fontId="6"/>
  </si>
  <si>
    <t>第４５表　健康増進事業（健康診査）</t>
    <rPh sb="0" eb="1">
      <t>ダイ</t>
    </rPh>
    <rPh sb="3" eb="4">
      <t>ヒョウ</t>
    </rPh>
    <rPh sb="5" eb="7">
      <t>ケンコウ</t>
    </rPh>
    <rPh sb="7" eb="9">
      <t>ゾウシン</t>
    </rPh>
    <rPh sb="9" eb="11">
      <t>ジギョウ</t>
    </rPh>
    <rPh sb="12" eb="14">
      <t>ケンコウ</t>
    </rPh>
    <rPh sb="14" eb="16">
      <t>シンサ</t>
    </rPh>
    <phoneticPr fontId="6"/>
  </si>
  <si>
    <t>　　　　（イ）：「健康増進事業実施要領」第２の３の（２）の③のアの（イ）に該当する者を計上すること。</t>
    <rPh sb="9" eb="11">
      <t>ケンコウ</t>
    </rPh>
    <rPh sb="11" eb="13">
      <t>ゾウシン</t>
    </rPh>
    <rPh sb="13" eb="15">
      <t>ジギョウ</t>
    </rPh>
    <rPh sb="15" eb="17">
      <t>ジッシ</t>
    </rPh>
    <rPh sb="17" eb="19">
      <t>ヨウリョウ</t>
    </rPh>
    <rPh sb="20" eb="21">
      <t>ダイ</t>
    </rPh>
    <rPh sb="37" eb="39">
      <t>ガイトウ</t>
    </rPh>
    <rPh sb="41" eb="42">
      <t>モノ</t>
    </rPh>
    <rPh sb="43" eb="45">
      <t>ケイジョウ</t>
    </rPh>
    <phoneticPr fontId="6"/>
  </si>
  <si>
    <t>注１　　（ア）：「健康増進事業実施要領」第２の３の（２）の③のアの（ア）に該当する者を計上すること。</t>
    <rPh sb="0" eb="1">
      <t>チュウ</t>
    </rPh>
    <rPh sb="9" eb="11">
      <t>ケンコウ</t>
    </rPh>
    <rPh sb="11" eb="13">
      <t>ゾウシン</t>
    </rPh>
    <rPh sb="13" eb="15">
      <t>ジギョウ</t>
    </rPh>
    <rPh sb="15" eb="17">
      <t>ジッシ</t>
    </rPh>
    <rPh sb="17" eb="19">
      <t>ヨウリョウ</t>
    </rPh>
    <rPh sb="20" eb="21">
      <t>ダイ</t>
    </rPh>
    <rPh sb="37" eb="39">
      <t>ガイトウ</t>
    </rPh>
    <rPh sb="41" eb="42">
      <t>モノ</t>
    </rPh>
    <rPh sb="43" eb="45">
      <t>ケイジョウ</t>
    </rPh>
    <phoneticPr fontId="6"/>
  </si>
  <si>
    <t>全道</t>
    <rPh sb="0" eb="1">
      <t>ゼン</t>
    </rPh>
    <rPh sb="1" eb="2">
      <t>ミチ</t>
    </rPh>
    <phoneticPr fontId="6"/>
  </si>
  <si>
    <t>血清クレアチニン検査
（再掲）</t>
    <rPh sb="0" eb="2">
      <t>ケッセイ</t>
    </rPh>
    <rPh sb="8" eb="10">
      <t>ケンサ</t>
    </rPh>
    <rPh sb="12" eb="14">
      <t>サイケイ</t>
    </rPh>
    <phoneticPr fontId="6"/>
  </si>
  <si>
    <t>糖尿病個別健康教育対象者（イ）</t>
    <rPh sb="0" eb="3">
      <t>トウニョウビョウ</t>
    </rPh>
    <rPh sb="3" eb="5">
      <t>コベツ</t>
    </rPh>
    <rPh sb="5" eb="7">
      <t>ケンコウ</t>
    </rPh>
    <rPh sb="7" eb="9">
      <t>キョウイク</t>
    </rPh>
    <rPh sb="9" eb="11">
      <t>タイショウ</t>
    </rPh>
    <rPh sb="11" eb="12">
      <t>シャ</t>
    </rPh>
    <phoneticPr fontId="6"/>
  </si>
  <si>
    <t>糖尿病個別健康教育対象者（ア）</t>
    <rPh sb="0" eb="3">
      <t>トウニョウビョウ</t>
    </rPh>
    <rPh sb="3" eb="5">
      <t>コベツ</t>
    </rPh>
    <rPh sb="5" eb="7">
      <t>ケンコウ</t>
    </rPh>
    <rPh sb="7" eb="9">
      <t>キョウイク</t>
    </rPh>
    <rPh sb="9" eb="11">
      <t>タイショウ</t>
    </rPh>
    <rPh sb="11" eb="12">
      <t>シャ</t>
    </rPh>
    <phoneticPr fontId="6"/>
  </si>
  <si>
    <t>脂質異常個別健康教育対象者（イ）</t>
    <rPh sb="0" eb="2">
      <t>シシツ</t>
    </rPh>
    <rPh sb="2" eb="4">
      <t>イジョウ</t>
    </rPh>
    <rPh sb="4" eb="6">
      <t>コベツ</t>
    </rPh>
    <rPh sb="6" eb="8">
      <t>ケンコウ</t>
    </rPh>
    <rPh sb="8" eb="10">
      <t>キョウイク</t>
    </rPh>
    <rPh sb="10" eb="12">
      <t>タイショウ</t>
    </rPh>
    <rPh sb="12" eb="13">
      <t>シャ</t>
    </rPh>
    <phoneticPr fontId="6"/>
  </si>
  <si>
    <t>脂質異常個別健康教育対象者（ア）</t>
    <rPh sb="0" eb="2">
      <t>シシツ</t>
    </rPh>
    <rPh sb="2" eb="4">
      <t>イジョウ</t>
    </rPh>
    <rPh sb="4" eb="6">
      <t>コベツ</t>
    </rPh>
    <rPh sb="6" eb="8">
      <t>ケンコウ</t>
    </rPh>
    <rPh sb="8" eb="10">
      <t>キョウイク</t>
    </rPh>
    <rPh sb="10" eb="12">
      <t>タイショウ</t>
    </rPh>
    <rPh sb="12" eb="13">
      <t>シャ</t>
    </rPh>
    <phoneticPr fontId="6"/>
  </si>
  <si>
    <t>高血圧症個別健康教育対象者（イ）</t>
    <rPh sb="0" eb="4">
      <t>コウケツアツショウ</t>
    </rPh>
    <rPh sb="4" eb="6">
      <t>コベツ</t>
    </rPh>
    <rPh sb="6" eb="8">
      <t>ケンコウ</t>
    </rPh>
    <rPh sb="8" eb="10">
      <t>キョウイク</t>
    </rPh>
    <rPh sb="10" eb="12">
      <t>タイショウ</t>
    </rPh>
    <rPh sb="12" eb="13">
      <t>シャ</t>
    </rPh>
    <phoneticPr fontId="6"/>
  </si>
  <si>
    <t>高血圧症個別健康教育対象者（ア）</t>
    <rPh sb="0" eb="4">
      <t>コウケツアツショウ</t>
    </rPh>
    <rPh sb="4" eb="6">
      <t>コベツ</t>
    </rPh>
    <rPh sb="6" eb="8">
      <t>ケンコウ</t>
    </rPh>
    <rPh sb="8" eb="10">
      <t>キョウイク</t>
    </rPh>
    <rPh sb="10" eb="12">
      <t>タイショウ</t>
    </rPh>
    <rPh sb="12" eb="13">
      <t>シャ</t>
    </rPh>
    <phoneticPr fontId="6"/>
  </si>
  <si>
    <t>習慣的に吸っている</t>
    <rPh sb="0" eb="3">
      <t>シュウカンテキ</t>
    </rPh>
    <rPh sb="4" eb="5">
      <t>ス</t>
    </rPh>
    <phoneticPr fontId="6"/>
  </si>
  <si>
    <t>習慣的に吸っていない</t>
    <rPh sb="0" eb="3">
      <t>シュウカンテキ</t>
    </rPh>
    <rPh sb="4" eb="5">
      <t>ス</t>
    </rPh>
    <phoneticPr fontId="6"/>
  </si>
  <si>
    <t>うちアルコール性（疑いを含む）　　　（再掲）</t>
    <rPh sb="7" eb="8">
      <t>セイ</t>
    </rPh>
    <rPh sb="9" eb="10">
      <t>ウタガ</t>
    </rPh>
    <rPh sb="12" eb="13">
      <t>フク</t>
    </rPh>
    <rPh sb="19" eb="21">
      <t>サイケイ</t>
    </rPh>
    <phoneticPr fontId="6"/>
  </si>
  <si>
    <t>（再掲）</t>
    <phoneticPr fontId="6"/>
  </si>
  <si>
    <t>（再掲）</t>
    <rPh sb="1" eb="3">
      <t>サイケイ</t>
    </rPh>
    <phoneticPr fontId="6"/>
  </si>
  <si>
    <t>たばこ</t>
    <phoneticPr fontId="6"/>
  </si>
  <si>
    <t>腎機能障害
（疑いを含む）</t>
    <rPh sb="0" eb="3">
      <t>ジンキノウ</t>
    </rPh>
    <rPh sb="3" eb="5">
      <t>ショウガイ</t>
    </rPh>
    <rPh sb="7" eb="8">
      <t>ウタガ</t>
    </rPh>
    <rPh sb="10" eb="11">
      <t>フク</t>
    </rPh>
    <phoneticPr fontId="6"/>
  </si>
  <si>
    <t>肝疾患（疑いを含む）</t>
    <rPh sb="0" eb="1">
      <t>キモ</t>
    </rPh>
    <rPh sb="1" eb="3">
      <t>シッカン</t>
    </rPh>
    <rPh sb="4" eb="5">
      <t>ウタガ</t>
    </rPh>
    <rPh sb="7" eb="8">
      <t>フク</t>
    </rPh>
    <phoneticPr fontId="6"/>
  </si>
  <si>
    <t>貧血（疑いを含む）</t>
    <rPh sb="0" eb="2">
      <t>ヒンケツ</t>
    </rPh>
    <rPh sb="3" eb="4">
      <t>ウタガ</t>
    </rPh>
    <rPh sb="6" eb="7">
      <t>フク</t>
    </rPh>
    <phoneticPr fontId="6"/>
  </si>
  <si>
    <t>脂質異常</t>
    <rPh sb="0" eb="2">
      <t>シシツ</t>
    </rPh>
    <rPh sb="2" eb="4">
      <t>イジョウ</t>
    </rPh>
    <phoneticPr fontId="6"/>
  </si>
  <si>
    <t>血圧</t>
    <rPh sb="0" eb="2">
      <t>ケツアツ</t>
    </rPh>
    <phoneticPr fontId="6"/>
  </si>
  <si>
    <t>第４６－１表　健康増進事業（主な検査項目別の受診者数及び検査結果別人員）</t>
    <rPh sb="0" eb="1">
      <t>ダイ</t>
    </rPh>
    <rPh sb="5" eb="6">
      <t>ヒョウ</t>
    </rPh>
    <rPh sb="7" eb="9">
      <t>ケンコウ</t>
    </rPh>
    <rPh sb="9" eb="11">
      <t>ゾウシン</t>
    </rPh>
    <rPh sb="11" eb="13">
      <t>ジギョウ</t>
    </rPh>
    <rPh sb="14" eb="15">
      <t>オモ</t>
    </rPh>
    <rPh sb="16" eb="18">
      <t>ケンサ</t>
    </rPh>
    <rPh sb="18" eb="21">
      <t>コウモクベツ</t>
    </rPh>
    <rPh sb="22" eb="26">
      <t>ジュシンシャスウ</t>
    </rPh>
    <rPh sb="26" eb="27">
      <t>オヨ</t>
    </rPh>
    <rPh sb="28" eb="30">
      <t>ケンサ</t>
    </rPh>
    <rPh sb="30" eb="32">
      <t>ケッカ</t>
    </rPh>
    <rPh sb="32" eb="34">
      <t>ベツジン</t>
    </rPh>
    <rPh sb="34" eb="35">
      <t>イン</t>
    </rPh>
    <phoneticPr fontId="6"/>
  </si>
  <si>
    <t>実績評価</t>
    <rPh sb="0" eb="2">
      <t>ジッセキ</t>
    </rPh>
    <rPh sb="2" eb="4">
      <t>ヒョウカ</t>
    </rPh>
    <phoneticPr fontId="6"/>
  </si>
  <si>
    <t>継続的支援</t>
    <rPh sb="0" eb="3">
      <t>ケイゾクテキ</t>
    </rPh>
    <rPh sb="3" eb="5">
      <t>シエン</t>
    </rPh>
    <phoneticPr fontId="6"/>
  </si>
  <si>
    <t>初回面談</t>
    <rPh sb="0" eb="2">
      <t>ショカイ</t>
    </rPh>
    <rPh sb="2" eb="4">
      <t>メンダン</t>
    </rPh>
    <phoneticPr fontId="6"/>
  </si>
  <si>
    <t>実績評価</t>
    <rPh sb="0" eb="4">
      <t>ジッセキヒョウカ</t>
    </rPh>
    <phoneticPr fontId="6"/>
  </si>
  <si>
    <t>利用実人員</t>
    <rPh sb="0" eb="2">
      <t>リヨウ</t>
    </rPh>
    <rPh sb="2" eb="5">
      <t>ジツジンイン</t>
    </rPh>
    <phoneticPr fontId="6"/>
  </si>
  <si>
    <t>年度を越えて保健指導を行う場合</t>
    <rPh sb="0" eb="2">
      <t>ネンド</t>
    </rPh>
    <rPh sb="3" eb="4">
      <t>コ</t>
    </rPh>
    <rPh sb="6" eb="8">
      <t>ホケン</t>
    </rPh>
    <rPh sb="8" eb="10">
      <t>シドウ</t>
    </rPh>
    <rPh sb="11" eb="12">
      <t>オコナ</t>
    </rPh>
    <rPh sb="13" eb="15">
      <t>バアイ</t>
    </rPh>
    <phoneticPr fontId="6"/>
  </si>
  <si>
    <t>年度内に全て終了</t>
    <rPh sb="0" eb="3">
      <t>ネンドナイ</t>
    </rPh>
    <rPh sb="4" eb="5">
      <t>スベ</t>
    </rPh>
    <rPh sb="6" eb="8">
      <t>シュウリョウ</t>
    </rPh>
    <phoneticPr fontId="6"/>
  </si>
  <si>
    <t>年度内に
全て終了</t>
    <rPh sb="0" eb="3">
      <t>ネンドナイ</t>
    </rPh>
    <rPh sb="5" eb="6">
      <t>スベ</t>
    </rPh>
    <rPh sb="7" eb="9">
      <t>シュウリョウ</t>
    </rPh>
    <phoneticPr fontId="6"/>
  </si>
  <si>
    <t>第４６－２表　健康増進事業（保健指導利用区分別延人員・利用人員）</t>
    <rPh sb="0" eb="1">
      <t>ダイ</t>
    </rPh>
    <rPh sb="5" eb="6">
      <t>ヒョウ</t>
    </rPh>
    <rPh sb="7" eb="9">
      <t>ケンコウ</t>
    </rPh>
    <rPh sb="9" eb="11">
      <t>ゾウシン</t>
    </rPh>
    <rPh sb="11" eb="13">
      <t>ジギョウ</t>
    </rPh>
    <rPh sb="14" eb="16">
      <t>ホケン</t>
    </rPh>
    <rPh sb="16" eb="18">
      <t>シドウ</t>
    </rPh>
    <rPh sb="18" eb="20">
      <t>リヨウ</t>
    </rPh>
    <rPh sb="20" eb="22">
      <t>クブン</t>
    </rPh>
    <rPh sb="22" eb="23">
      <t>ベツ</t>
    </rPh>
    <rPh sb="23" eb="26">
      <t>ノベジンイン</t>
    </rPh>
    <rPh sb="27" eb="29">
      <t>リヨウ</t>
    </rPh>
    <rPh sb="29" eb="31">
      <t>ジンイン</t>
    </rPh>
    <phoneticPr fontId="6"/>
  </si>
  <si>
    <t>資料　地域保健・健康増進事業報告</t>
    <rPh sb="3" eb="5">
      <t>チイキ</t>
    </rPh>
    <rPh sb="5" eb="7">
      <t>ホケン</t>
    </rPh>
    <rPh sb="8" eb="10">
      <t>ケンコウ</t>
    </rPh>
    <rPh sb="10" eb="12">
      <t>ゾウシン</t>
    </rPh>
    <phoneticPr fontId="6"/>
  </si>
  <si>
    <t>異常を認めず</t>
  </si>
  <si>
    <t>要指導者</t>
    <phoneticPr fontId="6"/>
  </si>
  <si>
    <t>要精検者</t>
    <phoneticPr fontId="6"/>
  </si>
  <si>
    <t>指導区分別実人員</t>
    <phoneticPr fontId="6"/>
  </si>
  <si>
    <t>受診者</t>
    <rPh sb="0" eb="1">
      <t>ウケ</t>
    </rPh>
    <rPh sb="1" eb="2">
      <t>ミ</t>
    </rPh>
    <rPh sb="2" eb="3">
      <t>モノ</t>
    </rPh>
    <phoneticPr fontId="6"/>
  </si>
  <si>
    <t>指導区分別実人員</t>
    <rPh sb="0" eb="2">
      <t>シドウ</t>
    </rPh>
    <rPh sb="2" eb="4">
      <t>クブン</t>
    </rPh>
    <rPh sb="4" eb="5">
      <t>ベツ</t>
    </rPh>
    <rPh sb="5" eb="8">
      <t>ジツジンイン</t>
    </rPh>
    <phoneticPr fontId="6"/>
  </si>
  <si>
    <t>骨粗鬆症検診</t>
    <rPh sb="0" eb="4">
      <t>コツソショウショウ</t>
    </rPh>
    <rPh sb="4" eb="6">
      <t>ケンシン</t>
    </rPh>
    <phoneticPr fontId="6"/>
  </si>
  <si>
    <t>歯周疾患検診</t>
    <rPh sb="0" eb="2">
      <t>シシュウ</t>
    </rPh>
    <rPh sb="2" eb="4">
      <t>シッカン</t>
    </rPh>
    <rPh sb="4" eb="6">
      <t>ケンシン</t>
    </rPh>
    <phoneticPr fontId="6"/>
  </si>
  <si>
    <t>第４７表　健康増進事業（歯周疾患検診・骨粗鬆症検診）</t>
    <rPh sb="5" eb="7">
      <t>ケンコウ</t>
    </rPh>
    <rPh sb="7" eb="9">
      <t>ゾウシン</t>
    </rPh>
    <rPh sb="12" eb="13">
      <t>ハ</t>
    </rPh>
    <rPh sb="13" eb="14">
      <t>シュウ</t>
    </rPh>
    <rPh sb="14" eb="16">
      <t>シッカン</t>
    </rPh>
    <rPh sb="16" eb="18">
      <t>ケンシン</t>
    </rPh>
    <rPh sb="19" eb="23">
      <t>コツソショウショウ</t>
    </rPh>
    <rPh sb="23" eb="25">
      <t>ケンシン</t>
    </rPh>
    <phoneticPr fontId="6"/>
  </si>
  <si>
    <t>延人員</t>
    <phoneticPr fontId="6"/>
  </si>
  <si>
    <t>実人員</t>
    <phoneticPr fontId="6"/>
  </si>
  <si>
    <t>栄養指導(再掲)</t>
    <rPh sb="0" eb="2">
      <t>エイヨウ</t>
    </rPh>
    <rPh sb="2" eb="4">
      <t>シドウ</t>
    </rPh>
    <rPh sb="5" eb="7">
      <t>サイケイ</t>
    </rPh>
    <phoneticPr fontId="6"/>
  </si>
  <si>
    <t>口腔衛生指導(再掲)</t>
    <rPh sb="0" eb="2">
      <t>コウクウ</t>
    </rPh>
    <rPh sb="2" eb="4">
      <t>エイセイ</t>
    </rPh>
    <rPh sb="4" eb="6">
      <t>シドウ</t>
    </rPh>
    <rPh sb="7" eb="9">
      <t>サイケイ</t>
    </rPh>
    <phoneticPr fontId="6"/>
  </si>
  <si>
    <t>計</t>
    <rPh sb="0" eb="1">
      <t>ケイ</t>
    </rPh>
    <phoneticPr fontId="6"/>
  </si>
  <si>
    <t>実人員</t>
    <rPh sb="0" eb="3">
      <t>ジツジンイン</t>
    </rPh>
    <phoneticPr fontId="6"/>
  </si>
  <si>
    <t>その他</t>
    <rPh sb="2" eb="3">
      <t>タ</t>
    </rPh>
    <phoneticPr fontId="6"/>
  </si>
  <si>
    <t>認知症の者</t>
    <rPh sb="0" eb="2">
      <t>ニンチ</t>
    </rPh>
    <rPh sb="2" eb="3">
      <t>ショウ</t>
    </rPh>
    <rPh sb="4" eb="5">
      <t>モノ</t>
    </rPh>
    <phoneticPr fontId="6"/>
  </si>
  <si>
    <t>寝たきり者</t>
    <rPh sb="0" eb="1">
      <t>ネ</t>
    </rPh>
    <rPh sb="4" eb="5">
      <t>シャ</t>
    </rPh>
    <phoneticPr fontId="6"/>
  </si>
  <si>
    <t>介護家族者</t>
    <rPh sb="0" eb="2">
      <t>カイゴ</t>
    </rPh>
    <rPh sb="2" eb="4">
      <t>カゾク</t>
    </rPh>
    <rPh sb="4" eb="5">
      <t>シャ</t>
    </rPh>
    <phoneticPr fontId="6"/>
  </si>
  <si>
    <t>閉じこもり予防</t>
    <rPh sb="0" eb="1">
      <t>ト</t>
    </rPh>
    <rPh sb="5" eb="7">
      <t>ヨボウ</t>
    </rPh>
    <phoneticPr fontId="6"/>
  </si>
  <si>
    <t>個別健康教育
対象者</t>
    <rPh sb="0" eb="2">
      <t>コベツ</t>
    </rPh>
    <rPh sb="2" eb="4">
      <t>ケンコウ</t>
    </rPh>
    <rPh sb="4" eb="6">
      <t>キョウイク</t>
    </rPh>
    <rPh sb="7" eb="10">
      <t>タイショウシャ</t>
    </rPh>
    <phoneticPr fontId="6"/>
  </si>
  <si>
    <t>要指導者等</t>
    <rPh sb="0" eb="1">
      <t>ヨウ</t>
    </rPh>
    <rPh sb="1" eb="4">
      <t>シドウシャ</t>
    </rPh>
    <rPh sb="4" eb="5">
      <t>トウ</t>
    </rPh>
    <phoneticPr fontId="6"/>
  </si>
  <si>
    <t>第４８表　健康増進事業（訪問指導）</t>
    <rPh sb="3" eb="4">
      <t>ヒョウ</t>
    </rPh>
    <rPh sb="5" eb="7">
      <t>ケンコウ</t>
    </rPh>
    <rPh sb="7" eb="9">
      <t>ゾウシン</t>
    </rPh>
    <rPh sb="12" eb="14">
      <t>ホウモン</t>
    </rPh>
    <rPh sb="14" eb="16">
      <t>シドウ</t>
    </rPh>
    <phoneticPr fontId="6"/>
  </si>
  <si>
    <t>渡島保健所</t>
    <rPh sb="0" eb="2">
      <t>オシマ</t>
    </rPh>
    <phoneticPr fontId="6"/>
  </si>
  <si>
    <t>歯科衛生士</t>
    <rPh sb="0" eb="2">
      <t>シカ</t>
    </rPh>
    <rPh sb="2" eb="5">
      <t>エイセイシ</t>
    </rPh>
    <phoneticPr fontId="6"/>
  </si>
  <si>
    <t>管理栄養士及び栄養士</t>
    <rPh sb="0" eb="2">
      <t>カンリ</t>
    </rPh>
    <rPh sb="2" eb="5">
      <t>エイヨウシ</t>
    </rPh>
    <rPh sb="5" eb="6">
      <t>オヨ</t>
    </rPh>
    <rPh sb="7" eb="10">
      <t>エイヨウシ</t>
    </rPh>
    <phoneticPr fontId="6"/>
  </si>
  <si>
    <t>看護師</t>
    <rPh sb="0" eb="2">
      <t>カンゴ</t>
    </rPh>
    <rPh sb="2" eb="3">
      <t>シ</t>
    </rPh>
    <phoneticPr fontId="6"/>
  </si>
  <si>
    <t>保健師</t>
    <rPh sb="0" eb="3">
      <t>ホケンシ</t>
    </rPh>
    <phoneticPr fontId="6"/>
  </si>
  <si>
    <t>医師</t>
    <rPh sb="0" eb="2">
      <t>イシ</t>
    </rPh>
    <phoneticPr fontId="6"/>
  </si>
  <si>
    <t>従事者延人員</t>
    <rPh sb="0" eb="3">
      <t>ジュウジシャ</t>
    </rPh>
    <rPh sb="3" eb="4">
      <t>ノ</t>
    </rPh>
    <rPh sb="4" eb="6">
      <t>ジンイン</t>
    </rPh>
    <phoneticPr fontId="6"/>
  </si>
  <si>
    <t>第４９表　健康増進事業（訪問指導従事者）</t>
    <rPh sb="3" eb="4">
      <t>ヒョウ</t>
    </rPh>
    <rPh sb="5" eb="7">
      <t>ケンコウ</t>
    </rPh>
    <rPh sb="7" eb="9">
      <t>ゾウシン</t>
    </rPh>
    <rPh sb="12" eb="14">
      <t>ホウモン</t>
    </rPh>
    <rPh sb="14" eb="16">
      <t>シドウ</t>
    </rPh>
    <rPh sb="16" eb="19">
      <t>ジュウジシャ</t>
    </rPh>
    <phoneticPr fontId="6"/>
  </si>
  <si>
    <t>　</t>
    <phoneticPr fontId="6"/>
  </si>
  <si>
    <t>注　受診率の算定対象年齢を、「がん対策推進基本計画」（平成24年６月８日閣議決定）に基づき、40～69歳までとした。</t>
    <rPh sb="0" eb="1">
      <t>チュウ</t>
    </rPh>
    <rPh sb="2" eb="5">
      <t>ジュシンリツ</t>
    </rPh>
    <rPh sb="6" eb="8">
      <t>サンテイ</t>
    </rPh>
    <rPh sb="8" eb="10">
      <t>タイショウ</t>
    </rPh>
    <rPh sb="10" eb="12">
      <t>ネンレイ</t>
    </rPh>
    <rPh sb="17" eb="19">
      <t>タイサク</t>
    </rPh>
    <rPh sb="19" eb="21">
      <t>スイシン</t>
    </rPh>
    <rPh sb="21" eb="23">
      <t>キホン</t>
    </rPh>
    <rPh sb="23" eb="25">
      <t>ケイカク</t>
    </rPh>
    <rPh sb="27" eb="29">
      <t>ヘイセイ</t>
    </rPh>
    <rPh sb="31" eb="32">
      <t>ネン</t>
    </rPh>
    <rPh sb="33" eb="34">
      <t>ガツ</t>
    </rPh>
    <rPh sb="35" eb="36">
      <t>ニチ</t>
    </rPh>
    <rPh sb="36" eb="38">
      <t>カクギ</t>
    </rPh>
    <rPh sb="38" eb="40">
      <t>ケッテイ</t>
    </rPh>
    <rPh sb="42" eb="43">
      <t>モト</t>
    </rPh>
    <phoneticPr fontId="6"/>
  </si>
  <si>
    <t>資料　地域保健・健康増進事業報告</t>
    <rPh sb="0" eb="2">
      <t>シリョウ</t>
    </rPh>
    <rPh sb="3" eb="5">
      <t>チイキ</t>
    </rPh>
    <rPh sb="5" eb="7">
      <t>ホケン</t>
    </rPh>
    <rPh sb="8" eb="10">
      <t>ケンコウ</t>
    </rPh>
    <rPh sb="10" eb="12">
      <t>ゾウシン</t>
    </rPh>
    <rPh sb="12" eb="14">
      <t>ジギョウ</t>
    </rPh>
    <phoneticPr fontId="6"/>
  </si>
  <si>
    <t/>
  </si>
  <si>
    <t>…</t>
    <phoneticPr fontId="6"/>
  </si>
  <si>
    <t>ｂ</t>
    <phoneticPr fontId="6"/>
  </si>
  <si>
    <t>内視鏡</t>
    <rPh sb="0" eb="3">
      <t>ナイシキョウ</t>
    </rPh>
    <phoneticPr fontId="6"/>
  </si>
  <si>
    <t>X線</t>
    <rPh sb="0" eb="2">
      <t>エックスセン</t>
    </rPh>
    <phoneticPr fontId="6"/>
  </si>
  <si>
    <t>ｂ／ａ</t>
    <phoneticPr fontId="6"/>
  </si>
  <si>
    <t>ａ</t>
    <phoneticPr fontId="6"/>
  </si>
  <si>
    <t>個別検診</t>
    <rPh sb="0" eb="2">
      <t>コベツ</t>
    </rPh>
    <rPh sb="2" eb="4">
      <t>ケンシン</t>
    </rPh>
    <phoneticPr fontId="6"/>
  </si>
  <si>
    <t>集団検診</t>
    <rPh sb="0" eb="2">
      <t>シュウダン</t>
    </rPh>
    <rPh sb="2" eb="4">
      <t>ケンシン</t>
    </rPh>
    <phoneticPr fontId="6"/>
  </si>
  <si>
    <t>個別健診</t>
    <rPh sb="0" eb="2">
      <t>コベツ</t>
    </rPh>
    <rPh sb="2" eb="4">
      <t>ケンシン</t>
    </rPh>
    <phoneticPr fontId="6"/>
  </si>
  <si>
    <t>受診者数（年度内）</t>
    <phoneticPr fontId="6"/>
  </si>
  <si>
    <t>受診者数</t>
    <rPh sb="0" eb="3">
      <t>ジュシンシャ</t>
    </rPh>
    <rPh sb="3" eb="4">
      <t>スウ</t>
    </rPh>
    <phoneticPr fontId="6"/>
  </si>
  <si>
    <t>受診率（％）</t>
    <rPh sb="0" eb="2">
      <t>ジュシン</t>
    </rPh>
    <rPh sb="2" eb="3">
      <t>リツ</t>
    </rPh>
    <phoneticPr fontId="6"/>
  </si>
  <si>
    <t>対象者数</t>
    <rPh sb="0" eb="3">
      <t>タイショウシャ</t>
    </rPh>
    <rPh sb="3" eb="4">
      <t>スウ</t>
    </rPh>
    <phoneticPr fontId="6"/>
  </si>
  <si>
    <t>受診者数（年度内）</t>
    <rPh sb="0" eb="2">
      <t>ジュシン</t>
    </rPh>
    <rPh sb="2" eb="3">
      <t>シャ</t>
    </rPh>
    <rPh sb="3" eb="4">
      <t>スウ</t>
    </rPh>
    <rPh sb="5" eb="8">
      <t>ネンドナイ</t>
    </rPh>
    <phoneticPr fontId="6"/>
  </si>
  <si>
    <t>令和元(2年連続)</t>
    <rPh sb="5" eb="6">
      <t>ネン</t>
    </rPh>
    <rPh sb="6" eb="8">
      <t>レンゾク</t>
    </rPh>
    <phoneticPr fontId="6"/>
  </si>
  <si>
    <t>H30</t>
    <phoneticPr fontId="6"/>
  </si>
  <si>
    <t>令和元</t>
  </si>
  <si>
    <t>40～69歳の対象者数・受診者数・受診率</t>
    <rPh sb="5" eb="6">
      <t>サイ</t>
    </rPh>
    <rPh sb="7" eb="10">
      <t>タイショウシャ</t>
    </rPh>
    <rPh sb="10" eb="11">
      <t>スウ</t>
    </rPh>
    <rPh sb="12" eb="15">
      <t>ジュシンシャ</t>
    </rPh>
    <rPh sb="15" eb="16">
      <t>スウ</t>
    </rPh>
    <rPh sb="17" eb="19">
      <t>ジュシン</t>
    </rPh>
    <rPh sb="19" eb="20">
      <t>リツ</t>
    </rPh>
    <phoneticPr fontId="6"/>
  </si>
  <si>
    <t>２年連続受診者数（年度内）</t>
    <rPh sb="1" eb="2">
      <t>ネン</t>
    </rPh>
    <rPh sb="2" eb="4">
      <t>レンゾク</t>
    </rPh>
    <rPh sb="4" eb="7">
      <t>ジュシンシャ</t>
    </rPh>
    <rPh sb="7" eb="8">
      <t>スウ</t>
    </rPh>
    <rPh sb="9" eb="12">
      <t>ネンドナイ</t>
    </rPh>
    <phoneticPr fontId="6"/>
  </si>
  <si>
    <t>胃内視鏡検査</t>
    <rPh sb="0" eb="1">
      <t>イ</t>
    </rPh>
    <rPh sb="1" eb="4">
      <t>ナイシキョウ</t>
    </rPh>
    <rPh sb="4" eb="6">
      <t>ケンサ</t>
    </rPh>
    <phoneticPr fontId="6"/>
  </si>
  <si>
    <t>胃部エックス線検査</t>
    <rPh sb="0" eb="1">
      <t>イ</t>
    </rPh>
    <rPh sb="1" eb="2">
      <t>ブ</t>
    </rPh>
    <rPh sb="6" eb="7">
      <t>セン</t>
    </rPh>
    <rPh sb="7" eb="9">
      <t>ケンサ</t>
    </rPh>
    <phoneticPr fontId="6"/>
  </si>
  <si>
    <t>H30受診者</t>
    <rPh sb="3" eb="6">
      <t>ジュシンシャ</t>
    </rPh>
    <phoneticPr fontId="6"/>
  </si>
  <si>
    <t>第５０－１表　健康増進事業（胃がん検診受診状況）</t>
    <rPh sb="19" eb="21">
      <t>ジュシン</t>
    </rPh>
    <rPh sb="21" eb="23">
      <t>ジョウキョウ</t>
    </rPh>
    <phoneticPr fontId="6"/>
  </si>
  <si>
    <t>早期がんのうち粘膜内がん</t>
    <rPh sb="0" eb="2">
      <t>ソウキ</t>
    </rPh>
    <rPh sb="7" eb="9">
      <t>ネンマク</t>
    </rPh>
    <rPh sb="9" eb="10">
      <t>ナイ</t>
    </rPh>
    <phoneticPr fontId="6"/>
  </si>
  <si>
    <t>原発性のがんのうち早期がん</t>
    <rPh sb="0" eb="3">
      <t>ゲンパツセイ</t>
    </rPh>
    <rPh sb="9" eb="11">
      <t>ソウキ</t>
    </rPh>
    <phoneticPr fontId="6"/>
  </si>
  <si>
    <t>がん以外の疾患であった者</t>
    <rPh sb="2" eb="4">
      <t>イガイ</t>
    </rPh>
    <rPh sb="5" eb="7">
      <t>シッカン</t>
    </rPh>
    <rPh sb="11" eb="12">
      <t>モノ</t>
    </rPh>
    <phoneticPr fontId="6"/>
  </si>
  <si>
    <t>がんの疑いのある者または未確定</t>
    <rPh sb="3" eb="4">
      <t>ウタガ</t>
    </rPh>
    <rPh sb="8" eb="9">
      <t>モノ</t>
    </rPh>
    <rPh sb="12" eb="15">
      <t>ミカクテイ</t>
    </rPh>
    <phoneticPr fontId="6"/>
  </si>
  <si>
    <t>がんであった者</t>
    <rPh sb="6" eb="7">
      <t>モノ</t>
    </rPh>
    <phoneticPr fontId="6"/>
  </si>
  <si>
    <t>異常認めず</t>
    <rPh sb="0" eb="2">
      <t>イジョウ</t>
    </rPh>
    <rPh sb="2" eb="3">
      <t>ミト</t>
    </rPh>
    <phoneticPr fontId="6"/>
  </si>
  <si>
    <t>未把握</t>
    <rPh sb="0" eb="1">
      <t>ミ</t>
    </rPh>
    <rPh sb="1" eb="3">
      <t>ハアク</t>
    </rPh>
    <phoneticPr fontId="6"/>
  </si>
  <si>
    <t>未受診</t>
    <rPh sb="0" eb="1">
      <t>ミ</t>
    </rPh>
    <rPh sb="1" eb="3">
      <t>ジュシン</t>
    </rPh>
    <phoneticPr fontId="6"/>
  </si>
  <si>
    <t>精密検査受診者</t>
    <rPh sb="0" eb="2">
      <t>セイミツ</t>
    </rPh>
    <rPh sb="2" eb="4">
      <t>ケンサ</t>
    </rPh>
    <rPh sb="4" eb="7">
      <t>ジュシンシャ</t>
    </rPh>
    <phoneticPr fontId="6"/>
  </si>
  <si>
    <t>精密検査受診の有無別人員</t>
    <rPh sb="2" eb="4">
      <t>ケンサ</t>
    </rPh>
    <rPh sb="4" eb="6">
      <t>ジュシン</t>
    </rPh>
    <phoneticPr fontId="6"/>
  </si>
  <si>
    <t>要精密検査者数（年度中）</t>
    <rPh sb="0" eb="1">
      <t>ヨウ</t>
    </rPh>
    <rPh sb="1" eb="3">
      <t>セイミツ</t>
    </rPh>
    <rPh sb="3" eb="6">
      <t>ケンサシャ</t>
    </rPh>
    <rPh sb="6" eb="7">
      <t>スウ</t>
    </rPh>
    <rPh sb="8" eb="10">
      <t>ネンド</t>
    </rPh>
    <rPh sb="10" eb="11">
      <t>チュウ</t>
    </rPh>
    <phoneticPr fontId="6"/>
  </si>
  <si>
    <t>受診者数
（年度中）</t>
    <rPh sb="0" eb="4">
      <t>ジュシンシャスウ</t>
    </rPh>
    <rPh sb="6" eb="8">
      <t>ネンド</t>
    </rPh>
    <rPh sb="8" eb="9">
      <t>チュウ</t>
    </rPh>
    <phoneticPr fontId="6"/>
  </si>
  <si>
    <t>第５０－２表　健康増進事業（胃がん検診　前年度精密検査の結果）</t>
    <rPh sb="20" eb="23">
      <t>ゼンネンド</t>
    </rPh>
    <rPh sb="23" eb="25">
      <t>セイミツ</t>
    </rPh>
    <rPh sb="25" eb="27">
      <t>ケンサ</t>
    </rPh>
    <rPh sb="28" eb="30">
      <t>ケッカ</t>
    </rPh>
    <phoneticPr fontId="6"/>
  </si>
  <si>
    <t>注　受診率の算定対象年齢を、「がん対策推進基本計画」（平成24年6月8日閣議決定）に基づき、40～69歳までとした。</t>
    <rPh sb="51" eb="52">
      <t>サイ</t>
    </rPh>
    <phoneticPr fontId="6"/>
  </si>
  <si>
    <t>受診率（％）</t>
    <rPh sb="0" eb="3">
      <t>ジュシンリツ</t>
    </rPh>
    <phoneticPr fontId="6"/>
  </si>
  <si>
    <t>受診者数</t>
    <rPh sb="0" eb="2">
      <t>ジュシン</t>
    </rPh>
    <rPh sb="2" eb="3">
      <t>モノ</t>
    </rPh>
    <rPh sb="3" eb="4">
      <t>スウ</t>
    </rPh>
    <phoneticPr fontId="6"/>
  </si>
  <si>
    <t>問診者数</t>
    <rPh sb="0" eb="2">
      <t>モンシン</t>
    </rPh>
    <rPh sb="2" eb="3">
      <t>シャ</t>
    </rPh>
    <rPh sb="3" eb="4">
      <t>スウ</t>
    </rPh>
    <phoneticPr fontId="6"/>
  </si>
  <si>
    <t>左のうち喀痰細胞診受診者</t>
    <rPh sb="0" eb="1">
      <t>ヒダリ</t>
    </rPh>
    <rPh sb="9" eb="12">
      <t>ジュシンシャ</t>
    </rPh>
    <phoneticPr fontId="6"/>
  </si>
  <si>
    <t>胸部Ｘ線検査受診者</t>
    <rPh sb="0" eb="2">
      <t>キョウブ</t>
    </rPh>
    <rPh sb="3" eb="4">
      <t>セン</t>
    </rPh>
    <rPh sb="4" eb="6">
      <t>ケンサ</t>
    </rPh>
    <rPh sb="6" eb="9">
      <t>ジュシンシャ</t>
    </rPh>
    <phoneticPr fontId="6"/>
  </si>
  <si>
    <t>第５１－１表　健康増進事業（肺がん検診受診状況）</t>
    <rPh sb="7" eb="9">
      <t>ケンコウ</t>
    </rPh>
    <rPh sb="9" eb="11">
      <t>ゾウシン</t>
    </rPh>
    <rPh sb="14" eb="15">
      <t>ハイ</t>
    </rPh>
    <rPh sb="21" eb="23">
      <t>ジョウキョウ</t>
    </rPh>
    <phoneticPr fontId="6"/>
  </si>
  <si>
    <t>がんのうち臨床病期Ⅰ期</t>
    <rPh sb="5" eb="7">
      <t>リンショウ</t>
    </rPh>
    <rPh sb="7" eb="8">
      <t>ビョウ</t>
    </rPh>
    <rPh sb="8" eb="9">
      <t>キ</t>
    </rPh>
    <rPh sb="10" eb="11">
      <t>キ</t>
    </rPh>
    <phoneticPr fontId="6"/>
  </si>
  <si>
    <t>精密受診者</t>
    <rPh sb="0" eb="2">
      <t>セイミツ</t>
    </rPh>
    <rPh sb="2" eb="5">
      <t>ジュシンシャ</t>
    </rPh>
    <phoneticPr fontId="6"/>
  </si>
  <si>
    <t>第５１－２表　健康増進事業（肺がん検診（全て）　前年度精密検査の結果）</t>
    <rPh sb="20" eb="21">
      <t>スベ</t>
    </rPh>
    <rPh sb="24" eb="27">
      <t>ゼンネンド</t>
    </rPh>
    <rPh sb="27" eb="29">
      <t>セイミツ</t>
    </rPh>
    <rPh sb="29" eb="31">
      <t>ケンサ</t>
    </rPh>
    <rPh sb="32" eb="34">
      <t>ケッカ</t>
    </rPh>
    <phoneticPr fontId="6"/>
  </si>
  <si>
    <t>注　受診率の算定対象年齢を、「がん対策推進基本計画」（平成24年6月8日閣議決定）に基づき、40～69歳までとした。　</t>
    <rPh sb="42" eb="43">
      <t>モト</t>
    </rPh>
    <phoneticPr fontId="6"/>
  </si>
  <si>
    <t>南檜山
第2次保健医療福祉圏</t>
  </si>
  <si>
    <t>北渡島檜山
第2次保健医療福祉圏</t>
  </si>
  <si>
    <t>受診者数</t>
    <rPh sb="3" eb="4">
      <t>スウ</t>
    </rPh>
    <phoneticPr fontId="6"/>
  </si>
  <si>
    <t>令和元年度　</t>
  </si>
  <si>
    <t>第５２－１表　健康増進事業（大腸がん検診受診状況）</t>
    <rPh sb="7" eb="9">
      <t>ケンコウ</t>
    </rPh>
    <rPh sb="9" eb="11">
      <t>ゾウシン</t>
    </rPh>
    <rPh sb="14" eb="16">
      <t>ダイチョウ</t>
    </rPh>
    <rPh sb="20" eb="22">
      <t>ジュシン</t>
    </rPh>
    <rPh sb="22" eb="24">
      <t>ジョウキョウ</t>
    </rPh>
    <phoneticPr fontId="6"/>
  </si>
  <si>
    <t>がんのうち早期がん</t>
    <rPh sb="5" eb="7">
      <t>ソウキ</t>
    </rPh>
    <phoneticPr fontId="6"/>
  </si>
  <si>
    <t>がん及び肺腫以外の疾患であった者</t>
    <rPh sb="2" eb="3">
      <t>オヨ</t>
    </rPh>
    <rPh sb="4" eb="5">
      <t>ハイ</t>
    </rPh>
    <rPh sb="5" eb="6">
      <t>シュ</t>
    </rPh>
    <rPh sb="6" eb="8">
      <t>イガイ</t>
    </rPh>
    <rPh sb="9" eb="11">
      <t>シッカン</t>
    </rPh>
    <rPh sb="15" eb="16">
      <t>モノ</t>
    </rPh>
    <phoneticPr fontId="6"/>
  </si>
  <si>
    <t>肺腫のあった者</t>
    <rPh sb="0" eb="1">
      <t>ハイ</t>
    </rPh>
    <rPh sb="1" eb="2">
      <t>シュ</t>
    </rPh>
    <rPh sb="6" eb="7">
      <t>モノ</t>
    </rPh>
    <phoneticPr fontId="6"/>
  </si>
  <si>
    <t>精密検査受診の有無別人員</t>
    <rPh sb="0" eb="2">
      <t>セイミツ</t>
    </rPh>
    <rPh sb="2" eb="4">
      <t>ケンサ</t>
    </rPh>
    <rPh sb="4" eb="6">
      <t>ジュシン</t>
    </rPh>
    <rPh sb="7" eb="9">
      <t>ウム</t>
    </rPh>
    <rPh sb="9" eb="10">
      <t>ベツ</t>
    </rPh>
    <rPh sb="10" eb="12">
      <t>ジンイン</t>
    </rPh>
    <phoneticPr fontId="6"/>
  </si>
  <si>
    <t>第５２－２表　健康増進事業（大腸がん検診　前年度精密検査の結果）</t>
    <rPh sb="21" eb="24">
      <t>ゼンネンド</t>
    </rPh>
    <rPh sb="24" eb="26">
      <t>セイミツ</t>
    </rPh>
    <rPh sb="26" eb="28">
      <t>ケンサ</t>
    </rPh>
    <rPh sb="29" eb="31">
      <t>ケッカ</t>
    </rPh>
    <phoneticPr fontId="6"/>
  </si>
  <si>
    <t>左のうち2年連続受診者数</t>
    <rPh sb="0" eb="1">
      <t>ヒダリ</t>
    </rPh>
    <rPh sb="5" eb="6">
      <t>ネン</t>
    </rPh>
    <rPh sb="6" eb="8">
      <t>レンゾク</t>
    </rPh>
    <rPh sb="11" eb="12">
      <t>スウ</t>
    </rPh>
    <phoneticPr fontId="6"/>
  </si>
  <si>
    <t>子宮頸がん</t>
    <rPh sb="0" eb="2">
      <t>シキュウ</t>
    </rPh>
    <rPh sb="2" eb="3">
      <t>クビ</t>
    </rPh>
    <phoneticPr fontId="6"/>
  </si>
  <si>
    <t>第５３－１表　健康増進事業（子宮頸がん検診受診者）</t>
    <rPh sb="7" eb="9">
      <t>ケンコウ</t>
    </rPh>
    <rPh sb="9" eb="11">
      <t>ゾウシン</t>
    </rPh>
    <rPh sb="16" eb="17">
      <t>ケイ</t>
    </rPh>
    <rPh sb="21" eb="24">
      <t>ジュシンシャ</t>
    </rPh>
    <phoneticPr fontId="6"/>
  </si>
  <si>
    <t>　　</t>
    <phoneticPr fontId="6"/>
  </si>
  <si>
    <t>注　受診率の算定対象年齢を、「がん対策推進基本計画」（平成24年6月8日閣議決定）に基づき20歳から69歳までとした。　</t>
    <phoneticPr fontId="6"/>
  </si>
  <si>
    <t>ｂ＋ｃ－ｄ／ａ</t>
    <phoneticPr fontId="6"/>
  </si>
  <si>
    <t>ｄ</t>
    <phoneticPr fontId="6"/>
  </si>
  <si>
    <t>ｃ</t>
    <phoneticPr fontId="6"/>
  </si>
  <si>
    <t>２年連続
受診者数</t>
    <rPh sb="1" eb="2">
      <t>ネン</t>
    </rPh>
    <rPh sb="2" eb="4">
      <t>レンゾク</t>
    </rPh>
    <rPh sb="5" eb="8">
      <t>ジュシンシャ</t>
    </rPh>
    <rPh sb="8" eb="9">
      <t>スウ</t>
    </rPh>
    <phoneticPr fontId="6"/>
  </si>
  <si>
    <t>前年度
受診者数</t>
    <rPh sb="0" eb="3">
      <t>ゼンネンド</t>
    </rPh>
    <rPh sb="4" eb="7">
      <t>ジュシンシャ</t>
    </rPh>
    <rPh sb="7" eb="8">
      <t>スウ</t>
    </rPh>
    <phoneticPr fontId="6"/>
  </si>
  <si>
    <t>当該年度
受診者数</t>
    <rPh sb="0" eb="2">
      <t>トウガイ</t>
    </rPh>
    <rPh sb="2" eb="4">
      <t>ネンド</t>
    </rPh>
    <rPh sb="5" eb="8">
      <t>ジュシンシャ</t>
    </rPh>
    <rPh sb="8" eb="9">
      <t>スウ</t>
    </rPh>
    <phoneticPr fontId="6"/>
  </si>
  <si>
    <t>子宮頸がん検診</t>
    <rPh sb="0" eb="2">
      <t>シキュウ</t>
    </rPh>
    <rPh sb="2" eb="3">
      <t>ケイ</t>
    </rPh>
    <rPh sb="5" eb="7">
      <t>ケンシン</t>
    </rPh>
    <phoneticPr fontId="6"/>
  </si>
  <si>
    <t>第５３－２表　健康増進事業（子宮頸がん検診受診率）</t>
    <rPh sb="7" eb="9">
      <t>ケンコウ</t>
    </rPh>
    <rPh sb="9" eb="11">
      <t>ゾウシン</t>
    </rPh>
    <rPh sb="14" eb="16">
      <t>シキュウ</t>
    </rPh>
    <rPh sb="16" eb="17">
      <t>ケイ</t>
    </rPh>
    <rPh sb="21" eb="23">
      <t>ジュシン</t>
    </rPh>
    <rPh sb="23" eb="24">
      <t>リツ</t>
    </rPh>
    <phoneticPr fontId="6"/>
  </si>
  <si>
    <t>渡島保健所</t>
    <rPh sb="0" eb="2">
      <t>オシマ</t>
    </rPh>
    <rPh sb="2" eb="4">
      <t>ホケン</t>
    </rPh>
    <rPh sb="4" eb="5">
      <t>ジョ</t>
    </rPh>
    <phoneticPr fontId="6"/>
  </si>
  <si>
    <t>進行度IA期のがん</t>
    <rPh sb="0" eb="3">
      <t>シンコウド</t>
    </rPh>
    <rPh sb="5" eb="6">
      <t>キ</t>
    </rPh>
    <phoneticPr fontId="6"/>
  </si>
  <si>
    <t>がん及びCIN（異形成等）以外の疾患であった者</t>
    <rPh sb="2" eb="3">
      <t>オヨ</t>
    </rPh>
    <rPh sb="8" eb="9">
      <t>イ</t>
    </rPh>
    <rPh sb="9" eb="12">
      <t>ケイセイナド</t>
    </rPh>
    <rPh sb="13" eb="15">
      <t>イガイ</t>
    </rPh>
    <rPh sb="16" eb="18">
      <t>シッカン</t>
    </rPh>
    <rPh sb="22" eb="23">
      <t>モノ</t>
    </rPh>
    <phoneticPr fontId="6"/>
  </si>
  <si>
    <t>CIN1であった者</t>
    <rPh sb="8" eb="9">
      <t>モノ</t>
    </rPh>
    <phoneticPr fontId="6"/>
  </si>
  <si>
    <t>CIN3又はCIN2と区分できない者</t>
    <rPh sb="4" eb="5">
      <t>マタ</t>
    </rPh>
    <rPh sb="11" eb="13">
      <t>クブン</t>
    </rPh>
    <rPh sb="17" eb="18">
      <t>モノ</t>
    </rPh>
    <phoneticPr fontId="6"/>
  </si>
  <si>
    <t>CIN2であった者</t>
    <rPh sb="8" eb="9">
      <t>モノ</t>
    </rPh>
    <phoneticPr fontId="6"/>
  </si>
  <si>
    <t>CIN3であった者</t>
    <rPh sb="8" eb="9">
      <t>モノ</t>
    </rPh>
    <phoneticPr fontId="6"/>
  </si>
  <si>
    <t>AISであった者</t>
    <rPh sb="7" eb="8">
      <t>モノ</t>
    </rPh>
    <phoneticPr fontId="6"/>
  </si>
  <si>
    <t>判定不能</t>
    <rPh sb="0" eb="2">
      <t>ハンテイ</t>
    </rPh>
    <rPh sb="2" eb="4">
      <t>フノウ</t>
    </rPh>
    <phoneticPr fontId="6"/>
  </si>
  <si>
    <t>要精検
（２）</t>
    <rPh sb="0" eb="1">
      <t>ヨウ</t>
    </rPh>
    <rPh sb="1" eb="3">
      <t>セイケン</t>
    </rPh>
    <phoneticPr fontId="6"/>
  </si>
  <si>
    <t>要精検
（１）</t>
    <rPh sb="0" eb="1">
      <t>ヨウ</t>
    </rPh>
    <rPh sb="1" eb="3">
      <t>セイケン</t>
    </rPh>
    <phoneticPr fontId="6"/>
  </si>
  <si>
    <t>精検不要</t>
    <rPh sb="0" eb="2">
      <t>セイケン</t>
    </rPh>
    <rPh sb="2" eb="4">
      <t>フヨウ</t>
    </rPh>
    <phoneticPr fontId="6"/>
  </si>
  <si>
    <t>不適正</t>
    <rPh sb="0" eb="3">
      <t>フテキセイ</t>
    </rPh>
    <phoneticPr fontId="6"/>
  </si>
  <si>
    <t>適正</t>
    <rPh sb="0" eb="2">
      <t>テキセイ</t>
    </rPh>
    <phoneticPr fontId="6"/>
  </si>
  <si>
    <t>細胞診の判定人数</t>
    <rPh sb="0" eb="2">
      <t>サイボウ</t>
    </rPh>
    <rPh sb="2" eb="3">
      <t>シン</t>
    </rPh>
    <rPh sb="4" eb="6">
      <t>ハンテイ</t>
    </rPh>
    <rPh sb="6" eb="8">
      <t>ニンズウ</t>
    </rPh>
    <phoneticPr fontId="6"/>
  </si>
  <si>
    <t>初回検体の適正・不適正</t>
    <rPh sb="0" eb="2">
      <t>ショカイ</t>
    </rPh>
    <rPh sb="2" eb="4">
      <t>ケンタイ</t>
    </rPh>
    <rPh sb="5" eb="7">
      <t>テキセイ</t>
    </rPh>
    <rPh sb="8" eb="11">
      <t>フテキセイ</t>
    </rPh>
    <phoneticPr fontId="6"/>
  </si>
  <si>
    <t>第５３－３表　健康増進事業（子宮頸がん検診 前年度精密検査の結果）</t>
    <rPh sb="7" eb="9">
      <t>ケンコウ</t>
    </rPh>
    <rPh sb="9" eb="11">
      <t>ゾウシン</t>
    </rPh>
    <rPh sb="16" eb="17">
      <t>クビ</t>
    </rPh>
    <rPh sb="22" eb="25">
      <t>ゼンネンド</t>
    </rPh>
    <rPh sb="25" eb="27">
      <t>セイミツ</t>
    </rPh>
    <rPh sb="27" eb="29">
      <t>ケンサ</t>
    </rPh>
    <rPh sb="30" eb="32">
      <t>ケッカ</t>
    </rPh>
    <phoneticPr fontId="6"/>
  </si>
  <si>
    <t>（a）</t>
  </si>
  <si>
    <t>対象者数　　　　　　</t>
    <rPh sb="0" eb="3">
      <t>タイショウシャ</t>
    </rPh>
    <rPh sb="3" eb="4">
      <t>スウ</t>
    </rPh>
    <phoneticPr fontId="6"/>
  </si>
  <si>
    <t>第５４－１表　健康増進事業（乳がん検診受診者）</t>
    <rPh sb="7" eb="9">
      <t>ケンコウ</t>
    </rPh>
    <rPh sb="9" eb="11">
      <t>ゾウシン</t>
    </rPh>
    <rPh sb="14" eb="15">
      <t>ニュウ</t>
    </rPh>
    <rPh sb="19" eb="21">
      <t>ジュシン</t>
    </rPh>
    <rPh sb="21" eb="22">
      <t>モノ</t>
    </rPh>
    <phoneticPr fontId="6"/>
  </si>
  <si>
    <t>注　受診率の算定対象年齢を、「がん対策推進基本計画」（平成24年6月8日閣議決定）に基づき、40～69歳までとした。</t>
    <phoneticPr fontId="6"/>
  </si>
  <si>
    <t>当該年度受診者数（視触診及びマンモグラフィイ）</t>
    <rPh sb="0" eb="2">
      <t>トウガイ</t>
    </rPh>
    <rPh sb="2" eb="4">
      <t>ネンド</t>
    </rPh>
    <rPh sb="4" eb="7">
      <t>ジュシンシャ</t>
    </rPh>
    <rPh sb="7" eb="8">
      <t>スウ</t>
    </rPh>
    <rPh sb="9" eb="12">
      <t>シショクシン</t>
    </rPh>
    <rPh sb="12" eb="13">
      <t>オヨ</t>
    </rPh>
    <phoneticPr fontId="6"/>
  </si>
  <si>
    <t>乳がん検診</t>
    <rPh sb="0" eb="1">
      <t>ニュウ</t>
    </rPh>
    <rPh sb="3" eb="5">
      <t>ケンシン</t>
    </rPh>
    <phoneticPr fontId="6"/>
  </si>
  <si>
    <t>第５４－２表　健康増進事業（乳がん検診受診率）</t>
    <rPh sb="7" eb="9">
      <t>ケンコウ</t>
    </rPh>
    <rPh sb="9" eb="11">
      <t>ゾウシン</t>
    </rPh>
    <rPh sb="14" eb="15">
      <t>ニュウ</t>
    </rPh>
    <rPh sb="17" eb="19">
      <t>ケンシン</t>
    </rPh>
    <rPh sb="19" eb="21">
      <t>ジュシン</t>
    </rPh>
    <rPh sb="21" eb="22">
      <t>リツ</t>
    </rPh>
    <phoneticPr fontId="6"/>
  </si>
  <si>
    <t>早期がんのうち非浸潤がん</t>
    <rPh sb="0" eb="2">
      <t>ソウキ</t>
    </rPh>
    <rPh sb="7" eb="8">
      <t>ヒ</t>
    </rPh>
    <rPh sb="8" eb="10">
      <t>シンジュン</t>
    </rPh>
    <phoneticPr fontId="6"/>
  </si>
  <si>
    <t>要精密
検査者数
（年度中）</t>
    <rPh sb="0" eb="1">
      <t>ヨウ</t>
    </rPh>
    <rPh sb="1" eb="3">
      <t>セイミツ</t>
    </rPh>
    <rPh sb="4" eb="7">
      <t>ケンサシャ</t>
    </rPh>
    <rPh sb="7" eb="8">
      <t>スウ</t>
    </rPh>
    <rPh sb="10" eb="12">
      <t>ネンド</t>
    </rPh>
    <rPh sb="12" eb="13">
      <t>チュウ</t>
    </rPh>
    <phoneticPr fontId="6"/>
  </si>
  <si>
    <t>カテゴリー５</t>
  </si>
  <si>
    <t>カテゴリー４</t>
  </si>
  <si>
    <t>カテゴリー３</t>
  </si>
  <si>
    <t>カテゴリー２</t>
  </si>
  <si>
    <t>カテゴリー１</t>
    <phoneticPr fontId="6"/>
  </si>
  <si>
    <t>カテゴリーＮ－２</t>
    <phoneticPr fontId="6"/>
  </si>
  <si>
    <t>カテゴリーＮ－１</t>
    <phoneticPr fontId="6"/>
  </si>
  <si>
    <t>精密検査受診の有無別人数</t>
    <rPh sb="0" eb="2">
      <t>セイミツ</t>
    </rPh>
    <rPh sb="2" eb="4">
      <t>ケンサ</t>
    </rPh>
    <rPh sb="4" eb="6">
      <t>ジュシン</t>
    </rPh>
    <rPh sb="7" eb="9">
      <t>ウム</t>
    </rPh>
    <rPh sb="9" eb="10">
      <t>ベツ</t>
    </rPh>
    <rPh sb="10" eb="12">
      <t>ニンズウ</t>
    </rPh>
    <phoneticPr fontId="6"/>
  </si>
  <si>
    <t>マンモグラフィの判定別人数</t>
    <rPh sb="8" eb="10">
      <t>ハンテイ</t>
    </rPh>
    <rPh sb="10" eb="11">
      <t>ベツ</t>
    </rPh>
    <rPh sb="11" eb="13">
      <t>ニンズウ</t>
    </rPh>
    <phoneticPr fontId="6"/>
  </si>
  <si>
    <t>第５４－３表　健康増進事業（乳がん検診　前年度精密検査の結果）</t>
    <rPh sb="20" eb="23">
      <t>ゼンネンド</t>
    </rPh>
    <rPh sb="23" eb="25">
      <t>セイミツ</t>
    </rPh>
    <rPh sb="25" eb="27">
      <t>ケンサ</t>
    </rPh>
    <rPh sb="28" eb="30">
      <t>ケッカ</t>
    </rPh>
    <phoneticPr fontId="6"/>
  </si>
  <si>
    <t>判定⑤</t>
    <rPh sb="0" eb="2">
      <t>ハンテイ</t>
    </rPh>
    <phoneticPr fontId="6"/>
  </si>
  <si>
    <t>判定④</t>
    <rPh sb="0" eb="2">
      <t>ハンテイ</t>
    </rPh>
    <phoneticPr fontId="6"/>
  </si>
  <si>
    <t>判定③</t>
    <rPh sb="0" eb="2">
      <t>ハンテイ</t>
    </rPh>
    <phoneticPr fontId="6"/>
  </si>
  <si>
    <t>判定②</t>
    <rPh sb="0" eb="2">
      <t>ハンテイ</t>
    </rPh>
    <phoneticPr fontId="6"/>
  </si>
  <si>
    <t>判定①</t>
    <rPh sb="0" eb="2">
      <t>ハンテイ</t>
    </rPh>
    <phoneticPr fontId="6"/>
  </si>
  <si>
    <t>陰性</t>
    <rPh sb="0" eb="2">
      <t>インセイ</t>
    </rPh>
    <phoneticPr fontId="6"/>
  </si>
  <si>
    <t>陽性</t>
    <rPh sb="0" eb="2">
      <t>ヨウセイ</t>
    </rPh>
    <phoneticPr fontId="6"/>
  </si>
  <si>
    <t>Ｃ型</t>
    <rPh sb="1" eb="2">
      <t>ガタ</t>
    </rPh>
    <phoneticPr fontId="6"/>
  </si>
  <si>
    <t>Ｂ型</t>
    <rPh sb="1" eb="2">
      <t>ガタ</t>
    </rPh>
    <phoneticPr fontId="6"/>
  </si>
  <si>
    <t>Ｃ型肝炎ウイルス検診</t>
    <rPh sb="1" eb="2">
      <t>ガタ</t>
    </rPh>
    <rPh sb="2" eb="4">
      <t>カンエン</t>
    </rPh>
    <rPh sb="8" eb="10">
      <t>ケンシン</t>
    </rPh>
    <phoneticPr fontId="6"/>
  </si>
  <si>
    <t>Ｂ型肝炎ウイルス検診</t>
    <rPh sb="1" eb="2">
      <t>ガタ</t>
    </rPh>
    <rPh sb="2" eb="4">
      <t>カンエン</t>
    </rPh>
    <rPh sb="8" eb="10">
      <t>ケンシン</t>
    </rPh>
    <phoneticPr fontId="6"/>
  </si>
  <si>
    <t>受診者数（年度中）</t>
    <rPh sb="3" eb="4">
      <t>スウ</t>
    </rPh>
    <rPh sb="5" eb="7">
      <t>ネンド</t>
    </rPh>
    <rPh sb="7" eb="8">
      <t>チュウ</t>
    </rPh>
    <phoneticPr fontId="6"/>
  </si>
  <si>
    <t>40歳検診以外の対象者への検診</t>
    <rPh sb="2" eb="3">
      <t>サイ</t>
    </rPh>
    <rPh sb="3" eb="5">
      <t>ケンシン</t>
    </rPh>
    <rPh sb="5" eb="7">
      <t>イガイ</t>
    </rPh>
    <rPh sb="8" eb="11">
      <t>タイショウシャ</t>
    </rPh>
    <rPh sb="13" eb="15">
      <t>ケンシン</t>
    </rPh>
    <phoneticPr fontId="6"/>
  </si>
  <si>
    <t>40歳検診</t>
    <rPh sb="2" eb="3">
      <t>サイ</t>
    </rPh>
    <rPh sb="3" eb="5">
      <t>ケンシン</t>
    </rPh>
    <phoneticPr fontId="6"/>
  </si>
  <si>
    <t>第５５－１表　健康増進事業（肝炎ウイルス検診）</t>
    <rPh sb="7" eb="9">
      <t>ケンコウ</t>
    </rPh>
    <rPh sb="9" eb="11">
      <t>ゾウシン</t>
    </rPh>
    <rPh sb="14" eb="16">
      <t>カンエン</t>
    </rPh>
    <phoneticPr fontId="6"/>
  </si>
  <si>
    <t>.</t>
    <phoneticPr fontId="6"/>
  </si>
  <si>
    <t>参加延人数</t>
    <rPh sb="0" eb="2">
      <t>サンカ</t>
    </rPh>
    <rPh sb="2" eb="3">
      <t>ノ</t>
    </rPh>
    <rPh sb="3" eb="5">
      <t>ニンズウ</t>
    </rPh>
    <phoneticPr fontId="6"/>
  </si>
  <si>
    <t>健康相談</t>
    <rPh sb="0" eb="2">
      <t>ケンコウ</t>
    </rPh>
    <rPh sb="2" eb="4">
      <t>ソウダン</t>
    </rPh>
    <phoneticPr fontId="6"/>
  </si>
  <si>
    <t>健康教育</t>
    <rPh sb="0" eb="2">
      <t>ケンコウ</t>
    </rPh>
    <rPh sb="2" eb="4">
      <t>キョウイク</t>
    </rPh>
    <phoneticPr fontId="6"/>
  </si>
  <si>
    <t>第５５－２表　健康増進事業（肝炎ウィルスに関する健康教育及び健康相談の実施）</t>
    <rPh sb="7" eb="9">
      <t>ケンコウ</t>
    </rPh>
    <rPh sb="9" eb="11">
      <t>ゾウシン</t>
    </rPh>
    <rPh sb="14" eb="16">
      <t>カンエン</t>
    </rPh>
    <rPh sb="21" eb="22">
      <t>カン</t>
    </rPh>
    <rPh sb="24" eb="26">
      <t>ケンコウ</t>
    </rPh>
    <rPh sb="26" eb="28">
      <t>キョウイク</t>
    </rPh>
    <rPh sb="28" eb="29">
      <t>オヨ</t>
    </rPh>
    <rPh sb="30" eb="32">
      <t>ケンコウ</t>
    </rPh>
    <rPh sb="32" eb="34">
      <t>ソウダン</t>
    </rPh>
    <rPh sb="35" eb="37">
      <t>ジッシ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</si>
</sst>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Red]\-#,##0.0"/>
    <numFmt numFmtId="177" formatCode="0_);[Red]\(0\)"/>
    <numFmt numFmtId="178" formatCode="#,##0;[Red]#,##0"/>
    <numFmt numFmtId="179" formatCode="0.0%"/>
  </numFmts>
  <fonts count="23" x14ac:knownFonts="1">
    <font>
      <sz val="11"/>
      <name val="ＭＳ Ｐゴシック"/>
      <family val="3"/>
      <charset val="128"/>
    </font>
    <font>
      <sz val="11"/>
      <name val="ＭＳ Ｐゴシック"/>
      <family val="3"/>
      <charset val="128"/>
    </font>
    <font>
      <sz val="11"/>
      <name val="游ゴシック"/>
      <family val="3"/>
      <charset val="128"/>
      <scheme val="minor"/>
    </font>
    <font>
      <sz val="6"/>
      <name val="游ゴシック"/>
      <family val="2"/>
      <charset val="128"/>
      <scheme val="minor"/>
    </font>
    <font>
      <b/>
      <sz val="11"/>
      <name val="游ゴシック"/>
      <family val="3"/>
      <charset val="128"/>
      <scheme val="minor"/>
    </font>
    <font>
      <sz val="12"/>
      <name val="Arial"/>
      <family val="2"/>
    </font>
    <font>
      <sz val="6"/>
      <name val="ＭＳ Ｐゴシック"/>
      <family val="3"/>
      <charset val="128"/>
    </font>
    <font>
      <b/>
      <sz val="9"/>
      <name val="游ゴシック"/>
      <family val="3"/>
      <charset val="128"/>
      <scheme val="minor"/>
    </font>
    <font>
      <sz val="9"/>
      <name val="游ゴシック"/>
      <family val="3"/>
      <charset val="128"/>
      <scheme val="minor"/>
    </font>
    <font>
      <b/>
      <sz val="8"/>
      <name val="游ゴシック"/>
      <family val="3"/>
      <charset val="128"/>
      <scheme val="minor"/>
    </font>
    <font>
      <b/>
      <sz val="11"/>
      <color rgb="FFFF0000"/>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11"/>
      <color rgb="FFFF0000"/>
      <name val="游ゴシック"/>
      <family val="3"/>
      <charset val="128"/>
      <scheme val="minor"/>
    </font>
    <font>
      <b/>
      <sz val="10"/>
      <name val="游ゴシック"/>
      <family val="3"/>
      <charset val="128"/>
      <scheme val="minor"/>
    </font>
    <font>
      <b/>
      <sz val="11"/>
      <color indexed="8"/>
      <name val="游ゴシック"/>
      <family val="3"/>
      <charset val="128"/>
      <scheme val="minor"/>
    </font>
    <font>
      <sz val="10"/>
      <name val="游ゴシック"/>
      <family val="3"/>
      <charset val="128"/>
      <scheme val="minor"/>
    </font>
    <font>
      <b/>
      <sz val="11"/>
      <color indexed="10"/>
      <name val="游ゴシック"/>
      <family val="3"/>
      <charset val="128"/>
      <scheme val="minor"/>
    </font>
    <font>
      <b/>
      <sz val="10"/>
      <color theme="1"/>
      <name val="游ゴシック"/>
      <family val="3"/>
      <charset val="128"/>
      <scheme val="minor"/>
    </font>
    <font>
      <b/>
      <sz val="8"/>
      <color theme="1"/>
      <name val="游ゴシック"/>
      <family val="3"/>
      <charset val="128"/>
      <scheme val="minor"/>
    </font>
    <font>
      <sz val="11"/>
      <color indexed="10"/>
      <name val="游ゴシック"/>
      <family val="3"/>
      <charset val="128"/>
      <scheme val="minor"/>
    </font>
    <font>
      <b/>
      <sz val="6"/>
      <name val="游ゴシック"/>
      <family val="3"/>
      <charset val="128"/>
      <scheme val="minor"/>
    </font>
    <font>
      <b/>
      <sz val="11"/>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indexed="65"/>
        <bgColor indexed="64"/>
      </patternFill>
    </fill>
    <fill>
      <patternFill patternType="solid">
        <fgColor indexed="27"/>
        <bgColor indexed="64"/>
      </patternFill>
    </fill>
  </fills>
  <borders count="38">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64"/>
      </right>
      <top style="thin">
        <color indexed="8"/>
      </top>
      <bottom/>
      <diagonal/>
    </border>
    <border>
      <left style="thin">
        <color indexed="64"/>
      </left>
      <right style="thin">
        <color indexed="8"/>
      </right>
      <top style="thin">
        <color indexed="8"/>
      </top>
      <bottom style="thin">
        <color indexed="64"/>
      </bottom>
      <diagonal/>
    </border>
    <border>
      <left style="thin">
        <color indexed="8"/>
      </left>
      <right style="thin">
        <color indexed="64"/>
      </right>
      <top/>
      <bottom style="thin">
        <color indexed="64"/>
      </bottom>
      <diagonal/>
    </border>
    <border>
      <left style="thin">
        <color indexed="64"/>
      </left>
      <right style="thin">
        <color indexed="8"/>
      </right>
      <top/>
      <bottom style="thin">
        <color indexed="64"/>
      </bottom>
      <diagonal/>
    </border>
    <border>
      <left style="thin">
        <color indexed="8"/>
      </left>
      <right/>
      <top style="thin">
        <color indexed="8"/>
      </top>
      <bottom/>
      <diagonal/>
    </border>
    <border>
      <left/>
      <right style="thin">
        <color indexed="64"/>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style="thin">
        <color indexed="8"/>
      </right>
      <top style="thin">
        <color indexed="8"/>
      </top>
      <bottom/>
      <diagonal/>
    </border>
    <border>
      <left style="thin">
        <color indexed="64"/>
      </left>
      <right/>
      <top style="thin">
        <color indexed="8"/>
      </top>
      <bottom/>
      <diagonal/>
    </border>
    <border>
      <left/>
      <right style="thin">
        <color indexed="64"/>
      </right>
      <top/>
      <bottom/>
      <diagonal/>
    </border>
    <border>
      <left/>
      <right style="thin">
        <color indexed="64"/>
      </right>
      <top style="thin">
        <color indexed="64"/>
      </top>
      <bottom style="thin">
        <color indexed="8"/>
      </bottom>
      <diagonal/>
    </border>
    <border>
      <left/>
      <right/>
      <top style="thin">
        <color indexed="64"/>
      </top>
      <bottom style="thin">
        <color indexed="8"/>
      </bottom>
      <diagonal/>
    </border>
    <border>
      <left style="thin">
        <color indexed="64"/>
      </left>
      <right/>
      <top style="thin">
        <color indexed="64"/>
      </top>
      <bottom style="thin">
        <color indexed="8"/>
      </bottom>
      <diagonal/>
    </border>
    <border>
      <left style="thin">
        <color indexed="8"/>
      </left>
      <right style="thin">
        <color indexed="64"/>
      </right>
      <top style="thin">
        <color indexed="64"/>
      </top>
      <bottom/>
      <diagonal/>
    </border>
    <border>
      <left style="thin">
        <color indexed="8"/>
      </left>
      <right/>
      <top/>
      <bottom/>
      <diagonal/>
    </border>
    <border>
      <left/>
      <right style="thin">
        <color indexed="64"/>
      </right>
      <top style="thin">
        <color indexed="8"/>
      </top>
      <bottom style="thin">
        <color indexed="64"/>
      </bottom>
      <diagonal/>
    </border>
    <border>
      <left/>
      <right/>
      <top style="thin">
        <color indexed="8"/>
      </top>
      <bottom style="thin">
        <color indexed="64"/>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thin">
        <color indexed="8"/>
      </top>
      <bottom style="thin">
        <color indexed="64"/>
      </bottom>
      <diagonal/>
    </border>
    <border>
      <left style="thin">
        <color indexed="8"/>
      </left>
      <right style="thin">
        <color indexed="64"/>
      </right>
      <top/>
      <bottom/>
      <diagonal/>
    </border>
  </borders>
  <cellStyleXfs count="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xf numFmtId="0" fontId="5" fillId="0" borderId="0"/>
  </cellStyleXfs>
  <cellXfs count="659">
    <xf numFmtId="0" fontId="0" fillId="0" borderId="0" xfId="0">
      <alignment vertical="center"/>
    </xf>
    <xf numFmtId="38" fontId="2" fillId="0" borderId="0" xfId="3" applyFont="1"/>
    <xf numFmtId="38" fontId="2" fillId="0" borderId="0" xfId="3" applyFont="1" applyAlignment="1">
      <alignment horizontal="left"/>
    </xf>
    <xf numFmtId="38" fontId="4" fillId="0" borderId="0" xfId="3" applyFont="1"/>
    <xf numFmtId="38" fontId="4" fillId="0" borderId="0" xfId="3" applyFont="1" applyAlignment="1">
      <alignment horizontal="left"/>
    </xf>
    <xf numFmtId="0" fontId="4" fillId="0" borderId="0" xfId="4" applyFont="1" applyBorder="1" applyAlignment="1">
      <alignment horizontal="left" vertical="top" wrapText="1"/>
    </xf>
    <xf numFmtId="0" fontId="4" fillId="0" borderId="0" xfId="4" applyFont="1" applyBorder="1" applyAlignment="1">
      <alignment horizontal="left" vertical="top" wrapText="1"/>
    </xf>
    <xf numFmtId="38" fontId="2" fillId="0" borderId="0" xfId="3" applyFont="1" applyAlignment="1">
      <alignment vertical="top"/>
    </xf>
    <xf numFmtId="0" fontId="4" fillId="0" borderId="0" xfId="4" applyFont="1" applyBorder="1" applyAlignment="1">
      <alignment vertical="top" wrapText="1"/>
    </xf>
    <xf numFmtId="38" fontId="4" fillId="0" borderId="0" xfId="3" applyFont="1" applyAlignment="1"/>
    <xf numFmtId="0" fontId="4" fillId="0" borderId="0" xfId="4" applyFont="1" applyBorder="1" applyAlignment="1">
      <alignment horizontal="left"/>
    </xf>
    <xf numFmtId="38" fontId="4" fillId="0" borderId="0" xfId="3" applyFont="1" applyBorder="1" applyAlignment="1"/>
    <xf numFmtId="38" fontId="4" fillId="0" borderId="0" xfId="3" applyFont="1" applyBorder="1"/>
    <xf numFmtId="38" fontId="4" fillId="0" borderId="0" xfId="3" applyFont="1" applyBorder="1" applyAlignment="1">
      <alignment horizontal="left"/>
    </xf>
    <xf numFmtId="38" fontId="2" fillId="0" borderId="0" xfId="3" applyFont="1" applyBorder="1"/>
    <xf numFmtId="38" fontId="4" fillId="0" borderId="0" xfId="3" applyFont="1" applyBorder="1" applyAlignment="1">
      <alignment horizontal="right"/>
    </xf>
    <xf numFmtId="38" fontId="4" fillId="0" borderId="0" xfId="3" applyFont="1" applyBorder="1" applyAlignment="1">
      <alignment horizontal="left" vertical="center"/>
    </xf>
    <xf numFmtId="38" fontId="4" fillId="0" borderId="1" xfId="3" applyFont="1" applyBorder="1" applyAlignment="1">
      <alignment horizontal="right"/>
    </xf>
    <xf numFmtId="38" fontId="4" fillId="0" borderId="2" xfId="3" applyFont="1" applyBorder="1" applyAlignment="1">
      <alignment horizontal="right"/>
    </xf>
    <xf numFmtId="38" fontId="4" fillId="0" borderId="2" xfId="3" applyFont="1" applyBorder="1" applyAlignment="1">
      <alignment horizontal="left" vertical="center"/>
    </xf>
    <xf numFmtId="38" fontId="4" fillId="2" borderId="2" xfId="3" applyFont="1" applyFill="1" applyBorder="1" applyAlignment="1">
      <alignment horizontal="right"/>
    </xf>
    <xf numFmtId="38" fontId="4" fillId="2" borderId="2" xfId="3" applyFont="1" applyFill="1" applyBorder="1" applyAlignment="1">
      <alignment horizontal="left" vertical="center"/>
    </xf>
    <xf numFmtId="38" fontId="4" fillId="3" borderId="2" xfId="3" applyFont="1" applyFill="1" applyBorder="1" applyAlignment="1">
      <alignment horizontal="right"/>
    </xf>
    <xf numFmtId="38" fontId="4" fillId="3" borderId="2" xfId="3" applyFont="1" applyFill="1" applyBorder="1" applyAlignment="1">
      <alignment horizontal="left" vertical="center" wrapText="1"/>
    </xf>
    <xf numFmtId="38" fontId="2" fillId="0" borderId="0" xfId="3" applyFont="1" applyFill="1"/>
    <xf numFmtId="38" fontId="2" fillId="0" borderId="0" xfId="3" applyFont="1" applyFill="1" applyBorder="1"/>
    <xf numFmtId="38" fontId="4" fillId="0" borderId="0" xfId="3" applyFont="1" applyFill="1" applyBorder="1" applyAlignment="1">
      <alignment horizontal="right"/>
    </xf>
    <xf numFmtId="38" fontId="4" fillId="0" borderId="1" xfId="3" applyFont="1" applyFill="1" applyBorder="1" applyAlignment="1">
      <alignment horizontal="right"/>
    </xf>
    <xf numFmtId="38" fontId="7" fillId="2" borderId="2" xfId="3" applyFont="1" applyFill="1" applyBorder="1" applyAlignment="1">
      <alignment horizontal="left" vertical="center"/>
    </xf>
    <xf numFmtId="38" fontId="4" fillId="0" borderId="0" xfId="3" applyFont="1" applyFill="1" applyBorder="1" applyAlignment="1">
      <alignment horizontal="right" vertical="center"/>
    </xf>
    <xf numFmtId="38" fontId="4" fillId="0" borderId="1" xfId="3" applyFont="1" applyFill="1" applyBorder="1" applyAlignment="1">
      <alignment horizontal="right" vertical="center"/>
    </xf>
    <xf numFmtId="38" fontId="4" fillId="3" borderId="2" xfId="3" applyFont="1" applyFill="1" applyBorder="1" applyAlignment="1">
      <alignment horizontal="right" vertical="center"/>
    </xf>
    <xf numFmtId="38" fontId="4" fillId="3" borderId="2" xfId="3" applyFont="1" applyFill="1" applyBorder="1" applyAlignment="1">
      <alignment horizontal="left" vertical="center"/>
    </xf>
    <xf numFmtId="38" fontId="4" fillId="3" borderId="3" xfId="3" applyFont="1" applyFill="1" applyBorder="1" applyAlignment="1">
      <alignment horizontal="right" vertical="center"/>
    </xf>
    <xf numFmtId="38" fontId="4" fillId="3" borderId="4" xfId="3" applyFont="1" applyFill="1" applyBorder="1" applyAlignment="1">
      <alignment horizontal="right" vertical="center"/>
    </xf>
    <xf numFmtId="38" fontId="4" fillId="0" borderId="0" xfId="3" applyFont="1" applyFill="1" applyBorder="1" applyAlignment="1">
      <alignment horizontal="center" vertical="center" wrapText="1"/>
    </xf>
    <xf numFmtId="38" fontId="4" fillId="0" borderId="1" xfId="3" applyFont="1" applyFill="1" applyBorder="1" applyAlignment="1">
      <alignment horizontal="center" vertical="center" wrapText="1"/>
    </xf>
    <xf numFmtId="38" fontId="4" fillId="0" borderId="2" xfId="3" applyFont="1" applyFill="1" applyBorder="1" applyAlignment="1">
      <alignment horizontal="center" wrapText="1"/>
    </xf>
    <xf numFmtId="38" fontId="4" fillId="0" borderId="3" xfId="3" applyFont="1" applyFill="1" applyBorder="1" applyAlignment="1">
      <alignment horizontal="center" wrapText="1"/>
    </xf>
    <xf numFmtId="38" fontId="4" fillId="0" borderId="5" xfId="3" applyFont="1" applyBorder="1" applyAlignment="1">
      <alignment horizontal="left" wrapText="1"/>
    </xf>
    <xf numFmtId="0" fontId="2" fillId="0" borderId="0" xfId="4" applyFont="1" applyBorder="1" applyAlignment="1">
      <alignment horizontal="center" vertical="center"/>
    </xf>
    <xf numFmtId="0" fontId="2" fillId="0" borderId="1" xfId="4" applyFont="1" applyBorder="1" applyAlignment="1">
      <alignment horizontal="center" vertical="center"/>
    </xf>
    <xf numFmtId="38" fontId="4" fillId="0" borderId="3" xfId="3" applyFont="1" applyFill="1" applyBorder="1" applyAlignment="1">
      <alignment horizontal="center" vertical="center"/>
    </xf>
    <xf numFmtId="38" fontId="4" fillId="0" borderId="4" xfId="3" applyFont="1" applyFill="1" applyBorder="1" applyAlignment="1">
      <alignment horizontal="center" vertical="center"/>
    </xf>
    <xf numFmtId="38" fontId="4" fillId="0" borderId="6" xfId="3" applyFont="1" applyFill="1" applyBorder="1" applyAlignment="1">
      <alignment horizontal="center" vertical="center"/>
    </xf>
    <xf numFmtId="38" fontId="4" fillId="0" borderId="7" xfId="3" applyFont="1" applyBorder="1" applyAlignment="1">
      <alignment horizontal="left" wrapText="1"/>
    </xf>
    <xf numFmtId="38" fontId="4" fillId="0" borderId="1" xfId="3" applyFont="1" applyFill="1" applyBorder="1" applyAlignment="1">
      <alignment horizontal="center" vertical="center" wrapText="1"/>
    </xf>
    <xf numFmtId="0" fontId="2" fillId="0" borderId="6" xfId="4" applyFont="1" applyBorder="1" applyAlignment="1">
      <alignment horizontal="center"/>
    </xf>
    <xf numFmtId="38" fontId="4" fillId="0" borderId="8" xfId="3" applyFont="1" applyFill="1" applyBorder="1" applyAlignment="1">
      <alignment horizontal="left" vertical="center"/>
    </xf>
    <xf numFmtId="38" fontId="4" fillId="0" borderId="0" xfId="3" applyFont="1" applyFill="1" applyAlignment="1">
      <alignment horizontal="right"/>
    </xf>
    <xf numFmtId="38" fontId="4" fillId="0" borderId="0" xfId="3" applyFont="1" applyFill="1" applyBorder="1" applyAlignment="1"/>
    <xf numFmtId="38" fontId="4" fillId="0" borderId="0" xfId="3" applyFont="1" applyFill="1" applyBorder="1" applyAlignment="1">
      <alignment wrapText="1"/>
    </xf>
    <xf numFmtId="38" fontId="4" fillId="0" borderId="9" xfId="3" applyFont="1" applyFill="1" applyBorder="1" applyAlignment="1">
      <alignment horizontal="left" vertical="center"/>
    </xf>
    <xf numFmtId="38" fontId="4" fillId="0" borderId="0" xfId="3" applyFont="1" applyFill="1" applyBorder="1" applyAlignment="1">
      <alignment horizontal="left" vertical="center"/>
    </xf>
    <xf numFmtId="38" fontId="4" fillId="0" borderId="2" xfId="3" applyFont="1" applyFill="1" applyBorder="1" applyAlignment="1">
      <alignment horizontal="center" vertical="center" wrapText="1"/>
    </xf>
    <xf numFmtId="38" fontId="4" fillId="0" borderId="3" xfId="3" applyFont="1" applyFill="1" applyBorder="1" applyAlignment="1">
      <alignment horizontal="center" vertical="center" wrapText="1"/>
    </xf>
    <xf numFmtId="0" fontId="2" fillId="0" borderId="0" xfId="4" applyFont="1" applyBorder="1" applyAlignment="1">
      <alignment horizontal="center" vertical="center"/>
    </xf>
    <xf numFmtId="0" fontId="2" fillId="0" borderId="1" xfId="4"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4"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38" fontId="4" fillId="0" borderId="12" xfId="3" applyFont="1" applyFill="1" applyBorder="1" applyAlignment="1">
      <alignment horizontal="center" vertical="center"/>
    </xf>
    <xf numFmtId="38" fontId="4" fillId="0" borderId="13" xfId="3" applyFont="1" applyFill="1" applyBorder="1" applyAlignment="1">
      <alignment horizontal="center" vertical="center"/>
    </xf>
    <xf numFmtId="38" fontId="4" fillId="0" borderId="14" xfId="3" applyFont="1" applyFill="1" applyBorder="1" applyAlignment="1">
      <alignment horizontal="center" vertical="center"/>
    </xf>
    <xf numFmtId="0" fontId="2" fillId="0" borderId="12" xfId="0" applyFont="1" applyBorder="1" applyAlignment="1">
      <alignment horizontal="center" vertical="center" wrapText="1"/>
    </xf>
    <xf numFmtId="38" fontId="7" fillId="0" borderId="14" xfId="3" applyFont="1" applyFill="1" applyBorder="1" applyAlignment="1">
      <alignment horizontal="center" vertical="center" wrapText="1"/>
    </xf>
    <xf numFmtId="38" fontId="7" fillId="0" borderId="12" xfId="3" applyFont="1" applyFill="1" applyBorder="1" applyAlignment="1">
      <alignment horizontal="center" vertical="center" wrapText="1"/>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6" xfId="4" applyFont="1" applyBorder="1" applyAlignment="1">
      <alignment horizontal="center" vertical="center"/>
    </xf>
    <xf numFmtId="38" fontId="4" fillId="0" borderId="9" xfId="3" applyFont="1" applyFill="1" applyBorder="1" applyAlignment="1">
      <alignment horizontal="right"/>
    </xf>
    <xf numFmtId="38" fontId="9" fillId="2" borderId="2" xfId="3" applyFont="1" applyFill="1" applyBorder="1" applyAlignment="1">
      <alignment horizontal="left" vertical="center"/>
    </xf>
    <xf numFmtId="38" fontId="4" fillId="3" borderId="5" xfId="3" applyFont="1" applyFill="1" applyBorder="1" applyAlignment="1">
      <alignment horizontal="left" vertical="center"/>
    </xf>
    <xf numFmtId="38" fontId="4" fillId="4" borderId="0" xfId="3" applyFont="1" applyFill="1" applyBorder="1" applyAlignment="1"/>
    <xf numFmtId="38" fontId="4" fillId="4" borderId="0" xfId="3" applyFont="1" applyFill="1" applyAlignment="1"/>
    <xf numFmtId="38" fontId="4" fillId="0" borderId="5" xfId="3" applyFont="1" applyFill="1" applyBorder="1" applyAlignment="1">
      <alignment horizontal="left" vertical="center"/>
    </xf>
    <xf numFmtId="0" fontId="2" fillId="0" borderId="10" xfId="4" applyFont="1" applyBorder="1" applyAlignment="1">
      <alignment horizontal="center" vertical="center"/>
    </xf>
    <xf numFmtId="0" fontId="2" fillId="0" borderId="11" xfId="4" applyFont="1" applyBorder="1" applyAlignment="1">
      <alignment horizontal="center" vertical="center"/>
    </xf>
    <xf numFmtId="0" fontId="2" fillId="0" borderId="2" xfId="4" applyFont="1" applyBorder="1" applyAlignment="1">
      <alignment horizontal="center" vertical="center"/>
    </xf>
    <xf numFmtId="38" fontId="4" fillId="0" borderId="2" xfId="3" applyFont="1" applyFill="1" applyBorder="1" applyAlignment="1">
      <alignment horizontal="center" vertical="center"/>
    </xf>
    <xf numFmtId="38" fontId="4" fillId="0" borderId="15" xfId="3" applyFont="1" applyFill="1" applyBorder="1" applyAlignment="1">
      <alignment horizontal="center" vertical="center"/>
    </xf>
    <xf numFmtId="38" fontId="4" fillId="0" borderId="16" xfId="3" applyFont="1" applyFill="1" applyBorder="1" applyAlignment="1">
      <alignment horizontal="center" vertical="center"/>
    </xf>
    <xf numFmtId="38" fontId="4" fillId="0" borderId="7" xfId="3" applyFont="1" applyFill="1" applyBorder="1" applyAlignment="1">
      <alignment horizontal="left" vertical="center"/>
    </xf>
    <xf numFmtId="0" fontId="2" fillId="0" borderId="12" xfId="4" applyFont="1" applyBorder="1" applyAlignment="1">
      <alignment horizontal="center" vertical="center"/>
    </xf>
    <xf numFmtId="38" fontId="4" fillId="0" borderId="14" xfId="3" applyFont="1" applyFill="1" applyBorder="1" applyAlignment="1">
      <alignment horizontal="center" vertical="center" wrapText="1"/>
    </xf>
    <xf numFmtId="38" fontId="4" fillId="0" borderId="12" xfId="3" applyFont="1" applyFill="1" applyBorder="1" applyAlignment="1">
      <alignment horizontal="centerContinuous" vertical="center"/>
    </xf>
    <xf numFmtId="38" fontId="4" fillId="0" borderId="6" xfId="3" applyFont="1" applyFill="1" applyBorder="1" applyAlignment="1">
      <alignment horizontal="centerContinuous" vertical="center"/>
    </xf>
    <xf numFmtId="38" fontId="4" fillId="4" borderId="0" xfId="3" applyFont="1" applyFill="1" applyBorder="1" applyAlignment="1">
      <alignment horizontal="right"/>
    </xf>
    <xf numFmtId="38" fontId="2" fillId="0" borderId="0" xfId="3" applyFont="1" applyAlignment="1">
      <alignment wrapText="1"/>
    </xf>
    <xf numFmtId="0" fontId="4" fillId="0" borderId="0" xfId="4" applyFont="1" applyFill="1" applyBorder="1" applyAlignment="1">
      <alignment horizontal="left"/>
    </xf>
    <xf numFmtId="38" fontId="4" fillId="0" borderId="0" xfId="3" applyFont="1" applyFill="1" applyBorder="1" applyAlignment="1">
      <alignment horizontal="left"/>
    </xf>
    <xf numFmtId="176" fontId="4" fillId="0" borderId="0" xfId="3" applyNumberFormat="1" applyFont="1" applyFill="1" applyBorder="1" applyAlignment="1">
      <alignment horizontal="right" vertical="center"/>
    </xf>
    <xf numFmtId="176" fontId="4" fillId="0" borderId="0" xfId="3" applyNumberFormat="1" applyFont="1" applyFill="1" applyBorder="1" applyAlignment="1">
      <alignment horizontal="right" vertical="center" wrapText="1"/>
    </xf>
    <xf numFmtId="38" fontId="4" fillId="0" borderId="0" xfId="3" applyFont="1" applyFill="1" applyBorder="1" applyAlignment="1">
      <alignment horizontal="center"/>
    </xf>
    <xf numFmtId="177" fontId="4" fillId="0" borderId="2" xfId="3" applyNumberFormat="1" applyFont="1" applyFill="1" applyBorder="1" applyAlignment="1">
      <alignment horizontal="right" vertical="center"/>
    </xf>
    <xf numFmtId="177" fontId="4" fillId="0" borderId="4" xfId="3" applyNumberFormat="1" applyFont="1" applyFill="1" applyBorder="1" applyAlignment="1">
      <alignment horizontal="right" vertical="center"/>
    </xf>
    <xf numFmtId="177" fontId="4" fillId="0" borderId="2" xfId="3" applyNumberFormat="1" applyFont="1" applyFill="1" applyBorder="1" applyAlignment="1">
      <alignment horizontal="right" vertical="center" wrapText="1"/>
    </xf>
    <xf numFmtId="38" fontId="4" fillId="0" borderId="2" xfId="3" applyFont="1" applyFill="1" applyBorder="1" applyAlignment="1">
      <alignment horizontal="center"/>
    </xf>
    <xf numFmtId="38" fontId="4" fillId="0" borderId="5" xfId="3" applyFont="1" applyFill="1" applyBorder="1" applyAlignment="1">
      <alignment horizontal="left" vertical="center"/>
    </xf>
    <xf numFmtId="38" fontId="4" fillId="0" borderId="7" xfId="3" applyFont="1" applyFill="1" applyBorder="1" applyAlignment="1">
      <alignment horizontal="left" vertical="center"/>
    </xf>
    <xf numFmtId="38" fontId="4" fillId="0" borderId="8" xfId="3" applyFont="1" applyFill="1" applyBorder="1" applyAlignment="1">
      <alignment horizontal="left" vertical="center"/>
    </xf>
    <xf numFmtId="177" fontId="4" fillId="2" borderId="2" xfId="3" applyNumberFormat="1" applyFont="1" applyFill="1" applyBorder="1" applyAlignment="1">
      <alignment horizontal="right" vertical="center"/>
    </xf>
    <xf numFmtId="177" fontId="4" fillId="2" borderId="2" xfId="3" applyNumberFormat="1" applyFont="1" applyFill="1" applyBorder="1" applyAlignment="1">
      <alignment horizontal="right" vertical="center" wrapText="1"/>
    </xf>
    <xf numFmtId="38" fontId="4" fillId="2" borderId="2" xfId="3" applyFont="1" applyFill="1" applyBorder="1" applyAlignment="1">
      <alignment horizontal="center"/>
    </xf>
    <xf numFmtId="38" fontId="4" fillId="2" borderId="5" xfId="3" applyFont="1" applyFill="1" applyBorder="1" applyAlignment="1">
      <alignment horizontal="left" vertical="center"/>
    </xf>
    <xf numFmtId="177" fontId="4" fillId="2" borderId="4" xfId="3" applyNumberFormat="1" applyFont="1" applyFill="1" applyBorder="1" applyAlignment="1">
      <alignment horizontal="right" vertical="center"/>
    </xf>
    <xf numFmtId="38" fontId="4" fillId="2" borderId="7" xfId="3" applyFont="1" applyFill="1" applyBorder="1" applyAlignment="1">
      <alignment horizontal="left" vertical="center"/>
    </xf>
    <xf numFmtId="38" fontId="4" fillId="2" borderId="8" xfId="3" applyFont="1" applyFill="1" applyBorder="1" applyAlignment="1">
      <alignment horizontal="left" vertical="center"/>
    </xf>
    <xf numFmtId="177" fontId="4" fillId="3" borderId="2" xfId="3" applyNumberFormat="1" applyFont="1" applyFill="1" applyBorder="1" applyAlignment="1">
      <alignment horizontal="right" vertical="center"/>
    </xf>
    <xf numFmtId="177" fontId="4" fillId="3" borderId="4" xfId="3" applyNumberFormat="1" applyFont="1" applyFill="1" applyBorder="1" applyAlignment="1">
      <alignment horizontal="right" vertical="center"/>
    </xf>
    <xf numFmtId="177" fontId="4" fillId="3" borderId="2" xfId="3" applyNumberFormat="1" applyFont="1" applyFill="1" applyBorder="1" applyAlignment="1">
      <alignment horizontal="right" vertical="center" wrapText="1"/>
    </xf>
    <xf numFmtId="38" fontId="4" fillId="3" borderId="2" xfId="3" applyFont="1" applyFill="1" applyBorder="1" applyAlignment="1">
      <alignment horizontal="center"/>
    </xf>
    <xf numFmtId="38" fontId="4" fillId="3" borderId="5" xfId="3" applyFont="1" applyFill="1" applyBorder="1" applyAlignment="1">
      <alignment horizontal="left" vertical="center"/>
    </xf>
    <xf numFmtId="38" fontId="4" fillId="3" borderId="7" xfId="3" applyFont="1" applyFill="1" applyBorder="1" applyAlignment="1">
      <alignment horizontal="left" vertical="center"/>
    </xf>
    <xf numFmtId="38" fontId="4" fillId="3" borderId="8" xfId="3" applyFont="1" applyFill="1" applyBorder="1" applyAlignment="1">
      <alignment horizontal="left" vertical="center" wrapText="1"/>
    </xf>
    <xf numFmtId="178" fontId="4" fillId="0" borderId="2" xfId="3" applyNumberFormat="1" applyFont="1" applyFill="1" applyBorder="1" applyAlignment="1">
      <alignment horizontal="right" vertical="center"/>
    </xf>
    <xf numFmtId="178" fontId="4" fillId="0" borderId="4" xfId="3" applyNumberFormat="1" applyFont="1" applyFill="1" applyBorder="1" applyAlignment="1">
      <alignment horizontal="right" vertical="center"/>
    </xf>
    <xf numFmtId="178" fontId="4" fillId="0" borderId="2" xfId="3" applyNumberFormat="1" applyFont="1" applyFill="1" applyBorder="1" applyAlignment="1">
      <alignment horizontal="right" vertical="center" wrapText="1"/>
    </xf>
    <xf numFmtId="38" fontId="4" fillId="0" borderId="0" xfId="3" applyFont="1" applyFill="1" applyAlignment="1"/>
    <xf numFmtId="178" fontId="4" fillId="2" borderId="2" xfId="3" applyNumberFormat="1" applyFont="1" applyFill="1" applyBorder="1" applyAlignment="1">
      <alignment horizontal="right" vertical="center"/>
    </xf>
    <xf numFmtId="38" fontId="4" fillId="2" borderId="2" xfId="3" applyFont="1" applyFill="1" applyBorder="1" applyAlignment="1">
      <alignment horizontal="center" vertical="center"/>
    </xf>
    <xf numFmtId="0" fontId="2" fillId="2" borderId="5" xfId="0" applyFont="1" applyFill="1" applyBorder="1" applyAlignment="1">
      <alignment horizontal="left" vertical="center" wrapText="1"/>
    </xf>
    <xf numFmtId="0" fontId="2" fillId="2" borderId="7" xfId="0" applyFont="1" applyFill="1" applyBorder="1" applyAlignment="1">
      <alignment horizontal="left" vertical="center" wrapText="1"/>
    </xf>
    <xf numFmtId="38" fontId="4" fillId="2" borderId="8" xfId="3" applyFont="1" applyFill="1" applyBorder="1" applyAlignment="1">
      <alignment horizontal="left" vertical="center" wrapText="1"/>
    </xf>
    <xf numFmtId="178" fontId="4" fillId="2" borderId="4" xfId="3" applyNumberFormat="1" applyFont="1" applyFill="1" applyBorder="1" applyAlignment="1">
      <alignment horizontal="right" vertical="center"/>
    </xf>
    <xf numFmtId="178" fontId="4" fillId="2" borderId="2" xfId="3" applyNumberFormat="1" applyFont="1" applyFill="1" applyBorder="1" applyAlignment="1">
      <alignment horizontal="right" vertical="center" wrapText="1"/>
    </xf>
    <xf numFmtId="38" fontId="4" fillId="2" borderId="5" xfId="3" applyFont="1" applyFill="1" applyBorder="1" applyAlignment="1">
      <alignment horizontal="left" vertical="center" wrapText="1"/>
    </xf>
    <xf numFmtId="38" fontId="4" fillId="2" borderId="7" xfId="3" applyFont="1" applyFill="1" applyBorder="1" applyAlignment="1">
      <alignment horizontal="left" vertical="center" wrapText="1"/>
    </xf>
    <xf numFmtId="178" fontId="4" fillId="3" borderId="2" xfId="3" applyNumberFormat="1" applyFont="1" applyFill="1" applyBorder="1" applyAlignment="1">
      <alignment horizontal="right" vertical="center"/>
    </xf>
    <xf numFmtId="38" fontId="4" fillId="3" borderId="2" xfId="3" applyFont="1" applyFill="1" applyBorder="1" applyAlignment="1">
      <alignment horizontal="center" vertical="center"/>
    </xf>
    <xf numFmtId="0" fontId="2" fillId="3" borderId="5" xfId="0" applyFont="1" applyFill="1" applyBorder="1" applyAlignment="1">
      <alignment horizontal="left" vertical="center"/>
    </xf>
    <xf numFmtId="0" fontId="2" fillId="3" borderId="7" xfId="0" applyFont="1" applyFill="1" applyBorder="1" applyAlignment="1">
      <alignment horizontal="left" vertical="center"/>
    </xf>
    <xf numFmtId="38" fontId="4" fillId="3" borderId="8" xfId="3" applyFont="1" applyFill="1" applyBorder="1" applyAlignment="1">
      <alignment horizontal="left" vertical="center"/>
    </xf>
    <xf numFmtId="178" fontId="4" fillId="3" borderId="2" xfId="3" applyNumberFormat="1" applyFont="1" applyFill="1" applyBorder="1" applyAlignment="1">
      <alignment horizontal="right" vertical="center" wrapText="1"/>
    </xf>
    <xf numFmtId="38" fontId="4" fillId="0" borderId="17" xfId="3" applyFont="1" applyFill="1" applyBorder="1" applyAlignment="1">
      <alignment horizontal="center" vertical="center"/>
    </xf>
    <xf numFmtId="38" fontId="4" fillId="0" borderId="18" xfId="3" applyFont="1" applyFill="1" applyBorder="1" applyAlignment="1">
      <alignment horizontal="center" vertical="center"/>
    </xf>
    <xf numFmtId="38" fontId="4" fillId="0" borderId="19" xfId="3" applyFont="1" applyFill="1" applyBorder="1" applyAlignment="1">
      <alignment horizontal="center" vertical="center" wrapText="1"/>
    </xf>
    <xf numFmtId="38" fontId="4" fillId="0" borderId="20" xfId="3" applyFont="1" applyFill="1" applyBorder="1" applyAlignment="1">
      <alignment horizontal="center" vertical="center" wrapText="1"/>
    </xf>
    <xf numFmtId="38" fontId="4" fillId="0" borderId="5" xfId="3" applyFont="1" applyFill="1" applyBorder="1" applyAlignment="1">
      <alignment horizontal="center" vertical="center" wrapText="1"/>
    </xf>
    <xf numFmtId="38" fontId="4" fillId="0" borderId="21" xfId="3" applyFont="1" applyFill="1" applyBorder="1" applyAlignment="1">
      <alignment horizontal="center" vertical="center" wrapText="1"/>
    </xf>
    <xf numFmtId="38" fontId="4" fillId="0" borderId="20" xfId="3" applyFont="1" applyFill="1" applyBorder="1" applyAlignment="1">
      <alignment horizontal="center" vertical="center" wrapText="1"/>
    </xf>
    <xf numFmtId="38" fontId="4" fillId="0" borderId="10" xfId="3" applyFont="1" applyFill="1" applyBorder="1" applyAlignment="1">
      <alignment horizontal="center" vertical="center" wrapText="1"/>
    </xf>
    <xf numFmtId="38" fontId="4" fillId="0" borderId="11" xfId="3" applyFont="1" applyBorder="1" applyAlignment="1">
      <alignment horizontal="left" wrapText="1"/>
    </xf>
    <xf numFmtId="38" fontId="4" fillId="0" borderId="22" xfId="3" applyFont="1" applyFill="1" applyBorder="1" applyAlignment="1">
      <alignment horizontal="center" vertical="center"/>
    </xf>
    <xf numFmtId="38" fontId="4" fillId="0" borderId="23" xfId="3" applyFont="1" applyFill="1" applyBorder="1" applyAlignment="1">
      <alignment horizontal="center" vertical="center"/>
    </xf>
    <xf numFmtId="38" fontId="4" fillId="0" borderId="17" xfId="3" applyFont="1" applyFill="1" applyBorder="1" applyAlignment="1">
      <alignment horizontal="center" vertical="center" wrapText="1"/>
    </xf>
    <xf numFmtId="38" fontId="4" fillId="0" borderId="24" xfId="3" applyFont="1" applyFill="1" applyBorder="1" applyAlignment="1">
      <alignment horizontal="center" vertical="center" wrapText="1"/>
    </xf>
    <xf numFmtId="38" fontId="4" fillId="0" borderId="8" xfId="3" applyFont="1" applyFill="1" applyBorder="1" applyAlignment="1">
      <alignment horizontal="center" vertical="center" wrapText="1"/>
    </xf>
    <xf numFmtId="38" fontId="4" fillId="0" borderId="22" xfId="3" applyFont="1" applyFill="1" applyBorder="1" applyAlignment="1">
      <alignment horizontal="center" vertical="center" wrapText="1"/>
    </xf>
    <xf numFmtId="38" fontId="4" fillId="0" borderId="25" xfId="3" applyFont="1" applyFill="1" applyBorder="1" applyAlignment="1">
      <alignment horizontal="center" vertical="center" wrapText="1"/>
    </xf>
    <xf numFmtId="38" fontId="4" fillId="0" borderId="26" xfId="3" applyFont="1" applyFill="1" applyBorder="1" applyAlignment="1">
      <alignment horizontal="center" vertical="center" wrapText="1"/>
    </xf>
    <xf numFmtId="38" fontId="4" fillId="0" borderId="1" xfId="3" applyFont="1" applyBorder="1" applyAlignment="1">
      <alignment horizontal="left" wrapText="1"/>
    </xf>
    <xf numFmtId="38" fontId="4" fillId="0" borderId="27" xfId="3" applyFont="1" applyFill="1" applyBorder="1" applyAlignment="1">
      <alignment horizontal="center" vertical="center"/>
    </xf>
    <xf numFmtId="38" fontId="4" fillId="0" borderId="28" xfId="3" applyFont="1" applyFill="1" applyBorder="1" applyAlignment="1">
      <alignment horizontal="center" vertical="center"/>
    </xf>
    <xf numFmtId="38" fontId="4" fillId="0" borderId="29" xfId="3" applyFont="1" applyFill="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38" fontId="4" fillId="0" borderId="12" xfId="3" applyFont="1" applyFill="1" applyBorder="1" applyAlignment="1">
      <alignment horizontal="center" vertical="center"/>
    </xf>
    <xf numFmtId="38" fontId="4" fillId="0" borderId="14" xfId="3" applyFont="1" applyFill="1" applyBorder="1" applyAlignment="1">
      <alignment horizontal="left"/>
    </xf>
    <xf numFmtId="38" fontId="2" fillId="0" borderId="0" xfId="3" applyFont="1" applyFill="1" applyAlignment="1"/>
    <xf numFmtId="38" fontId="4" fillId="0" borderId="0" xfId="3" applyFont="1" applyFill="1" applyBorder="1" applyAlignment="1">
      <alignment vertical="center"/>
    </xf>
    <xf numFmtId="38" fontId="2" fillId="0" borderId="0" xfId="3" applyFont="1" applyAlignment="1">
      <alignment vertical="center"/>
    </xf>
    <xf numFmtId="38" fontId="2" fillId="0" borderId="0" xfId="3" applyFont="1" applyAlignment="1">
      <alignment horizontal="center"/>
    </xf>
    <xf numFmtId="38" fontId="4" fillId="0" borderId="0" xfId="3" applyFont="1" applyAlignment="1">
      <alignment vertical="center"/>
    </xf>
    <xf numFmtId="38" fontId="4" fillId="0" borderId="0" xfId="3" applyFont="1" applyAlignment="1">
      <alignment horizontal="center"/>
    </xf>
    <xf numFmtId="38" fontId="4" fillId="0" borderId="0" xfId="3" applyFont="1" applyFill="1" applyBorder="1" applyAlignment="1">
      <alignment horizontal="center" vertical="center"/>
    </xf>
    <xf numFmtId="38" fontId="4" fillId="0" borderId="0" xfId="3" applyFont="1" applyBorder="1" applyAlignment="1">
      <alignment horizontal="center"/>
    </xf>
    <xf numFmtId="0" fontId="2" fillId="0" borderId="0" xfId="0" applyFont="1" applyBorder="1" applyAlignment="1">
      <alignment horizontal="left" vertical="center"/>
    </xf>
    <xf numFmtId="38" fontId="4" fillId="0" borderId="2" xfId="3" applyFont="1" applyBorder="1" applyAlignment="1">
      <alignment horizontal="center"/>
    </xf>
    <xf numFmtId="38" fontId="4" fillId="3" borderId="5" xfId="3" applyFont="1" applyFill="1" applyBorder="1" applyAlignment="1">
      <alignment horizontal="left" vertical="center" wrapText="1"/>
    </xf>
    <xf numFmtId="38" fontId="4" fillId="3" borderId="7" xfId="3" applyFont="1" applyFill="1" applyBorder="1" applyAlignment="1">
      <alignment horizontal="left" vertical="center" wrapText="1"/>
    </xf>
    <xf numFmtId="38" fontId="2" fillId="2" borderId="0" xfId="3" applyFont="1" applyFill="1"/>
    <xf numFmtId="38" fontId="4" fillId="2" borderId="0" xfId="3" applyFont="1" applyFill="1" applyBorder="1" applyAlignment="1"/>
    <xf numFmtId="0" fontId="2" fillId="2" borderId="5" xfId="0" applyFont="1" applyFill="1" applyBorder="1" applyAlignment="1">
      <alignment horizontal="left" vertical="center"/>
    </xf>
    <xf numFmtId="0" fontId="2" fillId="2" borderId="7" xfId="0" applyFont="1" applyFill="1" applyBorder="1" applyAlignment="1">
      <alignment horizontal="left" vertical="center"/>
    </xf>
    <xf numFmtId="38" fontId="2" fillId="0" borderId="0" xfId="3" applyFont="1" applyAlignment="1"/>
    <xf numFmtId="38" fontId="2" fillId="0" borderId="0" xfId="3" applyFont="1" applyBorder="1" applyAlignment="1"/>
    <xf numFmtId="38" fontId="4" fillId="0" borderId="0" xfId="3" applyFont="1" applyFill="1" applyBorder="1" applyAlignment="1">
      <alignment vertical="top" wrapText="1"/>
    </xf>
    <xf numFmtId="38" fontId="4" fillId="0" borderId="7" xfId="3" applyFont="1" applyBorder="1" applyAlignment="1">
      <alignment horizontal="center" vertical="center" wrapText="1"/>
    </xf>
    <xf numFmtId="38" fontId="4" fillId="0" borderId="26" xfId="3" applyFont="1" applyBorder="1" applyAlignment="1">
      <alignment horizontal="center" vertical="center" wrapText="1"/>
    </xf>
    <xf numFmtId="38" fontId="4" fillId="0" borderId="5" xfId="3" applyFont="1" applyBorder="1" applyAlignment="1">
      <alignment horizontal="center" vertical="center" wrapText="1"/>
    </xf>
    <xf numFmtId="38" fontId="4" fillId="0" borderId="11" xfId="3" applyFont="1" applyBorder="1" applyAlignment="1">
      <alignment horizontal="center" vertical="center" wrapText="1"/>
    </xf>
    <xf numFmtId="38" fontId="4" fillId="0" borderId="7" xfId="3" applyFont="1" applyBorder="1" applyAlignment="1">
      <alignment horizontal="left" vertical="center" wrapText="1"/>
    </xf>
    <xf numFmtId="38" fontId="4" fillId="0" borderId="1" xfId="3" applyFont="1" applyBorder="1" applyAlignment="1">
      <alignment horizontal="left" vertical="center" wrapText="1"/>
    </xf>
    <xf numFmtId="38" fontId="4" fillId="0" borderId="8" xfId="3" applyFont="1" applyBorder="1" applyAlignment="1">
      <alignment horizontal="center" vertical="center" wrapText="1"/>
    </xf>
    <xf numFmtId="0" fontId="2" fillId="0" borderId="11" xfId="4" applyFont="1" applyBorder="1" applyAlignment="1">
      <alignment vertical="center" wrapText="1"/>
    </xf>
    <xf numFmtId="0" fontId="2" fillId="0" borderId="1" xfId="4" applyFont="1" applyBorder="1" applyAlignment="1">
      <alignment vertical="center" wrapText="1"/>
    </xf>
    <xf numFmtId="0" fontId="2" fillId="0" borderId="0" xfId="4" applyFont="1" applyBorder="1" applyAlignment="1">
      <alignment horizontal="center" vertical="center" wrapText="1"/>
    </xf>
    <xf numFmtId="38" fontId="4" fillId="0" borderId="8" xfId="3" applyFont="1" applyBorder="1" applyAlignment="1">
      <alignment horizontal="center" vertical="center" wrapText="1"/>
    </xf>
    <xf numFmtId="38" fontId="4" fillId="0" borderId="12" xfId="3" applyFont="1" applyBorder="1" applyAlignment="1">
      <alignment horizontal="center" vertical="center" wrapText="1"/>
    </xf>
    <xf numFmtId="38" fontId="10" fillId="0" borderId="8" xfId="3" applyFont="1" applyBorder="1" applyAlignment="1">
      <alignment horizontal="center" vertical="center" wrapText="1"/>
    </xf>
    <xf numFmtId="38" fontId="4" fillId="0" borderId="1" xfId="3" applyFont="1" applyBorder="1" applyAlignment="1">
      <alignment horizontal="center" vertical="center" wrapText="1"/>
    </xf>
    <xf numFmtId="38" fontId="4" fillId="0" borderId="8" xfId="3" applyFont="1" applyBorder="1" applyAlignment="1">
      <alignment horizontal="left" vertical="center" wrapText="1"/>
    </xf>
    <xf numFmtId="38" fontId="4" fillId="0" borderId="3" xfId="3" applyFont="1" applyFill="1" applyBorder="1" applyAlignment="1">
      <alignment horizontal="center" vertical="center" wrapText="1"/>
    </xf>
    <xf numFmtId="38" fontId="4" fillId="0" borderId="4" xfId="3" applyFont="1" applyFill="1" applyBorder="1" applyAlignment="1">
      <alignment horizontal="center" vertical="center" wrapText="1"/>
    </xf>
    <xf numFmtId="0" fontId="2" fillId="0" borderId="1" xfId="4" applyFont="1" applyBorder="1" applyAlignment="1">
      <alignment vertical="center" wrapText="1"/>
    </xf>
    <xf numFmtId="38" fontId="4" fillId="0" borderId="3" xfId="3" applyFont="1" applyBorder="1" applyAlignment="1">
      <alignment horizontal="center" vertical="center" wrapText="1"/>
    </xf>
    <xf numFmtId="38" fontId="4" fillId="0" borderId="4" xfId="3" applyFont="1" applyBorder="1" applyAlignment="1">
      <alignment horizontal="center" vertical="center" wrapText="1"/>
    </xf>
    <xf numFmtId="38" fontId="4" fillId="0" borderId="6" xfId="3" applyFont="1" applyBorder="1" applyAlignment="1">
      <alignment horizontal="center" vertical="center" wrapText="1"/>
    </xf>
    <xf numFmtId="0" fontId="2" fillId="0" borderId="26" xfId="4" applyFont="1" applyBorder="1" applyAlignment="1">
      <alignment horizontal="center" vertical="center" wrapText="1"/>
    </xf>
    <xf numFmtId="38" fontId="4" fillId="0" borderId="0" xfId="3" applyFont="1" applyBorder="1" applyAlignment="1">
      <alignment wrapText="1"/>
    </xf>
    <xf numFmtId="38" fontId="4" fillId="0" borderId="12" xfId="3" applyFont="1" applyBorder="1" applyAlignment="1">
      <alignment horizontal="center" vertical="center" wrapText="1"/>
    </xf>
    <xf numFmtId="38" fontId="4" fillId="0" borderId="14" xfId="3" applyFont="1" applyBorder="1" applyAlignment="1">
      <alignment horizontal="center" vertical="center" wrapText="1"/>
    </xf>
    <xf numFmtId="38" fontId="4" fillId="0" borderId="13" xfId="3" applyFont="1" applyBorder="1" applyAlignment="1">
      <alignment horizontal="center" vertical="center" wrapText="1"/>
    </xf>
    <xf numFmtId="38" fontId="4" fillId="0" borderId="14" xfId="3" applyFont="1" applyBorder="1" applyAlignment="1">
      <alignment horizontal="left" vertical="center" wrapText="1"/>
    </xf>
    <xf numFmtId="38" fontId="4" fillId="0" borderId="14" xfId="3" applyFont="1" applyBorder="1" applyAlignment="1">
      <alignment horizontal="left" wrapText="1"/>
    </xf>
    <xf numFmtId="38" fontId="4" fillId="0" borderId="0" xfId="3" applyFont="1" applyBorder="1" applyAlignment="1">
      <alignment horizontal="right" vertical="center"/>
    </xf>
    <xf numFmtId="38" fontId="4" fillId="3" borderId="4" xfId="3" applyFont="1" applyFill="1" applyBorder="1" applyAlignment="1">
      <alignment horizontal="right"/>
    </xf>
    <xf numFmtId="38" fontId="4" fillId="0" borderId="5" xfId="3" applyFont="1" applyBorder="1" applyAlignment="1">
      <alignment horizontal="center" vertical="center" wrapText="1"/>
    </xf>
    <xf numFmtId="38" fontId="4" fillId="0" borderId="2" xfId="3" applyFont="1" applyBorder="1" applyAlignment="1">
      <alignment horizontal="left" vertical="center" wrapText="1"/>
    </xf>
    <xf numFmtId="0" fontId="4" fillId="0" borderId="5" xfId="4" applyFont="1" applyBorder="1" applyAlignment="1">
      <alignment vertical="center" wrapText="1"/>
    </xf>
    <xf numFmtId="0" fontId="4" fillId="0" borderId="5" xfId="4" applyFont="1" applyBorder="1" applyAlignment="1">
      <alignment horizontal="center" vertical="center" wrapText="1"/>
    </xf>
    <xf numFmtId="38" fontId="4" fillId="0" borderId="12" xfId="3" applyFont="1" applyFill="1" applyBorder="1" applyAlignment="1">
      <alignment horizontal="center" vertical="center" wrapText="1"/>
    </xf>
    <xf numFmtId="38" fontId="4" fillId="0" borderId="13" xfId="3" applyFont="1" applyFill="1" applyBorder="1" applyAlignment="1">
      <alignment horizontal="center" vertical="center" wrapText="1"/>
    </xf>
    <xf numFmtId="0" fontId="4" fillId="0" borderId="8" xfId="4" applyFont="1" applyBorder="1" applyAlignment="1">
      <alignment vertical="center" wrapText="1"/>
    </xf>
    <xf numFmtId="0" fontId="4" fillId="0" borderId="8" xfId="4" applyFont="1" applyBorder="1" applyAlignment="1">
      <alignment horizontal="center" vertical="center" wrapText="1"/>
    </xf>
    <xf numFmtId="38" fontId="4" fillId="0" borderId="2" xfId="3" applyFont="1" applyBorder="1" applyAlignment="1">
      <alignment horizontal="center" vertical="center" wrapText="1"/>
    </xf>
    <xf numFmtId="38" fontId="4" fillId="0" borderId="13" xfId="3" applyFont="1" applyBorder="1" applyAlignment="1">
      <alignment horizontal="center" vertical="center" wrapText="1"/>
    </xf>
    <xf numFmtId="38" fontId="4" fillId="0" borderId="9" xfId="3" applyFont="1" applyBorder="1" applyAlignment="1">
      <alignment horizontal="right"/>
    </xf>
    <xf numFmtId="0" fontId="2" fillId="0" borderId="0" xfId="4" applyFont="1"/>
    <xf numFmtId="0" fontId="2" fillId="0" borderId="0" xfId="4" applyFont="1" applyBorder="1"/>
    <xf numFmtId="0" fontId="2" fillId="0" borderId="0" xfId="4" applyFont="1" applyAlignment="1">
      <alignment horizontal="center"/>
    </xf>
    <xf numFmtId="0" fontId="2" fillId="0" borderId="0" xfId="4" applyFont="1" applyAlignment="1">
      <alignment horizontal="left"/>
    </xf>
    <xf numFmtId="0" fontId="4" fillId="0" borderId="0" xfId="4" applyFont="1" applyBorder="1"/>
    <xf numFmtId="38" fontId="4" fillId="0" borderId="0" xfId="3" applyFont="1" applyAlignment="1" applyProtection="1">
      <protection locked="0"/>
    </xf>
    <xf numFmtId="0" fontId="4" fillId="0" borderId="0" xfId="4" applyFont="1" applyBorder="1" applyAlignment="1">
      <alignment horizontal="center"/>
    </xf>
    <xf numFmtId="0" fontId="2" fillId="0" borderId="0" xfId="4" applyFont="1" applyFill="1"/>
    <xf numFmtId="0" fontId="2" fillId="0" borderId="0" xfId="4" applyFont="1" applyFill="1" applyBorder="1"/>
    <xf numFmtId="38" fontId="4" fillId="0" borderId="2" xfId="3" applyFont="1" applyFill="1" applyBorder="1" applyAlignment="1">
      <alignment horizontal="right" vertical="center"/>
    </xf>
    <xf numFmtId="38" fontId="4" fillId="0" borderId="2" xfId="3" applyFont="1" applyFill="1" applyBorder="1" applyAlignment="1">
      <alignment horizontal="center" vertical="center"/>
    </xf>
    <xf numFmtId="38" fontId="4" fillId="0" borderId="2" xfId="3" applyFont="1" applyFill="1" applyBorder="1" applyAlignment="1">
      <alignment vertical="center"/>
    </xf>
    <xf numFmtId="38" fontId="4" fillId="0" borderId="8" xfId="3" applyFont="1" applyFill="1" applyBorder="1" applyAlignment="1">
      <alignment vertical="center"/>
    </xf>
    <xf numFmtId="38" fontId="4" fillId="2" borderId="2" xfId="3" applyFont="1" applyFill="1" applyBorder="1" applyAlignment="1">
      <alignment horizontal="right" vertical="center"/>
    </xf>
    <xf numFmtId="38" fontId="4" fillId="2" borderId="8" xfId="3" applyFont="1" applyFill="1" applyBorder="1" applyAlignment="1">
      <alignment vertical="center"/>
    </xf>
    <xf numFmtId="38" fontId="4" fillId="3" borderId="8" xfId="3" applyFont="1" applyFill="1" applyBorder="1" applyAlignment="1">
      <alignment vertical="center" wrapText="1"/>
    </xf>
    <xf numFmtId="38" fontId="4" fillId="0" borderId="2" xfId="3" applyFont="1" applyFill="1" applyBorder="1" applyAlignment="1">
      <alignment horizontal="right"/>
    </xf>
    <xf numFmtId="38" fontId="4" fillId="2" borderId="8" xfId="3" applyFont="1" applyFill="1" applyBorder="1" applyAlignment="1">
      <alignment horizontal="left" vertical="center"/>
    </xf>
    <xf numFmtId="38" fontId="4" fillId="2" borderId="2" xfId="3" applyFont="1" applyFill="1" applyBorder="1" applyAlignment="1">
      <alignment vertical="center"/>
    </xf>
    <xf numFmtId="38" fontId="4" fillId="3" borderId="8" xfId="3" applyFont="1" applyFill="1" applyBorder="1" applyAlignment="1">
      <alignment horizontal="left" vertical="center"/>
    </xf>
    <xf numFmtId="38" fontId="4" fillId="0" borderId="2" xfId="3" applyFont="1" applyFill="1" applyBorder="1" applyAlignment="1" applyProtection="1">
      <alignment horizontal="center" vertical="center"/>
      <protection locked="0"/>
    </xf>
    <xf numFmtId="38" fontId="4" fillId="0" borderId="4" xfId="3" applyFont="1" applyFill="1" applyBorder="1" applyAlignment="1" applyProtection="1">
      <alignment horizontal="center" vertical="center"/>
      <protection locked="0"/>
    </xf>
    <xf numFmtId="0" fontId="2" fillId="0" borderId="11" xfId="4" applyFont="1" applyFill="1" applyBorder="1" applyAlignment="1">
      <alignment horizontal="center" vertical="center"/>
    </xf>
    <xf numFmtId="0" fontId="11" fillId="0" borderId="2" xfId="0" applyFont="1" applyBorder="1" applyAlignment="1">
      <alignment horizontal="center" vertical="center"/>
    </xf>
    <xf numFmtId="38" fontId="4" fillId="0" borderId="0" xfId="3" applyFont="1" applyFill="1" applyBorder="1" applyAlignment="1">
      <alignment horizontal="center" wrapText="1"/>
    </xf>
    <xf numFmtId="38" fontId="4" fillId="0" borderId="11" xfId="3" applyFont="1" applyFill="1" applyBorder="1" applyAlignment="1">
      <alignment horizontal="left" wrapText="1"/>
    </xf>
    <xf numFmtId="0" fontId="2" fillId="0" borderId="3" xfId="4" applyFont="1" applyFill="1" applyBorder="1" applyAlignment="1">
      <alignment horizontal="center" vertical="center"/>
    </xf>
    <xf numFmtId="0" fontId="2" fillId="0" borderId="6" xfId="4" applyFont="1" applyFill="1" applyBorder="1" applyAlignment="1">
      <alignment horizontal="center" vertical="center"/>
    </xf>
    <xf numFmtId="38" fontId="4" fillId="0" borderId="4" xfId="3" applyFont="1" applyFill="1" applyBorder="1" applyAlignment="1" applyProtection="1">
      <alignment horizontal="center" vertical="center"/>
      <protection locked="0"/>
    </xf>
    <xf numFmtId="38" fontId="4" fillId="0" borderId="14" xfId="3" applyFont="1" applyFill="1" applyBorder="1" applyAlignment="1" applyProtection="1">
      <alignment horizontal="center" vertical="center"/>
      <protection locked="0"/>
    </xf>
    <xf numFmtId="0" fontId="12" fillId="0" borderId="2" xfId="0" applyFont="1" applyBorder="1" applyAlignment="1">
      <alignment horizontal="center" vertical="center"/>
    </xf>
    <xf numFmtId="38" fontId="11" fillId="0" borderId="2" xfId="3" applyFont="1" applyFill="1" applyBorder="1" applyAlignment="1" applyProtection="1">
      <alignment horizontal="center" vertical="center"/>
      <protection locked="0"/>
    </xf>
    <xf numFmtId="38" fontId="4" fillId="0" borderId="1" xfId="3" applyFont="1" applyFill="1" applyBorder="1" applyAlignment="1">
      <alignment horizontal="left"/>
    </xf>
    <xf numFmtId="0" fontId="2" fillId="0" borderId="3" xfId="4" applyFont="1" applyBorder="1" applyAlignment="1">
      <alignment horizontal="center"/>
    </xf>
    <xf numFmtId="38" fontId="4" fillId="0" borderId="13" xfId="3" applyFont="1" applyFill="1" applyBorder="1" applyAlignment="1" applyProtection="1">
      <alignment horizontal="center" vertical="center"/>
      <protection locked="0"/>
    </xf>
    <xf numFmtId="38" fontId="4" fillId="0" borderId="14" xfId="3" applyFont="1" applyFill="1" applyBorder="1" applyAlignment="1" applyProtection="1">
      <alignment horizontal="left" vertical="center"/>
      <protection locked="0"/>
    </xf>
    <xf numFmtId="38" fontId="4" fillId="0" borderId="0" xfId="3" applyFont="1" applyFill="1" applyBorder="1" applyAlignment="1" applyProtection="1">
      <alignment vertical="center"/>
      <protection locked="0"/>
    </xf>
    <xf numFmtId="38" fontId="4" fillId="0" borderId="0" xfId="3" applyFont="1" applyFill="1" applyBorder="1" applyAlignment="1" applyProtection="1">
      <alignment horizontal="center"/>
      <protection locked="0"/>
    </xf>
    <xf numFmtId="38" fontId="4" fillId="0" borderId="0" xfId="3" applyFont="1" applyFill="1" applyBorder="1" applyAlignment="1" applyProtection="1">
      <alignment horizontal="center" vertical="center"/>
      <protection locked="0"/>
    </xf>
    <xf numFmtId="38" fontId="4" fillId="0" borderId="9" xfId="3" applyFont="1" applyFill="1" applyBorder="1" applyAlignment="1" applyProtection="1">
      <alignment horizontal="left" vertical="center"/>
      <protection locked="0"/>
    </xf>
    <xf numFmtId="38" fontId="4" fillId="0" borderId="2" xfId="3" applyFont="1" applyBorder="1" applyAlignment="1">
      <alignment horizontal="right" vertical="center"/>
    </xf>
    <xf numFmtId="38" fontId="4" fillId="3" borderId="8" xfId="3" applyFont="1" applyFill="1" applyBorder="1" applyAlignment="1">
      <alignment horizontal="right" vertical="center"/>
    </xf>
    <xf numFmtId="38" fontId="2" fillId="0" borderId="0" xfId="3" applyFont="1" applyAlignment="1">
      <alignment horizontal="center" vertical="top" textRotation="255"/>
    </xf>
    <xf numFmtId="38" fontId="4" fillId="0" borderId="0" xfId="3" applyFont="1" applyAlignment="1">
      <alignment horizontal="center" vertical="top" textRotation="255" wrapText="1"/>
    </xf>
    <xf numFmtId="38" fontId="4" fillId="0" borderId="5" xfId="3" applyFont="1" applyFill="1" applyBorder="1" applyAlignment="1">
      <alignment horizontal="center" vertical="center"/>
    </xf>
    <xf numFmtId="0" fontId="2" fillId="0" borderId="5" xfId="0" applyFont="1" applyBorder="1" applyAlignment="1">
      <alignment horizontal="center" vertical="center"/>
    </xf>
    <xf numFmtId="38" fontId="4" fillId="0" borderId="5" xfId="3" applyFont="1" applyBorder="1" applyAlignment="1">
      <alignment horizontal="center" wrapText="1"/>
    </xf>
    <xf numFmtId="0" fontId="2" fillId="0" borderId="3" xfId="0" applyFont="1" applyBorder="1" applyAlignment="1">
      <alignment horizontal="center" vertical="center" shrinkToFit="1"/>
    </xf>
    <xf numFmtId="38" fontId="4" fillId="0" borderId="4" xfId="3" applyFont="1" applyFill="1" applyBorder="1" applyAlignment="1">
      <alignment horizontal="center" vertical="center" shrinkToFit="1"/>
    </xf>
    <xf numFmtId="38" fontId="4" fillId="0" borderId="8" xfId="3" applyFont="1" applyFill="1" applyBorder="1" applyAlignment="1">
      <alignment horizontal="center" vertical="center"/>
    </xf>
    <xf numFmtId="38" fontId="4" fillId="0" borderId="7" xfId="3" applyFont="1" applyBorder="1" applyAlignment="1">
      <alignment horizontal="center" wrapText="1"/>
    </xf>
    <xf numFmtId="0" fontId="2" fillId="0" borderId="2" xfId="4" applyFont="1" applyBorder="1" applyAlignment="1">
      <alignment vertical="center" wrapText="1"/>
    </xf>
    <xf numFmtId="38" fontId="4" fillId="0" borderId="2" xfId="3"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38" fontId="4" fillId="0" borderId="6" xfId="3" applyFont="1" applyFill="1" applyBorder="1" applyAlignment="1">
      <alignment horizontal="center" vertical="center" wrapText="1"/>
    </xf>
    <xf numFmtId="0" fontId="2" fillId="0" borderId="2" xfId="4" applyFont="1" applyBorder="1" applyAlignment="1">
      <alignment horizontal="center" vertical="center" wrapText="1"/>
    </xf>
    <xf numFmtId="38" fontId="8" fillId="0" borderId="0" xfId="3" applyFont="1"/>
    <xf numFmtId="38" fontId="8" fillId="0" borderId="0" xfId="3" applyFont="1" applyAlignment="1">
      <alignment horizontal="left"/>
    </xf>
    <xf numFmtId="38" fontId="7" fillId="0" borderId="0" xfId="3" applyFont="1" applyAlignment="1"/>
    <xf numFmtId="38" fontId="7" fillId="0" borderId="0" xfId="3" applyFont="1" applyAlignment="1">
      <alignment horizontal="left"/>
    </xf>
    <xf numFmtId="0" fontId="2" fillId="0" borderId="6" xfId="4" applyFont="1" applyBorder="1" applyAlignment="1">
      <alignment horizontal="center" vertical="center" wrapText="1"/>
    </xf>
    <xf numFmtId="176" fontId="2" fillId="0" borderId="0" xfId="3" applyNumberFormat="1" applyFont="1"/>
    <xf numFmtId="176" fontId="4" fillId="0" borderId="0" xfId="3" applyNumberFormat="1" applyFont="1"/>
    <xf numFmtId="38" fontId="2" fillId="0" borderId="0" xfId="3" applyFont="1" applyAlignment="1">
      <alignment vertical="top" wrapText="1"/>
    </xf>
    <xf numFmtId="38" fontId="4" fillId="0" borderId="0" xfId="3" applyFont="1" applyAlignment="1">
      <alignment vertical="top" wrapText="1"/>
    </xf>
    <xf numFmtId="38" fontId="4" fillId="0" borderId="0" xfId="3" applyFont="1" applyAlignment="1">
      <alignment horizontal="left" vertical="top" wrapText="1"/>
    </xf>
    <xf numFmtId="38" fontId="4" fillId="0" borderId="0" xfId="3" applyFont="1" applyAlignment="1">
      <alignment horizontal="left" vertical="top" wrapText="1"/>
    </xf>
    <xf numFmtId="0" fontId="2" fillId="0" borderId="0" xfId="0" applyFont="1" applyAlignment="1"/>
    <xf numFmtId="38" fontId="4" fillId="0" borderId="0" xfId="3" applyFont="1" applyFill="1" applyBorder="1" applyAlignment="1">
      <alignment horizontal="left"/>
    </xf>
    <xf numFmtId="0" fontId="4" fillId="0" borderId="0" xfId="4" applyFont="1" applyBorder="1" applyAlignment="1">
      <alignment horizontal="left"/>
    </xf>
    <xf numFmtId="176" fontId="4" fillId="0" borderId="0" xfId="3" applyNumberFormat="1" applyFont="1" applyBorder="1" applyAlignment="1"/>
    <xf numFmtId="38" fontId="2" fillId="0" borderId="0" xfId="3" applyFont="1" applyFill="1" applyAlignment="1">
      <alignment horizontal="right"/>
    </xf>
    <xf numFmtId="0" fontId="2" fillId="0" borderId="0" xfId="0" applyFont="1" applyFill="1" applyBorder="1" applyAlignment="1">
      <alignment horizontal="center" vertical="center"/>
    </xf>
    <xf numFmtId="177" fontId="4" fillId="0" borderId="2" xfId="3" applyNumberFormat="1" applyFont="1" applyFill="1" applyBorder="1" applyAlignment="1">
      <alignment horizontal="right"/>
    </xf>
    <xf numFmtId="38" fontId="4" fillId="0" borderId="5" xfId="3" applyFont="1" applyFill="1" applyBorder="1" applyAlignment="1">
      <alignment vertical="center"/>
    </xf>
    <xf numFmtId="38" fontId="4" fillId="0" borderId="7" xfId="3" applyFont="1" applyFill="1" applyBorder="1" applyAlignment="1">
      <alignment vertical="center"/>
    </xf>
    <xf numFmtId="38" fontId="4" fillId="0" borderId="8" xfId="3" applyFont="1" applyFill="1" applyBorder="1" applyAlignment="1">
      <alignment vertical="center"/>
    </xf>
    <xf numFmtId="177" fontId="4" fillId="2" borderId="2" xfId="3" applyNumberFormat="1" applyFont="1" applyFill="1" applyBorder="1" applyAlignment="1">
      <alignment horizontal="right"/>
    </xf>
    <xf numFmtId="38" fontId="4" fillId="2" borderId="5" xfId="3" applyFont="1" applyFill="1" applyBorder="1" applyAlignment="1">
      <alignment vertical="center"/>
    </xf>
    <xf numFmtId="38" fontId="4" fillId="2" borderId="7" xfId="3" applyFont="1" applyFill="1" applyBorder="1" applyAlignment="1">
      <alignment vertical="center"/>
    </xf>
    <xf numFmtId="38" fontId="4" fillId="2" borderId="8" xfId="3" applyFont="1" applyFill="1" applyBorder="1" applyAlignment="1">
      <alignment vertical="center"/>
    </xf>
    <xf numFmtId="177" fontId="4" fillId="3" borderId="2" xfId="3" applyNumberFormat="1" applyFont="1" applyFill="1" applyBorder="1" applyAlignment="1">
      <alignment horizontal="right"/>
    </xf>
    <xf numFmtId="38" fontId="4" fillId="3" borderId="5" xfId="3" applyFont="1" applyFill="1" applyBorder="1" applyAlignment="1">
      <alignment vertical="center"/>
    </xf>
    <xf numFmtId="38" fontId="4" fillId="3" borderId="7" xfId="3" applyFont="1" applyFill="1" applyBorder="1" applyAlignment="1">
      <alignment vertical="center"/>
    </xf>
    <xf numFmtId="38" fontId="4" fillId="3" borderId="8" xfId="3" applyFont="1" applyFill="1" applyBorder="1" applyAlignment="1">
      <alignment vertical="center" wrapText="1"/>
    </xf>
    <xf numFmtId="178" fontId="4" fillId="0" borderId="2" xfId="3" applyNumberFormat="1" applyFont="1" applyFill="1" applyBorder="1" applyAlignment="1">
      <alignment horizontal="right"/>
    </xf>
    <xf numFmtId="178" fontId="4" fillId="2" borderId="2" xfId="3" applyNumberFormat="1" applyFont="1" applyFill="1" applyBorder="1" applyAlignment="1">
      <alignment horizontal="right"/>
    </xf>
    <xf numFmtId="38" fontId="4" fillId="2" borderId="8" xfId="3" applyFont="1" applyFill="1" applyBorder="1" applyAlignment="1">
      <alignment horizontal="center" vertical="center"/>
    </xf>
    <xf numFmtId="177" fontId="4" fillId="0" borderId="0" xfId="3" applyNumberFormat="1" applyFont="1" applyFill="1" applyBorder="1" applyAlignment="1">
      <alignment horizontal="right"/>
    </xf>
    <xf numFmtId="38" fontId="4" fillId="0" borderId="0" xfId="3" applyNumberFormat="1" applyFont="1" applyFill="1" applyBorder="1" applyAlignment="1">
      <alignment horizontal="right"/>
    </xf>
    <xf numFmtId="178" fontId="4" fillId="3" borderId="2" xfId="3" applyNumberFormat="1" applyFont="1" applyFill="1" applyBorder="1" applyAlignment="1">
      <alignment horizontal="right"/>
    </xf>
    <xf numFmtId="38" fontId="4" fillId="3" borderId="8" xfId="3" applyFont="1" applyFill="1" applyBorder="1" applyAlignment="1">
      <alignment horizontal="center" vertical="center"/>
    </xf>
    <xf numFmtId="38" fontId="4" fillId="3" borderId="7" xfId="3" applyFont="1" applyFill="1" applyBorder="1" applyAlignment="1">
      <alignment horizontal="center" vertical="center"/>
    </xf>
    <xf numFmtId="38" fontId="4" fillId="3" borderId="8" xfId="3" applyFont="1" applyFill="1" applyBorder="1" applyAlignment="1">
      <alignment horizontal="center" vertical="center"/>
    </xf>
    <xf numFmtId="38" fontId="4" fillId="5" borderId="2" xfId="3" applyNumberFormat="1" applyFont="1" applyFill="1" applyBorder="1" applyAlignment="1">
      <alignment horizontal="right"/>
    </xf>
    <xf numFmtId="176" fontId="4" fillId="3" borderId="2" xfId="3" applyNumberFormat="1" applyFont="1" applyFill="1" applyBorder="1" applyAlignment="1">
      <alignment horizontal="right"/>
    </xf>
    <xf numFmtId="38" fontId="4" fillId="0" borderId="2" xfId="3" applyFont="1" applyBorder="1" applyAlignment="1">
      <alignment horizontal="center" vertical="center" wrapText="1"/>
    </xf>
    <xf numFmtId="38" fontId="7" fillId="0" borderId="5" xfId="3" applyFont="1" applyBorder="1" applyAlignment="1">
      <alignment horizontal="center" vertical="top"/>
    </xf>
    <xf numFmtId="176" fontId="4" fillId="0" borderId="2" xfId="3" applyNumberFormat="1" applyFont="1" applyFill="1" applyBorder="1" applyAlignment="1">
      <alignment horizontal="center" vertical="center" wrapText="1"/>
    </xf>
    <xf numFmtId="38" fontId="7" fillId="0" borderId="10" xfId="3" applyFont="1" applyBorder="1" applyAlignment="1">
      <alignment horizontal="center" vertical="top"/>
    </xf>
    <xf numFmtId="38" fontId="7" fillId="0" borderId="5" xfId="3" applyFont="1" applyBorder="1" applyAlignment="1">
      <alignment horizontal="center" vertical="center" wrapText="1"/>
    </xf>
    <xf numFmtId="38" fontId="4" fillId="0" borderId="9" xfId="3" applyFont="1" applyBorder="1" applyAlignment="1"/>
    <xf numFmtId="38" fontId="4" fillId="0" borderId="11" xfId="3" applyFont="1" applyBorder="1" applyAlignment="1"/>
    <xf numFmtId="38" fontId="4" fillId="0" borderId="4" xfId="3" applyFont="1" applyBorder="1" applyAlignment="1">
      <alignment horizontal="center" vertical="center" wrapText="1"/>
    </xf>
    <xf numFmtId="38" fontId="4" fillId="0" borderId="8" xfId="3" applyFont="1" applyBorder="1" applyAlignment="1">
      <alignment horizontal="center" vertical="top"/>
    </xf>
    <xf numFmtId="38" fontId="7" fillId="0" borderId="12" xfId="3" applyFont="1" applyBorder="1" applyAlignment="1">
      <alignment horizontal="center" vertical="top"/>
    </xf>
    <xf numFmtId="38" fontId="4" fillId="0" borderId="0" xfId="3" applyFont="1" applyBorder="1" applyAlignment="1">
      <alignment horizontal="center"/>
    </xf>
    <xf numFmtId="38" fontId="4" fillId="0" borderId="1" xfId="3" applyFont="1" applyBorder="1" applyAlignment="1">
      <alignment horizontal="center"/>
    </xf>
    <xf numFmtId="38" fontId="4" fillId="0" borderId="4" xfId="3" applyFont="1" applyBorder="1" applyAlignment="1">
      <alignment horizontal="center" vertical="center"/>
    </xf>
    <xf numFmtId="38" fontId="4" fillId="0" borderId="2" xfId="3"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38" fontId="7" fillId="0" borderId="4" xfId="3" applyFont="1" applyBorder="1" applyAlignment="1">
      <alignment horizontal="center" vertical="center"/>
    </xf>
    <xf numFmtId="38" fontId="4" fillId="0" borderId="2" xfId="3" applyFont="1" applyBorder="1" applyAlignment="1">
      <alignment horizontal="center" vertical="center" shrinkToFit="1"/>
    </xf>
    <xf numFmtId="38" fontId="4" fillId="0" borderId="13" xfId="3" applyFont="1" applyBorder="1" applyAlignment="1">
      <alignment horizontal="center"/>
    </xf>
    <xf numFmtId="38" fontId="4" fillId="0" borderId="14" xfId="3" applyFont="1" applyBorder="1" applyAlignment="1">
      <alignment horizontal="center"/>
    </xf>
    <xf numFmtId="38" fontId="4" fillId="0" borderId="0" xfId="3" applyFont="1" applyBorder="1" applyAlignment="1">
      <alignment horizontal="left" vertical="center" shrinkToFit="1"/>
    </xf>
    <xf numFmtId="38" fontId="4" fillId="0" borderId="9" xfId="3" applyFont="1" applyBorder="1" applyAlignment="1">
      <alignment horizontal="left" vertical="center" shrinkToFit="1"/>
    </xf>
    <xf numFmtId="176" fontId="2" fillId="0" borderId="0" xfId="3" applyNumberFormat="1" applyFont="1" applyAlignment="1">
      <alignment vertical="center"/>
    </xf>
    <xf numFmtId="38" fontId="2" fillId="0" borderId="0" xfId="3" applyFont="1" applyAlignment="1">
      <alignment horizontal="left" vertical="center"/>
    </xf>
    <xf numFmtId="38" fontId="2" fillId="0" borderId="0" xfId="3" applyFont="1" applyAlignment="1">
      <alignment horizontal="center" vertical="center"/>
    </xf>
    <xf numFmtId="176" fontId="4" fillId="0" borderId="0" xfId="3" applyNumberFormat="1" applyFont="1" applyAlignment="1">
      <alignment vertical="center"/>
    </xf>
    <xf numFmtId="38" fontId="4" fillId="0" borderId="0" xfId="3" applyFont="1" applyAlignment="1">
      <alignment horizontal="left" vertical="center"/>
    </xf>
    <xf numFmtId="38" fontId="4" fillId="0" borderId="0" xfId="3" applyFont="1" applyAlignment="1">
      <alignment horizontal="center" vertical="center"/>
    </xf>
    <xf numFmtId="176" fontId="2" fillId="0" borderId="0" xfId="3" applyNumberFormat="1" applyFont="1" applyBorder="1" applyAlignment="1">
      <alignment vertical="center"/>
    </xf>
    <xf numFmtId="38" fontId="2" fillId="0" borderId="0" xfId="3" applyFont="1" applyBorder="1" applyAlignment="1">
      <alignment vertical="center"/>
    </xf>
    <xf numFmtId="0" fontId="4" fillId="0" borderId="0" xfId="4" applyFont="1" applyBorder="1" applyAlignment="1">
      <alignment horizontal="left" vertical="center"/>
    </xf>
    <xf numFmtId="0" fontId="4" fillId="0" borderId="0" xfId="4" applyFont="1" applyBorder="1" applyAlignment="1">
      <alignment horizontal="center" vertical="center"/>
    </xf>
    <xf numFmtId="176" fontId="4" fillId="0" borderId="0" xfId="3" applyNumberFormat="1" applyFont="1" applyBorder="1" applyAlignment="1">
      <alignment vertical="center"/>
    </xf>
    <xf numFmtId="38" fontId="4" fillId="0" borderId="0" xfId="3" applyFont="1" applyBorder="1" applyAlignment="1">
      <alignment vertical="center"/>
    </xf>
    <xf numFmtId="38" fontId="4" fillId="0" borderId="0" xfId="3" applyFont="1" applyBorder="1" applyAlignment="1">
      <alignment horizontal="center" vertical="center"/>
    </xf>
    <xf numFmtId="38" fontId="2" fillId="0" borderId="0" xfId="3" applyFont="1" applyFill="1" applyAlignment="1">
      <alignment vertical="center"/>
    </xf>
    <xf numFmtId="38" fontId="2" fillId="0" borderId="0" xfId="3" applyFont="1" applyFill="1" applyBorder="1" applyAlignment="1">
      <alignment vertical="center"/>
    </xf>
    <xf numFmtId="38" fontId="2" fillId="0" borderId="2" xfId="3" applyFont="1" applyFill="1" applyBorder="1" applyAlignment="1">
      <alignment horizontal="right" vertical="center"/>
    </xf>
    <xf numFmtId="38" fontId="2" fillId="2" borderId="2" xfId="3" applyFont="1" applyFill="1" applyBorder="1" applyAlignment="1">
      <alignment horizontal="right" vertical="center"/>
    </xf>
    <xf numFmtId="38" fontId="2" fillId="3" borderId="2" xfId="3" applyFont="1" applyFill="1" applyBorder="1" applyAlignment="1">
      <alignment horizontal="right" vertical="center"/>
    </xf>
    <xf numFmtId="0" fontId="2" fillId="2" borderId="2" xfId="4" applyFont="1" applyFill="1" applyBorder="1" applyAlignment="1">
      <alignment horizontal="left" vertical="center" wrapText="1"/>
    </xf>
    <xf numFmtId="38" fontId="4" fillId="2" borderId="2" xfId="3" applyFont="1" applyFill="1" applyBorder="1" applyAlignment="1">
      <alignment horizontal="left" vertical="center" wrapText="1"/>
    </xf>
    <xf numFmtId="38" fontId="4" fillId="2" borderId="5" xfId="3" applyFont="1" applyFill="1" applyBorder="1" applyAlignment="1">
      <alignment vertical="center" wrapText="1"/>
    </xf>
    <xf numFmtId="38" fontId="4" fillId="2" borderId="7" xfId="3" applyFont="1" applyFill="1" applyBorder="1" applyAlignment="1">
      <alignment vertical="center" wrapText="1"/>
    </xf>
    <xf numFmtId="38" fontId="4" fillId="2" borderId="8" xfId="3" applyFont="1" applyFill="1" applyBorder="1" applyAlignment="1">
      <alignment vertical="center" wrapText="1"/>
    </xf>
    <xf numFmtId="38" fontId="4" fillId="3" borderId="2" xfId="3" applyFont="1" applyFill="1" applyBorder="1" applyAlignment="1">
      <alignment vertical="center"/>
    </xf>
    <xf numFmtId="38" fontId="4" fillId="3" borderId="2" xfId="3" applyFont="1" applyFill="1" applyBorder="1" applyAlignment="1">
      <alignment horizontal="left" vertical="center"/>
    </xf>
    <xf numFmtId="38" fontId="4" fillId="0" borderId="10" xfId="3" applyFont="1" applyBorder="1" applyAlignment="1">
      <alignment horizontal="center" vertical="center" wrapText="1"/>
    </xf>
    <xf numFmtId="38" fontId="4" fillId="0" borderId="11" xfId="3" applyFont="1" applyBorder="1" applyAlignment="1">
      <alignment horizontal="left" vertical="center" wrapText="1"/>
    </xf>
    <xf numFmtId="38" fontId="4" fillId="0" borderId="3" xfId="3" applyFont="1" applyBorder="1" applyAlignment="1">
      <alignment horizontal="center" vertical="center" wrapText="1"/>
    </xf>
    <xf numFmtId="38" fontId="4" fillId="0" borderId="10" xfId="3" applyFont="1" applyBorder="1" applyAlignment="1">
      <alignment horizontal="center" vertical="center"/>
    </xf>
    <xf numFmtId="38" fontId="4" fillId="0" borderId="9" xfId="3" applyFont="1" applyBorder="1" applyAlignment="1">
      <alignment horizontal="center" vertical="center"/>
    </xf>
    <xf numFmtId="38" fontId="4" fillId="0" borderId="12" xfId="3" applyFont="1" applyBorder="1" applyAlignment="1">
      <alignment horizontal="center" vertical="center"/>
    </xf>
    <xf numFmtId="38" fontId="4" fillId="0" borderId="13" xfId="3" applyFont="1" applyBorder="1" applyAlignment="1">
      <alignment horizontal="center" vertical="center"/>
    </xf>
    <xf numFmtId="38" fontId="4" fillId="0" borderId="3" xfId="3" applyFont="1" applyBorder="1" applyAlignment="1">
      <alignment horizontal="center" vertical="center"/>
    </xf>
    <xf numFmtId="38" fontId="4" fillId="0" borderId="6" xfId="3" applyFont="1" applyBorder="1" applyAlignment="1">
      <alignment horizontal="center" vertical="center"/>
    </xf>
    <xf numFmtId="38" fontId="4" fillId="0" borderId="4" xfId="3" applyFont="1" applyBorder="1" applyAlignment="1">
      <alignment horizontal="center" vertical="center"/>
    </xf>
    <xf numFmtId="38" fontId="4" fillId="0" borderId="9" xfId="3" applyFont="1" applyBorder="1" applyAlignment="1">
      <alignment horizontal="right" vertical="center"/>
    </xf>
    <xf numFmtId="0" fontId="13" fillId="0" borderId="0" xfId="0" applyFont="1" applyAlignment="1"/>
    <xf numFmtId="38" fontId="10" fillId="0" borderId="0" xfId="3" applyFont="1" applyFill="1" applyBorder="1" applyAlignment="1">
      <alignment horizontal="left"/>
    </xf>
    <xf numFmtId="176" fontId="4" fillId="0" borderId="2" xfId="3" applyNumberFormat="1" applyFont="1" applyFill="1" applyBorder="1" applyAlignment="1">
      <alignment horizontal="right" vertical="center"/>
    </xf>
    <xf numFmtId="38" fontId="14" fillId="0" borderId="5" xfId="3" applyFont="1" applyFill="1" applyBorder="1" applyAlignment="1">
      <alignment vertical="center"/>
    </xf>
    <xf numFmtId="38" fontId="14" fillId="0" borderId="7" xfId="3" applyFont="1" applyFill="1" applyBorder="1" applyAlignment="1">
      <alignment vertical="center"/>
    </xf>
    <xf numFmtId="38" fontId="14" fillId="0" borderId="8" xfId="3" applyFont="1" applyFill="1" applyBorder="1" applyAlignment="1">
      <alignment vertical="center"/>
    </xf>
    <xf numFmtId="176" fontId="4" fillId="2" borderId="2" xfId="3" applyNumberFormat="1" applyFont="1" applyFill="1" applyBorder="1" applyAlignment="1">
      <alignment horizontal="right" vertical="center"/>
    </xf>
    <xf numFmtId="38" fontId="14" fillId="2" borderId="5" xfId="3" applyFont="1" applyFill="1" applyBorder="1" applyAlignment="1">
      <alignment vertical="center"/>
    </xf>
    <xf numFmtId="38" fontId="14" fillId="2" borderId="7" xfId="3" applyFont="1" applyFill="1" applyBorder="1" applyAlignment="1">
      <alignment vertical="center"/>
    </xf>
    <xf numFmtId="38" fontId="14" fillId="2" borderId="8" xfId="3" applyFont="1" applyFill="1" applyBorder="1" applyAlignment="1">
      <alignment vertical="center"/>
    </xf>
    <xf numFmtId="176" fontId="4" fillId="3" borderId="2" xfId="3" applyNumberFormat="1" applyFont="1" applyFill="1" applyBorder="1" applyAlignment="1">
      <alignment horizontal="right" vertical="center"/>
    </xf>
    <xf numFmtId="38" fontId="14" fillId="3" borderId="5" xfId="3" applyFont="1" applyFill="1" applyBorder="1" applyAlignment="1">
      <alignment vertical="center" wrapText="1"/>
    </xf>
    <xf numFmtId="38" fontId="14" fillId="3" borderId="7" xfId="3" applyFont="1" applyFill="1" applyBorder="1" applyAlignment="1">
      <alignment vertical="center" wrapText="1"/>
    </xf>
    <xf numFmtId="38" fontId="14" fillId="3" borderId="8" xfId="3" applyFont="1" applyFill="1" applyBorder="1" applyAlignment="1">
      <alignment vertical="center" wrapText="1"/>
    </xf>
    <xf numFmtId="38" fontId="14" fillId="0" borderId="5" xfId="3" applyFont="1" applyFill="1" applyBorder="1" applyAlignment="1">
      <alignment horizontal="left" vertical="center"/>
    </xf>
    <xf numFmtId="38" fontId="14" fillId="0" borderId="7" xfId="3" applyFont="1" applyFill="1" applyBorder="1" applyAlignment="1">
      <alignment horizontal="left" vertical="center"/>
    </xf>
    <xf numFmtId="38" fontId="14" fillId="0" borderId="8" xfId="3" applyFont="1" applyFill="1" applyBorder="1" applyAlignment="1">
      <alignment horizontal="left" vertical="center"/>
    </xf>
    <xf numFmtId="38" fontId="4" fillId="0" borderId="2" xfId="3" applyNumberFormat="1" applyFont="1" applyFill="1" applyBorder="1" applyAlignment="1">
      <alignment horizontal="right" vertical="center"/>
    </xf>
    <xf numFmtId="38" fontId="14" fillId="0" borderId="5" xfId="3" applyFont="1" applyFill="1" applyBorder="1" applyAlignment="1">
      <alignment vertical="center"/>
    </xf>
    <xf numFmtId="38" fontId="14" fillId="0" borderId="7" xfId="3" applyFont="1" applyFill="1" applyBorder="1" applyAlignment="1">
      <alignment vertical="center"/>
    </xf>
    <xf numFmtId="38" fontId="14" fillId="0" borderId="8" xfId="3" applyFont="1" applyFill="1" applyBorder="1" applyAlignment="1">
      <alignment vertical="center"/>
    </xf>
    <xf numFmtId="38" fontId="4" fillId="2" borderId="2" xfId="3" applyNumberFormat="1" applyFont="1" applyFill="1" applyBorder="1" applyAlignment="1">
      <alignment horizontal="right" vertical="center"/>
    </xf>
    <xf numFmtId="38" fontId="14" fillId="2" borderId="2" xfId="3" applyFont="1" applyFill="1" applyBorder="1" applyAlignment="1">
      <alignment horizontal="left" vertical="center" wrapText="1"/>
    </xf>
    <xf numFmtId="38" fontId="14" fillId="2" borderId="5" xfId="3" applyFont="1" applyFill="1" applyBorder="1" applyAlignment="1">
      <alignment horizontal="left" vertical="center" wrapText="1"/>
    </xf>
    <xf numFmtId="179" fontId="4" fillId="2" borderId="2" xfId="2" applyNumberFormat="1" applyFont="1" applyFill="1" applyBorder="1" applyAlignment="1">
      <alignment horizontal="right" vertical="center"/>
    </xf>
    <xf numFmtId="38" fontId="14" fillId="2" borderId="5" xfId="3" applyFont="1" applyFill="1" applyBorder="1" applyAlignment="1">
      <alignment vertical="center" wrapText="1"/>
    </xf>
    <xf numFmtId="38" fontId="14" fillId="2" borderId="7" xfId="3" applyFont="1" applyFill="1" applyBorder="1" applyAlignment="1">
      <alignment vertical="center" wrapText="1"/>
    </xf>
    <xf numFmtId="38" fontId="14" fillId="2" borderId="8" xfId="3" applyFont="1" applyFill="1" applyBorder="1" applyAlignment="1">
      <alignment vertical="center" wrapText="1"/>
    </xf>
    <xf numFmtId="38" fontId="2" fillId="0" borderId="0" xfId="3" applyFont="1" applyAlignment="1">
      <alignment shrinkToFit="1"/>
    </xf>
    <xf numFmtId="179" fontId="4" fillId="3" borderId="8" xfId="2" applyNumberFormat="1" applyFont="1" applyFill="1" applyBorder="1" applyAlignment="1">
      <alignment horizontal="right" vertical="center" shrinkToFit="1"/>
    </xf>
    <xf numFmtId="38" fontId="4" fillId="3" borderId="8" xfId="3" applyFont="1" applyFill="1" applyBorder="1" applyAlignment="1">
      <alignment horizontal="right" vertical="center" shrinkToFit="1"/>
    </xf>
    <xf numFmtId="38" fontId="4" fillId="3" borderId="12" xfId="3" applyFont="1" applyFill="1" applyBorder="1" applyAlignment="1">
      <alignment horizontal="center" vertical="center" shrinkToFit="1"/>
    </xf>
    <xf numFmtId="38" fontId="14" fillId="3" borderId="7" xfId="3" applyFont="1" applyFill="1" applyBorder="1" applyAlignment="1">
      <alignment horizontal="left" vertical="center" shrinkToFit="1"/>
    </xf>
    <xf numFmtId="10" fontId="4" fillId="3" borderId="8" xfId="2" applyNumberFormat="1" applyFont="1" applyFill="1" applyBorder="1" applyAlignment="1">
      <alignment horizontal="right" vertical="center" shrinkToFit="1"/>
    </xf>
    <xf numFmtId="38" fontId="4" fillId="3" borderId="8" xfId="3" applyFont="1" applyFill="1" applyBorder="1" applyAlignment="1">
      <alignment horizontal="center" vertical="center" shrinkToFit="1"/>
    </xf>
    <xf numFmtId="38" fontId="14" fillId="3" borderId="8" xfId="3" applyFont="1" applyFill="1" applyBorder="1" applyAlignment="1">
      <alignment horizontal="left" vertical="center" shrinkToFit="1"/>
    </xf>
    <xf numFmtId="179" fontId="4" fillId="3" borderId="2" xfId="3" applyNumberFormat="1" applyFont="1" applyFill="1" applyBorder="1" applyAlignment="1">
      <alignment horizontal="right" vertical="center" shrinkToFit="1"/>
    </xf>
    <xf numFmtId="38" fontId="4" fillId="3" borderId="2" xfId="3" applyNumberFormat="1" applyFont="1" applyFill="1" applyBorder="1" applyAlignment="1">
      <alignment horizontal="right" vertical="center" shrinkToFit="1"/>
    </xf>
    <xf numFmtId="38" fontId="4" fillId="3" borderId="2" xfId="3" applyFont="1" applyFill="1" applyBorder="1" applyAlignment="1">
      <alignment horizontal="right" vertical="center" shrinkToFit="1"/>
    </xf>
    <xf numFmtId="38" fontId="4" fillId="3" borderId="12" xfId="3" applyFont="1" applyFill="1" applyBorder="1" applyAlignment="1">
      <alignment horizontal="right" vertical="center" shrinkToFit="1"/>
    </xf>
    <xf numFmtId="176" fontId="4" fillId="0" borderId="5" xfId="3" applyNumberFormat="1" applyFont="1" applyFill="1" applyBorder="1" applyAlignment="1">
      <alignment horizontal="center" vertical="top" wrapText="1"/>
    </xf>
    <xf numFmtId="176" fontId="4" fillId="0" borderId="5" xfId="3" applyNumberFormat="1" applyFont="1" applyFill="1" applyBorder="1" applyAlignment="1">
      <alignment horizontal="center" vertical="center" wrapText="1"/>
    </xf>
    <xf numFmtId="176" fontId="4" fillId="0" borderId="7" xfId="3" applyNumberFormat="1" applyFont="1" applyFill="1" applyBorder="1" applyAlignment="1">
      <alignment horizontal="center" vertical="center" wrapText="1"/>
    </xf>
    <xf numFmtId="38" fontId="4" fillId="0" borderId="7" xfId="3" applyFont="1" applyBorder="1" applyAlignment="1">
      <alignment horizontal="center" vertical="center" wrapText="1"/>
    </xf>
    <xf numFmtId="176" fontId="4" fillId="0" borderId="5" xfId="3" applyNumberFormat="1" applyFont="1" applyFill="1" applyBorder="1" applyAlignment="1">
      <alignment vertical="center" wrapText="1"/>
    </xf>
    <xf numFmtId="38" fontId="4" fillId="0" borderId="5" xfId="3" applyFont="1" applyBorder="1" applyAlignment="1">
      <alignment vertical="center" wrapText="1"/>
    </xf>
    <xf numFmtId="38" fontId="4" fillId="0" borderId="5" xfId="3" applyFont="1" applyBorder="1" applyAlignment="1">
      <alignment horizontal="center" vertical="top" wrapText="1"/>
    </xf>
    <xf numFmtId="38" fontId="4" fillId="0" borderId="5" xfId="3" applyFont="1" applyBorder="1" applyAlignment="1">
      <alignment horizontal="center" vertical="center"/>
    </xf>
    <xf numFmtId="38" fontId="7" fillId="0" borderId="8" xfId="3" applyFont="1" applyBorder="1" applyAlignment="1">
      <alignment horizontal="center" vertical="center"/>
    </xf>
    <xf numFmtId="176" fontId="4" fillId="0" borderId="8" xfId="3" applyNumberFormat="1" applyFont="1" applyFill="1" applyBorder="1" applyAlignment="1">
      <alignment horizontal="center" vertical="center" wrapText="1"/>
    </xf>
    <xf numFmtId="38" fontId="4" fillId="0" borderId="8" xfId="3" applyFont="1" applyBorder="1" applyAlignment="1">
      <alignment horizontal="center" vertical="center"/>
    </xf>
    <xf numFmtId="38" fontId="4" fillId="0" borderId="7" xfId="3" applyFont="1" applyBorder="1" applyAlignment="1">
      <alignment vertical="center" wrapText="1"/>
    </xf>
    <xf numFmtId="38" fontId="4" fillId="0" borderId="7" xfId="3" applyFont="1" applyBorder="1" applyAlignment="1">
      <alignment horizontal="center" vertical="center"/>
    </xf>
    <xf numFmtId="38" fontId="4" fillId="0" borderId="11" xfId="3" applyFont="1" applyBorder="1" applyAlignment="1">
      <alignment horizontal="center" vertical="center"/>
    </xf>
    <xf numFmtId="38" fontId="4" fillId="0" borderId="1" xfId="3" applyFont="1" applyBorder="1" applyAlignment="1">
      <alignment vertical="center" wrapText="1"/>
    </xf>
    <xf numFmtId="38" fontId="7" fillId="0" borderId="14" xfId="3" applyFont="1" applyBorder="1" applyAlignment="1">
      <alignment horizontal="center" vertical="center"/>
    </xf>
    <xf numFmtId="38" fontId="2" fillId="0" borderId="6" xfId="3" applyFont="1" applyBorder="1" applyAlignment="1">
      <alignment horizontal="center"/>
    </xf>
    <xf numFmtId="38" fontId="4" fillId="0" borderId="14" xfId="3" applyFont="1" applyBorder="1" applyAlignment="1">
      <alignment horizontal="center" vertical="center"/>
    </xf>
    <xf numFmtId="38" fontId="4" fillId="0" borderId="8" xfId="3" applyFont="1" applyBorder="1" applyAlignment="1">
      <alignment vertical="center" wrapText="1"/>
    </xf>
    <xf numFmtId="38" fontId="4" fillId="0" borderId="8" xfId="3" applyFont="1" applyBorder="1" applyAlignment="1">
      <alignment horizontal="center" vertical="center"/>
    </xf>
    <xf numFmtId="38" fontId="15" fillId="0" borderId="0" xfId="3" applyFont="1" applyFill="1" applyBorder="1" applyAlignment="1">
      <alignment horizontal="right" vertical="center"/>
    </xf>
    <xf numFmtId="0" fontId="4" fillId="2" borderId="2" xfId="4" applyFont="1" applyFill="1" applyBorder="1" applyAlignment="1">
      <alignment vertical="center" wrapText="1"/>
    </xf>
    <xf numFmtId="38" fontId="4" fillId="2" borderId="2" xfId="3" applyFont="1" applyFill="1" applyBorder="1" applyAlignment="1">
      <alignment vertical="center" wrapText="1"/>
    </xf>
    <xf numFmtId="38" fontId="4" fillId="3" borderId="2" xfId="3" applyFont="1" applyFill="1" applyBorder="1" applyAlignment="1">
      <alignment vertical="center"/>
    </xf>
    <xf numFmtId="38" fontId="4" fillId="0" borderId="10" xfId="3" applyFont="1" applyBorder="1" applyAlignment="1">
      <alignment horizontal="center" vertical="center"/>
    </xf>
    <xf numFmtId="38" fontId="4" fillId="0" borderId="13" xfId="3" applyFont="1" applyBorder="1" applyAlignment="1">
      <alignment horizontal="center" vertical="center"/>
    </xf>
    <xf numFmtId="38" fontId="4" fillId="0" borderId="0" xfId="3" applyFont="1" applyBorder="1" applyAlignment="1">
      <alignment horizontal="right" vertical="center"/>
    </xf>
    <xf numFmtId="0" fontId="13" fillId="0" borderId="0" xfId="0" applyFont="1" applyAlignment="1"/>
    <xf numFmtId="0" fontId="4" fillId="0" borderId="0" xfId="4" applyFont="1" applyBorder="1" applyAlignment="1">
      <alignment wrapText="1"/>
    </xf>
    <xf numFmtId="0" fontId="2" fillId="0" borderId="0" xfId="0" applyFont="1" applyAlignment="1"/>
    <xf numFmtId="38" fontId="4" fillId="0" borderId="4" xfId="3" applyFont="1" applyFill="1" applyBorder="1" applyAlignment="1">
      <alignment horizontal="right" vertical="center"/>
    </xf>
    <xf numFmtId="38" fontId="4" fillId="0" borderId="4" xfId="3" applyFont="1" applyFill="1" applyBorder="1" applyAlignment="1">
      <alignment horizontal="center"/>
    </xf>
    <xf numFmtId="38" fontId="4" fillId="2" borderId="4" xfId="3" applyFont="1" applyFill="1" applyBorder="1" applyAlignment="1">
      <alignment horizontal="right" vertical="center"/>
    </xf>
    <xf numFmtId="38" fontId="4" fillId="2" borderId="4" xfId="3" applyFont="1" applyFill="1" applyBorder="1" applyAlignment="1">
      <alignment horizontal="center"/>
    </xf>
    <xf numFmtId="38" fontId="14" fillId="2" borderId="5" xfId="3" applyFont="1" applyFill="1" applyBorder="1" applyAlignment="1">
      <alignment horizontal="left" vertical="center"/>
    </xf>
    <xf numFmtId="38" fontId="14" fillId="2" borderId="7" xfId="3" applyFont="1" applyFill="1" applyBorder="1" applyAlignment="1">
      <alignment horizontal="left" vertical="center"/>
    </xf>
    <xf numFmtId="38" fontId="14" fillId="2" borderId="8" xfId="3" applyFont="1" applyFill="1" applyBorder="1" applyAlignment="1">
      <alignment horizontal="left" vertical="center"/>
    </xf>
    <xf numFmtId="38" fontId="4" fillId="3" borderId="4" xfId="3" applyFont="1" applyFill="1" applyBorder="1" applyAlignment="1">
      <alignment horizontal="center"/>
    </xf>
    <xf numFmtId="38" fontId="14" fillId="3" borderId="5" xfId="3" applyFont="1" applyFill="1" applyBorder="1" applyAlignment="1">
      <alignment horizontal="left" vertical="center"/>
    </xf>
    <xf numFmtId="38" fontId="14" fillId="3" borderId="7" xfId="3" applyFont="1" applyFill="1" applyBorder="1" applyAlignment="1">
      <alignment horizontal="left" vertical="center"/>
    </xf>
    <xf numFmtId="38" fontId="14" fillId="3" borderId="8" xfId="3" applyFont="1" applyFill="1" applyBorder="1" applyAlignment="1">
      <alignment horizontal="left" vertical="center"/>
    </xf>
    <xf numFmtId="38" fontId="4" fillId="2" borderId="8" xfId="3" applyFont="1" applyFill="1" applyBorder="1" applyAlignment="1">
      <alignment horizontal="right" vertical="center"/>
    </xf>
    <xf numFmtId="0" fontId="16" fillId="2" borderId="7" xfId="4" applyFont="1" applyFill="1" applyBorder="1" applyAlignment="1">
      <alignment horizontal="left" vertical="center" wrapText="1"/>
    </xf>
    <xf numFmtId="38" fontId="4" fillId="0" borderId="0" xfId="3" applyFont="1" applyFill="1"/>
    <xf numFmtId="38" fontId="14" fillId="2" borderId="8" xfId="3" applyFont="1" applyFill="1" applyBorder="1" applyAlignment="1">
      <alignment horizontal="left" vertical="center" wrapText="1"/>
    </xf>
    <xf numFmtId="38" fontId="4" fillId="2" borderId="4" xfId="3" applyFont="1" applyFill="1" applyBorder="1" applyAlignment="1">
      <alignment horizontal="right"/>
    </xf>
    <xf numFmtId="38" fontId="14" fillId="2" borderId="7" xfId="3" applyFont="1" applyFill="1" applyBorder="1" applyAlignment="1">
      <alignment horizontal="left" vertical="center" wrapText="1"/>
    </xf>
    <xf numFmtId="38" fontId="4" fillId="0" borderId="11" xfId="3" applyFont="1" applyBorder="1" applyAlignment="1">
      <alignment horizontal="center" vertical="center" wrapText="1"/>
    </xf>
    <xf numFmtId="38" fontId="4" fillId="0" borderId="10" xfId="3" applyFont="1" applyBorder="1" applyAlignment="1"/>
    <xf numFmtId="38" fontId="4" fillId="0" borderId="26" xfId="3" applyFont="1" applyBorder="1" applyAlignment="1">
      <alignment horizontal="center"/>
    </xf>
    <xf numFmtId="38" fontId="4" fillId="0" borderId="26" xfId="3" applyFont="1" applyBorder="1" applyAlignment="1"/>
    <xf numFmtId="38" fontId="4" fillId="0" borderId="1" xfId="3" applyFont="1" applyBorder="1" applyAlignment="1"/>
    <xf numFmtId="38" fontId="4" fillId="0" borderId="14" xfId="3" applyFont="1" applyBorder="1" applyAlignment="1">
      <alignment horizontal="center" vertical="center"/>
    </xf>
    <xf numFmtId="38" fontId="4" fillId="0" borderId="12" xfId="3" applyFont="1" applyBorder="1" applyAlignment="1"/>
    <xf numFmtId="38" fontId="4" fillId="0" borderId="14" xfId="3" applyFont="1" applyBorder="1" applyAlignment="1"/>
    <xf numFmtId="38" fontId="4" fillId="0" borderId="0" xfId="3" applyFont="1" applyBorder="1" applyAlignment="1">
      <alignment horizontal="center" shrinkToFit="1"/>
    </xf>
    <xf numFmtId="38" fontId="4" fillId="0" borderId="9" xfId="3" applyFont="1" applyBorder="1" applyAlignment="1">
      <alignment vertical="top" shrinkToFit="1"/>
    </xf>
    <xf numFmtId="38" fontId="4" fillId="0" borderId="9" xfId="3" applyFont="1" applyBorder="1" applyAlignment="1">
      <alignment horizontal="left" vertical="top"/>
    </xf>
    <xf numFmtId="38" fontId="4" fillId="0" borderId="2" xfId="3" applyFont="1" applyFill="1" applyBorder="1" applyAlignment="1">
      <alignment horizontal="left" vertical="center"/>
    </xf>
    <xf numFmtId="38" fontId="7" fillId="0" borderId="10" xfId="3" applyFont="1" applyBorder="1" applyAlignment="1">
      <alignment horizontal="center" vertical="center" wrapText="1"/>
    </xf>
    <xf numFmtId="38" fontId="7" fillId="0" borderId="2" xfId="3" applyFont="1" applyBorder="1" applyAlignment="1">
      <alignment horizontal="center" vertical="center" wrapText="1"/>
    </xf>
    <xf numFmtId="38" fontId="7" fillId="0" borderId="4" xfId="3" applyFont="1" applyBorder="1" applyAlignment="1">
      <alignment horizontal="center" vertical="center" wrapText="1"/>
    </xf>
    <xf numFmtId="38" fontId="7" fillId="0" borderId="11" xfId="3" applyFont="1" applyBorder="1" applyAlignment="1">
      <alignment horizontal="left" vertical="center" wrapText="1"/>
    </xf>
    <xf numFmtId="38" fontId="7" fillId="0" borderId="26" xfId="3" applyFont="1" applyBorder="1" applyAlignment="1">
      <alignment horizontal="center" vertical="center" wrapText="1"/>
    </xf>
    <xf numFmtId="38" fontId="7" fillId="0" borderId="3" xfId="3" applyFont="1" applyBorder="1" applyAlignment="1">
      <alignment horizontal="center" vertical="center" wrapText="1"/>
    </xf>
    <xf numFmtId="38" fontId="7" fillId="0" borderId="14" xfId="3" applyFont="1" applyBorder="1" applyAlignment="1">
      <alignment horizontal="left" vertical="center" wrapText="1"/>
    </xf>
    <xf numFmtId="38" fontId="7" fillId="0" borderId="10" xfId="3" applyFont="1" applyBorder="1" applyAlignment="1">
      <alignment horizontal="center" vertical="center"/>
    </xf>
    <xf numFmtId="38" fontId="7" fillId="0" borderId="9" xfId="3" applyFont="1" applyBorder="1" applyAlignment="1">
      <alignment horizontal="center" vertical="center"/>
    </xf>
    <xf numFmtId="38" fontId="7" fillId="0" borderId="12" xfId="3" applyFont="1" applyBorder="1" applyAlignment="1">
      <alignment horizontal="center" vertical="center" wrapText="1"/>
    </xf>
    <xf numFmtId="38" fontId="7" fillId="0" borderId="12" xfId="3" applyFont="1" applyBorder="1" applyAlignment="1">
      <alignment horizontal="center" vertical="center"/>
    </xf>
    <xf numFmtId="38" fontId="7" fillId="0" borderId="13" xfId="3" applyFont="1" applyBorder="1" applyAlignment="1">
      <alignment horizontal="center" vertical="center"/>
    </xf>
    <xf numFmtId="38" fontId="2" fillId="0" borderId="1" xfId="3" applyFont="1" applyBorder="1" applyAlignment="1">
      <alignment vertical="center"/>
    </xf>
    <xf numFmtId="38" fontId="17" fillId="0" borderId="0" xfId="3" applyFont="1" applyAlignment="1">
      <alignment horizontal="left" vertical="top" wrapText="1"/>
    </xf>
    <xf numFmtId="38" fontId="17" fillId="0" borderId="0" xfId="3" applyFont="1" applyAlignment="1">
      <alignment horizontal="left"/>
    </xf>
    <xf numFmtId="176" fontId="4" fillId="0" borderId="0" xfId="3" applyNumberFormat="1" applyFont="1" applyBorder="1"/>
    <xf numFmtId="38" fontId="10" fillId="0" borderId="0" xfId="3" applyFont="1" applyFill="1" applyBorder="1" applyAlignment="1">
      <alignment horizontal="left"/>
    </xf>
    <xf numFmtId="0" fontId="10" fillId="0" borderId="0" xfId="4" applyFont="1" applyBorder="1" applyAlignment="1">
      <alignment horizontal="left"/>
    </xf>
    <xf numFmtId="38" fontId="4" fillId="0" borderId="26" xfId="3" applyFont="1" applyBorder="1" applyAlignment="1">
      <alignment horizontal="left"/>
    </xf>
    <xf numFmtId="38" fontId="4" fillId="0" borderId="13" xfId="3" applyFont="1" applyFill="1" applyBorder="1" applyAlignment="1">
      <alignment horizontal="center" vertical="center"/>
    </xf>
    <xf numFmtId="38" fontId="7" fillId="2" borderId="8" xfId="3" applyFont="1" applyFill="1" applyBorder="1" applyAlignment="1">
      <alignment horizontal="left" vertical="center"/>
    </xf>
    <xf numFmtId="38" fontId="4" fillId="0" borderId="5" xfId="3" applyFont="1" applyBorder="1" applyAlignment="1">
      <alignment horizontal="center" vertical="center"/>
    </xf>
    <xf numFmtId="38" fontId="4" fillId="0" borderId="7" xfId="3" applyFont="1" applyBorder="1" applyAlignment="1">
      <alignment horizontal="center" vertical="center"/>
    </xf>
    <xf numFmtId="176" fontId="4" fillId="0" borderId="7" xfId="3" applyNumberFormat="1" applyFont="1" applyFill="1" applyBorder="1" applyAlignment="1">
      <alignment horizontal="center" vertical="center" wrapText="1"/>
    </xf>
    <xf numFmtId="176" fontId="4" fillId="0" borderId="8" xfId="3" applyNumberFormat="1" applyFont="1" applyFill="1" applyBorder="1" applyAlignment="1">
      <alignment horizontal="center" vertical="center" wrapText="1"/>
    </xf>
    <xf numFmtId="38" fontId="4" fillId="0" borderId="9" xfId="3" applyFont="1" applyBorder="1" applyAlignment="1">
      <alignment horizontal="center" vertical="center" wrapText="1"/>
    </xf>
    <xf numFmtId="176" fontId="4" fillId="0" borderId="3" xfId="3" applyNumberFormat="1" applyFont="1" applyBorder="1" applyAlignment="1">
      <alignment horizontal="center" vertical="center"/>
    </xf>
    <xf numFmtId="176" fontId="4" fillId="0" borderId="6" xfId="3" applyNumberFormat="1" applyFont="1" applyBorder="1" applyAlignment="1">
      <alignment horizontal="center" vertical="center"/>
    </xf>
    <xf numFmtId="176" fontId="4" fillId="0" borderId="3" xfId="3" applyNumberFormat="1" applyFont="1" applyBorder="1" applyAlignment="1">
      <alignment horizontal="center" vertical="center"/>
    </xf>
    <xf numFmtId="176" fontId="4" fillId="0" borderId="6" xfId="3" applyNumberFormat="1" applyFont="1" applyBorder="1" applyAlignment="1">
      <alignment horizontal="center" vertical="center"/>
    </xf>
    <xf numFmtId="176" fontId="4" fillId="0" borderId="4" xfId="3" applyNumberFormat="1" applyFont="1" applyBorder="1" applyAlignment="1">
      <alignment horizontal="center" vertical="center"/>
    </xf>
    <xf numFmtId="176" fontId="4" fillId="0" borderId="0" xfId="3" applyNumberFormat="1" applyFont="1" applyAlignment="1"/>
    <xf numFmtId="0" fontId="2" fillId="0" borderId="0" xfId="0" applyFont="1" applyAlignment="1">
      <alignment wrapText="1"/>
    </xf>
    <xf numFmtId="0" fontId="4" fillId="0" borderId="0" xfId="4" applyFont="1" applyBorder="1" applyAlignment="1">
      <alignment horizontal="left" wrapText="1"/>
    </xf>
    <xf numFmtId="38" fontId="14" fillId="0" borderId="2" xfId="3" applyFont="1" applyBorder="1" applyAlignment="1">
      <alignment horizontal="left" vertical="center"/>
    </xf>
    <xf numFmtId="38" fontId="14" fillId="2" borderId="2" xfId="3" applyFont="1" applyFill="1" applyBorder="1" applyAlignment="1">
      <alignment horizontal="left" vertical="center"/>
    </xf>
    <xf numFmtId="38" fontId="14" fillId="3" borderId="2" xfId="3" applyFont="1" applyFill="1" applyBorder="1" applyAlignment="1">
      <alignment horizontal="left" vertical="center" wrapText="1"/>
    </xf>
    <xf numFmtId="179" fontId="4" fillId="0" borderId="2" xfId="2" applyNumberFormat="1" applyFont="1" applyBorder="1" applyAlignment="1">
      <alignment horizontal="right"/>
    </xf>
    <xf numFmtId="179" fontId="4" fillId="2" borderId="2" xfId="2" applyNumberFormat="1" applyFont="1" applyFill="1" applyBorder="1" applyAlignment="1">
      <alignment horizontal="right"/>
    </xf>
    <xf numFmtId="38" fontId="9" fillId="2" borderId="8" xfId="3" applyFont="1" applyFill="1" applyBorder="1" applyAlignment="1">
      <alignment horizontal="left" vertical="center"/>
    </xf>
    <xf numFmtId="9" fontId="4" fillId="2" borderId="2" xfId="2" applyFont="1" applyFill="1" applyBorder="1" applyAlignment="1">
      <alignment horizontal="right"/>
    </xf>
    <xf numFmtId="179" fontId="4" fillId="3" borderId="5" xfId="2" applyNumberFormat="1" applyFont="1" applyFill="1" applyBorder="1" applyAlignment="1">
      <alignment horizontal="right" vertical="center"/>
    </xf>
    <xf numFmtId="38" fontId="4" fillId="3" borderId="5" xfId="3" applyFont="1" applyFill="1" applyBorder="1" applyAlignment="1">
      <alignment vertical="center"/>
    </xf>
    <xf numFmtId="38" fontId="14" fillId="3" borderId="8" xfId="3" applyFont="1" applyFill="1" applyBorder="1" applyAlignment="1">
      <alignment horizontal="left" vertical="center"/>
    </xf>
    <xf numFmtId="176" fontId="4" fillId="3" borderId="5" xfId="3" applyNumberFormat="1" applyFont="1" applyFill="1" applyBorder="1" applyAlignment="1">
      <alignment horizontal="right" vertical="center"/>
    </xf>
    <xf numFmtId="38" fontId="4" fillId="3" borderId="5" xfId="3" applyFont="1" applyFill="1" applyBorder="1" applyAlignment="1">
      <alignment horizontal="right" vertical="center"/>
    </xf>
    <xf numFmtId="0" fontId="9" fillId="0" borderId="5" xfId="0" applyFont="1" applyBorder="1" applyAlignment="1">
      <alignment horizontal="center" vertical="center"/>
    </xf>
    <xf numFmtId="0" fontId="9" fillId="0" borderId="11" xfId="0" applyFont="1" applyBorder="1" applyAlignment="1">
      <alignment horizontal="center" vertical="center" wrapText="1"/>
    </xf>
    <xf numFmtId="0" fontId="9" fillId="0" borderId="5" xfId="0" applyFont="1" applyBorder="1" applyAlignment="1">
      <alignment horizontal="center" vertical="center" wrapText="1"/>
    </xf>
    <xf numFmtId="0" fontId="8" fillId="0" borderId="7" xfId="0" applyFont="1" applyBorder="1" applyAlignment="1">
      <alignment horizontal="center" vertical="center"/>
    </xf>
    <xf numFmtId="0" fontId="2" fillId="0" borderId="7" xfId="0" applyFont="1" applyBorder="1" applyAlignment="1">
      <alignment horizontal="center" vertical="center" wrapText="1"/>
    </xf>
    <xf numFmtId="0" fontId="2" fillId="0" borderId="7" xfId="0" applyFont="1" applyBorder="1" applyAlignment="1">
      <alignment horizontal="center" vertical="center"/>
    </xf>
    <xf numFmtId="38" fontId="7" fillId="0" borderId="8" xfId="3" applyFont="1" applyBorder="1" applyAlignment="1">
      <alignment horizontal="center" vertical="center"/>
    </xf>
    <xf numFmtId="38" fontId="14" fillId="0" borderId="8" xfId="3" applyFont="1" applyBorder="1" applyAlignment="1">
      <alignment horizontal="center" vertical="center" wrapText="1"/>
    </xf>
    <xf numFmtId="38" fontId="14" fillId="0" borderId="8" xfId="3" applyFont="1" applyBorder="1" applyAlignment="1">
      <alignment horizontal="center" vertical="center"/>
    </xf>
    <xf numFmtId="38" fontId="12" fillId="0" borderId="0" xfId="3" applyFont="1"/>
    <xf numFmtId="176" fontId="12" fillId="0" borderId="0" xfId="3" applyNumberFormat="1" applyFont="1"/>
    <xf numFmtId="38" fontId="12" fillId="0" borderId="0" xfId="3" applyFont="1" applyAlignment="1">
      <alignment horizontal="left"/>
    </xf>
    <xf numFmtId="38" fontId="12" fillId="0" borderId="0" xfId="3" applyFont="1" applyBorder="1"/>
    <xf numFmtId="38" fontId="11" fillId="0" borderId="13" xfId="3" applyFont="1" applyBorder="1" applyAlignment="1">
      <alignment horizontal="right"/>
    </xf>
    <xf numFmtId="38" fontId="11" fillId="0" borderId="0" xfId="3" applyFont="1" applyBorder="1" applyAlignment="1">
      <alignment horizontal="right"/>
    </xf>
    <xf numFmtId="38" fontId="11" fillId="0" borderId="13" xfId="3" applyFont="1" applyBorder="1" applyAlignment="1">
      <alignment horizontal="left" vertical="center"/>
    </xf>
    <xf numFmtId="38" fontId="12" fillId="0" borderId="2" xfId="3" applyFont="1" applyBorder="1"/>
    <xf numFmtId="38" fontId="11" fillId="0" borderId="2" xfId="3" applyFont="1" applyBorder="1" applyAlignment="1">
      <alignment horizontal="right"/>
    </xf>
    <xf numFmtId="38" fontId="18" fillId="0" borderId="2" xfId="3" applyFont="1" applyBorder="1" applyAlignment="1">
      <alignment horizontal="left" vertical="center"/>
    </xf>
    <xf numFmtId="38" fontId="12" fillId="2" borderId="2" xfId="3" applyFont="1" applyFill="1" applyBorder="1"/>
    <xf numFmtId="38" fontId="11" fillId="2" borderId="2" xfId="3" applyFont="1" applyFill="1" applyBorder="1" applyAlignment="1">
      <alignment horizontal="right"/>
    </xf>
    <xf numFmtId="38" fontId="18" fillId="2" borderId="2" xfId="3" applyFont="1" applyFill="1" applyBorder="1" applyAlignment="1">
      <alignment horizontal="left" vertical="center"/>
    </xf>
    <xf numFmtId="38" fontId="12" fillId="3" borderId="2" xfId="3" applyFont="1" applyFill="1" applyBorder="1"/>
    <xf numFmtId="38" fontId="11" fillId="3" borderId="2" xfId="3" applyFont="1" applyFill="1" applyBorder="1" applyAlignment="1">
      <alignment horizontal="right"/>
    </xf>
    <xf numFmtId="38" fontId="18" fillId="3" borderId="2" xfId="3" applyFont="1" applyFill="1" applyBorder="1" applyAlignment="1">
      <alignment horizontal="left" vertical="center" wrapText="1"/>
    </xf>
    <xf numFmtId="38" fontId="11" fillId="3" borderId="2" xfId="3" applyFont="1" applyFill="1" applyBorder="1"/>
    <xf numFmtId="38" fontId="11" fillId="0" borderId="2" xfId="3" applyFont="1" applyBorder="1"/>
    <xf numFmtId="38" fontId="12" fillId="0" borderId="0" xfId="3" applyFont="1" applyFill="1"/>
    <xf numFmtId="38" fontId="19" fillId="2" borderId="2" xfId="3" applyFont="1" applyFill="1" applyBorder="1" applyAlignment="1">
      <alignment horizontal="left" vertical="center"/>
    </xf>
    <xf numFmtId="38" fontId="11" fillId="2" borderId="2" xfId="3" applyFont="1" applyFill="1" applyBorder="1"/>
    <xf numFmtId="38" fontId="11" fillId="3" borderId="2" xfId="3" applyFont="1" applyFill="1" applyBorder="1" applyAlignment="1">
      <alignment horizontal="right" vertical="center"/>
    </xf>
    <xf numFmtId="38" fontId="18" fillId="3" borderId="2" xfId="3" applyFont="1" applyFill="1" applyBorder="1" applyAlignment="1">
      <alignment horizontal="left" vertical="center"/>
    </xf>
    <xf numFmtId="38" fontId="11" fillId="3" borderId="2" xfId="3" applyFont="1" applyFill="1" applyBorder="1" applyAlignment="1">
      <alignment vertical="center"/>
    </xf>
    <xf numFmtId="38" fontId="11" fillId="0" borderId="2" xfId="3" applyFont="1" applyBorder="1" applyAlignment="1">
      <alignment horizontal="center" vertical="center" wrapText="1"/>
    </xf>
    <xf numFmtId="38" fontId="14" fillId="0" borderId="10" xfId="3" applyFont="1" applyBorder="1" applyAlignment="1">
      <alignment horizontal="center" vertical="center" wrapText="1"/>
    </xf>
    <xf numFmtId="38" fontId="18" fillId="0" borderId="2" xfId="3" applyFont="1" applyBorder="1" applyAlignment="1">
      <alignment horizontal="center" vertical="center" wrapText="1"/>
    </xf>
    <xf numFmtId="38" fontId="18" fillId="0" borderId="5" xfId="3" applyFont="1" applyBorder="1" applyAlignment="1">
      <alignment horizontal="center" vertical="center" wrapText="1"/>
    </xf>
    <xf numFmtId="38" fontId="11" fillId="0" borderId="2" xfId="3" applyFont="1" applyBorder="1" applyAlignment="1">
      <alignment horizontal="center" vertical="center"/>
    </xf>
    <xf numFmtId="38" fontId="11" fillId="0" borderId="5" xfId="3" applyFont="1" applyBorder="1" applyAlignment="1">
      <alignment horizontal="center" vertical="center" wrapText="1"/>
    </xf>
    <xf numFmtId="38" fontId="14" fillId="0" borderId="26" xfId="3" applyFont="1" applyBorder="1" applyAlignment="1">
      <alignment horizontal="center" vertical="center" wrapText="1"/>
    </xf>
    <xf numFmtId="38" fontId="18" fillId="0" borderId="7" xfId="3" applyFont="1" applyBorder="1" applyAlignment="1">
      <alignment horizontal="center" vertical="center" wrapText="1"/>
    </xf>
    <xf numFmtId="38" fontId="11" fillId="0" borderId="7" xfId="3" applyFont="1" applyBorder="1" applyAlignment="1">
      <alignment horizontal="center" vertical="center" wrapText="1"/>
    </xf>
    <xf numFmtId="38" fontId="18" fillId="0" borderId="4" xfId="3" applyFont="1" applyBorder="1" applyAlignment="1">
      <alignment horizontal="center" vertical="center" wrapText="1"/>
    </xf>
    <xf numFmtId="38" fontId="14" fillId="0" borderId="12" xfId="3" applyFont="1" applyBorder="1" applyAlignment="1">
      <alignment horizontal="center" vertical="center" wrapText="1"/>
    </xf>
    <xf numFmtId="38" fontId="18" fillId="0" borderId="8" xfId="3" applyFont="1" applyBorder="1" applyAlignment="1">
      <alignment horizontal="center" vertical="center" wrapText="1"/>
    </xf>
    <xf numFmtId="38" fontId="18" fillId="0" borderId="3" xfId="3" applyFont="1" applyBorder="1" applyAlignment="1">
      <alignment vertical="center"/>
    </xf>
    <xf numFmtId="38" fontId="18" fillId="0" borderId="14" xfId="3" applyFont="1" applyBorder="1" applyAlignment="1">
      <alignment horizontal="center" vertical="center" wrapText="1"/>
    </xf>
    <xf numFmtId="38" fontId="11" fillId="0" borderId="3" xfId="3" applyFont="1" applyBorder="1" applyAlignment="1">
      <alignment horizontal="center"/>
    </xf>
    <xf numFmtId="38" fontId="11" fillId="0" borderId="6" xfId="3" applyFont="1" applyBorder="1" applyAlignment="1">
      <alignment horizontal="center"/>
    </xf>
    <xf numFmtId="38" fontId="11" fillId="0" borderId="4" xfId="3" applyFont="1" applyBorder="1" applyAlignment="1">
      <alignment horizontal="center"/>
    </xf>
    <xf numFmtId="38" fontId="11" fillId="0" borderId="8" xfId="3" applyFont="1" applyBorder="1" applyAlignment="1">
      <alignment horizontal="center" vertical="center" wrapText="1"/>
    </xf>
    <xf numFmtId="38" fontId="11" fillId="0" borderId="3" xfId="3" applyFont="1" applyBorder="1" applyAlignment="1">
      <alignment horizontal="center" vertical="center"/>
    </xf>
    <xf numFmtId="38" fontId="11" fillId="0" borderId="6" xfId="3" applyFont="1" applyBorder="1" applyAlignment="1">
      <alignment horizontal="center" vertical="center"/>
    </xf>
    <xf numFmtId="38" fontId="11" fillId="0" borderId="4" xfId="3" applyFont="1" applyBorder="1" applyAlignment="1">
      <alignment horizontal="center" vertical="center"/>
    </xf>
    <xf numFmtId="38" fontId="11" fillId="0" borderId="8" xfId="3" applyFont="1" applyBorder="1" applyAlignment="1">
      <alignment horizontal="center" vertical="center" wrapText="1"/>
    </xf>
    <xf numFmtId="38" fontId="11" fillId="0" borderId="3" xfId="3" applyFont="1" applyBorder="1" applyAlignment="1">
      <alignment horizontal="center" vertical="center" shrinkToFit="1"/>
    </xf>
    <xf numFmtId="38" fontId="11" fillId="0" borderId="4" xfId="3" applyFont="1" applyBorder="1" applyAlignment="1">
      <alignment horizontal="center" vertical="center" shrinkToFit="1"/>
    </xf>
    <xf numFmtId="38" fontId="11" fillId="0" borderId="0" xfId="3" applyFont="1" applyFill="1" applyAlignment="1">
      <alignment horizontal="right"/>
    </xf>
    <xf numFmtId="38" fontId="11" fillId="0" borderId="0" xfId="3" applyFont="1" applyAlignment="1"/>
    <xf numFmtId="176" fontId="11" fillId="0" borderId="0" xfId="3" applyNumberFormat="1" applyFont="1" applyAlignment="1"/>
    <xf numFmtId="38" fontId="11" fillId="0" borderId="0" xfId="3" applyFont="1" applyBorder="1" applyAlignment="1">
      <alignment horizontal="left" vertical="center"/>
    </xf>
    <xf numFmtId="38" fontId="20" fillId="0" borderId="0" xfId="3" applyFont="1"/>
    <xf numFmtId="176" fontId="20" fillId="0" borderId="0" xfId="3" applyNumberFormat="1" applyFont="1"/>
    <xf numFmtId="38" fontId="20" fillId="0" borderId="0" xfId="3" applyFont="1" applyAlignment="1">
      <alignment horizontal="left"/>
    </xf>
    <xf numFmtId="38" fontId="17" fillId="0" borderId="0" xfId="3" applyFont="1" applyBorder="1" applyAlignment="1">
      <alignment horizontal="right"/>
    </xf>
    <xf numFmtId="38" fontId="17" fillId="0" borderId="0" xfId="3" applyFont="1" applyAlignment="1"/>
    <xf numFmtId="176" fontId="17" fillId="0" borderId="0" xfId="3" applyNumberFormat="1" applyFont="1" applyAlignment="1"/>
    <xf numFmtId="38" fontId="17" fillId="0" borderId="0" xfId="3" applyFont="1" applyBorder="1" applyAlignment="1">
      <alignment vertical="center"/>
    </xf>
    <xf numFmtId="38" fontId="17" fillId="0" borderId="0" xfId="3" applyFont="1"/>
    <xf numFmtId="176" fontId="17" fillId="0" borderId="0" xfId="3" applyNumberFormat="1" applyFont="1"/>
    <xf numFmtId="38" fontId="4" fillId="0" borderId="13" xfId="3" applyFont="1" applyFill="1" applyBorder="1" applyAlignment="1">
      <alignment horizontal="center"/>
    </xf>
    <xf numFmtId="38" fontId="4" fillId="0" borderId="13" xfId="3" applyFont="1" applyBorder="1" applyAlignment="1">
      <alignment horizontal="left" vertical="center"/>
    </xf>
    <xf numFmtId="176" fontId="4" fillId="0" borderId="0" xfId="3" applyNumberFormat="1" applyFont="1" applyFill="1" applyBorder="1" applyAlignment="1"/>
    <xf numFmtId="38" fontId="9" fillId="2" borderId="8" xfId="3" applyFont="1" applyFill="1" applyBorder="1" applyAlignment="1">
      <alignment vertical="center"/>
    </xf>
    <xf numFmtId="38" fontId="21" fillId="2" borderId="2" xfId="3" applyFont="1" applyFill="1" applyBorder="1" applyAlignment="1">
      <alignment vertical="center"/>
    </xf>
    <xf numFmtId="38" fontId="4" fillId="3" borderId="2" xfId="3" applyFont="1" applyFill="1" applyBorder="1" applyAlignment="1">
      <alignment horizontal="center" shrinkToFit="1"/>
    </xf>
    <xf numFmtId="38" fontId="14" fillId="3" borderId="8" xfId="3" applyFont="1" applyFill="1" applyBorder="1" applyAlignment="1">
      <alignment horizontal="center" vertical="center" shrinkToFit="1"/>
    </xf>
    <xf numFmtId="38" fontId="4" fillId="0" borderId="5" xfId="3" applyFont="1" applyBorder="1" applyAlignment="1">
      <alignment horizontal="left" vertical="top"/>
    </xf>
    <xf numFmtId="38" fontId="2" fillId="0" borderId="7" xfId="3" applyFont="1" applyBorder="1" applyAlignment="1">
      <alignment horizontal="left"/>
    </xf>
    <xf numFmtId="38" fontId="4" fillId="0" borderId="2" xfId="3" applyFont="1" applyBorder="1" applyAlignment="1">
      <alignment horizontal="center" vertical="center" wrapText="1" shrinkToFit="1"/>
    </xf>
    <xf numFmtId="38" fontId="4" fillId="0" borderId="9" xfId="3" applyFont="1" applyBorder="1" applyAlignment="1">
      <alignment horizontal="center" vertical="center" wrapText="1" shrinkToFit="1"/>
    </xf>
    <xf numFmtId="38" fontId="4" fillId="0" borderId="11" xfId="3" applyFont="1" applyBorder="1" applyAlignment="1">
      <alignment horizontal="center" vertical="center" wrapText="1" shrinkToFit="1"/>
    </xf>
    <xf numFmtId="176" fontId="4" fillId="0" borderId="3" xfId="3" applyNumberFormat="1" applyFont="1" applyBorder="1" applyAlignment="1">
      <alignment horizontal="center" vertical="center" wrapText="1"/>
    </xf>
    <xf numFmtId="176" fontId="4" fillId="0" borderId="6" xfId="3" applyNumberFormat="1" applyFont="1" applyBorder="1" applyAlignment="1">
      <alignment horizontal="center" vertical="center" wrapText="1"/>
    </xf>
    <xf numFmtId="38" fontId="4" fillId="0" borderId="13" xfId="3" applyFont="1" applyBorder="1" applyAlignment="1">
      <alignment horizontal="center" vertical="center" wrapText="1" shrinkToFit="1"/>
    </xf>
    <xf numFmtId="38" fontId="4" fillId="0" borderId="14" xfId="3" applyFont="1" applyBorder="1" applyAlignment="1">
      <alignment horizontal="center" vertical="center" wrapText="1" shrinkToFit="1"/>
    </xf>
    <xf numFmtId="38" fontId="4" fillId="0" borderId="8" xfId="3" applyFont="1" applyBorder="1" applyAlignment="1">
      <alignment horizontal="left"/>
    </xf>
    <xf numFmtId="176" fontId="4" fillId="0" borderId="2" xfId="1" applyNumberFormat="1" applyFont="1" applyBorder="1" applyAlignment="1">
      <alignment horizontal="right" vertical="center"/>
    </xf>
    <xf numFmtId="38" fontId="14" fillId="2" borderId="8" xfId="3" applyFont="1" applyFill="1" applyBorder="1" applyAlignment="1">
      <alignment horizontal="left" vertical="center"/>
    </xf>
    <xf numFmtId="38" fontId="13" fillId="0" borderId="0" xfId="3" applyFont="1"/>
    <xf numFmtId="38" fontId="10" fillId="0" borderId="0" xfId="3" applyFont="1" applyAlignment="1"/>
    <xf numFmtId="176" fontId="10" fillId="0" borderId="0" xfId="3" applyNumberFormat="1" applyFont="1" applyAlignment="1"/>
    <xf numFmtId="38" fontId="4" fillId="0" borderId="13" xfId="3" applyFont="1" applyBorder="1" applyAlignment="1">
      <alignment horizontal="right"/>
    </xf>
    <xf numFmtId="38" fontId="2" fillId="0" borderId="2" xfId="3" applyFont="1" applyBorder="1" applyAlignment="1">
      <alignment horizontal="right"/>
    </xf>
    <xf numFmtId="38" fontId="2" fillId="2" borderId="2" xfId="3" applyFont="1" applyFill="1" applyBorder="1" applyAlignment="1">
      <alignment horizontal="right"/>
    </xf>
    <xf numFmtId="38" fontId="2" fillId="0" borderId="2" xfId="3" applyFont="1" applyBorder="1"/>
    <xf numFmtId="38" fontId="2" fillId="2" borderId="2" xfId="3" applyFont="1" applyFill="1" applyBorder="1"/>
    <xf numFmtId="38" fontId="4" fillId="0" borderId="9" xfId="3" applyFont="1" applyBorder="1" applyAlignment="1">
      <alignment horizontal="center" vertical="center"/>
    </xf>
    <xf numFmtId="38" fontId="4" fillId="0" borderId="12" xfId="3" applyFont="1" applyBorder="1" applyAlignment="1">
      <alignment horizontal="center" vertical="center"/>
    </xf>
    <xf numFmtId="38" fontId="4" fillId="0" borderId="3" xfId="3" applyFont="1" applyBorder="1" applyAlignment="1">
      <alignment horizontal="center"/>
    </xf>
    <xf numFmtId="38" fontId="4" fillId="0" borderId="6" xfId="3" applyFont="1" applyBorder="1" applyAlignment="1">
      <alignment horizontal="center"/>
    </xf>
    <xf numFmtId="38" fontId="4" fillId="0" borderId="4" xfId="3" applyFont="1" applyBorder="1" applyAlignment="1">
      <alignment horizontal="center"/>
    </xf>
    <xf numFmtId="38" fontId="2" fillId="0" borderId="0" xfId="3" applyFont="1" applyBorder="1" applyAlignment="1">
      <alignment horizontal="right"/>
    </xf>
    <xf numFmtId="176" fontId="2" fillId="0" borderId="0" xfId="3" applyNumberFormat="1" applyFont="1" applyBorder="1"/>
    <xf numFmtId="176" fontId="4" fillId="0" borderId="1" xfId="3" applyNumberFormat="1" applyFont="1" applyBorder="1" applyAlignment="1"/>
    <xf numFmtId="38" fontId="4" fillId="0" borderId="7" xfId="3" applyFont="1" applyBorder="1" applyAlignment="1"/>
    <xf numFmtId="38" fontId="4" fillId="0" borderId="7" xfId="3" applyFont="1" applyBorder="1" applyAlignment="1">
      <alignment horizontal="left"/>
    </xf>
    <xf numFmtId="38" fontId="4" fillId="0" borderId="7" xfId="3" applyFont="1" applyBorder="1" applyAlignment="1">
      <alignment horizontal="right"/>
    </xf>
    <xf numFmtId="38" fontId="4" fillId="0" borderId="7" xfId="3" applyFont="1" applyBorder="1" applyAlignment="1">
      <alignment horizontal="left" vertical="center"/>
    </xf>
    <xf numFmtId="38" fontId="22" fillId="2" borderId="2" xfId="3" applyFont="1" applyFill="1" applyBorder="1" applyAlignment="1">
      <alignment horizontal="right"/>
    </xf>
    <xf numFmtId="38" fontId="4" fillId="3" borderId="2" xfId="3" applyFont="1" applyFill="1" applyBorder="1" applyAlignment="1">
      <alignment horizontal="left"/>
    </xf>
    <xf numFmtId="38" fontId="4" fillId="0" borderId="26" xfId="3" applyFont="1" applyBorder="1" applyAlignment="1">
      <alignment horizontal="center" vertical="top" wrapText="1"/>
    </xf>
    <xf numFmtId="38" fontId="4" fillId="0" borderId="2" xfId="3" applyFont="1" applyBorder="1" applyAlignment="1">
      <alignment horizontal="center" vertical="top" wrapText="1"/>
    </xf>
    <xf numFmtId="38" fontId="4" fillId="0" borderId="30" xfId="3" applyFont="1" applyBorder="1" applyAlignment="1">
      <alignment horizontal="center" vertical="top" wrapText="1"/>
    </xf>
    <xf numFmtId="38" fontId="4" fillId="0" borderId="31" xfId="3" applyFont="1" applyBorder="1" applyAlignment="1">
      <alignment horizontal="center" vertical="top" wrapText="1"/>
    </xf>
    <xf numFmtId="38" fontId="4" fillId="0" borderId="0" xfId="3" applyFont="1" applyBorder="1" applyAlignment="1">
      <alignment horizontal="center" vertical="top" wrapText="1"/>
    </xf>
    <xf numFmtId="38" fontId="4" fillId="0" borderId="1" xfId="3" applyFont="1" applyBorder="1" applyAlignment="1">
      <alignment horizontal="center" vertical="top" wrapText="1"/>
    </xf>
    <xf numFmtId="38" fontId="4" fillId="0" borderId="13" xfId="3" applyFont="1" applyBorder="1" applyAlignment="1">
      <alignment horizontal="center" vertical="top" wrapText="1"/>
    </xf>
    <xf numFmtId="38" fontId="4" fillId="0" borderId="7" xfId="3" applyFont="1" applyBorder="1" applyAlignment="1">
      <alignment horizontal="left" vertical="top"/>
    </xf>
    <xf numFmtId="0" fontId="8" fillId="0" borderId="32" xfId="0" applyFont="1" applyFill="1" applyBorder="1" applyAlignment="1">
      <alignment horizontal="center" vertical="center"/>
    </xf>
    <xf numFmtId="0" fontId="8" fillId="0" borderId="33" xfId="0" applyFont="1" applyFill="1" applyBorder="1" applyAlignment="1">
      <alignment horizontal="center" vertical="center"/>
    </xf>
    <xf numFmtId="38" fontId="7" fillId="0" borderId="33" xfId="3" applyFont="1" applyFill="1" applyBorder="1" applyAlignment="1">
      <alignment horizontal="center" vertical="center"/>
    </xf>
    <xf numFmtId="38" fontId="7" fillId="0" borderId="34" xfId="3" applyFont="1" applyFill="1" applyBorder="1" applyAlignment="1">
      <alignment horizontal="center" vertical="center"/>
    </xf>
    <xf numFmtId="38" fontId="7" fillId="0" borderId="32" xfId="3" applyFont="1" applyFill="1" applyBorder="1" applyAlignment="1">
      <alignment horizontal="center" vertical="center"/>
    </xf>
    <xf numFmtId="38" fontId="7" fillId="0" borderId="35" xfId="3" applyFont="1" applyFill="1" applyBorder="1" applyAlignment="1">
      <alignment horizontal="center" vertical="center"/>
    </xf>
    <xf numFmtId="38" fontId="7" fillId="0" borderId="36" xfId="3" applyFont="1" applyFill="1" applyBorder="1" applyAlignment="1">
      <alignment horizontal="center" vertical="center"/>
    </xf>
    <xf numFmtId="38" fontId="2" fillId="0" borderId="7" xfId="3" applyFont="1" applyFill="1" applyBorder="1" applyAlignment="1">
      <alignment horizontal="left"/>
    </xf>
    <xf numFmtId="0" fontId="2" fillId="0" borderId="27" xfId="0" applyFont="1" applyBorder="1" applyAlignment="1">
      <alignment horizontal="distributed" vertical="center" justifyLastLine="1"/>
    </xf>
    <xf numFmtId="0" fontId="2" fillId="0" borderId="28" xfId="0" applyFont="1" applyBorder="1" applyAlignment="1">
      <alignment horizontal="distributed" vertical="center" justifyLastLine="1"/>
    </xf>
    <xf numFmtId="38" fontId="4" fillId="0" borderId="29" xfId="3" applyFont="1" applyBorder="1" applyAlignment="1">
      <alignment horizontal="distributed" vertical="center" justifyLastLine="1"/>
    </xf>
    <xf numFmtId="38" fontId="4" fillId="0" borderId="14" xfId="3" applyFont="1" applyBorder="1" applyAlignment="1">
      <alignment horizontal="right"/>
    </xf>
    <xf numFmtId="38" fontId="4" fillId="0" borderId="8" xfId="3" applyFont="1" applyBorder="1" applyAlignment="1">
      <alignment horizontal="left" vertical="center"/>
    </xf>
    <xf numFmtId="38" fontId="14" fillId="3" borderId="2" xfId="3" applyFont="1" applyFill="1" applyBorder="1" applyAlignment="1">
      <alignment horizontal="left"/>
    </xf>
    <xf numFmtId="38" fontId="4" fillId="0" borderId="37" xfId="3" applyFont="1" applyBorder="1" applyAlignment="1">
      <alignment horizontal="center" vertical="top" wrapText="1"/>
    </xf>
    <xf numFmtId="38" fontId="2" fillId="0" borderId="5" xfId="3" applyFont="1" applyFill="1" applyBorder="1" applyAlignment="1">
      <alignment horizontal="center"/>
    </xf>
    <xf numFmtId="38" fontId="2" fillId="0" borderId="8" xfId="3" applyFont="1" applyFill="1" applyBorder="1" applyAlignment="1">
      <alignment horizontal="center"/>
    </xf>
  </cellXfs>
  <cellStyles count="5">
    <cellStyle name="パーセント" xfId="2" builtinId="5"/>
    <cellStyle name="桁区切り" xfId="1" builtinId="6"/>
    <cellStyle name="桁区切り 2" xfId="3"/>
    <cellStyle name="標準" xfId="0" builtinId="0"/>
    <cellStyle name="標準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304;&#21335;&#28193;&#23798;&#12305;R1&#24180;&#24230;&#22577;&#27096;&#24335;38&#65374;5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⑳改正案一覧"/>
      <sheetName val="38"/>
      <sheetName val="39"/>
      <sheetName val="40"/>
      <sheetName val="41"/>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FF0000"/>
  </sheetPr>
  <dimension ref="A1:S41"/>
  <sheetViews>
    <sheetView showGridLines="0" tabSelected="1" view="pageBreakPreview" zoomScaleNormal="100" workbookViewId="0">
      <pane xSplit="1" ySplit="8" topLeftCell="B9" activePane="bottomRight" state="frozen"/>
      <selection activeCell="B8" sqref="B8:O8"/>
      <selection pane="topRight" activeCell="B8" sqref="B8:O8"/>
      <selection pane="bottomLeft" activeCell="B8" sqref="B8:O8"/>
      <selection pane="bottomRight" activeCell="R13" sqref="R13"/>
    </sheetView>
  </sheetViews>
  <sheetFormatPr defaultColWidth="8.26953125" defaultRowHeight="18" x14ac:dyDescent="0.55000000000000004"/>
  <cols>
    <col min="1" max="1" width="10.7265625" style="2" customWidth="1"/>
    <col min="2" max="14" width="6.1796875" style="1" customWidth="1"/>
    <col min="15" max="15" width="6.453125" style="1" customWidth="1"/>
    <col min="16" max="17" width="6.1796875" style="1" customWidth="1"/>
    <col min="18" max="16384" width="8.26953125" style="1"/>
  </cols>
  <sheetData>
    <row r="1" spans="1:18" ht="18" customHeight="1" x14ac:dyDescent="0.55000000000000004">
      <c r="A1" s="53" t="s">
        <v>41</v>
      </c>
      <c r="B1" s="52"/>
      <c r="C1" s="52"/>
      <c r="D1" s="52"/>
      <c r="E1" s="52"/>
      <c r="F1" s="50"/>
      <c r="G1" s="50"/>
      <c r="H1" s="51"/>
      <c r="I1" s="50"/>
      <c r="J1" s="50"/>
      <c r="K1" s="50"/>
      <c r="L1" s="50"/>
      <c r="M1" s="26"/>
      <c r="N1" s="26"/>
      <c r="O1" s="49" t="s">
        <v>40</v>
      </c>
      <c r="Q1" s="14"/>
    </row>
    <row r="2" spans="1:18" x14ac:dyDescent="0.55000000000000004">
      <c r="A2" s="48"/>
      <c r="B2" s="43" t="s">
        <v>39</v>
      </c>
      <c r="C2" s="47"/>
      <c r="D2" s="47"/>
      <c r="E2" s="47"/>
      <c r="F2" s="47"/>
      <c r="G2" s="47"/>
      <c r="H2" s="47"/>
      <c r="I2" s="47"/>
      <c r="J2" s="43" t="s">
        <v>38</v>
      </c>
      <c r="K2" s="47"/>
      <c r="L2" s="47"/>
      <c r="M2" s="47"/>
      <c r="N2" s="47"/>
      <c r="O2" s="47"/>
      <c r="P2" s="46"/>
      <c r="Q2" s="40"/>
      <c r="R2" s="14"/>
    </row>
    <row r="3" spans="1:18" x14ac:dyDescent="0.55000000000000004">
      <c r="A3" s="45"/>
      <c r="B3" s="44" t="s">
        <v>35</v>
      </c>
      <c r="C3" s="42"/>
      <c r="D3" s="43" t="s">
        <v>37</v>
      </c>
      <c r="E3" s="42"/>
      <c r="F3" s="43" t="s">
        <v>33</v>
      </c>
      <c r="G3" s="42"/>
      <c r="H3" s="43" t="s">
        <v>36</v>
      </c>
      <c r="I3" s="44"/>
      <c r="J3" s="43" t="s">
        <v>35</v>
      </c>
      <c r="K3" s="42"/>
      <c r="L3" s="43" t="s">
        <v>34</v>
      </c>
      <c r="M3" s="42"/>
      <c r="N3" s="43" t="s">
        <v>33</v>
      </c>
      <c r="O3" s="42"/>
      <c r="P3" s="41"/>
      <c r="Q3" s="40"/>
      <c r="R3" s="14"/>
    </row>
    <row r="4" spans="1:18" ht="72" x14ac:dyDescent="0.55000000000000004">
      <c r="A4" s="39"/>
      <c r="B4" s="38" t="s">
        <v>32</v>
      </c>
      <c r="C4" s="37" t="s">
        <v>31</v>
      </c>
      <c r="D4" s="38" t="s">
        <v>32</v>
      </c>
      <c r="E4" s="37" t="s">
        <v>31</v>
      </c>
      <c r="F4" s="38" t="s">
        <v>32</v>
      </c>
      <c r="G4" s="37" t="s">
        <v>31</v>
      </c>
      <c r="H4" s="38" t="s">
        <v>32</v>
      </c>
      <c r="I4" s="37" t="s">
        <v>31</v>
      </c>
      <c r="J4" s="38" t="s">
        <v>32</v>
      </c>
      <c r="K4" s="37" t="s">
        <v>31</v>
      </c>
      <c r="L4" s="38" t="s">
        <v>32</v>
      </c>
      <c r="M4" s="37" t="s">
        <v>31</v>
      </c>
      <c r="N4" s="38" t="s">
        <v>32</v>
      </c>
      <c r="O4" s="37" t="s">
        <v>31</v>
      </c>
      <c r="P4" s="36"/>
      <c r="Q4" s="35"/>
      <c r="R4" s="14"/>
    </row>
    <row r="5" spans="1:18" s="3" customFormat="1" x14ac:dyDescent="0.55000000000000004">
      <c r="A5" s="32" t="s">
        <v>30</v>
      </c>
      <c r="B5" s="31">
        <v>277</v>
      </c>
      <c r="C5" s="31">
        <v>259</v>
      </c>
      <c r="D5" s="31">
        <v>243</v>
      </c>
      <c r="E5" s="31">
        <v>215</v>
      </c>
      <c r="F5" s="31">
        <v>246</v>
      </c>
      <c r="G5" s="31">
        <v>217</v>
      </c>
      <c r="H5" s="31">
        <v>122</v>
      </c>
      <c r="I5" s="34">
        <v>119</v>
      </c>
      <c r="J5" s="31">
        <v>67</v>
      </c>
      <c r="K5" s="31">
        <v>62</v>
      </c>
      <c r="L5" s="33">
        <v>68</v>
      </c>
      <c r="M5" s="31">
        <v>65</v>
      </c>
      <c r="N5" s="33">
        <v>85</v>
      </c>
      <c r="O5" s="31">
        <v>75</v>
      </c>
      <c r="P5" s="30"/>
      <c r="Q5" s="29"/>
      <c r="R5" s="12"/>
    </row>
    <row r="6" spans="1:18" s="3" customFormat="1" x14ac:dyDescent="0.55000000000000004">
      <c r="A6" s="32" t="s">
        <v>29</v>
      </c>
      <c r="B6" s="31">
        <f>SUM(B7+B8)</f>
        <v>0</v>
      </c>
      <c r="C6" s="31">
        <f>SUM(C7+C8)</f>
        <v>0</v>
      </c>
      <c r="D6" s="31">
        <f>SUM(D7+D8)</f>
        <v>0</v>
      </c>
      <c r="E6" s="31">
        <f>SUM(E7+E8)</f>
        <v>0</v>
      </c>
      <c r="F6" s="31">
        <f>SUM(F7+F8)</f>
        <v>0</v>
      </c>
      <c r="G6" s="31">
        <f>SUM(G7+G8)</f>
        <v>0</v>
      </c>
      <c r="H6" s="31">
        <f>SUM(H7+H8)</f>
        <v>0</v>
      </c>
      <c r="I6" s="31">
        <f>SUM(I7+I8)</f>
        <v>0</v>
      </c>
      <c r="J6" s="31">
        <f>SUM(J7+J8)</f>
        <v>0</v>
      </c>
      <c r="K6" s="31">
        <f>SUM(K7+K8)</f>
        <v>0</v>
      </c>
      <c r="L6" s="31">
        <f>SUM(L7+L8)</f>
        <v>0</v>
      </c>
      <c r="M6" s="31">
        <f>SUM(M7+M8)</f>
        <v>0</v>
      </c>
      <c r="N6" s="31">
        <f>SUM(N7+N8)</f>
        <v>0</v>
      </c>
      <c r="O6" s="31">
        <f>SUM(O7+O8)</f>
        <v>0</v>
      </c>
      <c r="P6" s="30"/>
      <c r="Q6" s="29"/>
      <c r="R6" s="12"/>
    </row>
    <row r="7" spans="1:18" ht="15" customHeight="1" x14ac:dyDescent="0.55000000000000004">
      <c r="A7" s="28" t="s">
        <v>28</v>
      </c>
      <c r="B7" s="20">
        <v>0</v>
      </c>
      <c r="C7" s="20">
        <v>0</v>
      </c>
      <c r="D7" s="20">
        <v>0</v>
      </c>
      <c r="E7" s="20">
        <v>0</v>
      </c>
      <c r="F7" s="20">
        <v>0</v>
      </c>
      <c r="G7" s="20">
        <v>0</v>
      </c>
      <c r="H7" s="20">
        <v>0</v>
      </c>
      <c r="I7" s="20">
        <v>0</v>
      </c>
      <c r="J7" s="20">
        <v>0</v>
      </c>
      <c r="K7" s="20">
        <v>0</v>
      </c>
      <c r="L7" s="20">
        <v>0</v>
      </c>
      <c r="M7" s="20">
        <v>0</v>
      </c>
      <c r="N7" s="20">
        <v>0</v>
      </c>
      <c r="O7" s="20">
        <v>0</v>
      </c>
      <c r="P7" s="17"/>
      <c r="Q7" s="15"/>
      <c r="R7" s="14"/>
    </row>
    <row r="8" spans="1:18" s="24" customFormat="1" x14ac:dyDescent="0.55000000000000004">
      <c r="A8" s="28" t="s">
        <v>27</v>
      </c>
      <c r="B8" s="20" t="str">
        <f>IF(SUM(B9:B16)=0,"-",SUM(B9:B16))</f>
        <v>-</v>
      </c>
      <c r="C8" s="20" t="str">
        <f>IF(SUM(C9:C16)=0,"-",SUM(C9:C16))</f>
        <v>-</v>
      </c>
      <c r="D8" s="20" t="str">
        <f>IF(SUM(D9:D16)=0,"-",SUM(D9:D16))</f>
        <v>-</v>
      </c>
      <c r="E8" s="20" t="str">
        <f>IF(SUM(E9:E16)=0,"-",SUM(E9:E16))</f>
        <v>-</v>
      </c>
      <c r="F8" s="20" t="str">
        <f>IF(SUM(F9:F16)=0,"-",SUM(F9:F16))</f>
        <v>-</v>
      </c>
      <c r="G8" s="20" t="str">
        <f>IF(SUM(G9:G16)=0,"-",SUM(G9:G16))</f>
        <v>-</v>
      </c>
      <c r="H8" s="20" t="str">
        <f>IF(SUM(H9:H16)=0,"-",SUM(H9:H16))</f>
        <v>-</v>
      </c>
      <c r="I8" s="20" t="str">
        <f>IF(SUM(I9:I16)=0,"-",SUM(I9:I16))</f>
        <v>-</v>
      </c>
      <c r="J8" s="20" t="str">
        <f>IF(SUM(J9:J16)=0,"-",SUM(J9:J16))</f>
        <v>-</v>
      </c>
      <c r="K8" s="20" t="str">
        <f>IF(SUM(K9:K16)=0,"-",SUM(K9:K16))</f>
        <v>-</v>
      </c>
      <c r="L8" s="20" t="str">
        <f>IF(SUM(L9:L16)=0,"-",SUM(L9:L16))</f>
        <v>-</v>
      </c>
      <c r="M8" s="20" t="str">
        <f>IF(SUM(M9:M16)=0,"-",SUM(M9:M16))</f>
        <v>-</v>
      </c>
      <c r="N8" s="20" t="str">
        <f>IF(SUM(N9:N16)=0,"-",SUM(N9:N16))</f>
        <v>-</v>
      </c>
      <c r="O8" s="20" t="str">
        <f>IF(SUM(O9:O16)=0,"-",SUM(O9:O16))</f>
        <v>-</v>
      </c>
      <c r="P8" s="27"/>
      <c r="Q8" s="26"/>
      <c r="R8" s="25"/>
    </row>
    <row r="9" spans="1:18" x14ac:dyDescent="0.55000000000000004">
      <c r="A9" s="19" t="s">
        <v>26</v>
      </c>
      <c r="B9" s="18" t="s">
        <v>18</v>
      </c>
      <c r="C9" s="18" t="s">
        <v>18</v>
      </c>
      <c r="D9" s="18" t="s">
        <v>18</v>
      </c>
      <c r="E9" s="18" t="s">
        <v>18</v>
      </c>
      <c r="F9" s="18" t="s">
        <v>18</v>
      </c>
      <c r="G9" s="18" t="s">
        <v>18</v>
      </c>
      <c r="H9" s="18" t="s">
        <v>18</v>
      </c>
      <c r="I9" s="18" t="s">
        <v>18</v>
      </c>
      <c r="J9" s="18" t="s">
        <v>18</v>
      </c>
      <c r="K9" s="18" t="s">
        <v>18</v>
      </c>
      <c r="L9" s="18" t="s">
        <v>18</v>
      </c>
      <c r="M9" s="18" t="s">
        <v>18</v>
      </c>
      <c r="N9" s="18" t="s">
        <v>18</v>
      </c>
      <c r="O9" s="18" t="s">
        <v>18</v>
      </c>
      <c r="P9" s="17"/>
      <c r="Q9" s="15"/>
      <c r="R9" s="14"/>
    </row>
    <row r="10" spans="1:18" x14ac:dyDescent="0.55000000000000004">
      <c r="A10" s="19" t="s">
        <v>25</v>
      </c>
      <c r="B10" s="18" t="s">
        <v>18</v>
      </c>
      <c r="C10" s="18" t="s">
        <v>18</v>
      </c>
      <c r="D10" s="18" t="s">
        <v>18</v>
      </c>
      <c r="E10" s="18" t="s">
        <v>18</v>
      </c>
      <c r="F10" s="18" t="s">
        <v>18</v>
      </c>
      <c r="G10" s="18" t="s">
        <v>18</v>
      </c>
      <c r="H10" s="18" t="s">
        <v>18</v>
      </c>
      <c r="I10" s="18" t="s">
        <v>18</v>
      </c>
      <c r="J10" s="18" t="s">
        <v>18</v>
      </c>
      <c r="K10" s="18" t="s">
        <v>18</v>
      </c>
      <c r="L10" s="18" t="s">
        <v>18</v>
      </c>
      <c r="M10" s="18" t="s">
        <v>18</v>
      </c>
      <c r="N10" s="18" t="s">
        <v>18</v>
      </c>
      <c r="O10" s="18" t="s">
        <v>18</v>
      </c>
      <c r="P10" s="17"/>
      <c r="Q10" s="15"/>
      <c r="R10" s="14"/>
    </row>
    <row r="11" spans="1:18" x14ac:dyDescent="0.55000000000000004">
      <c r="A11" s="19" t="s">
        <v>24</v>
      </c>
      <c r="B11" s="18" t="s">
        <v>18</v>
      </c>
      <c r="C11" s="18" t="s">
        <v>18</v>
      </c>
      <c r="D11" s="18" t="s">
        <v>18</v>
      </c>
      <c r="E11" s="18" t="s">
        <v>18</v>
      </c>
      <c r="F11" s="18" t="s">
        <v>18</v>
      </c>
      <c r="G11" s="18" t="s">
        <v>18</v>
      </c>
      <c r="H11" s="18" t="s">
        <v>18</v>
      </c>
      <c r="I11" s="18" t="s">
        <v>18</v>
      </c>
      <c r="J11" s="18" t="s">
        <v>18</v>
      </c>
      <c r="K11" s="18" t="s">
        <v>18</v>
      </c>
      <c r="L11" s="18" t="s">
        <v>18</v>
      </c>
      <c r="M11" s="18" t="s">
        <v>18</v>
      </c>
      <c r="N11" s="18" t="s">
        <v>18</v>
      </c>
      <c r="O11" s="18" t="s">
        <v>18</v>
      </c>
      <c r="P11" s="17"/>
      <c r="Q11" s="15"/>
      <c r="R11" s="14"/>
    </row>
    <row r="12" spans="1:18" x14ac:dyDescent="0.55000000000000004">
      <c r="A12" s="19" t="s">
        <v>23</v>
      </c>
      <c r="B12" s="18" t="s">
        <v>18</v>
      </c>
      <c r="C12" s="18" t="s">
        <v>18</v>
      </c>
      <c r="D12" s="18" t="s">
        <v>18</v>
      </c>
      <c r="E12" s="18" t="s">
        <v>18</v>
      </c>
      <c r="F12" s="18" t="s">
        <v>18</v>
      </c>
      <c r="G12" s="18" t="s">
        <v>18</v>
      </c>
      <c r="H12" s="18" t="s">
        <v>18</v>
      </c>
      <c r="I12" s="18" t="s">
        <v>18</v>
      </c>
      <c r="J12" s="18" t="s">
        <v>18</v>
      </c>
      <c r="K12" s="18" t="s">
        <v>18</v>
      </c>
      <c r="L12" s="18" t="s">
        <v>18</v>
      </c>
      <c r="M12" s="18" t="s">
        <v>18</v>
      </c>
      <c r="N12" s="18" t="s">
        <v>18</v>
      </c>
      <c r="O12" s="18" t="s">
        <v>18</v>
      </c>
      <c r="P12" s="17"/>
      <c r="Q12" s="15"/>
      <c r="R12" s="14"/>
    </row>
    <row r="13" spans="1:18" x14ac:dyDescent="0.55000000000000004">
      <c r="A13" s="19" t="s">
        <v>22</v>
      </c>
      <c r="B13" s="18" t="s">
        <v>18</v>
      </c>
      <c r="C13" s="18" t="s">
        <v>18</v>
      </c>
      <c r="D13" s="18" t="s">
        <v>18</v>
      </c>
      <c r="E13" s="18" t="s">
        <v>18</v>
      </c>
      <c r="F13" s="18" t="s">
        <v>18</v>
      </c>
      <c r="G13" s="18" t="s">
        <v>18</v>
      </c>
      <c r="H13" s="18" t="s">
        <v>18</v>
      </c>
      <c r="I13" s="18" t="s">
        <v>18</v>
      </c>
      <c r="J13" s="18" t="s">
        <v>18</v>
      </c>
      <c r="K13" s="18" t="s">
        <v>18</v>
      </c>
      <c r="L13" s="18" t="s">
        <v>18</v>
      </c>
      <c r="M13" s="18" t="s">
        <v>18</v>
      </c>
      <c r="N13" s="18" t="s">
        <v>18</v>
      </c>
      <c r="O13" s="18" t="s">
        <v>18</v>
      </c>
      <c r="P13" s="17"/>
      <c r="Q13" s="15"/>
      <c r="R13" s="14"/>
    </row>
    <row r="14" spans="1:18" x14ac:dyDescent="0.55000000000000004">
      <c r="A14" s="19" t="s">
        <v>21</v>
      </c>
      <c r="B14" s="18" t="s">
        <v>18</v>
      </c>
      <c r="C14" s="18" t="s">
        <v>18</v>
      </c>
      <c r="D14" s="18" t="s">
        <v>18</v>
      </c>
      <c r="E14" s="18" t="s">
        <v>18</v>
      </c>
      <c r="F14" s="18" t="s">
        <v>18</v>
      </c>
      <c r="G14" s="18" t="s">
        <v>18</v>
      </c>
      <c r="H14" s="18" t="s">
        <v>18</v>
      </c>
      <c r="I14" s="18" t="s">
        <v>18</v>
      </c>
      <c r="J14" s="18" t="s">
        <v>18</v>
      </c>
      <c r="K14" s="18" t="s">
        <v>18</v>
      </c>
      <c r="L14" s="18" t="s">
        <v>18</v>
      </c>
      <c r="M14" s="18" t="s">
        <v>18</v>
      </c>
      <c r="N14" s="18" t="s">
        <v>18</v>
      </c>
      <c r="O14" s="18" t="s">
        <v>18</v>
      </c>
      <c r="P14" s="17"/>
      <c r="Q14" s="15"/>
      <c r="R14" s="14"/>
    </row>
    <row r="15" spans="1:18" x14ac:dyDescent="0.55000000000000004">
      <c r="A15" s="19" t="s">
        <v>20</v>
      </c>
      <c r="B15" s="18" t="s">
        <v>18</v>
      </c>
      <c r="C15" s="18" t="s">
        <v>18</v>
      </c>
      <c r="D15" s="18" t="s">
        <v>18</v>
      </c>
      <c r="E15" s="18" t="s">
        <v>18</v>
      </c>
      <c r="F15" s="18" t="s">
        <v>18</v>
      </c>
      <c r="G15" s="18" t="s">
        <v>18</v>
      </c>
      <c r="H15" s="18" t="s">
        <v>18</v>
      </c>
      <c r="I15" s="18" t="s">
        <v>18</v>
      </c>
      <c r="J15" s="18" t="s">
        <v>18</v>
      </c>
      <c r="K15" s="18" t="s">
        <v>18</v>
      </c>
      <c r="L15" s="18" t="s">
        <v>18</v>
      </c>
      <c r="M15" s="18" t="s">
        <v>18</v>
      </c>
      <c r="N15" s="18" t="s">
        <v>18</v>
      </c>
      <c r="O15" s="18" t="s">
        <v>18</v>
      </c>
      <c r="P15" s="17"/>
      <c r="Q15" s="15"/>
      <c r="R15" s="14"/>
    </row>
    <row r="16" spans="1:18" x14ac:dyDescent="0.55000000000000004">
      <c r="A16" s="19" t="s">
        <v>19</v>
      </c>
      <c r="B16" s="18" t="s">
        <v>18</v>
      </c>
      <c r="C16" s="18" t="s">
        <v>18</v>
      </c>
      <c r="D16" s="18" t="s">
        <v>18</v>
      </c>
      <c r="E16" s="18" t="s">
        <v>18</v>
      </c>
      <c r="F16" s="18" t="s">
        <v>18</v>
      </c>
      <c r="G16" s="18" t="s">
        <v>18</v>
      </c>
      <c r="H16" s="18" t="s">
        <v>18</v>
      </c>
      <c r="I16" s="18" t="s">
        <v>18</v>
      </c>
      <c r="J16" s="18" t="s">
        <v>18</v>
      </c>
      <c r="K16" s="18" t="s">
        <v>18</v>
      </c>
      <c r="L16" s="18" t="s">
        <v>18</v>
      </c>
      <c r="M16" s="18" t="s">
        <v>18</v>
      </c>
      <c r="N16" s="18" t="s">
        <v>18</v>
      </c>
      <c r="O16" s="18" t="s">
        <v>18</v>
      </c>
      <c r="P16" s="17"/>
      <c r="Q16" s="15"/>
      <c r="R16" s="14"/>
    </row>
    <row r="17" spans="1:18" ht="90" x14ac:dyDescent="0.55000000000000004">
      <c r="A17" s="23" t="s">
        <v>17</v>
      </c>
      <c r="B17" s="22" t="str">
        <f>B18</f>
        <v>-</v>
      </c>
      <c r="C17" s="22" t="str">
        <f>C18</f>
        <v>-</v>
      </c>
      <c r="D17" s="22" t="str">
        <f>D18</f>
        <v>-</v>
      </c>
      <c r="E17" s="22" t="str">
        <f>E18</f>
        <v>-</v>
      </c>
      <c r="F17" s="22" t="str">
        <f>F18</f>
        <v>-</v>
      </c>
      <c r="G17" s="22" t="str">
        <f>G18</f>
        <v>-</v>
      </c>
      <c r="H17" s="22" t="str">
        <f>H18</f>
        <v>-</v>
      </c>
      <c r="I17" s="22" t="str">
        <f>I18</f>
        <v>-</v>
      </c>
      <c r="J17" s="22" t="str">
        <f>J18</f>
        <v>-</v>
      </c>
      <c r="K17" s="22" t="str">
        <f>K18</f>
        <v>-</v>
      </c>
      <c r="L17" s="22" t="str">
        <f>L18</f>
        <v>-</v>
      </c>
      <c r="M17" s="22" t="str">
        <f>M18</f>
        <v>-</v>
      </c>
      <c r="N17" s="22" t="str">
        <f>N18</f>
        <v>-</v>
      </c>
      <c r="O17" s="22" t="str">
        <f>O18</f>
        <v>-</v>
      </c>
      <c r="P17" s="17"/>
      <c r="Q17" s="15"/>
      <c r="R17" s="14"/>
    </row>
    <row r="18" spans="1:18" x14ac:dyDescent="0.55000000000000004">
      <c r="A18" s="21" t="s">
        <v>16</v>
      </c>
      <c r="B18" s="20" t="str">
        <f>IF(SUM(B19:B22)=0,"-",SUM(B19:B22))</f>
        <v>-</v>
      </c>
      <c r="C18" s="20" t="str">
        <f>IF(SUM(C19:C22)=0,"-",SUM(C19:C22))</f>
        <v>-</v>
      </c>
      <c r="D18" s="20" t="str">
        <f>IF(SUM(D19:D22)=0,"-",SUM(D19:D22))</f>
        <v>-</v>
      </c>
      <c r="E18" s="20" t="str">
        <f>IF(SUM(E19:E22)=0,"-",SUM(E19:E22))</f>
        <v>-</v>
      </c>
      <c r="F18" s="20" t="str">
        <f>IF(SUM(F19:F22)=0,"-",SUM(F19:F22))</f>
        <v>-</v>
      </c>
      <c r="G18" s="20" t="str">
        <f>IF(SUM(G19:G22)=0,"-",SUM(G19:G22))</f>
        <v>-</v>
      </c>
      <c r="H18" s="20" t="str">
        <f>IF(SUM(H19:H22)=0,"-",SUM(H19:H22))</f>
        <v>-</v>
      </c>
      <c r="I18" s="20" t="str">
        <f>IF(SUM(I19:I22)=0,"-",SUM(I19:I22))</f>
        <v>-</v>
      </c>
      <c r="J18" s="20" t="str">
        <f>IF(SUM(J19:J22)=0,"-",SUM(J19:J22))</f>
        <v>-</v>
      </c>
      <c r="K18" s="20" t="str">
        <f>IF(SUM(K19:K22)=0,"-",SUM(K19:K22))</f>
        <v>-</v>
      </c>
      <c r="L18" s="20" t="str">
        <f>IF(SUM(L19:L22)=0,"-",SUM(L19:L22))</f>
        <v>-</v>
      </c>
      <c r="M18" s="20" t="str">
        <f>IF(SUM(M19:M22)=0,"-",SUM(M19:M22))</f>
        <v>-</v>
      </c>
      <c r="N18" s="20" t="str">
        <f>IF(SUM(N19:N22)=0,"-",SUM(N19:N22))</f>
        <v>-</v>
      </c>
      <c r="O18" s="20" t="str">
        <f>IF(SUM(O19:O22)=0,"-",SUM(O19:O22))</f>
        <v>-</v>
      </c>
      <c r="P18" s="17"/>
      <c r="Q18" s="15"/>
      <c r="R18" s="14"/>
    </row>
    <row r="19" spans="1:18" x14ac:dyDescent="0.55000000000000004">
      <c r="A19" s="19" t="s">
        <v>15</v>
      </c>
      <c r="B19" s="18" t="s">
        <v>4</v>
      </c>
      <c r="C19" s="18" t="s">
        <v>4</v>
      </c>
      <c r="D19" s="18" t="s">
        <v>4</v>
      </c>
      <c r="E19" s="18" t="s">
        <v>4</v>
      </c>
      <c r="F19" s="18" t="s">
        <v>4</v>
      </c>
      <c r="G19" s="18" t="s">
        <v>4</v>
      </c>
      <c r="H19" s="18" t="s">
        <v>4</v>
      </c>
      <c r="I19" s="18" t="s">
        <v>4</v>
      </c>
      <c r="J19" s="18" t="s">
        <v>4</v>
      </c>
      <c r="K19" s="18" t="s">
        <v>4</v>
      </c>
      <c r="L19" s="18" t="s">
        <v>4</v>
      </c>
      <c r="M19" s="18" t="s">
        <v>4</v>
      </c>
      <c r="N19" s="18" t="s">
        <v>4</v>
      </c>
      <c r="O19" s="18" t="s">
        <v>4</v>
      </c>
      <c r="P19" s="17"/>
      <c r="Q19" s="15"/>
      <c r="R19" s="14"/>
    </row>
    <row r="20" spans="1:18" x14ac:dyDescent="0.55000000000000004">
      <c r="A20" s="19" t="s">
        <v>14</v>
      </c>
      <c r="B20" s="18" t="s">
        <v>4</v>
      </c>
      <c r="C20" s="18" t="s">
        <v>4</v>
      </c>
      <c r="D20" s="18" t="s">
        <v>4</v>
      </c>
      <c r="E20" s="18" t="s">
        <v>4</v>
      </c>
      <c r="F20" s="18" t="s">
        <v>4</v>
      </c>
      <c r="G20" s="18" t="s">
        <v>4</v>
      </c>
      <c r="H20" s="18" t="s">
        <v>4</v>
      </c>
      <c r="I20" s="18" t="s">
        <v>4</v>
      </c>
      <c r="J20" s="18" t="s">
        <v>4</v>
      </c>
      <c r="K20" s="18" t="s">
        <v>4</v>
      </c>
      <c r="L20" s="18" t="s">
        <v>4</v>
      </c>
      <c r="M20" s="18" t="s">
        <v>4</v>
      </c>
      <c r="N20" s="18" t="s">
        <v>4</v>
      </c>
      <c r="O20" s="18" t="s">
        <v>4</v>
      </c>
      <c r="P20" s="17"/>
      <c r="Q20" s="15"/>
      <c r="R20" s="14"/>
    </row>
    <row r="21" spans="1:18" x14ac:dyDescent="0.55000000000000004">
      <c r="A21" s="19" t="s">
        <v>13</v>
      </c>
      <c r="B21" s="18" t="s">
        <v>4</v>
      </c>
      <c r="C21" s="18" t="s">
        <v>4</v>
      </c>
      <c r="D21" s="18" t="s">
        <v>4</v>
      </c>
      <c r="E21" s="18" t="s">
        <v>4</v>
      </c>
      <c r="F21" s="18" t="s">
        <v>4</v>
      </c>
      <c r="G21" s="18" t="s">
        <v>4</v>
      </c>
      <c r="H21" s="18" t="s">
        <v>4</v>
      </c>
      <c r="I21" s="18" t="s">
        <v>4</v>
      </c>
      <c r="J21" s="18" t="s">
        <v>4</v>
      </c>
      <c r="K21" s="18" t="s">
        <v>4</v>
      </c>
      <c r="L21" s="18" t="s">
        <v>4</v>
      </c>
      <c r="M21" s="18" t="s">
        <v>4</v>
      </c>
      <c r="N21" s="18" t="s">
        <v>4</v>
      </c>
      <c r="O21" s="18" t="s">
        <v>4</v>
      </c>
      <c r="P21" s="17"/>
      <c r="Q21" s="15"/>
      <c r="R21" s="14"/>
    </row>
    <row r="22" spans="1:18" x14ac:dyDescent="0.55000000000000004">
      <c r="A22" s="19" t="s">
        <v>12</v>
      </c>
      <c r="B22" s="18" t="s">
        <v>4</v>
      </c>
      <c r="C22" s="18" t="s">
        <v>4</v>
      </c>
      <c r="D22" s="18" t="s">
        <v>4</v>
      </c>
      <c r="E22" s="18" t="s">
        <v>4</v>
      </c>
      <c r="F22" s="18" t="s">
        <v>4</v>
      </c>
      <c r="G22" s="18" t="s">
        <v>4</v>
      </c>
      <c r="H22" s="18" t="s">
        <v>4</v>
      </c>
      <c r="I22" s="18" t="s">
        <v>4</v>
      </c>
      <c r="J22" s="18" t="s">
        <v>4</v>
      </c>
      <c r="K22" s="18" t="s">
        <v>4</v>
      </c>
      <c r="L22" s="18" t="s">
        <v>4</v>
      </c>
      <c r="M22" s="18" t="s">
        <v>4</v>
      </c>
      <c r="N22" s="18" t="s">
        <v>4</v>
      </c>
      <c r="O22" s="18" t="s">
        <v>4</v>
      </c>
      <c r="P22" s="17"/>
      <c r="Q22" s="15"/>
      <c r="R22" s="14"/>
    </row>
    <row r="23" spans="1:18" ht="72" x14ac:dyDescent="0.55000000000000004">
      <c r="A23" s="23" t="s">
        <v>11</v>
      </c>
      <c r="B23" s="22" t="str">
        <f>B24</f>
        <v>-</v>
      </c>
      <c r="C23" s="22" t="str">
        <f>C24</f>
        <v>-</v>
      </c>
      <c r="D23" s="22" t="str">
        <f>D24</f>
        <v>-</v>
      </c>
      <c r="E23" s="22" t="str">
        <f>E24</f>
        <v>-</v>
      </c>
      <c r="F23" s="22" t="str">
        <f>F24</f>
        <v>-</v>
      </c>
      <c r="G23" s="22" t="str">
        <f>G24</f>
        <v>-</v>
      </c>
      <c r="H23" s="22" t="str">
        <f>H24</f>
        <v>-</v>
      </c>
      <c r="I23" s="22" t="str">
        <f>I24</f>
        <v>-</v>
      </c>
      <c r="J23" s="22" t="str">
        <f>J24</f>
        <v>-</v>
      </c>
      <c r="K23" s="22" t="str">
        <f>K24</f>
        <v>-</v>
      </c>
      <c r="L23" s="22" t="str">
        <f>L24</f>
        <v>-</v>
      </c>
      <c r="M23" s="22" t="str">
        <f>M24</f>
        <v>-</v>
      </c>
      <c r="N23" s="22" t="str">
        <f>N24</f>
        <v>-</v>
      </c>
      <c r="O23" s="22" t="str">
        <f>O24</f>
        <v>-</v>
      </c>
      <c r="P23" s="17"/>
      <c r="Q23" s="15"/>
      <c r="R23" s="14"/>
    </row>
    <row r="24" spans="1:18" x14ac:dyDescent="0.55000000000000004">
      <c r="A24" s="21" t="s">
        <v>10</v>
      </c>
      <c r="B24" s="20" t="str">
        <f>IF(SUM(B25:B44)=0,"-",SUM(B25:B44))</f>
        <v>-</v>
      </c>
      <c r="C24" s="20" t="str">
        <f>IF(SUM(C25:C44)=0,"-",SUM(C25:C44))</f>
        <v>-</v>
      </c>
      <c r="D24" s="20" t="str">
        <f>IF(SUM(D25:D44)=0,"-",SUM(D25:D44))</f>
        <v>-</v>
      </c>
      <c r="E24" s="20" t="str">
        <f>IF(SUM(E25:E44)=0,"-",SUM(E25:E44))</f>
        <v>-</v>
      </c>
      <c r="F24" s="20" t="str">
        <f>IF(SUM(F25:F44)=0,"-",SUM(F25:F44))</f>
        <v>-</v>
      </c>
      <c r="G24" s="20" t="str">
        <f>IF(SUM(G25:G44)=0,"-",SUM(G25:G44))</f>
        <v>-</v>
      </c>
      <c r="H24" s="20" t="str">
        <f>IF(SUM(H25:H44)=0,"-",SUM(H25:H44))</f>
        <v>-</v>
      </c>
      <c r="I24" s="20" t="str">
        <f>IF(SUM(I25:I44)=0,"-",SUM(I25:I44))</f>
        <v>-</v>
      </c>
      <c r="J24" s="20" t="str">
        <f>IF(SUM(J25:J44)=0,"-",SUM(J25:J44))</f>
        <v>-</v>
      </c>
      <c r="K24" s="20" t="str">
        <f>IF(SUM(K25:K44)=0,"-",SUM(K25:K44))</f>
        <v>-</v>
      </c>
      <c r="L24" s="20" t="str">
        <f>IF(SUM(L25:L44)=0,"-",SUM(L25:L44))</f>
        <v>-</v>
      </c>
      <c r="M24" s="20" t="str">
        <f>IF(SUM(M25:M44)=0,"-",SUM(M25:M44))</f>
        <v>-</v>
      </c>
      <c r="N24" s="20" t="str">
        <f>IF(SUM(N25:N44)=0,"-",SUM(N25:N44))</f>
        <v>-</v>
      </c>
      <c r="O24" s="20" t="str">
        <f>IF(SUM(O25:O44)=0,"-",SUM(O25:O44))</f>
        <v>-</v>
      </c>
      <c r="P24" s="17"/>
      <c r="Q24" s="15"/>
      <c r="R24" s="14"/>
    </row>
    <row r="25" spans="1:18" x14ac:dyDescent="0.55000000000000004">
      <c r="A25" s="19" t="s">
        <v>9</v>
      </c>
      <c r="B25" s="18" t="s">
        <v>4</v>
      </c>
      <c r="C25" s="18" t="s">
        <v>4</v>
      </c>
      <c r="D25" s="18" t="s">
        <v>4</v>
      </c>
      <c r="E25" s="18" t="s">
        <v>4</v>
      </c>
      <c r="F25" s="18" t="s">
        <v>4</v>
      </c>
      <c r="G25" s="18" t="s">
        <v>4</v>
      </c>
      <c r="H25" s="18" t="s">
        <v>4</v>
      </c>
      <c r="I25" s="18" t="s">
        <v>4</v>
      </c>
      <c r="J25" s="18" t="s">
        <v>4</v>
      </c>
      <c r="K25" s="18" t="s">
        <v>4</v>
      </c>
      <c r="L25" s="18" t="s">
        <v>4</v>
      </c>
      <c r="M25" s="18" t="s">
        <v>4</v>
      </c>
      <c r="N25" s="18" t="s">
        <v>4</v>
      </c>
      <c r="O25" s="18" t="s">
        <v>4</v>
      </c>
      <c r="P25" s="17"/>
      <c r="Q25" s="15"/>
      <c r="R25" s="14"/>
    </row>
    <row r="26" spans="1:18" x14ac:dyDescent="0.55000000000000004">
      <c r="A26" s="19" t="s">
        <v>8</v>
      </c>
      <c r="B26" s="18" t="s">
        <v>4</v>
      </c>
      <c r="C26" s="18" t="s">
        <v>4</v>
      </c>
      <c r="D26" s="18" t="s">
        <v>4</v>
      </c>
      <c r="E26" s="18" t="s">
        <v>4</v>
      </c>
      <c r="F26" s="18" t="s">
        <v>4</v>
      </c>
      <c r="G26" s="18" t="s">
        <v>4</v>
      </c>
      <c r="H26" s="18" t="s">
        <v>4</v>
      </c>
      <c r="I26" s="18" t="s">
        <v>4</v>
      </c>
      <c r="J26" s="18" t="s">
        <v>4</v>
      </c>
      <c r="K26" s="18" t="s">
        <v>4</v>
      </c>
      <c r="L26" s="18" t="s">
        <v>4</v>
      </c>
      <c r="M26" s="18" t="s">
        <v>4</v>
      </c>
      <c r="N26" s="18" t="s">
        <v>4</v>
      </c>
      <c r="O26" s="18" t="s">
        <v>4</v>
      </c>
      <c r="P26" s="17"/>
      <c r="Q26" s="15"/>
      <c r="R26" s="14"/>
    </row>
    <row r="27" spans="1:18" x14ac:dyDescent="0.55000000000000004">
      <c r="A27" s="19" t="s">
        <v>7</v>
      </c>
      <c r="B27" s="18" t="s">
        <v>4</v>
      </c>
      <c r="C27" s="18" t="s">
        <v>4</v>
      </c>
      <c r="D27" s="18" t="s">
        <v>4</v>
      </c>
      <c r="E27" s="18" t="s">
        <v>4</v>
      </c>
      <c r="F27" s="18" t="s">
        <v>4</v>
      </c>
      <c r="G27" s="18" t="s">
        <v>4</v>
      </c>
      <c r="H27" s="18" t="s">
        <v>4</v>
      </c>
      <c r="I27" s="18" t="s">
        <v>4</v>
      </c>
      <c r="J27" s="18" t="s">
        <v>4</v>
      </c>
      <c r="K27" s="18" t="s">
        <v>4</v>
      </c>
      <c r="L27" s="18" t="s">
        <v>4</v>
      </c>
      <c r="M27" s="18" t="s">
        <v>4</v>
      </c>
      <c r="N27" s="18" t="s">
        <v>4</v>
      </c>
      <c r="O27" s="18" t="s">
        <v>4</v>
      </c>
      <c r="P27" s="17"/>
      <c r="Q27" s="15"/>
      <c r="R27" s="14"/>
    </row>
    <row r="28" spans="1:18" x14ac:dyDescent="0.55000000000000004">
      <c r="A28" s="19" t="s">
        <v>6</v>
      </c>
      <c r="B28" s="18" t="s">
        <v>4</v>
      </c>
      <c r="C28" s="18" t="s">
        <v>4</v>
      </c>
      <c r="D28" s="18" t="s">
        <v>4</v>
      </c>
      <c r="E28" s="18" t="s">
        <v>4</v>
      </c>
      <c r="F28" s="18" t="s">
        <v>4</v>
      </c>
      <c r="G28" s="18" t="s">
        <v>4</v>
      </c>
      <c r="H28" s="18" t="s">
        <v>4</v>
      </c>
      <c r="I28" s="18" t="s">
        <v>4</v>
      </c>
      <c r="J28" s="18" t="s">
        <v>4</v>
      </c>
      <c r="K28" s="18" t="s">
        <v>4</v>
      </c>
      <c r="L28" s="18" t="s">
        <v>4</v>
      </c>
      <c r="M28" s="18" t="s">
        <v>4</v>
      </c>
      <c r="N28" s="18" t="s">
        <v>4</v>
      </c>
      <c r="O28" s="18" t="s">
        <v>4</v>
      </c>
      <c r="P28" s="17"/>
      <c r="Q28" s="15"/>
      <c r="R28" s="14"/>
    </row>
    <row r="29" spans="1:18" ht="15" customHeight="1" x14ac:dyDescent="0.55000000000000004">
      <c r="A29" s="19" t="s">
        <v>5</v>
      </c>
      <c r="B29" s="18" t="s">
        <v>4</v>
      </c>
      <c r="C29" s="18" t="s">
        <v>4</v>
      </c>
      <c r="D29" s="18" t="s">
        <v>4</v>
      </c>
      <c r="E29" s="18" t="s">
        <v>4</v>
      </c>
      <c r="F29" s="18" t="s">
        <v>4</v>
      </c>
      <c r="G29" s="18" t="s">
        <v>4</v>
      </c>
      <c r="H29" s="18" t="s">
        <v>4</v>
      </c>
      <c r="I29" s="18" t="s">
        <v>4</v>
      </c>
      <c r="J29" s="18" t="s">
        <v>4</v>
      </c>
      <c r="K29" s="18" t="s">
        <v>4</v>
      </c>
      <c r="L29" s="18" t="s">
        <v>4</v>
      </c>
      <c r="M29" s="18" t="s">
        <v>4</v>
      </c>
      <c r="N29" s="18" t="s">
        <v>4</v>
      </c>
      <c r="O29" s="18" t="s">
        <v>4</v>
      </c>
      <c r="P29" s="17"/>
      <c r="Q29" s="15"/>
      <c r="R29" s="14"/>
    </row>
    <row r="30" spans="1:18" x14ac:dyDescent="0.55000000000000004">
      <c r="A30" s="16"/>
      <c r="B30" s="15"/>
      <c r="C30" s="15"/>
      <c r="D30" s="15"/>
      <c r="E30" s="15"/>
      <c r="F30" s="15"/>
      <c r="G30" s="15"/>
      <c r="H30" s="15"/>
      <c r="I30" s="15"/>
      <c r="J30" s="15"/>
      <c r="K30" s="15"/>
      <c r="L30" s="15"/>
      <c r="M30" s="15"/>
      <c r="N30" s="15"/>
      <c r="O30" s="15"/>
      <c r="P30" s="15"/>
      <c r="Q30" s="15"/>
      <c r="R30" s="14"/>
    </row>
    <row r="31" spans="1:18" x14ac:dyDescent="0.55000000000000004">
      <c r="A31" s="13" t="s">
        <v>3</v>
      </c>
      <c r="B31" s="11"/>
      <c r="C31" s="11"/>
      <c r="D31" s="12"/>
      <c r="E31" s="12"/>
      <c r="F31" s="9"/>
      <c r="G31" s="9"/>
      <c r="H31" s="9"/>
      <c r="I31" s="11"/>
      <c r="J31" s="11"/>
      <c r="K31" s="11"/>
      <c r="L31" s="9"/>
      <c r="M31" s="9"/>
      <c r="N31" s="9"/>
      <c r="O31" s="9"/>
      <c r="P31" s="9"/>
      <c r="Q31" s="9"/>
    </row>
    <row r="32" spans="1:18" x14ac:dyDescent="0.55000000000000004">
      <c r="A32" s="10"/>
      <c r="B32" s="9"/>
      <c r="C32" s="9"/>
      <c r="D32" s="9"/>
      <c r="E32" s="9"/>
      <c r="F32" s="9"/>
      <c r="G32" s="9"/>
      <c r="H32" s="9"/>
    </row>
    <row r="33" spans="1:19" x14ac:dyDescent="0.55000000000000004">
      <c r="A33" s="6" t="s">
        <v>2</v>
      </c>
      <c r="B33" s="6"/>
      <c r="C33" s="6"/>
      <c r="D33" s="6"/>
      <c r="E33" s="6"/>
      <c r="F33" s="6"/>
      <c r="G33" s="6"/>
      <c r="H33" s="6"/>
      <c r="I33" s="6"/>
      <c r="J33" s="6"/>
      <c r="K33" s="6"/>
      <c r="L33" s="6"/>
      <c r="M33" s="6"/>
      <c r="N33" s="6"/>
      <c r="O33" s="6"/>
    </row>
    <row r="34" spans="1:19" ht="14.25" customHeight="1" x14ac:dyDescent="0.55000000000000004">
      <c r="A34" s="8" t="s">
        <v>1</v>
      </c>
      <c r="B34" s="8"/>
      <c r="C34" s="8"/>
      <c r="D34" s="8"/>
      <c r="E34" s="8"/>
      <c r="F34" s="8"/>
      <c r="G34" s="8"/>
      <c r="H34" s="8"/>
      <c r="I34" s="8"/>
      <c r="J34" s="8"/>
      <c r="K34" s="8"/>
      <c r="L34" s="8"/>
      <c r="M34" s="8"/>
      <c r="N34" s="8"/>
      <c r="O34" s="8"/>
    </row>
    <row r="35" spans="1:19" s="7" customFormat="1" ht="14.25" customHeight="1" x14ac:dyDescent="0.2">
      <c r="A35" s="8"/>
      <c r="B35" s="8"/>
      <c r="C35" s="8"/>
      <c r="D35" s="8"/>
      <c r="E35" s="8"/>
      <c r="F35" s="8"/>
      <c r="G35" s="8"/>
      <c r="H35" s="8"/>
      <c r="I35" s="8"/>
      <c r="J35" s="8"/>
      <c r="K35" s="8"/>
      <c r="L35" s="8"/>
      <c r="M35" s="8"/>
      <c r="N35" s="8"/>
      <c r="O35" s="8"/>
    </row>
    <row r="36" spans="1:19" ht="42" customHeight="1" x14ac:dyDescent="0.55000000000000004">
      <c r="A36" s="6" t="s">
        <v>0</v>
      </c>
      <c r="B36" s="6"/>
      <c r="C36" s="6"/>
      <c r="D36" s="6"/>
      <c r="E36" s="6"/>
      <c r="F36" s="6"/>
      <c r="G36" s="6"/>
      <c r="H36" s="6"/>
      <c r="I36" s="6"/>
      <c r="J36" s="6"/>
      <c r="K36" s="6"/>
      <c r="L36" s="6"/>
      <c r="M36" s="6"/>
      <c r="N36" s="6"/>
      <c r="O36" s="6"/>
    </row>
    <row r="37" spans="1:19" ht="14.25" customHeight="1" x14ac:dyDescent="0.55000000000000004">
      <c r="A37" s="5"/>
      <c r="B37" s="5"/>
      <c r="C37" s="5"/>
      <c r="D37" s="5"/>
      <c r="E37" s="5"/>
      <c r="F37" s="5"/>
      <c r="G37" s="5"/>
      <c r="H37" s="5"/>
      <c r="I37" s="5"/>
      <c r="J37" s="5"/>
      <c r="K37" s="5"/>
      <c r="L37" s="5"/>
      <c r="M37" s="5"/>
      <c r="N37" s="5"/>
      <c r="O37" s="5"/>
    </row>
    <row r="38" spans="1:19" x14ac:dyDescent="0.55000000000000004">
      <c r="A38" s="4"/>
      <c r="B38" s="3"/>
      <c r="C38" s="3"/>
      <c r="D38" s="3"/>
      <c r="E38" s="3"/>
      <c r="F38" s="3"/>
      <c r="G38" s="3"/>
      <c r="H38" s="3"/>
      <c r="I38" s="3"/>
      <c r="J38" s="3"/>
      <c r="K38" s="3"/>
      <c r="L38" s="3"/>
      <c r="M38" s="3"/>
      <c r="N38" s="3"/>
      <c r="O38" s="3"/>
      <c r="P38" s="3"/>
      <c r="Q38" s="3"/>
      <c r="R38" s="3"/>
      <c r="S38" s="3"/>
    </row>
    <row r="39" spans="1:19" x14ac:dyDescent="0.55000000000000004">
      <c r="A39" s="4"/>
      <c r="B39" s="3"/>
      <c r="C39" s="3"/>
      <c r="D39" s="3"/>
      <c r="E39" s="3"/>
      <c r="F39" s="3"/>
      <c r="G39" s="3"/>
      <c r="H39" s="3"/>
      <c r="I39" s="3"/>
      <c r="J39" s="3"/>
      <c r="K39" s="3"/>
      <c r="L39" s="3"/>
      <c r="M39" s="3"/>
      <c r="N39" s="3"/>
      <c r="O39" s="3"/>
      <c r="P39" s="3"/>
      <c r="Q39" s="3"/>
      <c r="R39" s="3"/>
      <c r="S39" s="3"/>
    </row>
    <row r="40" spans="1:19" x14ac:dyDescent="0.55000000000000004">
      <c r="A40" s="4"/>
      <c r="B40" s="3"/>
      <c r="C40" s="3"/>
      <c r="D40" s="3"/>
      <c r="E40" s="3"/>
      <c r="F40" s="3"/>
      <c r="G40" s="3"/>
      <c r="H40" s="3"/>
      <c r="I40" s="3"/>
      <c r="J40" s="3"/>
      <c r="K40" s="3"/>
      <c r="L40" s="3"/>
      <c r="M40" s="3"/>
      <c r="N40" s="3"/>
      <c r="O40" s="3"/>
      <c r="P40" s="3"/>
      <c r="Q40" s="3"/>
      <c r="R40" s="3"/>
      <c r="S40" s="3"/>
    </row>
    <row r="41" spans="1:19" x14ac:dyDescent="0.55000000000000004">
      <c r="A41" s="4"/>
      <c r="B41" s="3"/>
      <c r="C41" s="3"/>
      <c r="D41" s="3"/>
      <c r="E41" s="3"/>
      <c r="F41" s="3"/>
      <c r="G41" s="3"/>
      <c r="H41" s="3"/>
      <c r="I41" s="3"/>
      <c r="J41" s="3"/>
      <c r="K41" s="3"/>
      <c r="L41" s="3"/>
      <c r="M41" s="3"/>
      <c r="N41" s="3"/>
      <c r="O41" s="3"/>
      <c r="P41" s="3"/>
      <c r="Q41" s="3"/>
      <c r="R41" s="3"/>
      <c r="S41" s="3"/>
    </row>
  </sheetData>
  <mergeCells count="13">
    <mergeCell ref="P2:Q3"/>
    <mergeCell ref="B3:C3"/>
    <mergeCell ref="D3:E3"/>
    <mergeCell ref="F3:G3"/>
    <mergeCell ref="H3:I3"/>
    <mergeCell ref="B2:I2"/>
    <mergeCell ref="A33:O33"/>
    <mergeCell ref="A36:O36"/>
    <mergeCell ref="J2:O2"/>
    <mergeCell ref="J3:K3"/>
    <mergeCell ref="L3:M3"/>
    <mergeCell ref="A34:O35"/>
    <mergeCell ref="N3:O3"/>
  </mergeCells>
  <phoneticPr fontId="3"/>
  <pageMargins left="0.78740157480314965" right="0.78740157480314965" top="0.78740157480314965" bottom="0.78740157480314965" header="0" footer="0"/>
  <pageSetup paperSize="9" scale="8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FFC000"/>
    <pageSetUpPr fitToPage="1"/>
  </sheetPr>
  <dimension ref="A1:W88"/>
  <sheetViews>
    <sheetView showGridLines="0" view="pageBreakPreview" zoomScaleNormal="92" zoomScaleSheetLayoutView="100" workbookViewId="0">
      <pane xSplit="2" ySplit="7" topLeftCell="C8" activePane="bottomRight" state="frozen"/>
      <selection activeCell="B8" sqref="B8:O8"/>
      <selection pane="topRight" activeCell="B8" sqref="B8:O8"/>
      <selection pane="bottomLeft" activeCell="B8" sqref="B8:O8"/>
      <selection pane="bottomRight" activeCell="B8" sqref="B8:O8"/>
    </sheetView>
  </sheetViews>
  <sheetFormatPr defaultColWidth="9" defaultRowHeight="18" x14ac:dyDescent="0.55000000000000004"/>
  <cols>
    <col min="1" max="1" width="13.26953125" style="2" customWidth="1"/>
    <col min="2" max="2" width="7.36328125" style="2" customWidth="1"/>
    <col min="3" max="3" width="11.6328125" style="2" customWidth="1"/>
    <col min="4" max="4" width="10.36328125" style="2" customWidth="1"/>
    <col min="5" max="6" width="9.453125" style="2" customWidth="1"/>
    <col min="7" max="7" width="10" style="2" customWidth="1"/>
    <col min="8" max="8" width="10.36328125" style="2" bestFit="1" customWidth="1"/>
    <col min="9" max="9" width="8.453125" style="2" bestFit="1" customWidth="1"/>
    <col min="10" max="10" width="10.7265625" style="1" bestFit="1" customWidth="1"/>
    <col min="11" max="11" width="10.36328125" style="285" bestFit="1" customWidth="1"/>
    <col min="12" max="12" width="9.6328125" style="285" bestFit="1" customWidth="1"/>
    <col min="13" max="14" width="10.36328125" style="285" bestFit="1" customWidth="1"/>
    <col min="15" max="15" width="8.453125" style="285" bestFit="1" customWidth="1"/>
    <col min="16" max="16" width="12" style="1" bestFit="1" customWidth="1"/>
    <col min="17" max="17" width="10.26953125" style="1" bestFit="1" customWidth="1"/>
    <col min="18" max="18" width="10.6328125" style="1" customWidth="1"/>
    <col min="19" max="20" width="8.7265625" style="1" customWidth="1"/>
    <col min="21" max="21" width="10.36328125" style="1" customWidth="1"/>
    <col min="22" max="16384" width="9" style="1"/>
  </cols>
  <sheetData>
    <row r="1" spans="1:23" ht="18" customHeight="1" x14ac:dyDescent="0.55000000000000004">
      <c r="A1" s="341" t="s">
        <v>173</v>
      </c>
      <c r="B1" s="341"/>
      <c r="C1" s="341"/>
      <c r="D1" s="341"/>
      <c r="E1" s="341"/>
      <c r="F1" s="341"/>
      <c r="G1" s="341"/>
      <c r="H1" s="341"/>
      <c r="I1" s="341"/>
      <c r="J1" s="341"/>
      <c r="K1" s="341"/>
      <c r="L1" s="340"/>
      <c r="M1" s="340"/>
      <c r="N1" s="340"/>
      <c r="O1" s="340"/>
      <c r="P1" s="340"/>
      <c r="Q1" s="9"/>
      <c r="R1" s="49" t="s">
        <v>40</v>
      </c>
      <c r="S1" s="168" t="s">
        <v>172</v>
      </c>
    </row>
    <row r="2" spans="1:23" ht="13" customHeight="1" x14ac:dyDescent="0.55000000000000004">
      <c r="A2" s="339"/>
      <c r="B2" s="338"/>
      <c r="C2" s="192" t="s">
        <v>163</v>
      </c>
      <c r="D2" s="220" t="s">
        <v>171</v>
      </c>
      <c r="E2" s="220"/>
      <c r="F2" s="220"/>
      <c r="G2" s="220" t="s">
        <v>170</v>
      </c>
      <c r="H2" s="220"/>
      <c r="I2" s="220"/>
      <c r="J2" s="333" t="s">
        <v>129</v>
      </c>
      <c r="K2" s="333"/>
      <c r="L2" s="333"/>
      <c r="M2" s="337" t="s">
        <v>169</v>
      </c>
      <c r="N2" s="337"/>
      <c r="O2" s="337"/>
      <c r="P2" s="336" t="s">
        <v>168</v>
      </c>
      <c r="Q2" s="335"/>
      <c r="R2" s="334"/>
      <c r="S2" s="333" t="s">
        <v>167</v>
      </c>
      <c r="T2" s="333"/>
      <c r="U2" s="333"/>
      <c r="V2" s="1" t="s">
        <v>166</v>
      </c>
      <c r="W2" s="332" t="s">
        <v>165</v>
      </c>
    </row>
    <row r="3" spans="1:23" s="7" customFormat="1" ht="13" customHeight="1" x14ac:dyDescent="0.2">
      <c r="A3" s="331"/>
      <c r="B3" s="330"/>
      <c r="C3" s="182"/>
      <c r="D3" s="220" t="s">
        <v>164</v>
      </c>
      <c r="E3" s="220"/>
      <c r="F3" s="220"/>
      <c r="G3" s="220" t="s">
        <v>160</v>
      </c>
      <c r="H3" s="220"/>
      <c r="I3" s="220"/>
      <c r="J3" s="220" t="s">
        <v>160</v>
      </c>
      <c r="K3" s="220"/>
      <c r="L3" s="220"/>
      <c r="M3" s="220" t="s">
        <v>158</v>
      </c>
      <c r="N3" s="220" t="s">
        <v>159</v>
      </c>
      <c r="O3" s="192" t="s">
        <v>129</v>
      </c>
      <c r="P3" s="188" t="s">
        <v>163</v>
      </c>
      <c r="Q3" s="328" t="s">
        <v>161</v>
      </c>
      <c r="R3" s="329" t="s">
        <v>162</v>
      </c>
      <c r="S3" s="220" t="s">
        <v>160</v>
      </c>
      <c r="T3" s="220"/>
      <c r="U3" s="220"/>
      <c r="V3" s="328" t="s">
        <v>161</v>
      </c>
      <c r="W3" s="327" t="s">
        <v>160</v>
      </c>
    </row>
    <row r="4" spans="1:23" s="7" customFormat="1" ht="13" customHeight="1" x14ac:dyDescent="0.55000000000000004">
      <c r="A4" s="326"/>
      <c r="B4" s="325"/>
      <c r="C4" s="184"/>
      <c r="D4" s="320" t="s">
        <v>158</v>
      </c>
      <c r="E4" s="320" t="s">
        <v>159</v>
      </c>
      <c r="F4" s="320" t="s">
        <v>129</v>
      </c>
      <c r="G4" s="320" t="s">
        <v>158</v>
      </c>
      <c r="H4" s="322" t="s">
        <v>157</v>
      </c>
      <c r="I4" s="322" t="s">
        <v>129</v>
      </c>
      <c r="J4" s="320" t="s">
        <v>158</v>
      </c>
      <c r="K4" s="322" t="s">
        <v>157</v>
      </c>
      <c r="L4" s="322" t="s">
        <v>129</v>
      </c>
      <c r="M4" s="220"/>
      <c r="N4" s="220"/>
      <c r="O4" s="212"/>
      <c r="P4" s="324" t="s">
        <v>156</v>
      </c>
      <c r="Q4" s="321" t="s">
        <v>152</v>
      </c>
      <c r="R4" s="323" t="s">
        <v>155</v>
      </c>
      <c r="S4" s="320" t="s">
        <v>154</v>
      </c>
      <c r="T4" s="322" t="s">
        <v>153</v>
      </c>
      <c r="U4" s="322" t="s">
        <v>129</v>
      </c>
      <c r="V4" s="321" t="s">
        <v>152</v>
      </c>
      <c r="W4" s="320"/>
    </row>
    <row r="5" spans="1:23" ht="13" customHeight="1" x14ac:dyDescent="0.55000000000000004">
      <c r="A5" s="317" t="s">
        <v>30</v>
      </c>
      <c r="B5" s="315" t="s">
        <v>67</v>
      </c>
      <c r="C5" s="314">
        <v>3435301</v>
      </c>
      <c r="D5" s="314">
        <v>88973</v>
      </c>
      <c r="E5" s="314">
        <v>22518</v>
      </c>
      <c r="F5" s="314">
        <f>IF(SUM(D5:E5)=0,"-",SUM(D5:E5))</f>
        <v>111491</v>
      </c>
      <c r="G5" s="314">
        <v>1164</v>
      </c>
      <c r="H5" s="314">
        <v>11290</v>
      </c>
      <c r="I5" s="314">
        <f>IF(SUM(G5:H5)=0,"-",SUM(G5:H5))</f>
        <v>12454</v>
      </c>
      <c r="J5" s="314">
        <f>D5+G5</f>
        <v>90137</v>
      </c>
      <c r="K5" s="314">
        <f>E5+H5</f>
        <v>33808</v>
      </c>
      <c r="L5" s="314">
        <f>IF(SUM(J5:K5)=0,"-",SUM(J5:K5))</f>
        <v>123945</v>
      </c>
      <c r="M5" s="314">
        <v>53474</v>
      </c>
      <c r="N5" s="314">
        <v>13563</v>
      </c>
      <c r="O5" s="314">
        <f>IF(SUM(M5:N5)=0,"-",SUM(M5:N5))</f>
        <v>67037</v>
      </c>
      <c r="P5" s="314">
        <v>2207924</v>
      </c>
      <c r="Q5" s="314">
        <f>U5+V5-W5</f>
        <v>204755</v>
      </c>
      <c r="R5" s="319">
        <f>IFERROR(Q5/P5*100,"")</f>
        <v>9.2736434768588047</v>
      </c>
      <c r="S5" s="305">
        <f>F5</f>
        <v>111491</v>
      </c>
      <c r="T5" s="305">
        <f>I5</f>
        <v>12454</v>
      </c>
      <c r="U5" s="305">
        <f>S5+T5</f>
        <v>123945</v>
      </c>
      <c r="V5" s="318">
        <v>147847</v>
      </c>
      <c r="W5" s="305">
        <f>O5</f>
        <v>67037</v>
      </c>
    </row>
    <row r="6" spans="1:23" ht="13" customHeight="1" x14ac:dyDescent="0.55000000000000004">
      <c r="A6" s="316"/>
      <c r="B6" s="315" t="s">
        <v>66</v>
      </c>
      <c r="C6" s="314">
        <v>1559397</v>
      </c>
      <c r="D6" s="314">
        <v>40152</v>
      </c>
      <c r="E6" s="314">
        <v>9438</v>
      </c>
      <c r="F6" s="314">
        <f>IF(SUM(D6:E6)=0,"-",SUM(D6:E6))</f>
        <v>49590</v>
      </c>
      <c r="G6" s="314">
        <v>531</v>
      </c>
      <c r="H6" s="314">
        <v>4614</v>
      </c>
      <c r="I6" s="314">
        <f>IF(SUM(G6:H6)=0,"-",SUM(G6:H6))</f>
        <v>5145</v>
      </c>
      <c r="J6" s="314">
        <f>D6+G6</f>
        <v>40683</v>
      </c>
      <c r="K6" s="314">
        <f>E6+H6</f>
        <v>14052</v>
      </c>
      <c r="L6" s="314">
        <f>IF(SUM(J6:K6)=0,"-",SUM(J6:K6))</f>
        <v>54735</v>
      </c>
      <c r="M6" s="314">
        <v>25172</v>
      </c>
      <c r="N6" s="314">
        <v>6231</v>
      </c>
      <c r="O6" s="314">
        <f>IF(SUM(M6:N6)=0,"-",SUM(M6:N6))</f>
        <v>31403</v>
      </c>
      <c r="P6" s="314">
        <v>1066780</v>
      </c>
      <c r="Q6" s="314">
        <f>U6+V6-W6</f>
        <v>86528</v>
      </c>
      <c r="R6" s="22">
        <f>IFERROR(Q6/P6*100,"")</f>
        <v>8.1111381915671465</v>
      </c>
      <c r="S6" s="305">
        <f>F6</f>
        <v>49590</v>
      </c>
      <c r="T6" s="305">
        <f>I6</f>
        <v>5145</v>
      </c>
      <c r="U6" s="305">
        <f>S6+T6</f>
        <v>54735</v>
      </c>
      <c r="V6" s="318">
        <v>63196</v>
      </c>
      <c r="W6" s="305">
        <f>O6</f>
        <v>31403</v>
      </c>
    </row>
    <row r="7" spans="1:23" ht="13" customHeight="1" x14ac:dyDescent="0.55000000000000004">
      <c r="A7" s="316"/>
      <c r="B7" s="315" t="s">
        <v>65</v>
      </c>
      <c r="C7" s="314">
        <v>1875904</v>
      </c>
      <c r="D7" s="314">
        <v>48821</v>
      </c>
      <c r="E7" s="314">
        <v>13080</v>
      </c>
      <c r="F7" s="314">
        <f>IF(SUM(D7:E7)=0,"-",SUM(D7:E7))</f>
        <v>61901</v>
      </c>
      <c r="G7" s="314">
        <v>633</v>
      </c>
      <c r="H7" s="314">
        <v>6676</v>
      </c>
      <c r="I7" s="314">
        <f>IF(SUM(G7:H7)=0,"-",SUM(G7:H7))</f>
        <v>7309</v>
      </c>
      <c r="J7" s="314">
        <f>D7+G7</f>
        <v>49454</v>
      </c>
      <c r="K7" s="314">
        <f>E7+H7</f>
        <v>19756</v>
      </c>
      <c r="L7" s="314">
        <f>IF(SUM(J7:K7)=0,"-",SUM(J7:K7))</f>
        <v>69210</v>
      </c>
      <c r="M7" s="314">
        <v>28302</v>
      </c>
      <c r="N7" s="314">
        <v>7332</v>
      </c>
      <c r="O7" s="314">
        <f>IF(SUM(M7:N7)=0,"-",SUM(M7:N7))</f>
        <v>35634</v>
      </c>
      <c r="P7" s="314">
        <v>1141144</v>
      </c>
      <c r="Q7" s="314">
        <f>U7+V7-W7</f>
        <v>118227</v>
      </c>
      <c r="R7" s="22">
        <f>IFERROR(Q7/P7*100,"")</f>
        <v>10.360392728700321</v>
      </c>
      <c r="S7" s="305">
        <f>F7</f>
        <v>61901</v>
      </c>
      <c r="T7" s="305">
        <f>I7</f>
        <v>7309</v>
      </c>
      <c r="U7" s="305">
        <f>S7+T7</f>
        <v>69210</v>
      </c>
      <c r="V7" s="318">
        <v>84651</v>
      </c>
      <c r="W7" s="305">
        <f>O7</f>
        <v>35634</v>
      </c>
    </row>
    <row r="8" spans="1:23" ht="13" customHeight="1" x14ac:dyDescent="0.55000000000000004">
      <c r="A8" s="317" t="s">
        <v>29</v>
      </c>
      <c r="B8" s="315" t="s">
        <v>67</v>
      </c>
      <c r="C8" s="314">
        <f>SUM(C11+C14)</f>
        <v>350985</v>
      </c>
      <c r="D8" s="314">
        <f>SUM(D11+D14)</f>
        <v>10332</v>
      </c>
      <c r="E8" s="314">
        <f>SUM(E11+E14)</f>
        <v>1447</v>
      </c>
      <c r="F8" s="314">
        <f>SUM(F11+F14)</f>
        <v>11779</v>
      </c>
      <c r="G8" s="314">
        <f>SUM(G11+G14)</f>
        <v>0</v>
      </c>
      <c r="H8" s="314">
        <f>SUM(H11+H14)</f>
        <v>4702</v>
      </c>
      <c r="I8" s="314">
        <f>SUM(I11+I14)</f>
        <v>4702</v>
      </c>
      <c r="J8" s="314">
        <f>SUM(J11+J14)</f>
        <v>36126</v>
      </c>
      <c r="K8" s="314">
        <f>SUM(K11+K14)</f>
        <v>7096</v>
      </c>
      <c r="L8" s="314">
        <f>SUM(L11+L14)</f>
        <v>43222</v>
      </c>
      <c r="M8" s="314">
        <f>SUM(M11+M14)</f>
        <v>6459</v>
      </c>
      <c r="N8" s="314">
        <f>SUM(N11+N14)</f>
        <v>1088</v>
      </c>
      <c r="O8" s="314">
        <f>SUM(O11+O14)</f>
        <v>7547</v>
      </c>
      <c r="P8" s="314">
        <f>SUM(P11+P14)</f>
        <v>110191</v>
      </c>
      <c r="Q8" s="314">
        <f>SUM(Q11+Q14)</f>
        <v>1928</v>
      </c>
      <c r="R8" s="314">
        <f>SUM(R11+R14)</f>
        <v>1.749689176067011</v>
      </c>
      <c r="S8" s="312"/>
      <c r="T8" s="312"/>
      <c r="U8" s="312"/>
      <c r="V8" s="313"/>
      <c r="W8" s="312"/>
    </row>
    <row r="9" spans="1:23" ht="13" customHeight="1" x14ac:dyDescent="0.55000000000000004">
      <c r="A9" s="316"/>
      <c r="B9" s="315" t="s">
        <v>66</v>
      </c>
      <c r="C9" s="314">
        <f>SUM(C12+C15)</f>
        <v>110968</v>
      </c>
      <c r="D9" s="314">
        <f>SUM(D12+D15)</f>
        <v>1996</v>
      </c>
      <c r="E9" s="314">
        <f>SUM(E12+E15)</f>
        <v>382</v>
      </c>
      <c r="F9" s="314">
        <f>SUM(F12+F15)</f>
        <v>2378</v>
      </c>
      <c r="G9" s="314">
        <f>SUM(G12+G15)</f>
        <v>0</v>
      </c>
      <c r="H9" s="314">
        <f>SUM(H12+H15)</f>
        <v>2728</v>
      </c>
      <c r="I9" s="314">
        <f>SUM(I12+I15)</f>
        <v>2728</v>
      </c>
      <c r="J9" s="314">
        <f>SUM(J12+J15)</f>
        <v>19206</v>
      </c>
      <c r="K9" s="314">
        <f>SUM(K12+K15)</f>
        <v>4004</v>
      </c>
      <c r="L9" s="314">
        <f>SUM(L12+L15)</f>
        <v>23210</v>
      </c>
      <c r="M9" s="314">
        <f>SUM(M12+M15)</f>
        <v>1210</v>
      </c>
      <c r="N9" s="314">
        <f>SUM(N12+N15)</f>
        <v>350</v>
      </c>
      <c r="O9" s="314">
        <f>SUM(O12+O15)</f>
        <v>1560</v>
      </c>
      <c r="P9" s="314">
        <f>SUM(P12+P15)</f>
        <v>51380</v>
      </c>
      <c r="Q9" s="314">
        <f>SUM(Q12+Q15)</f>
        <v>736</v>
      </c>
      <c r="R9" s="314">
        <f>SUM(R12+R15)</f>
        <v>1.4324639937718957</v>
      </c>
      <c r="S9" s="312"/>
      <c r="T9" s="312"/>
      <c r="U9" s="312"/>
      <c r="V9" s="313"/>
      <c r="W9" s="312"/>
    </row>
    <row r="10" spans="1:23" ht="13" customHeight="1" x14ac:dyDescent="0.55000000000000004">
      <c r="A10" s="316"/>
      <c r="B10" s="315" t="s">
        <v>65</v>
      </c>
      <c r="C10" s="314">
        <f>SUM(C13+C16)</f>
        <v>142102</v>
      </c>
      <c r="D10" s="314">
        <f>SUM(D13+D16)</f>
        <v>2211</v>
      </c>
      <c r="E10" s="314">
        <f>SUM(E13+E16)</f>
        <v>672</v>
      </c>
      <c r="F10" s="314">
        <f>SUM(F13+F16)</f>
        <v>2883</v>
      </c>
      <c r="G10" s="314">
        <f>SUM(G13+G16)</f>
        <v>0</v>
      </c>
      <c r="H10" s="314">
        <f>SUM(H13+H16)</f>
        <v>1899</v>
      </c>
      <c r="I10" s="314">
        <f>SUM(I13+I16)</f>
        <v>1899</v>
      </c>
      <c r="J10" s="314">
        <f>SUM(J13+J16)</f>
        <v>10795</v>
      </c>
      <c r="K10" s="314">
        <f>SUM(K13+K16)</f>
        <v>2624</v>
      </c>
      <c r="L10" s="314">
        <f>SUM(L13+L16)</f>
        <v>13419</v>
      </c>
      <c r="M10" s="314">
        <f>SUM(M13+M16)</f>
        <v>1235</v>
      </c>
      <c r="N10" s="314">
        <f>SUM(N13+N16)</f>
        <v>506</v>
      </c>
      <c r="O10" s="314">
        <f>SUM(O13+O16)</f>
        <v>1741</v>
      </c>
      <c r="P10" s="314">
        <f>SUM(P13+P16)</f>
        <v>58811</v>
      </c>
      <c r="Q10" s="314">
        <f>SUM(Q13+Q16)</f>
        <v>1192</v>
      </c>
      <c r="R10" s="314">
        <f>SUM(R13+R16)</f>
        <v>2.0268317151553283</v>
      </c>
      <c r="S10" s="312"/>
      <c r="T10" s="312"/>
      <c r="U10" s="312"/>
      <c r="V10" s="313"/>
      <c r="W10" s="312"/>
    </row>
    <row r="11" spans="1:23" s="24" customFormat="1" x14ac:dyDescent="0.55000000000000004">
      <c r="A11" s="127" t="s">
        <v>28</v>
      </c>
      <c r="B11" s="107" t="s">
        <v>67</v>
      </c>
      <c r="C11" s="105">
        <f>IF(SUM(C12:C13)=0,"-",SUM(C12:C13))</f>
        <v>176597</v>
      </c>
      <c r="D11" s="105">
        <f>IF(SUM(D12:D13)=0,"-",SUM(D12:D13))</f>
        <v>1872</v>
      </c>
      <c r="E11" s="105">
        <f>IF(SUM(E12:E13)=0,"-",SUM(E12:E13))</f>
        <v>888</v>
      </c>
      <c r="F11" s="105">
        <f>IF(SUM(F12:F13)=0,"-",SUM(F12:F13))</f>
        <v>2760</v>
      </c>
      <c r="G11" s="105" t="str">
        <f>IF(SUM(G12:G13)=0,"-",SUM(G12:G13))</f>
        <v>-</v>
      </c>
      <c r="H11" s="105">
        <f>IF(SUM(H12:H13)=0,"-",SUM(H12:H13))</f>
        <v>3715</v>
      </c>
      <c r="I11" s="105">
        <f>IF(SUM(I12:I13)=0,"-",SUM(I12:I13))</f>
        <v>3715</v>
      </c>
      <c r="J11" s="105">
        <f>IF(SUM(J12:J13)=0,"-",SUM(J12:J13))</f>
        <v>27666</v>
      </c>
      <c r="K11" s="105">
        <f>IF(SUM(K12:K13)=0,"-",SUM(K12:K13))</f>
        <v>5550</v>
      </c>
      <c r="L11" s="105">
        <f>IF(SUM(L12:L13)=0,"-",SUM(L12:L13))</f>
        <v>33216</v>
      </c>
      <c r="M11" s="105">
        <f>IF(SUM(M12:M13)=0,"-",SUM(M12:M13))</f>
        <v>1020</v>
      </c>
      <c r="N11" s="105">
        <f>IF(SUM(N12:N13)=0,"-",SUM(N12:N13))</f>
        <v>453</v>
      </c>
      <c r="O11" s="105">
        <f>IF(SUM(O12:O13)=0,"-",SUM(O12:O13))</f>
        <v>1473</v>
      </c>
      <c r="P11" s="105">
        <f>IF(SUM(P12:P13)=0,"-",SUM(P12:P13))</f>
        <v>110191</v>
      </c>
      <c r="Q11" s="105">
        <f>IF(SUM(Q12:Q13)=0,"-",SUM(Q12:Q13))</f>
        <v>1928</v>
      </c>
      <c r="R11" s="20">
        <f>IFERROR(Q11/P11*100,"")</f>
        <v>1.749689176067011</v>
      </c>
    </row>
    <row r="12" spans="1:23" s="24" customFormat="1" x14ac:dyDescent="0.55000000000000004">
      <c r="A12" s="131"/>
      <c r="B12" s="107" t="s">
        <v>66</v>
      </c>
      <c r="C12" s="105">
        <v>76365</v>
      </c>
      <c r="D12" s="105">
        <v>853</v>
      </c>
      <c r="E12" s="105">
        <v>303</v>
      </c>
      <c r="F12" s="105">
        <f>IF(SUM(D12:E12)=0,"-",SUM(D12:E12))</f>
        <v>1156</v>
      </c>
      <c r="G12" s="105" t="str">
        <f>IF(SUM(G13:G14)=0,"-",SUM(G13:G14))</f>
        <v>-</v>
      </c>
      <c r="H12" s="105">
        <f>IF(SUM(H13:H14)=0,"-",SUM(H13:H14))</f>
        <v>2351</v>
      </c>
      <c r="I12" s="105">
        <f>IF(SUM(G12:H12)=0,"-",SUM(G12:H12))</f>
        <v>2351</v>
      </c>
      <c r="J12" s="105">
        <f>IF(SUM(J13:J14)=0,"-",SUM(J13:J14))</f>
        <v>18063</v>
      </c>
      <c r="K12" s="105">
        <f>IF(SUM(K13:K14)=0,"-",SUM(K13:K14))</f>
        <v>3548</v>
      </c>
      <c r="L12" s="105">
        <f>IF(SUM(J12:K12)=0,"-",SUM(J12:K12))</f>
        <v>21611</v>
      </c>
      <c r="M12" s="105">
        <v>486</v>
      </c>
      <c r="N12" s="105">
        <v>176</v>
      </c>
      <c r="O12" s="105">
        <f>IF(SUM(M12:N12)=0,"-",SUM(M12:N12))</f>
        <v>662</v>
      </c>
      <c r="P12" s="105">
        <v>51380</v>
      </c>
      <c r="Q12" s="301">
        <v>736</v>
      </c>
      <c r="R12" s="20">
        <f>IFERROR(Q12/P12*100,"")</f>
        <v>1.4324639937718957</v>
      </c>
    </row>
    <row r="13" spans="1:23" s="24" customFormat="1" x14ac:dyDescent="0.55000000000000004">
      <c r="A13" s="130"/>
      <c r="B13" s="107" t="s">
        <v>65</v>
      </c>
      <c r="C13" s="105">
        <v>100232</v>
      </c>
      <c r="D13" s="105">
        <v>1019</v>
      </c>
      <c r="E13" s="105">
        <v>585</v>
      </c>
      <c r="F13" s="105">
        <f>IF(SUM(D13:E13)=0,"-",SUM(D13:E13))</f>
        <v>1604</v>
      </c>
      <c r="G13" s="105" t="str">
        <f>IF(SUM(G14:G15)=0,"-",SUM(G14:G15))</f>
        <v>-</v>
      </c>
      <c r="H13" s="105">
        <f>IF(SUM(H14:H15)=0,"-",SUM(H14:H15))</f>
        <v>1364</v>
      </c>
      <c r="I13" s="105">
        <f>IF(SUM(G13:H13)=0,"-",SUM(G13:H13))</f>
        <v>1364</v>
      </c>
      <c r="J13" s="105">
        <f>IF(SUM(J14:J15)=0,"-",SUM(J14:J15))</f>
        <v>9603</v>
      </c>
      <c r="K13" s="105">
        <f>IF(SUM(K14:K15)=0,"-",SUM(K14:K15))</f>
        <v>2002</v>
      </c>
      <c r="L13" s="105">
        <f>IF(SUM(J13:K13)=0,"-",SUM(J13:K13))</f>
        <v>11605</v>
      </c>
      <c r="M13" s="105">
        <v>534</v>
      </c>
      <c r="N13" s="105">
        <v>277</v>
      </c>
      <c r="O13" s="105">
        <f>IF(SUM(M13:N13)=0,"-",SUM(M13:N13))</f>
        <v>811</v>
      </c>
      <c r="P13" s="105">
        <v>58811</v>
      </c>
      <c r="Q13" s="301">
        <v>1192</v>
      </c>
      <c r="R13" s="20">
        <f>IFERROR(Q13/P13*100,"")</f>
        <v>2.0268317151553283</v>
      </c>
    </row>
    <row r="14" spans="1:23" s="24" customFormat="1" ht="12" customHeight="1" x14ac:dyDescent="0.55000000000000004">
      <c r="A14" s="127" t="s">
        <v>139</v>
      </c>
      <c r="B14" s="311" t="s">
        <v>67</v>
      </c>
      <c r="C14" s="301">
        <f>IF(SUM(C17,C20,C23,C26,C29,C32,C35,C38,C44,C47,C50,C53,C56,C59,C62,C65,C68,C71,C74,C77)=0,"-",SUM(C17,C20,C23,C26,C29,C32,C35,C38,C44,C47,C50,C53,C56,C59,C62,C65,C68,C71,C74,C77))</f>
        <v>174388</v>
      </c>
      <c r="D14" s="301">
        <f>IF(SUM(D17,D20,D23,D26,D29,D32,D35,D38,D44,D47,D50,D53,D56,D59,D62,D65,D68,D71,D74,D77)=0,"-",SUM(D17,D20,D23,D26,D29,D32,D35,D38,D44,D47,D50,D53,D56,D59,D62,D65,D68,D71,D74,D77))</f>
        <v>8460</v>
      </c>
      <c r="E14" s="301">
        <f>IF(SUM(E17,E20,E23,E26,E29,E32,E35,E38,E44,E47,E50,E53,E56,E59,E62,E65,E68,E71,E74,E77)=0,"-",SUM(E17,E20,E23,E26,E29,E32,E35,E38,E44,E47,E50,E53,E56,E59,E62,E65,E68,E71,E74,E77))</f>
        <v>559</v>
      </c>
      <c r="F14" s="301">
        <f>IF(SUM(D14:E14)=0,"-",SUM(D14:E14))</f>
        <v>9019</v>
      </c>
      <c r="G14" s="301" t="str">
        <f>IF(SUM(G17,G20,G23,G26,G29,G32,G35,G38,G44,G47,G50,G53,G56,G59,G62,G65,G68,G71,G74,G77)=0,"-",SUM(G17,G20,G23,G26,G29,G32,G35,G38,G44,G47,G50,G53,G56,G59,G62,G65,G68,G71,G74,G77))</f>
        <v>-</v>
      </c>
      <c r="H14" s="301">
        <f>IF(SUM(H17,H20,H23,H26,H29,H32,H35,H38,H44,H47,H50,H53,H56,H59,H62,H65,H68,H71,H74,H77)=0,"-",SUM(H17,H20,H23,H26,H29,H32,H35,H38,H44,H47,H50,H53,H56,H59,H62,H65,H68,H71,H74,H77))</f>
        <v>987</v>
      </c>
      <c r="I14" s="301">
        <f>IF(SUM(G14:H14)=0,"-",SUM(G14:H14))</f>
        <v>987</v>
      </c>
      <c r="J14" s="310">
        <f>D14+G14</f>
        <v>8460</v>
      </c>
      <c r="K14" s="310">
        <f>E14+H14</f>
        <v>1546</v>
      </c>
      <c r="L14" s="301">
        <f>IF(SUM(J14:K14)=0,"-",SUM(J14:K14))</f>
        <v>10006</v>
      </c>
      <c r="M14" s="301">
        <f>IF(SUM(M17,M20,M23,M26,M29,M32,M35,M38,M44,M47,M50,M53,M56,M59,M62,M65,M68,M71,M74,M77)=0,"-",SUM(M17,M20,M23,M26,M29,M32,M35,M38,M44,M47,M50,M53,M56,M59,M62,M65,M68,M71,M74,M77))</f>
        <v>5439</v>
      </c>
      <c r="N14" s="301">
        <f>IF(SUM(N17,N20,N23,N26,N29,N32,N35,N38,N44,N47,N50,N53,N56,N59,N62,N65,N68,N71,N74,N77)=0,"-",SUM(N17,N20,N23,N26,N29,N32,N35,N38,N44,N47,N50,N53,N56,N59,N62,N65,N68,N71,N74,N77))</f>
        <v>635</v>
      </c>
      <c r="O14" s="301">
        <f>IF(SUM(M14:N14)=0,"-",SUM(M14:N14))</f>
        <v>6074</v>
      </c>
      <c r="P14" s="301"/>
      <c r="Q14" s="301"/>
      <c r="R14" s="20" t="str">
        <f>IFERROR(Q14/P14*100,"")</f>
        <v/>
      </c>
    </row>
    <row r="15" spans="1:23" s="24" customFormat="1" ht="12" customHeight="1" x14ac:dyDescent="0.55000000000000004">
      <c r="A15" s="131"/>
      <c r="B15" s="311" t="s">
        <v>66</v>
      </c>
      <c r="C15" s="301">
        <f>IF(SUM(C18,C21,C24,C27,C30,C33,C36,C39)=0,"-",SUM(C18,C21,C24,C27,C30,C33,C36,C39))</f>
        <v>34603</v>
      </c>
      <c r="D15" s="301">
        <f>IF(SUM(D18,D21,D24,D27,D30,D33,D36,D39)=0,"-",SUM(D18,D21,D24,D27,D30,D33,D36,D39))</f>
        <v>1143</v>
      </c>
      <c r="E15" s="301">
        <f>IF(SUM(E18,E21,E24,E27,E30,E33,E36,E39)=0,"-",SUM(E18,E21,E24,E27,E30,E33,E36,E39))</f>
        <v>79</v>
      </c>
      <c r="F15" s="301">
        <f>IF(SUM(D15:E15)=0,"-",SUM(D15:E15))</f>
        <v>1222</v>
      </c>
      <c r="G15" s="301" t="str">
        <f>IF(SUM(G18,G21,G24,G27,G30,G33,G36,G39)=0,"-",SUM(G18,G21,G24,G27,G30,G33,G36,G39))</f>
        <v>-</v>
      </c>
      <c r="H15" s="301">
        <f>IF(SUM(H18,H21,H24,H27,H30,H33,H36,H39)=0,"-",SUM(H18,H21,H24,H27,H30,H33,H36,H39))</f>
        <v>377</v>
      </c>
      <c r="I15" s="301">
        <f>IF(SUM(G15:H15)=0,"-",SUM(G15:H15))</f>
        <v>377</v>
      </c>
      <c r="J15" s="310">
        <f>IF(SUM(J18,J21,J24,J27,J30,J33,J36,J39)=0,"-",SUM(J18,J21,J24,J27,J30,J33,J36,J39))</f>
        <v>1143</v>
      </c>
      <c r="K15" s="310">
        <f>IF(SUM(K18,K21,K24,K27,K30,K33,K36,K39)=0,"-",SUM(K18,K21,K24,K27,K30,K33,K36,K39))</f>
        <v>456</v>
      </c>
      <c r="L15" s="105">
        <f>IF(SUM(J15:K15)=0,"-",SUM(J15:K15))</f>
        <v>1599</v>
      </c>
      <c r="M15" s="105">
        <f>IF(SUM(M18,M21,M24,M27,M30,M33,M36,M39)=0,"-",SUM(M18,M21,M24,M27,M30,M33,M36,M39))</f>
        <v>724</v>
      </c>
      <c r="N15" s="105">
        <f>IF(SUM(N18,N21,N24,N27,N30,N33,N36,N39)=0,"-",SUM(N18,N21,N24,N27,N30,N33,N36,N39))</f>
        <v>174</v>
      </c>
      <c r="O15" s="105">
        <f>IF(SUM(M15:N15)=0,"-",SUM(M15:N15))</f>
        <v>898</v>
      </c>
      <c r="P15" s="301" t="str">
        <f>IF(SUM(P18,P21,P24,P27,P30,P33,P36,P39)=0,"-",SUM(P18,P21,P24,P27,P30,P33,P36,P39))</f>
        <v>-</v>
      </c>
      <c r="Q15" s="301"/>
      <c r="R15" s="20" t="str">
        <f>IFERROR(Q15/P15*100,"")</f>
        <v/>
      </c>
    </row>
    <row r="16" spans="1:23" s="24" customFormat="1" x14ac:dyDescent="0.55000000000000004">
      <c r="A16" s="131"/>
      <c r="B16" s="311" t="s">
        <v>65</v>
      </c>
      <c r="C16" s="301">
        <f>IF(SUM(C19,C22,C25,C28,C31,C34,C37,C40)=0,"-",SUM(C19,C22,C25,C28,C31,C34,C37,C40))</f>
        <v>41870</v>
      </c>
      <c r="D16" s="301">
        <f>IF(SUM(D19,D22,D25,D28,D31,D34,D37,D40)=0,"-",SUM(D19,D22,D25,D28,D31,D34,D37,D40))</f>
        <v>1192</v>
      </c>
      <c r="E16" s="301">
        <f>IF(SUM(E19,E22,E25,E28,E31,E34,E37,E40)=0,"-",SUM(E19,E22,E25,E28,E31,E34,E37,E40))</f>
        <v>87</v>
      </c>
      <c r="F16" s="301">
        <f>IF(SUM(D16:E16)=0,"-",SUM(D16:E16))</f>
        <v>1279</v>
      </c>
      <c r="G16" s="301" t="str">
        <f>IF(SUM(G19,G22,G25,G28,G31,G34,G37,G40)=0,"-",SUM(G19,G22,G25,G28,G31,G34,G37,G40))</f>
        <v>-</v>
      </c>
      <c r="H16" s="301">
        <f>IF(SUM(H19,H22,H25,H28,H31,H34,H37,H40)=0,"-",SUM(H19,H22,H25,H28,H31,H34,H37,H40))</f>
        <v>535</v>
      </c>
      <c r="I16" s="301">
        <f>IF(SUM(G16:H16)=0,"-",SUM(G16:H16))</f>
        <v>535</v>
      </c>
      <c r="J16" s="310">
        <f>IF(SUM(J19,J22,J25,J28,J31,J34,J37,J40)=0,"-",SUM(J19,J22,J25,J28,J31,J34,J37,J40))</f>
        <v>1192</v>
      </c>
      <c r="K16" s="310">
        <f>IF(SUM(K19,K22,K25,K28,K31,K34,K37,K40)=0,"-",SUM(K19,K22,K25,K28,K31,K34,K37,K40))</f>
        <v>622</v>
      </c>
      <c r="L16" s="105">
        <f>IF(SUM(J16:K16)=0,"-",SUM(J16:K16))</f>
        <v>1814</v>
      </c>
      <c r="M16" s="105">
        <f>IF(SUM(M19,M22,M25,M28,M31,M34,M37,M40)=0,"-",SUM(M19,M22,M25,M28,M31,M34,M37,M40))</f>
        <v>701</v>
      </c>
      <c r="N16" s="105">
        <f>IF(SUM(N19,N22,N25,N28,N31,N34,N37,N40)=0,"-",SUM(N19,N22,N25,N28,N31,N34,N37,N40))</f>
        <v>229</v>
      </c>
      <c r="O16" s="105">
        <f>IF(SUM(M16:N16)=0,"-",SUM(M16:N16))</f>
        <v>930</v>
      </c>
      <c r="P16" s="301"/>
      <c r="Q16" s="301"/>
      <c r="R16" s="20" t="str">
        <f>IFERROR(Q16/P16*100,"")</f>
        <v/>
      </c>
    </row>
    <row r="17" spans="1:18" s="24" customFormat="1" x14ac:dyDescent="0.55000000000000004">
      <c r="A17" s="300" t="s">
        <v>26</v>
      </c>
      <c r="B17" s="101" t="s">
        <v>67</v>
      </c>
      <c r="C17" s="98">
        <f>IF(SUM(C18:C19)=0,"-",SUM(C18:C19))</f>
        <v>29052</v>
      </c>
      <c r="D17" s="98">
        <f>IF(SUM(D18:D19)=0,"-",SUM(D18:D19))</f>
        <v>809</v>
      </c>
      <c r="E17" s="98" t="str">
        <f>IF(SUM(E18:E19)=0,"-",SUM(E18:E19))</f>
        <v>-</v>
      </c>
      <c r="F17" s="98">
        <f>IF(SUM(F18:F19)=0,"-",SUM(F18:F19))</f>
        <v>809</v>
      </c>
      <c r="G17" s="98" t="str">
        <f>IF(SUM(G18:G19)=0,"-",SUM(G18:G19))</f>
        <v>-</v>
      </c>
      <c r="H17" s="98">
        <f>IF(SUM(H18:H19)=0,"-",SUM(H18:H19))</f>
        <v>125</v>
      </c>
      <c r="I17" s="98">
        <f>IF(SUM(I18:I19)=0,"-",SUM(I18:I19))</f>
        <v>125</v>
      </c>
      <c r="J17" s="309">
        <f>D17+G17</f>
        <v>809</v>
      </c>
      <c r="K17" s="309">
        <f>E17+H17</f>
        <v>125</v>
      </c>
      <c r="L17" s="98">
        <f>IF(SUM(L18:L19)=0,"-",SUM(L18:L19))</f>
        <v>934</v>
      </c>
      <c r="M17" s="98">
        <f>IF(SUM(M18:M19)=0,"-",SUM(M18:M19))</f>
        <v>573</v>
      </c>
      <c r="N17" s="98">
        <f>IF(SUM(N18:N19)=0,"-",SUM(N18:N19))</f>
        <v>39</v>
      </c>
      <c r="O17" s="98">
        <f>IF(SUM(O18:O19)=0,"-",SUM(O18:O19))</f>
        <v>612</v>
      </c>
      <c r="P17" s="98"/>
      <c r="Q17" s="297"/>
      <c r="R17" s="239" t="str">
        <f>IFERROR(Q17/P17*100,"")</f>
        <v/>
      </c>
    </row>
    <row r="18" spans="1:18" s="24" customFormat="1" x14ac:dyDescent="0.55000000000000004">
      <c r="A18" s="299"/>
      <c r="B18" s="101" t="s">
        <v>66</v>
      </c>
      <c r="C18" s="98">
        <v>13117</v>
      </c>
      <c r="D18" s="98">
        <v>431</v>
      </c>
      <c r="E18" s="98" t="s">
        <v>18</v>
      </c>
      <c r="F18" s="98">
        <f>IF(SUM(D18:E18)=0,"-",SUM(D18:E18))</f>
        <v>431</v>
      </c>
      <c r="G18" s="98" t="s">
        <v>18</v>
      </c>
      <c r="H18" s="98">
        <v>58</v>
      </c>
      <c r="I18" s="98">
        <f>IF(SUM(G18:H18)=0,"-",SUM(G18:H18))</f>
        <v>58</v>
      </c>
      <c r="J18" s="309">
        <f>D18+G18</f>
        <v>431</v>
      </c>
      <c r="K18" s="309">
        <f>E18+H18</f>
        <v>58</v>
      </c>
      <c r="L18" s="98">
        <f>IF(SUM(J18:K18)=0,"-",SUM(J18:K18))</f>
        <v>489</v>
      </c>
      <c r="M18" s="98">
        <v>319</v>
      </c>
      <c r="N18" s="98">
        <v>20</v>
      </c>
      <c r="O18" s="98">
        <f>IF(SUM(M18:N18)=0,"-",SUM(M18:N18))</f>
        <v>339</v>
      </c>
      <c r="P18" s="98"/>
      <c r="Q18" s="297"/>
      <c r="R18" s="239" t="str">
        <f>IFERROR(Q18/P18*100,"")</f>
        <v/>
      </c>
    </row>
    <row r="19" spans="1:18" s="24" customFormat="1" x14ac:dyDescent="0.55000000000000004">
      <c r="A19" s="298"/>
      <c r="B19" s="101" t="s">
        <v>65</v>
      </c>
      <c r="C19" s="98">
        <v>15935</v>
      </c>
      <c r="D19" s="98">
        <v>378</v>
      </c>
      <c r="E19" s="98" t="s">
        <v>18</v>
      </c>
      <c r="F19" s="98">
        <f>IF(SUM(D19:E19)=0,"-",SUM(D19:E19))</f>
        <v>378</v>
      </c>
      <c r="G19" s="98" t="s">
        <v>18</v>
      </c>
      <c r="H19" s="98">
        <v>67</v>
      </c>
      <c r="I19" s="98">
        <f>IF(SUM(G19:H19)=0,"-",SUM(G19:H19))</f>
        <v>67</v>
      </c>
      <c r="J19" s="309">
        <f>D19+G19</f>
        <v>378</v>
      </c>
      <c r="K19" s="309">
        <f>E19+H19</f>
        <v>67</v>
      </c>
      <c r="L19" s="98">
        <f>IF(SUM(J19:K19)=0,"-",SUM(J19:K19))</f>
        <v>445</v>
      </c>
      <c r="M19" s="98">
        <v>254</v>
      </c>
      <c r="N19" s="98">
        <v>19</v>
      </c>
      <c r="O19" s="98">
        <f>IF(SUM(M19:N19)=0,"-",SUM(M19:N19))</f>
        <v>273</v>
      </c>
      <c r="P19" s="98"/>
      <c r="Q19" s="297"/>
      <c r="R19" s="239" t="str">
        <f>IFERROR(Q19/P19*100,"")</f>
        <v/>
      </c>
    </row>
    <row r="20" spans="1:18" s="24" customFormat="1" x14ac:dyDescent="0.55000000000000004">
      <c r="A20" s="300" t="s">
        <v>25</v>
      </c>
      <c r="B20" s="101" t="s">
        <v>67</v>
      </c>
      <c r="C20" s="98">
        <f>IF(SUM(C21:C22)=0,"-",SUM(C21:C22))</f>
        <v>5518</v>
      </c>
      <c r="D20" s="98">
        <f>IF(SUM(D21:D22)=0,"-",SUM(D21:D22))</f>
        <v>150</v>
      </c>
      <c r="E20" s="98" t="str">
        <f>IF(SUM(E21:E22)=0,"-",SUM(E21:E22))</f>
        <v>-</v>
      </c>
      <c r="F20" s="98">
        <f>IF(SUM(F21:F22)=0,"-",SUM(F21:F22))</f>
        <v>150</v>
      </c>
      <c r="G20" s="98" t="str">
        <f>IF(SUM(G21:G22)=0,"-",SUM(G21:G22))</f>
        <v>-</v>
      </c>
      <c r="H20" s="98" t="str">
        <f>IF(SUM(H21:H22)=0,"-",SUM(H21:H22))</f>
        <v>-</v>
      </c>
      <c r="I20" s="98" t="str">
        <f>IF(SUM(I21:I22)=0,"-",SUM(I21:I22))</f>
        <v>-</v>
      </c>
      <c r="J20" s="309">
        <f>D20+G20</f>
        <v>150</v>
      </c>
      <c r="K20" s="309">
        <f>E20+H20</f>
        <v>0</v>
      </c>
      <c r="L20" s="98">
        <f>IF(SUM(L21:L22)=0,"-",SUM(L21:L22))</f>
        <v>150</v>
      </c>
      <c r="M20" s="98">
        <f>IF(SUM(M21:M22)=0,"-",SUM(M21:M22))</f>
        <v>69</v>
      </c>
      <c r="N20" s="98" t="str">
        <f>IF(SUM(N21:N22)=0,"-",SUM(N21:N22))</f>
        <v>-</v>
      </c>
      <c r="O20" s="98">
        <f>IF(SUM(O21:O22)=0,"-",SUM(O21:O22))</f>
        <v>69</v>
      </c>
      <c r="P20" s="98"/>
      <c r="Q20" s="297"/>
      <c r="R20" s="239" t="str">
        <f>IFERROR(Q20/P20*100,"")</f>
        <v/>
      </c>
    </row>
    <row r="21" spans="1:18" s="24" customFormat="1" x14ac:dyDescent="0.55000000000000004">
      <c r="A21" s="299"/>
      <c r="B21" s="101" t="s">
        <v>66</v>
      </c>
      <c r="C21" s="98">
        <v>2623</v>
      </c>
      <c r="D21" s="98">
        <v>58</v>
      </c>
      <c r="E21" s="98" t="s">
        <v>18</v>
      </c>
      <c r="F21" s="98">
        <f>IF(SUM(D21:E21)=0,"-",SUM(D21:E21))</f>
        <v>58</v>
      </c>
      <c r="G21" s="98" t="s">
        <v>18</v>
      </c>
      <c r="H21" s="98" t="s">
        <v>18</v>
      </c>
      <c r="I21" s="98" t="str">
        <f>IF(SUM(G21:H21)=0,"-",SUM(G21:H21))</f>
        <v>-</v>
      </c>
      <c r="J21" s="309">
        <f>D21+G21</f>
        <v>58</v>
      </c>
      <c r="K21" s="309">
        <f>E21+H21</f>
        <v>0</v>
      </c>
      <c r="L21" s="98">
        <f>IF(SUM(J21:K21)=0,"-",SUM(J21:K21))</f>
        <v>58</v>
      </c>
      <c r="M21" s="98">
        <v>26</v>
      </c>
      <c r="N21" s="98" t="s">
        <v>18</v>
      </c>
      <c r="O21" s="98">
        <f>IF(SUM(M21:N21)=0,"-",SUM(M21:N21))</f>
        <v>26</v>
      </c>
      <c r="P21" s="98"/>
      <c r="Q21" s="297"/>
      <c r="R21" s="239" t="str">
        <f>IFERROR(Q21/P21*100,"")</f>
        <v/>
      </c>
    </row>
    <row r="22" spans="1:18" s="24" customFormat="1" x14ac:dyDescent="0.55000000000000004">
      <c r="A22" s="298"/>
      <c r="B22" s="101" t="s">
        <v>65</v>
      </c>
      <c r="C22" s="98">
        <v>2895</v>
      </c>
      <c r="D22" s="98">
        <v>92</v>
      </c>
      <c r="E22" s="98" t="s">
        <v>18</v>
      </c>
      <c r="F22" s="98">
        <f>IF(SUM(D22:E22)=0,"-",SUM(D22:E22))</f>
        <v>92</v>
      </c>
      <c r="G22" s="98" t="s">
        <v>18</v>
      </c>
      <c r="H22" s="98" t="s">
        <v>18</v>
      </c>
      <c r="I22" s="98" t="str">
        <f>IF(SUM(G22:H22)=0,"-",SUM(G22:H22))</f>
        <v>-</v>
      </c>
      <c r="J22" s="309">
        <f>D22+G22</f>
        <v>92</v>
      </c>
      <c r="K22" s="309">
        <f>E22+H22</f>
        <v>0</v>
      </c>
      <c r="L22" s="98">
        <f>IF(SUM(J22:K22)=0,"-",SUM(J22:K22))</f>
        <v>92</v>
      </c>
      <c r="M22" s="98">
        <v>43</v>
      </c>
      <c r="N22" s="98" t="s">
        <v>18</v>
      </c>
      <c r="O22" s="98">
        <f>IF(SUM(M22:N22)=0,"-",SUM(M22:N22))</f>
        <v>43</v>
      </c>
      <c r="P22" s="98"/>
      <c r="Q22" s="297"/>
      <c r="R22" s="239" t="str">
        <f>IFERROR(Q22/P22*100,"")</f>
        <v/>
      </c>
    </row>
    <row r="23" spans="1:18" s="24" customFormat="1" x14ac:dyDescent="0.55000000000000004">
      <c r="A23" s="300" t="s">
        <v>24</v>
      </c>
      <c r="B23" s="101" t="s">
        <v>67</v>
      </c>
      <c r="C23" s="98">
        <f>IF(SUM(C24:C25)=0,"-",SUM(C24:C25))</f>
        <v>3135</v>
      </c>
      <c r="D23" s="98">
        <f>IF(SUM(D24:D25)=0,"-",SUM(D24:D25))</f>
        <v>75</v>
      </c>
      <c r="E23" s="98" t="str">
        <f>IF(SUM(E24:E25)=0,"-",SUM(E24:E25))</f>
        <v>-</v>
      </c>
      <c r="F23" s="98">
        <f>IF(SUM(F24:F25)=0,"-",SUM(F24:F25))</f>
        <v>75</v>
      </c>
      <c r="G23" s="98" t="str">
        <f>IF(SUM(G24:G25)=0,"-",SUM(G24:G25))</f>
        <v>-</v>
      </c>
      <c r="H23" s="98">
        <f>IF(SUM(H24:H25)=0,"-",SUM(H24:H25))</f>
        <v>217</v>
      </c>
      <c r="I23" s="98">
        <f>IF(SUM(I24:I25)=0,"-",SUM(I24:I25))</f>
        <v>217</v>
      </c>
      <c r="J23" s="309">
        <f>D23+G23</f>
        <v>75</v>
      </c>
      <c r="K23" s="309">
        <f>E23+H23</f>
        <v>217</v>
      </c>
      <c r="L23" s="98">
        <f>IF(SUM(L24:L25)=0,"-",SUM(L24:L25))</f>
        <v>292</v>
      </c>
      <c r="M23" s="98" t="str">
        <f>IF(SUM(M24:M25)=0,"-",SUM(M24:M25))</f>
        <v>-</v>
      </c>
      <c r="N23" s="98" t="str">
        <f>IF(SUM(N24:N25)=0,"-",SUM(N24:N25))</f>
        <v>-</v>
      </c>
      <c r="O23" s="98" t="str">
        <f>IF(SUM(O24:O25)=0,"-",SUM(O24:O25))</f>
        <v>-</v>
      </c>
      <c r="P23" s="98"/>
      <c r="Q23" s="297"/>
      <c r="R23" s="239" t="str">
        <f>IFERROR(Q23/P23*100,"")</f>
        <v/>
      </c>
    </row>
    <row r="24" spans="1:18" s="24" customFormat="1" x14ac:dyDescent="0.55000000000000004">
      <c r="A24" s="299"/>
      <c r="B24" s="101" t="s">
        <v>66</v>
      </c>
      <c r="C24" s="98">
        <v>1429</v>
      </c>
      <c r="D24" s="98">
        <v>43</v>
      </c>
      <c r="E24" s="98" t="s">
        <v>18</v>
      </c>
      <c r="F24" s="98">
        <f>IF(SUM(D24:E24)=0,"-",SUM(D24:E24))</f>
        <v>43</v>
      </c>
      <c r="G24" s="98" t="s">
        <v>18</v>
      </c>
      <c r="H24" s="98">
        <v>85</v>
      </c>
      <c r="I24" s="98">
        <f>IF(SUM(G24:H24)=0,"-",SUM(G24:H24))</f>
        <v>85</v>
      </c>
      <c r="J24" s="309">
        <f>D24+G24</f>
        <v>43</v>
      </c>
      <c r="K24" s="309">
        <f>E24+H24</f>
        <v>85</v>
      </c>
      <c r="L24" s="98">
        <f>IF(SUM(J24:K24)=0,"-",SUM(J24:K24))</f>
        <v>128</v>
      </c>
      <c r="M24" s="98" t="s">
        <v>151</v>
      </c>
      <c r="N24" s="98" t="s">
        <v>151</v>
      </c>
      <c r="O24" s="98" t="str">
        <f>IF(SUM(M24:N24)=0,"-",SUM(M24:N24))</f>
        <v>-</v>
      </c>
      <c r="P24" s="98"/>
      <c r="Q24" s="297"/>
      <c r="R24" s="239" t="str">
        <f>IFERROR(Q24/P24*100,"")</f>
        <v/>
      </c>
    </row>
    <row r="25" spans="1:18" s="24" customFormat="1" x14ac:dyDescent="0.55000000000000004">
      <c r="A25" s="298"/>
      <c r="B25" s="101" t="s">
        <v>65</v>
      </c>
      <c r="C25" s="98">
        <v>1706</v>
      </c>
      <c r="D25" s="98">
        <v>32</v>
      </c>
      <c r="E25" s="98" t="s">
        <v>18</v>
      </c>
      <c r="F25" s="98">
        <f>IF(SUM(D25:E25)=0,"-",SUM(D25:E25))</f>
        <v>32</v>
      </c>
      <c r="G25" s="98" t="s">
        <v>18</v>
      </c>
      <c r="H25" s="98">
        <v>132</v>
      </c>
      <c r="I25" s="98">
        <f>IF(SUM(G25:H25)=0,"-",SUM(G25:H25))</f>
        <v>132</v>
      </c>
      <c r="J25" s="309">
        <f>D25+G25</f>
        <v>32</v>
      </c>
      <c r="K25" s="309">
        <f>E25+H25</f>
        <v>132</v>
      </c>
      <c r="L25" s="98">
        <f>IF(SUM(J25:K25)=0,"-",SUM(J25:K25))</f>
        <v>164</v>
      </c>
      <c r="M25" s="98" t="s">
        <v>151</v>
      </c>
      <c r="N25" s="98" t="s">
        <v>151</v>
      </c>
      <c r="O25" s="98" t="str">
        <f>IF(SUM(M25:N25)=0,"-",SUM(M25:N25))</f>
        <v>-</v>
      </c>
      <c r="P25" s="98"/>
      <c r="Q25" s="297"/>
      <c r="R25" s="239" t="str">
        <f>IFERROR(Q25/P25*100,"")</f>
        <v/>
      </c>
    </row>
    <row r="26" spans="1:18" s="24" customFormat="1" x14ac:dyDescent="0.55000000000000004">
      <c r="A26" s="300" t="s">
        <v>23</v>
      </c>
      <c r="B26" s="101" t="s">
        <v>67</v>
      </c>
      <c r="C26" s="98">
        <f>IF(SUM(C27:C28)=0,"-",SUM(C27:C28))</f>
        <v>3010</v>
      </c>
      <c r="D26" s="98">
        <f>IF(SUM(D27:D28)=0,"-",SUM(D27:D28))</f>
        <v>185</v>
      </c>
      <c r="E26" s="98">
        <f>IF(SUM(E27:E28)=0,"-",SUM(E27:E28))</f>
        <v>6</v>
      </c>
      <c r="F26" s="98">
        <f>IF(SUM(F27:F28)=0,"-",SUM(F27:F28))</f>
        <v>191</v>
      </c>
      <c r="G26" s="98" t="str">
        <f>IF(SUM(G27:G28)=0,"-",SUM(G27:G28))</f>
        <v>-</v>
      </c>
      <c r="H26" s="98">
        <f>IF(SUM(H27:H28)=0,"-",SUM(H27:H28))</f>
        <v>200</v>
      </c>
      <c r="I26" s="98">
        <f>IF(SUM(I27:I28)=0,"-",SUM(I27:I28))</f>
        <v>200</v>
      </c>
      <c r="J26" s="309">
        <f>D26+G26</f>
        <v>185</v>
      </c>
      <c r="K26" s="309">
        <f>E26+H26</f>
        <v>206</v>
      </c>
      <c r="L26" s="98">
        <f>IF(SUM(L27:L28)=0,"-",SUM(L27:L28))</f>
        <v>391</v>
      </c>
      <c r="M26" s="98">
        <f>IF(SUM(M27:M28)=0,"-",SUM(M27:M28))</f>
        <v>132</v>
      </c>
      <c r="N26" s="98">
        <f>IF(SUM(N27:N28)=0,"-",SUM(N27:N28))</f>
        <v>101</v>
      </c>
      <c r="O26" s="98">
        <f>IF(SUM(O27:O28)=0,"-",SUM(O27:O28))</f>
        <v>233</v>
      </c>
      <c r="P26" s="98"/>
      <c r="Q26" s="297"/>
      <c r="R26" s="239" t="str">
        <f>IFERROR(Q26/P26*100,"")</f>
        <v/>
      </c>
    </row>
    <row r="27" spans="1:18" s="24" customFormat="1" x14ac:dyDescent="0.55000000000000004">
      <c r="A27" s="299"/>
      <c r="B27" s="101" t="s">
        <v>66</v>
      </c>
      <c r="C27" s="98">
        <v>1390</v>
      </c>
      <c r="D27" s="98">
        <v>95</v>
      </c>
      <c r="E27" s="98">
        <v>5</v>
      </c>
      <c r="F27" s="98">
        <f>IF(SUM(D27:E27)=0,"-",SUM(D27:E27))</f>
        <v>100</v>
      </c>
      <c r="G27" s="98" t="s">
        <v>18</v>
      </c>
      <c r="H27" s="98">
        <v>74</v>
      </c>
      <c r="I27" s="98">
        <f>IF(SUM(G27:H27)=0,"-",SUM(G27:H27))</f>
        <v>74</v>
      </c>
      <c r="J27" s="309">
        <f>D27+G27</f>
        <v>95</v>
      </c>
      <c r="K27" s="309">
        <f>E27+H27</f>
        <v>79</v>
      </c>
      <c r="L27" s="98">
        <f>IF(SUM(J27:K27)=0,"-",SUM(J27:K27))</f>
        <v>174</v>
      </c>
      <c r="M27" s="98">
        <v>68</v>
      </c>
      <c r="N27" s="98">
        <v>36</v>
      </c>
      <c r="O27" s="98">
        <f>IF(SUM(M27:N27)=0,"-",SUM(M27:N27))</f>
        <v>104</v>
      </c>
      <c r="P27" s="98"/>
      <c r="Q27" s="297"/>
      <c r="R27" s="239" t="str">
        <f>IFERROR(Q27/P27*100,"")</f>
        <v/>
      </c>
    </row>
    <row r="28" spans="1:18" s="24" customFormat="1" x14ac:dyDescent="0.55000000000000004">
      <c r="A28" s="298"/>
      <c r="B28" s="101" t="s">
        <v>65</v>
      </c>
      <c r="C28" s="98">
        <v>1620</v>
      </c>
      <c r="D28" s="98">
        <v>90</v>
      </c>
      <c r="E28" s="98">
        <v>1</v>
      </c>
      <c r="F28" s="98">
        <f>IF(SUM(D28:E28)=0,"-",SUM(D28:E28))</f>
        <v>91</v>
      </c>
      <c r="G28" s="98" t="s">
        <v>18</v>
      </c>
      <c r="H28" s="98">
        <v>126</v>
      </c>
      <c r="I28" s="98">
        <f>IF(SUM(G28:H28)=0,"-",SUM(G28:H28))</f>
        <v>126</v>
      </c>
      <c r="J28" s="309">
        <f>D28+G28</f>
        <v>90</v>
      </c>
      <c r="K28" s="309">
        <f>E28+H28</f>
        <v>127</v>
      </c>
      <c r="L28" s="98">
        <f>IF(SUM(J28:K28)=0,"-",SUM(J28:K28))</f>
        <v>217</v>
      </c>
      <c r="M28" s="98">
        <v>64</v>
      </c>
      <c r="N28" s="98">
        <v>65</v>
      </c>
      <c r="O28" s="98">
        <f>IF(SUM(M28:N28)=0,"-",SUM(M28:N28))</f>
        <v>129</v>
      </c>
      <c r="P28" s="98"/>
      <c r="Q28" s="297"/>
      <c r="R28" s="239" t="str">
        <f>IFERROR(Q28/P28*100,"")</f>
        <v/>
      </c>
    </row>
    <row r="29" spans="1:18" s="24" customFormat="1" x14ac:dyDescent="0.55000000000000004">
      <c r="A29" s="300" t="s">
        <v>22</v>
      </c>
      <c r="B29" s="101" t="s">
        <v>67</v>
      </c>
      <c r="C29" s="98">
        <f>IF(SUM(C30:C31)=0,"-",SUM(C30:C31))</f>
        <v>3245</v>
      </c>
      <c r="D29" s="98" t="str">
        <f>IF(SUM(D30:D31)=0,"-",SUM(D30:D31))</f>
        <v>-</v>
      </c>
      <c r="E29" s="98">
        <f>IF(SUM(E30:E31)=0,"-",SUM(E30:E31))</f>
        <v>9</v>
      </c>
      <c r="F29" s="98">
        <f>IF(SUM(F30:F31)=0,"-",SUM(F30:F31))</f>
        <v>9</v>
      </c>
      <c r="G29" s="98" t="str">
        <f>IF(SUM(G30:G31)=0,"-",SUM(G30:G31))</f>
        <v>-</v>
      </c>
      <c r="H29" s="98">
        <f>IF(SUM(H30:H31)=0,"-",SUM(H30:H31))</f>
        <v>370</v>
      </c>
      <c r="I29" s="98">
        <f>IF(SUM(I30:I31)=0,"-",SUM(I30:I31))</f>
        <v>370</v>
      </c>
      <c r="J29" s="309">
        <f>D29+G29</f>
        <v>0</v>
      </c>
      <c r="K29" s="309">
        <f>E29+H29</f>
        <v>379</v>
      </c>
      <c r="L29" s="98">
        <f>IF(SUM(L30:L31)=0,"-",SUM(L30:L31))</f>
        <v>379</v>
      </c>
      <c r="M29" s="98" t="str">
        <f>IF(SUM(M30:M31)=0,"-",SUM(M30:M31))</f>
        <v>-</v>
      </c>
      <c r="N29" s="98">
        <f>IF(SUM(N30:N31)=0,"-",SUM(N30:N31))</f>
        <v>229</v>
      </c>
      <c r="O29" s="98">
        <f>IF(SUM(O30:O31)=0,"-",SUM(O30:O31))</f>
        <v>229</v>
      </c>
      <c r="P29" s="98"/>
      <c r="Q29" s="297"/>
      <c r="R29" s="239" t="str">
        <f>IFERROR(Q29/P29*100,"")</f>
        <v/>
      </c>
    </row>
    <row r="30" spans="1:18" s="24" customFormat="1" x14ac:dyDescent="0.55000000000000004">
      <c r="A30" s="299"/>
      <c r="B30" s="101" t="s">
        <v>66</v>
      </c>
      <c r="C30" s="98">
        <v>1453</v>
      </c>
      <c r="D30" s="98" t="s">
        <v>18</v>
      </c>
      <c r="E30" s="98">
        <v>4</v>
      </c>
      <c r="F30" s="98">
        <f>IF(SUM(D30:E30)=0,"-",SUM(D30:E30))</f>
        <v>4</v>
      </c>
      <c r="G30" s="98" t="s">
        <v>18</v>
      </c>
      <c r="H30" s="98">
        <v>160</v>
      </c>
      <c r="I30" s="98">
        <f>IF(SUM(G30:H30)=0,"-",SUM(G30:H30))</f>
        <v>160</v>
      </c>
      <c r="J30" s="309">
        <f>D30+G30</f>
        <v>0</v>
      </c>
      <c r="K30" s="309">
        <f>E30+H30</f>
        <v>164</v>
      </c>
      <c r="L30" s="98">
        <f>IF(SUM(J30:K30)=0,"-",SUM(J30:K30))</f>
        <v>164</v>
      </c>
      <c r="M30" s="98" t="s">
        <v>18</v>
      </c>
      <c r="N30" s="98">
        <v>102</v>
      </c>
      <c r="O30" s="98">
        <f>IF(SUM(M30:N30)=0,"-",SUM(M30:N30))</f>
        <v>102</v>
      </c>
      <c r="P30" s="98"/>
      <c r="Q30" s="297"/>
      <c r="R30" s="239" t="str">
        <f>IFERROR(Q30/P30*100,"")</f>
        <v/>
      </c>
    </row>
    <row r="31" spans="1:18" s="24" customFormat="1" x14ac:dyDescent="0.55000000000000004">
      <c r="A31" s="298"/>
      <c r="B31" s="101" t="s">
        <v>65</v>
      </c>
      <c r="C31" s="98">
        <v>1792</v>
      </c>
      <c r="D31" s="98" t="s">
        <v>18</v>
      </c>
      <c r="E31" s="98">
        <v>5</v>
      </c>
      <c r="F31" s="98">
        <f>IF(SUM(D31:E31)=0,"-",SUM(D31:E31))</f>
        <v>5</v>
      </c>
      <c r="G31" s="98" t="s">
        <v>18</v>
      </c>
      <c r="H31" s="98">
        <v>210</v>
      </c>
      <c r="I31" s="98">
        <f>IF(SUM(G31:H31)=0,"-",SUM(G31:H31))</f>
        <v>210</v>
      </c>
      <c r="J31" s="309">
        <f>D31+G31</f>
        <v>0</v>
      </c>
      <c r="K31" s="309">
        <f>E31+H31</f>
        <v>215</v>
      </c>
      <c r="L31" s="98">
        <f>IF(SUM(J31:K31)=0,"-",SUM(J31:K31))</f>
        <v>215</v>
      </c>
      <c r="M31" s="98" t="s">
        <v>18</v>
      </c>
      <c r="N31" s="98">
        <v>127</v>
      </c>
      <c r="O31" s="98">
        <f>IF(SUM(M31:N31)=0,"-",SUM(M31:N31))</f>
        <v>127</v>
      </c>
      <c r="P31" s="98"/>
      <c r="Q31" s="297"/>
      <c r="R31" s="239" t="str">
        <f>IFERROR(Q31/P31*100,"")</f>
        <v/>
      </c>
    </row>
    <row r="32" spans="1:18" s="24" customFormat="1" x14ac:dyDescent="0.55000000000000004">
      <c r="A32" s="300" t="s">
        <v>21</v>
      </c>
      <c r="B32" s="101" t="s">
        <v>67</v>
      </c>
      <c r="C32" s="98">
        <f>IF(SUM(C33:C34)=0,"-",SUM(C33:C34))</f>
        <v>19012</v>
      </c>
      <c r="D32" s="98">
        <f>IF(SUM(D33:D34)=0,"-",SUM(D33:D34))</f>
        <v>647</v>
      </c>
      <c r="E32" s="98">
        <f>IF(SUM(E33:E34)=0,"-",SUM(E33:E34))</f>
        <v>130</v>
      </c>
      <c r="F32" s="98">
        <f>IF(SUM(F33:F34)=0,"-",SUM(F33:F34))</f>
        <v>777</v>
      </c>
      <c r="G32" s="98" t="str">
        <f>IF(SUM(G33:G34)=0,"-",SUM(G33:G34))</f>
        <v>-</v>
      </c>
      <c r="H32" s="98" t="str">
        <f>IF(SUM(H33:H34)=0,"-",SUM(H33:H34))</f>
        <v>-</v>
      </c>
      <c r="I32" s="98" t="str">
        <f>IF(SUM(I33:I34)=0,"-",SUM(I33:I34))</f>
        <v>-</v>
      </c>
      <c r="J32" s="309">
        <f>D32+G32</f>
        <v>647</v>
      </c>
      <c r="K32" s="309">
        <f>E32+H32</f>
        <v>130</v>
      </c>
      <c r="L32" s="98">
        <f>IF(SUM(L33:L34)=0,"-",SUM(L33:L34))</f>
        <v>777</v>
      </c>
      <c r="M32" s="98">
        <f>IF(SUM(M33:M34)=0,"-",SUM(M33:M34))</f>
        <v>369</v>
      </c>
      <c r="N32" s="98">
        <f>IF(SUM(N33:N34)=0,"-",SUM(N33:N34))</f>
        <v>21</v>
      </c>
      <c r="O32" s="98">
        <f>IF(SUM(O33:O34)=0,"-",SUM(O33:O34))</f>
        <v>390</v>
      </c>
      <c r="P32" s="98"/>
      <c r="Q32" s="297"/>
      <c r="R32" s="239" t="str">
        <f>IFERROR(Q32/P32*100,"")</f>
        <v/>
      </c>
    </row>
    <row r="33" spans="1:18" s="24" customFormat="1" x14ac:dyDescent="0.55000000000000004">
      <c r="A33" s="299"/>
      <c r="B33" s="101" t="s">
        <v>66</v>
      </c>
      <c r="C33" s="98">
        <v>8427</v>
      </c>
      <c r="D33" s="98">
        <v>284</v>
      </c>
      <c r="E33" s="98">
        <v>59</v>
      </c>
      <c r="F33" s="98">
        <f>IF(SUM(D33:E33)=0,"-",SUM(D33:E33))</f>
        <v>343</v>
      </c>
      <c r="G33" s="98" t="s">
        <v>18</v>
      </c>
      <c r="H33" s="98" t="s">
        <v>18</v>
      </c>
      <c r="I33" s="98" t="str">
        <f>IF(SUM(G33:H33)=0,"-",SUM(G33:H33))</f>
        <v>-</v>
      </c>
      <c r="J33" s="309">
        <f>D33+G33</f>
        <v>284</v>
      </c>
      <c r="K33" s="309">
        <f>E33+H33</f>
        <v>59</v>
      </c>
      <c r="L33" s="98">
        <f>IF(SUM(J33:K33)=0,"-",SUM(J33:K33))</f>
        <v>343</v>
      </c>
      <c r="M33" s="98">
        <v>171</v>
      </c>
      <c r="N33" s="98">
        <v>9</v>
      </c>
      <c r="O33" s="98">
        <f>IF(SUM(M33:N33)=0,"-",SUM(M33:N33))</f>
        <v>180</v>
      </c>
      <c r="P33" s="98"/>
      <c r="Q33" s="297"/>
      <c r="R33" s="239" t="str">
        <f>IFERROR(Q33/P33*100,"")</f>
        <v/>
      </c>
    </row>
    <row r="34" spans="1:18" s="24" customFormat="1" x14ac:dyDescent="0.55000000000000004">
      <c r="A34" s="298"/>
      <c r="B34" s="101" t="s">
        <v>65</v>
      </c>
      <c r="C34" s="98">
        <v>10585</v>
      </c>
      <c r="D34" s="98">
        <v>363</v>
      </c>
      <c r="E34" s="98">
        <v>71</v>
      </c>
      <c r="F34" s="98">
        <f>IF(SUM(D34:E34)=0,"-",SUM(D34:E34))</f>
        <v>434</v>
      </c>
      <c r="G34" s="98" t="s">
        <v>18</v>
      </c>
      <c r="H34" s="98" t="s">
        <v>18</v>
      </c>
      <c r="I34" s="98" t="str">
        <f>IF(SUM(G34:H34)=0,"-",SUM(G34:H34))</f>
        <v>-</v>
      </c>
      <c r="J34" s="309">
        <f>D34+G34</f>
        <v>363</v>
      </c>
      <c r="K34" s="309">
        <f>E34+H34</f>
        <v>71</v>
      </c>
      <c r="L34" s="98">
        <f>IF(SUM(J34:K34)=0,"-",SUM(J34:K34))</f>
        <v>434</v>
      </c>
      <c r="M34" s="98">
        <v>198</v>
      </c>
      <c r="N34" s="98">
        <v>12</v>
      </c>
      <c r="O34" s="98">
        <f>IF(SUM(M34:N34)=0,"-",SUM(M34:N34))</f>
        <v>210</v>
      </c>
      <c r="P34" s="98"/>
      <c r="Q34" s="297"/>
      <c r="R34" s="239" t="str">
        <f>IFERROR(Q34/P34*100,"")</f>
        <v/>
      </c>
    </row>
    <row r="35" spans="1:18" s="24" customFormat="1" x14ac:dyDescent="0.55000000000000004">
      <c r="A35" s="300" t="s">
        <v>20</v>
      </c>
      <c r="B35" s="101" t="s">
        <v>67</v>
      </c>
      <c r="C35" s="98">
        <f>IF(SUM(C36:C37)=0,"-",SUM(C36:C37))</f>
        <v>2739</v>
      </c>
      <c r="D35" s="98">
        <f>IF(SUM(D36:D37)=0,"-",SUM(D36:D37))</f>
        <v>78</v>
      </c>
      <c r="E35" s="98">
        <f>IF(SUM(E36:E37)=0,"-",SUM(E36:E37))</f>
        <v>21</v>
      </c>
      <c r="F35" s="98">
        <f>IF(SUM(F36:F37)=0,"-",SUM(F36:F37))</f>
        <v>99</v>
      </c>
      <c r="G35" s="98" t="str">
        <f>IF(SUM(G36:G37)=0,"-",SUM(G36:G37))</f>
        <v>-</v>
      </c>
      <c r="H35" s="98" t="str">
        <f>IF(SUM(H36:H37)=0,"-",SUM(H36:H37))</f>
        <v>-</v>
      </c>
      <c r="I35" s="98" t="str">
        <f>IF(SUM(I36:I37)=0,"-",SUM(I36:I37))</f>
        <v>-</v>
      </c>
      <c r="J35" s="309">
        <f>D35+G35</f>
        <v>78</v>
      </c>
      <c r="K35" s="309">
        <f>E35+H35</f>
        <v>21</v>
      </c>
      <c r="L35" s="98">
        <f>IF(SUM(L36:L37)=0,"-",SUM(L36:L37))</f>
        <v>99</v>
      </c>
      <c r="M35" s="98">
        <f>IF(SUM(M36:M37)=0,"-",SUM(M36:M37))</f>
        <v>39</v>
      </c>
      <c r="N35" s="98">
        <f>IF(SUM(N36:N37)=0,"-",SUM(N36:N37))</f>
        <v>13</v>
      </c>
      <c r="O35" s="98">
        <f>IF(SUM(O36:O37)=0,"-",SUM(O36:O37))</f>
        <v>52</v>
      </c>
      <c r="P35" s="98"/>
      <c r="Q35" s="297"/>
      <c r="R35" s="239" t="str">
        <f>IFERROR(Q35/P35*100,"")</f>
        <v/>
      </c>
    </row>
    <row r="36" spans="1:18" s="24" customFormat="1" x14ac:dyDescent="0.55000000000000004">
      <c r="A36" s="299"/>
      <c r="B36" s="101" t="s">
        <v>66</v>
      </c>
      <c r="C36" s="98">
        <v>1276</v>
      </c>
      <c r="D36" s="98">
        <v>32</v>
      </c>
      <c r="E36" s="98">
        <v>11</v>
      </c>
      <c r="F36" s="98">
        <f>IF(SUM(D36:E36)=0,"-",SUM(D36:E36))</f>
        <v>43</v>
      </c>
      <c r="G36" s="98" t="s">
        <v>18</v>
      </c>
      <c r="H36" s="98" t="s">
        <v>18</v>
      </c>
      <c r="I36" s="98" t="str">
        <f>IF(SUM(G36:H36)=0,"-",SUM(G36:H36))</f>
        <v>-</v>
      </c>
      <c r="J36" s="309">
        <f>D36+G36</f>
        <v>32</v>
      </c>
      <c r="K36" s="309">
        <f>E36+H36</f>
        <v>11</v>
      </c>
      <c r="L36" s="98">
        <f>IF(SUM(J36:K36)=0,"-",SUM(J36:K36))</f>
        <v>43</v>
      </c>
      <c r="M36" s="98">
        <v>19</v>
      </c>
      <c r="N36" s="98">
        <v>7</v>
      </c>
      <c r="O36" s="98">
        <f>IF(SUM(M36:N36)=0,"-",SUM(M36:N36))</f>
        <v>26</v>
      </c>
      <c r="P36" s="98"/>
      <c r="Q36" s="297"/>
      <c r="R36" s="239" t="str">
        <f>IFERROR(Q36/P36*100,"")</f>
        <v/>
      </c>
    </row>
    <row r="37" spans="1:18" s="24" customFormat="1" x14ac:dyDescent="0.55000000000000004">
      <c r="A37" s="298"/>
      <c r="B37" s="101" t="s">
        <v>65</v>
      </c>
      <c r="C37" s="98">
        <v>1463</v>
      </c>
      <c r="D37" s="98">
        <v>46</v>
      </c>
      <c r="E37" s="98">
        <v>10</v>
      </c>
      <c r="F37" s="98">
        <f>IF(SUM(D37:E37)=0,"-",SUM(D37:E37))</f>
        <v>56</v>
      </c>
      <c r="G37" s="98" t="s">
        <v>18</v>
      </c>
      <c r="H37" s="98" t="s">
        <v>18</v>
      </c>
      <c r="I37" s="98" t="str">
        <f>IF(SUM(G37:H37)=0,"-",SUM(G37:H37))</f>
        <v>-</v>
      </c>
      <c r="J37" s="309">
        <f>D37+G37</f>
        <v>46</v>
      </c>
      <c r="K37" s="309">
        <f>E37+H37</f>
        <v>10</v>
      </c>
      <c r="L37" s="98">
        <f>IF(SUM(J37:K37)=0,"-",SUM(J37:K37))</f>
        <v>56</v>
      </c>
      <c r="M37" s="98">
        <v>20</v>
      </c>
      <c r="N37" s="98">
        <v>6</v>
      </c>
      <c r="O37" s="98">
        <f>IF(SUM(M37:N37)=0,"-",SUM(M37:N37))</f>
        <v>26</v>
      </c>
      <c r="P37" s="98"/>
      <c r="Q37" s="297"/>
      <c r="R37" s="239" t="str">
        <f>IFERROR(Q37/P37*100,"")</f>
        <v/>
      </c>
    </row>
    <row r="38" spans="1:18" s="24" customFormat="1" x14ac:dyDescent="0.55000000000000004">
      <c r="A38" s="300" t="s">
        <v>19</v>
      </c>
      <c r="B38" s="101" t="s">
        <v>67</v>
      </c>
      <c r="C38" s="98">
        <f>IF(SUM(C39:C40)=0,"-",SUM(C39:C40))</f>
        <v>10762</v>
      </c>
      <c r="D38" s="98">
        <f>IF(SUM(D39:D40)=0,"-",SUM(D39:D40))</f>
        <v>391</v>
      </c>
      <c r="E38" s="98" t="str">
        <f>IF(SUM(E39:E40)=0,"-",SUM(E39:E40))</f>
        <v>-</v>
      </c>
      <c r="F38" s="98">
        <f>IF(SUM(F39:F40)=0,"-",SUM(F39:F40))</f>
        <v>391</v>
      </c>
      <c r="G38" s="98" t="str">
        <f>IF(SUM(G39:G40)=0,"-",SUM(G39:G40))</f>
        <v>-</v>
      </c>
      <c r="H38" s="98" t="str">
        <f>IF(SUM(H39:H40)=0,"-",SUM(H39:H40))</f>
        <v>-</v>
      </c>
      <c r="I38" s="98" t="str">
        <f>IF(SUM(I39:I40)=0,"-",SUM(I39:I40))</f>
        <v>-</v>
      </c>
      <c r="J38" s="309">
        <f>D38+G38</f>
        <v>391</v>
      </c>
      <c r="K38" s="309">
        <f>E38+H38</f>
        <v>0</v>
      </c>
      <c r="L38" s="98">
        <f>IF(SUM(L39:L40)=0,"-",SUM(L39:L40))</f>
        <v>391</v>
      </c>
      <c r="M38" s="98">
        <f>IF(SUM(M39:M40)=0,"-",SUM(M39:M40))</f>
        <v>243</v>
      </c>
      <c r="N38" s="98" t="str">
        <f>IF(SUM(N39:N40)=0,"-",SUM(N39:N40))</f>
        <v>-</v>
      </c>
      <c r="O38" s="98">
        <f>IF(SUM(O39:O40)=0,"-",SUM(O39:O40))</f>
        <v>243</v>
      </c>
      <c r="P38" s="98"/>
      <c r="Q38" s="297"/>
      <c r="R38" s="239" t="str">
        <f>IFERROR(Q38/P38*100,"")</f>
        <v/>
      </c>
    </row>
    <row r="39" spans="1:18" s="24" customFormat="1" x14ac:dyDescent="0.55000000000000004">
      <c r="A39" s="299"/>
      <c r="B39" s="101" t="s">
        <v>66</v>
      </c>
      <c r="C39" s="98">
        <v>4888</v>
      </c>
      <c r="D39" s="98">
        <v>200</v>
      </c>
      <c r="E39" s="98" t="s">
        <v>18</v>
      </c>
      <c r="F39" s="98">
        <f>IF(SUM(D39:E39)=0,"-",SUM(D39:E39))</f>
        <v>200</v>
      </c>
      <c r="G39" s="98" t="s">
        <v>18</v>
      </c>
      <c r="H39" s="98" t="s">
        <v>18</v>
      </c>
      <c r="I39" s="98" t="str">
        <f>IF(SUM(G39:H39)=0,"-",SUM(G39:H39))</f>
        <v>-</v>
      </c>
      <c r="J39" s="309">
        <f>D39+G39</f>
        <v>200</v>
      </c>
      <c r="K39" s="309">
        <f>E39+H39</f>
        <v>0</v>
      </c>
      <c r="L39" s="98">
        <f>IF(SUM(J39:K39)=0,"-",SUM(J39:K39))</f>
        <v>200</v>
      </c>
      <c r="M39" s="98">
        <v>121</v>
      </c>
      <c r="N39" s="98" t="s">
        <v>18</v>
      </c>
      <c r="O39" s="98">
        <f>IF(SUM(M39:N39)=0,"-",SUM(M39:N39))</f>
        <v>121</v>
      </c>
      <c r="P39" s="98"/>
      <c r="Q39" s="297"/>
      <c r="R39" s="239" t="str">
        <f>IFERROR(Q39/P39*100,"")</f>
        <v/>
      </c>
    </row>
    <row r="40" spans="1:18" s="24" customFormat="1" x14ac:dyDescent="0.55000000000000004">
      <c r="A40" s="298"/>
      <c r="B40" s="101" t="s">
        <v>65</v>
      </c>
      <c r="C40" s="98">
        <v>5874</v>
      </c>
      <c r="D40" s="98">
        <v>191</v>
      </c>
      <c r="E40" s="98" t="s">
        <v>18</v>
      </c>
      <c r="F40" s="98">
        <f>IF(SUM(D40:E40)=0,"-",SUM(D40:E40))</f>
        <v>191</v>
      </c>
      <c r="G40" s="98" t="s">
        <v>18</v>
      </c>
      <c r="H40" s="98" t="s">
        <v>18</v>
      </c>
      <c r="I40" s="98" t="str">
        <f>IF(SUM(G40:H40)=0,"-",SUM(G40:H40))</f>
        <v>-</v>
      </c>
      <c r="J40" s="309">
        <f>D40+G40</f>
        <v>191</v>
      </c>
      <c r="K40" s="309">
        <f>E40+H40</f>
        <v>0</v>
      </c>
      <c r="L40" s="98">
        <f>IF(SUM(J40:K40)=0,"-",SUM(J40:K40))</f>
        <v>191</v>
      </c>
      <c r="M40" s="98">
        <v>122</v>
      </c>
      <c r="N40" s="98" t="s">
        <v>18</v>
      </c>
      <c r="O40" s="98">
        <f>IF(SUM(M40:N40)=0,"-",SUM(M40:N40))</f>
        <v>122</v>
      </c>
      <c r="P40" s="98"/>
      <c r="Q40" s="297"/>
      <c r="R40" s="239" t="str">
        <f>IFERROR(Q40/P40*100,"")</f>
        <v/>
      </c>
    </row>
    <row r="41" spans="1:18" s="24" customFormat="1" x14ac:dyDescent="0.55000000000000004">
      <c r="A41" s="118" t="s">
        <v>17</v>
      </c>
      <c r="B41" s="115" t="s">
        <v>64</v>
      </c>
      <c r="C41" s="112">
        <v>25098</v>
      </c>
      <c r="D41" s="112">
        <v>1528</v>
      </c>
      <c r="E41" s="112">
        <v>75</v>
      </c>
      <c r="F41" s="112">
        <v>1603</v>
      </c>
      <c r="G41" s="112">
        <v>106</v>
      </c>
      <c r="H41" s="112">
        <v>10</v>
      </c>
      <c r="I41" s="112">
        <v>116</v>
      </c>
      <c r="J41" s="112">
        <v>1528</v>
      </c>
      <c r="K41" s="112">
        <v>85</v>
      </c>
      <c r="L41" s="112">
        <v>1613</v>
      </c>
      <c r="M41" s="112">
        <v>1319</v>
      </c>
      <c r="N41" s="112">
        <v>61</v>
      </c>
      <c r="O41" s="112">
        <v>1380</v>
      </c>
      <c r="P41" s="112">
        <v>14990</v>
      </c>
      <c r="Q41" s="305">
        <v>1009</v>
      </c>
      <c r="R41" s="22">
        <v>6.7311541027351565</v>
      </c>
    </row>
    <row r="42" spans="1:18" s="24" customFormat="1" x14ac:dyDescent="0.55000000000000004">
      <c r="A42" s="117"/>
      <c r="B42" s="115" t="s">
        <v>63</v>
      </c>
      <c r="C42" s="112">
        <v>11388</v>
      </c>
      <c r="D42" s="112">
        <v>674</v>
      </c>
      <c r="E42" s="112">
        <v>43</v>
      </c>
      <c r="F42" s="112">
        <v>717</v>
      </c>
      <c r="G42" s="112">
        <v>48</v>
      </c>
      <c r="H42" s="112">
        <v>5</v>
      </c>
      <c r="I42" s="112">
        <v>53</v>
      </c>
      <c r="J42" s="112">
        <v>674</v>
      </c>
      <c r="K42" s="112">
        <v>48</v>
      </c>
      <c r="L42" s="112">
        <v>722</v>
      </c>
      <c r="M42" s="112">
        <v>571</v>
      </c>
      <c r="N42" s="112">
        <v>35</v>
      </c>
      <c r="O42" s="112">
        <v>606</v>
      </c>
      <c r="P42" s="112">
        <v>7591</v>
      </c>
      <c r="Q42" s="305">
        <v>440</v>
      </c>
      <c r="R42" s="22">
        <v>5.7963377684099591</v>
      </c>
    </row>
    <row r="43" spans="1:18" s="24" customFormat="1" x14ac:dyDescent="0.55000000000000004">
      <c r="A43" s="116"/>
      <c r="B43" s="115" t="s">
        <v>62</v>
      </c>
      <c r="C43" s="112">
        <v>13710</v>
      </c>
      <c r="D43" s="112">
        <v>854</v>
      </c>
      <c r="E43" s="112">
        <v>32</v>
      </c>
      <c r="F43" s="112">
        <v>886</v>
      </c>
      <c r="G43" s="112">
        <v>58</v>
      </c>
      <c r="H43" s="112">
        <v>5</v>
      </c>
      <c r="I43" s="112">
        <v>63</v>
      </c>
      <c r="J43" s="112">
        <v>854</v>
      </c>
      <c r="K43" s="112">
        <v>37</v>
      </c>
      <c r="L43" s="112">
        <v>891</v>
      </c>
      <c r="M43" s="112">
        <v>748</v>
      </c>
      <c r="N43" s="112">
        <v>26</v>
      </c>
      <c r="O43" s="112">
        <v>774</v>
      </c>
      <c r="P43" s="112">
        <v>7399</v>
      </c>
      <c r="Q43" s="305">
        <v>569</v>
      </c>
      <c r="R43" s="22">
        <v>7.6902284092444928</v>
      </c>
    </row>
    <row r="44" spans="1:18" s="24" customFormat="1" x14ac:dyDescent="0.55000000000000004">
      <c r="A44" s="304" t="s">
        <v>16</v>
      </c>
      <c r="B44" s="107" t="s">
        <v>64</v>
      </c>
      <c r="C44" s="105">
        <v>24683</v>
      </c>
      <c r="D44" s="105">
        <v>1423</v>
      </c>
      <c r="E44" s="105">
        <v>78</v>
      </c>
      <c r="F44" s="105">
        <v>1501</v>
      </c>
      <c r="G44" s="105">
        <v>0</v>
      </c>
      <c r="H44" s="105">
        <v>33</v>
      </c>
      <c r="I44" s="105">
        <v>33</v>
      </c>
      <c r="J44" s="105">
        <v>1423</v>
      </c>
      <c r="K44" s="105">
        <v>111</v>
      </c>
      <c r="L44" s="105">
        <v>1534</v>
      </c>
      <c r="M44" s="105">
        <v>939</v>
      </c>
      <c r="N44" s="105">
        <v>68</v>
      </c>
      <c r="O44" s="105">
        <v>1007</v>
      </c>
      <c r="P44" s="105">
        <v>12251</v>
      </c>
      <c r="Q44" s="301">
        <v>739</v>
      </c>
      <c r="R44" s="20">
        <v>6.0321606399477599</v>
      </c>
    </row>
    <row r="45" spans="1:18" s="24" customFormat="1" x14ac:dyDescent="0.55000000000000004">
      <c r="A45" s="303"/>
      <c r="B45" s="107" t="s">
        <v>63</v>
      </c>
      <c r="C45" s="105">
        <v>11313</v>
      </c>
      <c r="D45" s="105">
        <v>642</v>
      </c>
      <c r="E45" s="105">
        <v>44</v>
      </c>
      <c r="F45" s="105">
        <v>686</v>
      </c>
      <c r="G45" s="105">
        <v>0</v>
      </c>
      <c r="H45" s="105">
        <v>19</v>
      </c>
      <c r="I45" s="105">
        <v>19</v>
      </c>
      <c r="J45" s="105">
        <v>642</v>
      </c>
      <c r="K45" s="105">
        <v>63</v>
      </c>
      <c r="L45" s="105">
        <v>705</v>
      </c>
      <c r="M45" s="105">
        <v>433</v>
      </c>
      <c r="N45" s="105">
        <v>40</v>
      </c>
      <c r="O45" s="105">
        <v>473</v>
      </c>
      <c r="P45" s="105">
        <v>6158</v>
      </c>
      <c r="Q45" s="301">
        <v>332</v>
      </c>
      <c r="R45" s="20">
        <v>5.3913608314387789</v>
      </c>
    </row>
    <row r="46" spans="1:18" s="24" customFormat="1" x14ac:dyDescent="0.55000000000000004">
      <c r="A46" s="302"/>
      <c r="B46" s="107" t="s">
        <v>62</v>
      </c>
      <c r="C46" s="105">
        <v>13370</v>
      </c>
      <c r="D46" s="105">
        <v>781</v>
      </c>
      <c r="E46" s="105">
        <v>34</v>
      </c>
      <c r="F46" s="105">
        <v>815</v>
      </c>
      <c r="G46" s="105">
        <v>0</v>
      </c>
      <c r="H46" s="105">
        <v>14</v>
      </c>
      <c r="I46" s="105">
        <v>14</v>
      </c>
      <c r="J46" s="105">
        <v>781</v>
      </c>
      <c r="K46" s="105">
        <v>48</v>
      </c>
      <c r="L46" s="105">
        <v>829</v>
      </c>
      <c r="M46" s="105">
        <v>506</v>
      </c>
      <c r="N46" s="105">
        <v>28</v>
      </c>
      <c r="O46" s="105">
        <v>534</v>
      </c>
      <c r="P46" s="105">
        <v>6093</v>
      </c>
      <c r="Q46" s="301">
        <v>407</v>
      </c>
      <c r="R46" s="20">
        <v>6.6797964877728546</v>
      </c>
    </row>
    <row r="47" spans="1:18" s="24" customFormat="1" x14ac:dyDescent="0.55000000000000004">
      <c r="A47" s="104" t="s">
        <v>15</v>
      </c>
      <c r="B47" s="101" t="s">
        <v>64</v>
      </c>
      <c r="C47" s="98">
        <v>10996</v>
      </c>
      <c r="D47" s="98">
        <v>519</v>
      </c>
      <c r="E47" s="98" t="s">
        <v>4</v>
      </c>
      <c r="F47" s="98">
        <v>519</v>
      </c>
      <c r="G47" s="98" t="s">
        <v>4</v>
      </c>
      <c r="H47" s="98" t="s">
        <v>4</v>
      </c>
      <c r="I47" s="98" t="s">
        <v>4</v>
      </c>
      <c r="J47" s="98">
        <v>519</v>
      </c>
      <c r="K47" s="98" t="s">
        <v>4</v>
      </c>
      <c r="L47" s="98">
        <v>519</v>
      </c>
      <c r="M47" s="98">
        <v>340</v>
      </c>
      <c r="N47" s="98" t="s">
        <v>4</v>
      </c>
      <c r="O47" s="98">
        <v>340</v>
      </c>
      <c r="P47" s="98">
        <v>6977</v>
      </c>
      <c r="Q47" s="297">
        <v>352</v>
      </c>
      <c r="R47" s="239">
        <v>5.0451483445606993</v>
      </c>
    </row>
    <row r="48" spans="1:18" s="24" customFormat="1" x14ac:dyDescent="0.55000000000000004">
      <c r="A48" s="103"/>
      <c r="B48" s="101" t="s">
        <v>63</v>
      </c>
      <c r="C48" s="98">
        <v>5087</v>
      </c>
      <c r="D48" s="98">
        <v>233</v>
      </c>
      <c r="E48" s="98">
        <v>0</v>
      </c>
      <c r="F48" s="98">
        <v>233</v>
      </c>
      <c r="G48" s="98">
        <v>0</v>
      </c>
      <c r="H48" s="98">
        <v>0</v>
      </c>
      <c r="I48" s="98" t="s">
        <v>4</v>
      </c>
      <c r="J48" s="98">
        <v>233</v>
      </c>
      <c r="K48" s="98">
        <v>0</v>
      </c>
      <c r="L48" s="98">
        <v>233</v>
      </c>
      <c r="M48" s="98">
        <v>148</v>
      </c>
      <c r="N48" s="98">
        <v>0</v>
      </c>
      <c r="O48" s="98">
        <v>148</v>
      </c>
      <c r="P48" s="98">
        <v>3495</v>
      </c>
      <c r="Q48" s="297">
        <v>155</v>
      </c>
      <c r="R48" s="239">
        <v>4.4349070100143066</v>
      </c>
    </row>
    <row r="49" spans="1:18" s="24" customFormat="1" x14ac:dyDescent="0.55000000000000004">
      <c r="A49" s="102"/>
      <c r="B49" s="101" t="s">
        <v>62</v>
      </c>
      <c r="C49" s="98">
        <v>5909</v>
      </c>
      <c r="D49" s="98">
        <v>286</v>
      </c>
      <c r="E49" s="98">
        <v>0</v>
      </c>
      <c r="F49" s="98">
        <v>286</v>
      </c>
      <c r="G49" s="98">
        <v>0</v>
      </c>
      <c r="H49" s="98">
        <v>0</v>
      </c>
      <c r="I49" s="98" t="s">
        <v>4</v>
      </c>
      <c r="J49" s="98">
        <v>286</v>
      </c>
      <c r="K49" s="98">
        <v>0</v>
      </c>
      <c r="L49" s="98">
        <v>286</v>
      </c>
      <c r="M49" s="98">
        <v>192</v>
      </c>
      <c r="N49" s="98">
        <v>0</v>
      </c>
      <c r="O49" s="98">
        <v>192</v>
      </c>
      <c r="P49" s="98">
        <v>3482</v>
      </c>
      <c r="Q49" s="297">
        <v>197</v>
      </c>
      <c r="R49" s="239">
        <v>5.6576680068925906</v>
      </c>
    </row>
    <row r="50" spans="1:18" s="24" customFormat="1" x14ac:dyDescent="0.55000000000000004">
      <c r="A50" s="300" t="s">
        <v>14</v>
      </c>
      <c r="B50" s="101" t="s">
        <v>64</v>
      </c>
      <c r="C50" s="98">
        <v>3795</v>
      </c>
      <c r="D50" s="98">
        <v>111</v>
      </c>
      <c r="E50" s="98" t="s">
        <v>4</v>
      </c>
      <c r="F50" s="98">
        <v>111</v>
      </c>
      <c r="G50" s="98" t="s">
        <v>4</v>
      </c>
      <c r="H50" s="98" t="s">
        <v>4</v>
      </c>
      <c r="I50" s="98" t="s">
        <v>4</v>
      </c>
      <c r="J50" s="98">
        <v>111</v>
      </c>
      <c r="K50" s="98" t="s">
        <v>4</v>
      </c>
      <c r="L50" s="98">
        <v>111</v>
      </c>
      <c r="M50" s="98">
        <v>54</v>
      </c>
      <c r="N50" s="98" t="s">
        <v>4</v>
      </c>
      <c r="O50" s="98">
        <v>54</v>
      </c>
      <c r="P50" s="98">
        <v>2066</v>
      </c>
      <c r="Q50" s="297">
        <v>70</v>
      </c>
      <c r="R50" s="239">
        <v>3.3881897386253628</v>
      </c>
    </row>
    <row r="51" spans="1:18" s="24" customFormat="1" x14ac:dyDescent="0.55000000000000004">
      <c r="A51" s="299"/>
      <c r="B51" s="101" t="s">
        <v>63</v>
      </c>
      <c r="C51" s="98">
        <v>1700</v>
      </c>
      <c r="D51" s="98">
        <v>48</v>
      </c>
      <c r="E51" s="98">
        <v>0</v>
      </c>
      <c r="F51" s="98">
        <v>48</v>
      </c>
      <c r="G51" s="98">
        <v>0</v>
      </c>
      <c r="H51" s="98">
        <v>0</v>
      </c>
      <c r="I51" s="98" t="s">
        <v>4</v>
      </c>
      <c r="J51" s="98">
        <v>48</v>
      </c>
      <c r="K51" s="98">
        <v>0</v>
      </c>
      <c r="L51" s="98">
        <v>48</v>
      </c>
      <c r="M51" s="98">
        <v>26</v>
      </c>
      <c r="N51" s="98">
        <v>0</v>
      </c>
      <c r="O51" s="98">
        <v>26</v>
      </c>
      <c r="P51" s="98">
        <v>1040</v>
      </c>
      <c r="Q51" s="297">
        <v>33</v>
      </c>
      <c r="R51" s="239">
        <v>3.1730769230769229</v>
      </c>
    </row>
    <row r="52" spans="1:18" s="24" customFormat="1" x14ac:dyDescent="0.55000000000000004">
      <c r="A52" s="298"/>
      <c r="B52" s="101" t="s">
        <v>62</v>
      </c>
      <c r="C52" s="98">
        <v>2095</v>
      </c>
      <c r="D52" s="98">
        <v>63</v>
      </c>
      <c r="E52" s="98">
        <v>0</v>
      </c>
      <c r="F52" s="98">
        <v>63</v>
      </c>
      <c r="G52" s="98">
        <v>0</v>
      </c>
      <c r="H52" s="98">
        <v>0</v>
      </c>
      <c r="I52" s="98" t="s">
        <v>4</v>
      </c>
      <c r="J52" s="98">
        <v>63</v>
      </c>
      <c r="K52" s="98">
        <v>0</v>
      </c>
      <c r="L52" s="98">
        <v>63</v>
      </c>
      <c r="M52" s="98">
        <v>28</v>
      </c>
      <c r="N52" s="98">
        <v>0</v>
      </c>
      <c r="O52" s="98">
        <v>28</v>
      </c>
      <c r="P52" s="98">
        <v>1026</v>
      </c>
      <c r="Q52" s="297">
        <v>37</v>
      </c>
      <c r="R52" s="239">
        <v>3.6062378167641325</v>
      </c>
    </row>
    <row r="53" spans="1:18" s="24" customFormat="1" x14ac:dyDescent="0.55000000000000004">
      <c r="A53" s="300" t="s">
        <v>13</v>
      </c>
      <c r="B53" s="101" t="s">
        <v>64</v>
      </c>
      <c r="C53" s="98">
        <v>3899</v>
      </c>
      <c r="D53" s="98">
        <v>217</v>
      </c>
      <c r="E53" s="98">
        <v>75</v>
      </c>
      <c r="F53" s="98">
        <v>292</v>
      </c>
      <c r="G53" s="98" t="s">
        <v>4</v>
      </c>
      <c r="H53" s="98">
        <v>33</v>
      </c>
      <c r="I53" s="98">
        <v>33</v>
      </c>
      <c r="J53" s="98">
        <v>217</v>
      </c>
      <c r="K53" s="98">
        <v>108</v>
      </c>
      <c r="L53" s="98">
        <v>325</v>
      </c>
      <c r="M53" s="98">
        <v>134</v>
      </c>
      <c r="N53" s="98">
        <v>68</v>
      </c>
      <c r="O53" s="98">
        <v>202</v>
      </c>
      <c r="P53" s="98" t="s">
        <v>4</v>
      </c>
      <c r="Q53" s="297" t="s">
        <v>4</v>
      </c>
      <c r="R53" s="239" t="s">
        <v>150</v>
      </c>
    </row>
    <row r="54" spans="1:18" s="24" customFormat="1" x14ac:dyDescent="0.55000000000000004">
      <c r="A54" s="299"/>
      <c r="B54" s="101" t="s">
        <v>63</v>
      </c>
      <c r="C54" s="98">
        <v>1811</v>
      </c>
      <c r="D54" s="98">
        <v>101</v>
      </c>
      <c r="E54" s="98">
        <v>42</v>
      </c>
      <c r="F54" s="98">
        <v>143</v>
      </c>
      <c r="G54" s="98">
        <v>0</v>
      </c>
      <c r="H54" s="98">
        <v>19</v>
      </c>
      <c r="I54" s="98">
        <v>19</v>
      </c>
      <c r="J54" s="98">
        <v>101</v>
      </c>
      <c r="K54" s="98">
        <v>61</v>
      </c>
      <c r="L54" s="98">
        <v>162</v>
      </c>
      <c r="M54" s="98">
        <v>68</v>
      </c>
      <c r="N54" s="98">
        <v>40</v>
      </c>
      <c r="O54" s="98">
        <v>108</v>
      </c>
      <c r="P54" s="98">
        <v>0</v>
      </c>
      <c r="Q54" s="297">
        <v>0</v>
      </c>
      <c r="R54" s="239" t="s">
        <v>150</v>
      </c>
    </row>
    <row r="55" spans="1:18" s="24" customFormat="1" x14ac:dyDescent="0.55000000000000004">
      <c r="A55" s="298"/>
      <c r="B55" s="101" t="s">
        <v>62</v>
      </c>
      <c r="C55" s="98">
        <v>2088</v>
      </c>
      <c r="D55" s="98">
        <v>116</v>
      </c>
      <c r="E55" s="98">
        <v>33</v>
      </c>
      <c r="F55" s="98">
        <v>149</v>
      </c>
      <c r="G55" s="98">
        <v>0</v>
      </c>
      <c r="H55" s="98">
        <v>14</v>
      </c>
      <c r="I55" s="98">
        <v>14</v>
      </c>
      <c r="J55" s="98">
        <v>116</v>
      </c>
      <c r="K55" s="98">
        <v>47</v>
      </c>
      <c r="L55" s="98">
        <v>163</v>
      </c>
      <c r="M55" s="98">
        <v>66</v>
      </c>
      <c r="N55" s="98">
        <v>28</v>
      </c>
      <c r="O55" s="98">
        <v>94</v>
      </c>
      <c r="P55" s="98">
        <v>0</v>
      </c>
      <c r="Q55" s="297">
        <v>0</v>
      </c>
      <c r="R55" s="239" t="s">
        <v>150</v>
      </c>
    </row>
    <row r="56" spans="1:18" s="24" customFormat="1" x14ac:dyDescent="0.55000000000000004">
      <c r="A56" s="300" t="s">
        <v>12</v>
      </c>
      <c r="B56" s="101" t="s">
        <v>64</v>
      </c>
      <c r="C56" s="98">
        <v>5993</v>
      </c>
      <c r="D56" s="98">
        <v>576</v>
      </c>
      <c r="E56" s="98">
        <v>3</v>
      </c>
      <c r="F56" s="98">
        <v>579</v>
      </c>
      <c r="G56" s="98" t="s">
        <v>4</v>
      </c>
      <c r="H56" s="98" t="s">
        <v>4</v>
      </c>
      <c r="I56" s="98" t="s">
        <v>4</v>
      </c>
      <c r="J56" s="98">
        <v>576</v>
      </c>
      <c r="K56" s="98">
        <v>3</v>
      </c>
      <c r="L56" s="98">
        <v>579</v>
      </c>
      <c r="M56" s="98">
        <v>411</v>
      </c>
      <c r="N56" s="98" t="s">
        <v>4</v>
      </c>
      <c r="O56" s="98">
        <v>411</v>
      </c>
      <c r="P56" s="98">
        <v>3208</v>
      </c>
      <c r="Q56" s="297">
        <v>317</v>
      </c>
      <c r="R56" s="239">
        <v>9.8815461346633402</v>
      </c>
    </row>
    <row r="57" spans="1:18" s="24" customFormat="1" x14ac:dyDescent="0.55000000000000004">
      <c r="A57" s="299"/>
      <c r="B57" s="101" t="s">
        <v>63</v>
      </c>
      <c r="C57" s="98">
        <v>2715</v>
      </c>
      <c r="D57" s="98">
        <v>260</v>
      </c>
      <c r="E57" s="98">
        <v>2</v>
      </c>
      <c r="F57" s="98">
        <v>262</v>
      </c>
      <c r="G57" s="98">
        <v>0</v>
      </c>
      <c r="H57" s="98">
        <v>0</v>
      </c>
      <c r="I57" s="98" t="s">
        <v>4</v>
      </c>
      <c r="J57" s="98">
        <v>260</v>
      </c>
      <c r="K57" s="98">
        <v>2</v>
      </c>
      <c r="L57" s="98">
        <v>262</v>
      </c>
      <c r="M57" s="98">
        <v>191</v>
      </c>
      <c r="N57" s="98">
        <v>0</v>
      </c>
      <c r="O57" s="98">
        <v>191</v>
      </c>
      <c r="P57" s="98">
        <v>1623</v>
      </c>
      <c r="Q57" s="297">
        <v>144</v>
      </c>
      <c r="R57" s="239">
        <v>8.8724584103512019</v>
      </c>
    </row>
    <row r="58" spans="1:18" s="24" customFormat="1" x14ac:dyDescent="0.55000000000000004">
      <c r="A58" s="298"/>
      <c r="B58" s="101" t="s">
        <v>62</v>
      </c>
      <c r="C58" s="98">
        <v>3278</v>
      </c>
      <c r="D58" s="98">
        <v>316</v>
      </c>
      <c r="E58" s="98">
        <v>1</v>
      </c>
      <c r="F58" s="98">
        <v>317</v>
      </c>
      <c r="G58" s="98">
        <v>0</v>
      </c>
      <c r="H58" s="98">
        <v>0</v>
      </c>
      <c r="I58" s="98" t="s">
        <v>4</v>
      </c>
      <c r="J58" s="98">
        <v>316</v>
      </c>
      <c r="K58" s="98">
        <v>1</v>
      </c>
      <c r="L58" s="98">
        <v>317</v>
      </c>
      <c r="M58" s="98">
        <v>220</v>
      </c>
      <c r="N58" s="98">
        <v>0</v>
      </c>
      <c r="O58" s="98">
        <v>220</v>
      </c>
      <c r="P58" s="98">
        <v>1585</v>
      </c>
      <c r="Q58" s="297">
        <v>173</v>
      </c>
      <c r="R58" s="239">
        <v>10.914826498422713</v>
      </c>
    </row>
    <row r="59" spans="1:18" s="24" customFormat="1" x14ac:dyDescent="0.55000000000000004">
      <c r="A59" s="308" t="s">
        <v>11</v>
      </c>
      <c r="B59" s="115" t="s">
        <v>64</v>
      </c>
      <c r="C59" s="112">
        <f>C62</f>
        <v>16183</v>
      </c>
      <c r="D59" s="112">
        <f>D62</f>
        <v>1093</v>
      </c>
      <c r="E59" s="112">
        <f>E62</f>
        <v>79</v>
      </c>
      <c r="F59" s="112">
        <f>F62</f>
        <v>1172</v>
      </c>
      <c r="G59" s="112" t="str">
        <f>G62</f>
        <v>-</v>
      </c>
      <c r="H59" s="112">
        <f>H62</f>
        <v>3</v>
      </c>
      <c r="I59" s="112">
        <f>I62</f>
        <v>3</v>
      </c>
      <c r="J59" s="112">
        <f>J62</f>
        <v>1093</v>
      </c>
      <c r="K59" s="112">
        <f>K62</f>
        <v>82</v>
      </c>
      <c r="L59" s="112">
        <f>L62</f>
        <v>1175</v>
      </c>
      <c r="M59" s="112">
        <f>M62</f>
        <v>712</v>
      </c>
      <c r="N59" s="112">
        <f>N62</f>
        <v>32</v>
      </c>
      <c r="O59" s="112">
        <f>O62</f>
        <v>744</v>
      </c>
      <c r="P59" s="112">
        <f>P62</f>
        <v>0</v>
      </c>
      <c r="Q59" s="305">
        <f>Q62</f>
        <v>0</v>
      </c>
      <c r="R59" s="22" t="str">
        <f>R62</f>
        <v/>
      </c>
    </row>
    <row r="60" spans="1:18" s="24" customFormat="1" x14ac:dyDescent="0.55000000000000004">
      <c r="A60" s="307"/>
      <c r="B60" s="115" t="s">
        <v>63</v>
      </c>
      <c r="C60" s="112">
        <f>C63</f>
        <v>7412</v>
      </c>
      <c r="D60" s="112">
        <f>D63</f>
        <v>536</v>
      </c>
      <c r="E60" s="112">
        <f>E63</f>
        <v>54</v>
      </c>
      <c r="F60" s="112">
        <f>F63</f>
        <v>590</v>
      </c>
      <c r="G60" s="112" t="str">
        <f>G63</f>
        <v>-</v>
      </c>
      <c r="H60" s="112">
        <f>H63</f>
        <v>2</v>
      </c>
      <c r="I60" s="112">
        <f>I63</f>
        <v>2</v>
      </c>
      <c r="J60" s="112">
        <f>J63</f>
        <v>536</v>
      </c>
      <c r="K60" s="112">
        <f>K63</f>
        <v>56</v>
      </c>
      <c r="L60" s="112">
        <f>L63</f>
        <v>592</v>
      </c>
      <c r="M60" s="112">
        <f>M63</f>
        <v>392</v>
      </c>
      <c r="N60" s="112">
        <f>N63</f>
        <v>26</v>
      </c>
      <c r="O60" s="112">
        <f>O63</f>
        <v>418</v>
      </c>
      <c r="P60" s="112">
        <f>P63</f>
        <v>0</v>
      </c>
      <c r="Q60" s="305">
        <f>Q63</f>
        <v>0</v>
      </c>
      <c r="R60" s="22" t="str">
        <f>R63</f>
        <v/>
      </c>
    </row>
    <row r="61" spans="1:18" s="24" customFormat="1" x14ac:dyDescent="0.55000000000000004">
      <c r="A61" s="306"/>
      <c r="B61" s="115" t="s">
        <v>62</v>
      </c>
      <c r="C61" s="112">
        <f>C64</f>
        <v>8771</v>
      </c>
      <c r="D61" s="112">
        <f>D64</f>
        <v>557</v>
      </c>
      <c r="E61" s="112">
        <f>E64</f>
        <v>25</v>
      </c>
      <c r="F61" s="112">
        <f>F64</f>
        <v>582</v>
      </c>
      <c r="G61" s="112" t="str">
        <f>G64</f>
        <v>-</v>
      </c>
      <c r="H61" s="112">
        <f>H64</f>
        <v>1</v>
      </c>
      <c r="I61" s="112">
        <f>I64</f>
        <v>1</v>
      </c>
      <c r="J61" s="112">
        <f>J64</f>
        <v>557</v>
      </c>
      <c r="K61" s="112">
        <f>K64</f>
        <v>26</v>
      </c>
      <c r="L61" s="112">
        <f>L64</f>
        <v>583</v>
      </c>
      <c r="M61" s="112">
        <f>M64</f>
        <v>320</v>
      </c>
      <c r="N61" s="112">
        <f>N64</f>
        <v>6</v>
      </c>
      <c r="O61" s="112">
        <f>O64</f>
        <v>326</v>
      </c>
      <c r="P61" s="112">
        <f>P64</f>
        <v>0</v>
      </c>
      <c r="Q61" s="305">
        <f>Q64</f>
        <v>0</v>
      </c>
      <c r="R61" s="22" t="str">
        <f>R64</f>
        <v/>
      </c>
    </row>
    <row r="62" spans="1:18" s="24" customFormat="1" x14ac:dyDescent="0.55000000000000004">
      <c r="A62" s="304" t="s">
        <v>10</v>
      </c>
      <c r="B62" s="107" t="s">
        <v>64</v>
      </c>
      <c r="C62" s="105">
        <v>16183</v>
      </c>
      <c r="D62" s="105">
        <v>1093</v>
      </c>
      <c r="E62" s="105">
        <v>79</v>
      </c>
      <c r="F62" s="105">
        <v>1172</v>
      </c>
      <c r="G62" s="105" t="s">
        <v>4</v>
      </c>
      <c r="H62" s="105">
        <v>3</v>
      </c>
      <c r="I62" s="105">
        <v>3</v>
      </c>
      <c r="J62" s="105">
        <v>1093</v>
      </c>
      <c r="K62" s="105">
        <v>82</v>
      </c>
      <c r="L62" s="105">
        <v>1175</v>
      </c>
      <c r="M62" s="105">
        <v>712</v>
      </c>
      <c r="N62" s="105">
        <v>32</v>
      </c>
      <c r="O62" s="105">
        <v>744</v>
      </c>
      <c r="P62" s="105"/>
      <c r="Q62" s="301"/>
      <c r="R62" s="20" t="s">
        <v>150</v>
      </c>
    </row>
    <row r="63" spans="1:18" s="24" customFormat="1" x14ac:dyDescent="0.55000000000000004">
      <c r="A63" s="303"/>
      <c r="B63" s="107" t="s">
        <v>63</v>
      </c>
      <c r="C63" s="105">
        <v>7412</v>
      </c>
      <c r="D63" s="105">
        <v>536</v>
      </c>
      <c r="E63" s="105">
        <v>54</v>
      </c>
      <c r="F63" s="105">
        <v>590</v>
      </c>
      <c r="G63" s="105" t="s">
        <v>4</v>
      </c>
      <c r="H63" s="105">
        <v>2</v>
      </c>
      <c r="I63" s="105">
        <v>2</v>
      </c>
      <c r="J63" s="105">
        <v>536</v>
      </c>
      <c r="K63" s="105">
        <v>56</v>
      </c>
      <c r="L63" s="105">
        <v>592</v>
      </c>
      <c r="M63" s="105">
        <v>392</v>
      </c>
      <c r="N63" s="105">
        <v>26</v>
      </c>
      <c r="O63" s="105">
        <v>418</v>
      </c>
      <c r="P63" s="105"/>
      <c r="Q63" s="301"/>
      <c r="R63" s="20" t="s">
        <v>150</v>
      </c>
    </row>
    <row r="64" spans="1:18" s="24" customFormat="1" x14ac:dyDescent="0.55000000000000004">
      <c r="A64" s="302"/>
      <c r="B64" s="107" t="s">
        <v>62</v>
      </c>
      <c r="C64" s="105">
        <v>8771</v>
      </c>
      <c r="D64" s="105">
        <v>557</v>
      </c>
      <c r="E64" s="105">
        <v>25</v>
      </c>
      <c r="F64" s="105">
        <v>582</v>
      </c>
      <c r="G64" s="105" t="s">
        <v>4</v>
      </c>
      <c r="H64" s="105">
        <v>1</v>
      </c>
      <c r="I64" s="105">
        <v>1</v>
      </c>
      <c r="J64" s="105">
        <v>557</v>
      </c>
      <c r="K64" s="105">
        <v>26</v>
      </c>
      <c r="L64" s="105">
        <v>583</v>
      </c>
      <c r="M64" s="105">
        <v>320</v>
      </c>
      <c r="N64" s="105">
        <v>6</v>
      </c>
      <c r="O64" s="105">
        <v>326</v>
      </c>
      <c r="P64" s="105"/>
      <c r="Q64" s="301"/>
      <c r="R64" s="20" t="s">
        <v>150</v>
      </c>
    </row>
    <row r="65" spans="1:18" s="24" customFormat="1" x14ac:dyDescent="0.55000000000000004">
      <c r="A65" s="300" t="s">
        <v>9</v>
      </c>
      <c r="B65" s="101" t="s">
        <v>64</v>
      </c>
      <c r="C65" s="98">
        <v>5374</v>
      </c>
      <c r="D65" s="98">
        <v>258</v>
      </c>
      <c r="E65" s="98">
        <v>30</v>
      </c>
      <c r="F65" s="98">
        <v>288</v>
      </c>
      <c r="G65" s="98" t="s">
        <v>4</v>
      </c>
      <c r="H65" s="98" t="s">
        <v>4</v>
      </c>
      <c r="I65" s="98" t="s">
        <v>4</v>
      </c>
      <c r="J65" s="98">
        <v>258</v>
      </c>
      <c r="K65" s="98">
        <v>30</v>
      </c>
      <c r="L65" s="98">
        <v>288</v>
      </c>
      <c r="M65" s="98">
        <v>182</v>
      </c>
      <c r="N65" s="98" t="s">
        <v>4</v>
      </c>
      <c r="O65" s="98">
        <v>182</v>
      </c>
      <c r="P65" s="98">
        <v>3254</v>
      </c>
      <c r="Q65" s="297">
        <v>240</v>
      </c>
      <c r="R65" s="239">
        <v>7.3755377996312239</v>
      </c>
    </row>
    <row r="66" spans="1:18" s="24" customFormat="1" x14ac:dyDescent="0.55000000000000004">
      <c r="A66" s="299"/>
      <c r="B66" s="101" t="s">
        <v>63</v>
      </c>
      <c r="C66" s="98">
        <v>2462</v>
      </c>
      <c r="D66" s="98">
        <v>108</v>
      </c>
      <c r="E66" s="98">
        <v>14</v>
      </c>
      <c r="F66" s="98">
        <v>122</v>
      </c>
      <c r="G66" s="98" t="s">
        <v>4</v>
      </c>
      <c r="H66" s="98" t="s">
        <v>4</v>
      </c>
      <c r="I66" s="98" t="s">
        <v>4</v>
      </c>
      <c r="J66" s="98">
        <v>108</v>
      </c>
      <c r="K66" s="98">
        <v>14</v>
      </c>
      <c r="L66" s="98">
        <v>122</v>
      </c>
      <c r="M66" s="98">
        <v>81</v>
      </c>
      <c r="N66" s="98" t="s">
        <v>4</v>
      </c>
      <c r="O66" s="98">
        <v>81</v>
      </c>
      <c r="P66" s="98">
        <v>1667</v>
      </c>
      <c r="Q66" s="297">
        <v>91</v>
      </c>
      <c r="R66" s="239">
        <v>5.4589082183563287</v>
      </c>
    </row>
    <row r="67" spans="1:18" s="24" customFormat="1" x14ac:dyDescent="0.55000000000000004">
      <c r="A67" s="298"/>
      <c r="B67" s="101" t="s">
        <v>62</v>
      </c>
      <c r="C67" s="98">
        <v>2912</v>
      </c>
      <c r="D67" s="98">
        <v>150</v>
      </c>
      <c r="E67" s="98">
        <v>16</v>
      </c>
      <c r="F67" s="98">
        <v>166</v>
      </c>
      <c r="G67" s="98" t="s">
        <v>4</v>
      </c>
      <c r="H67" s="98" t="s">
        <v>4</v>
      </c>
      <c r="I67" s="98" t="s">
        <v>4</v>
      </c>
      <c r="J67" s="98">
        <v>150</v>
      </c>
      <c r="K67" s="98">
        <v>16</v>
      </c>
      <c r="L67" s="98">
        <v>166</v>
      </c>
      <c r="M67" s="98">
        <v>101</v>
      </c>
      <c r="N67" s="98" t="s">
        <v>4</v>
      </c>
      <c r="O67" s="98">
        <v>101</v>
      </c>
      <c r="P67" s="98">
        <v>1587</v>
      </c>
      <c r="Q67" s="297">
        <v>149</v>
      </c>
      <c r="R67" s="239">
        <v>9.3887838689350982</v>
      </c>
    </row>
    <row r="68" spans="1:18" s="24" customFormat="1" x14ac:dyDescent="0.55000000000000004">
      <c r="A68" s="300" t="s">
        <v>8</v>
      </c>
      <c r="B68" s="101" t="s">
        <v>64</v>
      </c>
      <c r="C68" s="98">
        <v>3509</v>
      </c>
      <c r="D68" s="98">
        <v>207</v>
      </c>
      <c r="E68" s="98">
        <v>49</v>
      </c>
      <c r="F68" s="98">
        <v>256</v>
      </c>
      <c r="G68" s="98" t="s">
        <v>4</v>
      </c>
      <c r="H68" s="98">
        <v>3</v>
      </c>
      <c r="I68" s="98">
        <v>3</v>
      </c>
      <c r="J68" s="98">
        <v>207</v>
      </c>
      <c r="K68" s="98">
        <v>52</v>
      </c>
      <c r="L68" s="98">
        <v>259</v>
      </c>
      <c r="M68" s="98">
        <v>144</v>
      </c>
      <c r="N68" s="98">
        <v>32</v>
      </c>
      <c r="O68" s="98">
        <v>176</v>
      </c>
      <c r="P68" s="98">
        <v>1972</v>
      </c>
      <c r="Q68" s="297">
        <v>217</v>
      </c>
      <c r="R68" s="239">
        <v>11.004056795131847</v>
      </c>
    </row>
    <row r="69" spans="1:18" s="24" customFormat="1" x14ac:dyDescent="0.55000000000000004">
      <c r="A69" s="299"/>
      <c r="B69" s="101" t="s">
        <v>63</v>
      </c>
      <c r="C69" s="98">
        <v>1591</v>
      </c>
      <c r="D69" s="98">
        <v>91</v>
      </c>
      <c r="E69" s="98">
        <v>40</v>
      </c>
      <c r="F69" s="98">
        <v>131</v>
      </c>
      <c r="G69" s="98" t="s">
        <v>4</v>
      </c>
      <c r="H69" s="98">
        <v>2</v>
      </c>
      <c r="I69" s="98">
        <v>2</v>
      </c>
      <c r="J69" s="98">
        <v>91</v>
      </c>
      <c r="K69" s="98">
        <v>42</v>
      </c>
      <c r="L69" s="98">
        <v>133</v>
      </c>
      <c r="M69" s="98">
        <v>61</v>
      </c>
      <c r="N69" s="98">
        <v>26</v>
      </c>
      <c r="O69" s="98">
        <v>87</v>
      </c>
      <c r="P69" s="98">
        <v>992</v>
      </c>
      <c r="Q69" s="297">
        <v>114</v>
      </c>
      <c r="R69" s="239">
        <v>11.491935483870968</v>
      </c>
    </row>
    <row r="70" spans="1:18" s="24" customFormat="1" x14ac:dyDescent="0.55000000000000004">
      <c r="A70" s="298"/>
      <c r="B70" s="101" t="s">
        <v>62</v>
      </c>
      <c r="C70" s="98">
        <v>1918</v>
      </c>
      <c r="D70" s="98">
        <v>116</v>
      </c>
      <c r="E70" s="98">
        <v>9</v>
      </c>
      <c r="F70" s="98">
        <v>125</v>
      </c>
      <c r="G70" s="98" t="s">
        <v>4</v>
      </c>
      <c r="H70" s="98">
        <v>1</v>
      </c>
      <c r="I70" s="98">
        <v>1</v>
      </c>
      <c r="J70" s="98">
        <v>116</v>
      </c>
      <c r="K70" s="98">
        <v>10</v>
      </c>
      <c r="L70" s="98">
        <v>126</v>
      </c>
      <c r="M70" s="98">
        <v>83</v>
      </c>
      <c r="N70" s="98">
        <v>6</v>
      </c>
      <c r="O70" s="98">
        <v>89</v>
      </c>
      <c r="P70" s="98">
        <v>980</v>
      </c>
      <c r="Q70" s="297">
        <v>103</v>
      </c>
      <c r="R70" s="239">
        <v>10.510204081632653</v>
      </c>
    </row>
    <row r="71" spans="1:18" s="24" customFormat="1" x14ac:dyDescent="0.55000000000000004">
      <c r="A71" s="300" t="s">
        <v>7</v>
      </c>
      <c r="B71" s="101" t="s">
        <v>64</v>
      </c>
      <c r="C71" s="98">
        <v>2757</v>
      </c>
      <c r="D71" s="98">
        <v>242</v>
      </c>
      <c r="E71" s="98" t="s">
        <v>4</v>
      </c>
      <c r="F71" s="98">
        <v>242</v>
      </c>
      <c r="G71" s="98" t="s">
        <v>4</v>
      </c>
      <c r="H71" s="98" t="s">
        <v>4</v>
      </c>
      <c r="I71" s="98" t="s">
        <v>4</v>
      </c>
      <c r="J71" s="98">
        <v>242</v>
      </c>
      <c r="K71" s="98" t="s">
        <v>4</v>
      </c>
      <c r="L71" s="98">
        <v>242</v>
      </c>
      <c r="M71" s="98">
        <v>129</v>
      </c>
      <c r="N71" s="98" t="s">
        <v>4</v>
      </c>
      <c r="O71" s="98">
        <v>129</v>
      </c>
      <c r="P71" s="98">
        <v>1547</v>
      </c>
      <c r="Q71" s="297">
        <v>196</v>
      </c>
      <c r="R71" s="239">
        <v>12.669683257918551</v>
      </c>
    </row>
    <row r="72" spans="1:18" s="24" customFormat="1" x14ac:dyDescent="0.55000000000000004">
      <c r="A72" s="299"/>
      <c r="B72" s="101" t="s">
        <v>63</v>
      </c>
      <c r="C72" s="98">
        <v>1275</v>
      </c>
      <c r="D72" s="98">
        <v>133</v>
      </c>
      <c r="E72" s="98" t="s">
        <v>4</v>
      </c>
      <c r="F72" s="98">
        <v>133</v>
      </c>
      <c r="G72" s="98" t="s">
        <v>4</v>
      </c>
      <c r="H72" s="98" t="s">
        <v>4</v>
      </c>
      <c r="I72" s="98" t="s">
        <v>4</v>
      </c>
      <c r="J72" s="98">
        <v>133</v>
      </c>
      <c r="K72" s="98" t="s">
        <v>4</v>
      </c>
      <c r="L72" s="98">
        <v>133</v>
      </c>
      <c r="M72" s="98">
        <v>115</v>
      </c>
      <c r="N72" s="98" t="s">
        <v>4</v>
      </c>
      <c r="O72" s="98">
        <v>115</v>
      </c>
      <c r="P72" s="98">
        <v>779</v>
      </c>
      <c r="Q72" s="297">
        <v>88</v>
      </c>
      <c r="R72" s="239">
        <v>11.296534017971759</v>
      </c>
    </row>
    <row r="73" spans="1:18" s="24" customFormat="1" x14ac:dyDescent="0.55000000000000004">
      <c r="A73" s="298"/>
      <c r="B73" s="101" t="s">
        <v>62</v>
      </c>
      <c r="C73" s="98">
        <v>1482</v>
      </c>
      <c r="D73" s="98">
        <v>109</v>
      </c>
      <c r="E73" s="98" t="s">
        <v>4</v>
      </c>
      <c r="F73" s="98">
        <v>109</v>
      </c>
      <c r="G73" s="98" t="s">
        <v>4</v>
      </c>
      <c r="H73" s="98" t="s">
        <v>4</v>
      </c>
      <c r="I73" s="98" t="s">
        <v>4</v>
      </c>
      <c r="J73" s="98">
        <v>109</v>
      </c>
      <c r="K73" s="98" t="s">
        <v>4</v>
      </c>
      <c r="L73" s="98">
        <v>109</v>
      </c>
      <c r="M73" s="98">
        <v>14</v>
      </c>
      <c r="N73" s="98" t="s">
        <v>4</v>
      </c>
      <c r="O73" s="98">
        <v>14</v>
      </c>
      <c r="P73" s="98">
        <v>768</v>
      </c>
      <c r="Q73" s="297">
        <v>108</v>
      </c>
      <c r="R73" s="239">
        <v>14.0625</v>
      </c>
    </row>
    <row r="74" spans="1:18" s="24" customFormat="1" x14ac:dyDescent="0.55000000000000004">
      <c r="A74" s="300" t="s">
        <v>6</v>
      </c>
      <c r="B74" s="101" t="s">
        <v>64</v>
      </c>
      <c r="C74" s="98">
        <v>2706</v>
      </c>
      <c r="D74" s="98">
        <v>192</v>
      </c>
      <c r="E74" s="98" t="s">
        <v>4</v>
      </c>
      <c r="F74" s="98">
        <v>192</v>
      </c>
      <c r="G74" s="98" t="s">
        <v>4</v>
      </c>
      <c r="H74" s="98" t="s">
        <v>4</v>
      </c>
      <c r="I74" s="98" t="s">
        <v>4</v>
      </c>
      <c r="J74" s="98">
        <v>192</v>
      </c>
      <c r="K74" s="98" t="s">
        <v>4</v>
      </c>
      <c r="L74" s="98">
        <v>192</v>
      </c>
      <c r="M74" s="98">
        <v>130</v>
      </c>
      <c r="N74" s="98" t="s">
        <v>4</v>
      </c>
      <c r="O74" s="98">
        <v>130</v>
      </c>
      <c r="P74" s="98">
        <v>1442</v>
      </c>
      <c r="Q74" s="297">
        <v>118</v>
      </c>
      <c r="R74" s="239">
        <v>8.1830790568654646</v>
      </c>
    </row>
    <row r="75" spans="1:18" s="24" customFormat="1" x14ac:dyDescent="0.55000000000000004">
      <c r="A75" s="299"/>
      <c r="B75" s="101" t="s">
        <v>63</v>
      </c>
      <c r="C75" s="98">
        <v>1206</v>
      </c>
      <c r="D75" s="98">
        <v>93</v>
      </c>
      <c r="E75" s="98" t="s">
        <v>4</v>
      </c>
      <c r="F75" s="98">
        <v>93</v>
      </c>
      <c r="G75" s="98" t="s">
        <v>4</v>
      </c>
      <c r="H75" s="98" t="s">
        <v>4</v>
      </c>
      <c r="I75" s="98" t="s">
        <v>4</v>
      </c>
      <c r="J75" s="98">
        <v>93</v>
      </c>
      <c r="K75" s="98" t="s">
        <v>4</v>
      </c>
      <c r="L75" s="98">
        <v>93</v>
      </c>
      <c r="M75" s="98">
        <v>59</v>
      </c>
      <c r="N75" s="98" t="s">
        <v>4</v>
      </c>
      <c r="O75" s="98">
        <v>59</v>
      </c>
      <c r="P75" s="98">
        <v>703</v>
      </c>
      <c r="Q75" s="297">
        <v>50</v>
      </c>
      <c r="R75" s="239">
        <v>7.1123755334281658</v>
      </c>
    </row>
    <row r="76" spans="1:18" s="24" customFormat="1" x14ac:dyDescent="0.55000000000000004">
      <c r="A76" s="298"/>
      <c r="B76" s="101" t="s">
        <v>62</v>
      </c>
      <c r="C76" s="98">
        <v>1500</v>
      </c>
      <c r="D76" s="98">
        <v>99</v>
      </c>
      <c r="E76" s="98" t="s">
        <v>4</v>
      </c>
      <c r="F76" s="98">
        <v>99</v>
      </c>
      <c r="G76" s="98" t="s">
        <v>4</v>
      </c>
      <c r="H76" s="98" t="s">
        <v>4</v>
      </c>
      <c r="I76" s="98" t="s">
        <v>4</v>
      </c>
      <c r="J76" s="98">
        <v>99</v>
      </c>
      <c r="K76" s="98" t="s">
        <v>4</v>
      </c>
      <c r="L76" s="98">
        <v>99</v>
      </c>
      <c r="M76" s="98">
        <v>71</v>
      </c>
      <c r="N76" s="98" t="s">
        <v>4</v>
      </c>
      <c r="O76" s="98">
        <v>71</v>
      </c>
      <c r="P76" s="98">
        <v>739</v>
      </c>
      <c r="Q76" s="297">
        <v>68</v>
      </c>
      <c r="R76" s="239">
        <v>9.2016238159675225</v>
      </c>
    </row>
    <row r="77" spans="1:18" s="24" customFormat="1" x14ac:dyDescent="0.55000000000000004">
      <c r="A77" s="300" t="s">
        <v>5</v>
      </c>
      <c r="B77" s="101" t="s">
        <v>64</v>
      </c>
      <c r="C77" s="98">
        <v>1837</v>
      </c>
      <c r="D77" s="98">
        <v>194</v>
      </c>
      <c r="E77" s="98" t="s">
        <v>4</v>
      </c>
      <c r="F77" s="98">
        <v>194</v>
      </c>
      <c r="G77" s="98" t="s">
        <v>4</v>
      </c>
      <c r="H77" s="98" t="s">
        <v>4</v>
      </c>
      <c r="I77" s="98" t="s">
        <v>4</v>
      </c>
      <c r="J77" s="98">
        <v>194</v>
      </c>
      <c r="K77" s="98" t="s">
        <v>4</v>
      </c>
      <c r="L77" s="98">
        <v>194</v>
      </c>
      <c r="M77" s="98">
        <v>127</v>
      </c>
      <c r="N77" s="98" t="s">
        <v>4</v>
      </c>
      <c r="O77" s="98">
        <v>127</v>
      </c>
      <c r="P77" s="98">
        <v>1053</v>
      </c>
      <c r="Q77" s="297">
        <v>192</v>
      </c>
      <c r="R77" s="239">
        <v>18.233618233618234</v>
      </c>
    </row>
    <row r="78" spans="1:18" s="24" customFormat="1" x14ac:dyDescent="0.55000000000000004">
      <c r="A78" s="299"/>
      <c r="B78" s="101" t="s">
        <v>63</v>
      </c>
      <c r="C78" s="98">
        <v>878</v>
      </c>
      <c r="D78" s="98">
        <v>111</v>
      </c>
      <c r="E78" s="98" t="s">
        <v>4</v>
      </c>
      <c r="F78" s="98">
        <v>111</v>
      </c>
      <c r="G78" s="98" t="s">
        <v>4</v>
      </c>
      <c r="H78" s="98" t="s">
        <v>4</v>
      </c>
      <c r="I78" s="98" t="s">
        <v>4</v>
      </c>
      <c r="J78" s="98">
        <v>111</v>
      </c>
      <c r="K78" s="98" t="s">
        <v>4</v>
      </c>
      <c r="L78" s="98">
        <v>111</v>
      </c>
      <c r="M78" s="98">
        <v>76</v>
      </c>
      <c r="N78" s="98" t="s">
        <v>4</v>
      </c>
      <c r="O78" s="98">
        <v>76</v>
      </c>
      <c r="P78" s="98">
        <v>556</v>
      </c>
      <c r="Q78" s="297">
        <v>122</v>
      </c>
      <c r="R78" s="239">
        <v>21.942446043165468</v>
      </c>
    </row>
    <row r="79" spans="1:18" s="24" customFormat="1" x14ac:dyDescent="0.55000000000000004">
      <c r="A79" s="298"/>
      <c r="B79" s="101" t="s">
        <v>62</v>
      </c>
      <c r="C79" s="98">
        <v>959</v>
      </c>
      <c r="D79" s="98">
        <v>83</v>
      </c>
      <c r="E79" s="98" t="s">
        <v>4</v>
      </c>
      <c r="F79" s="98">
        <v>83</v>
      </c>
      <c r="G79" s="98" t="s">
        <v>4</v>
      </c>
      <c r="H79" s="98" t="s">
        <v>4</v>
      </c>
      <c r="I79" s="98" t="s">
        <v>4</v>
      </c>
      <c r="J79" s="98">
        <v>83</v>
      </c>
      <c r="K79" s="98" t="s">
        <v>4</v>
      </c>
      <c r="L79" s="98">
        <v>83</v>
      </c>
      <c r="M79" s="98">
        <v>51</v>
      </c>
      <c r="N79" s="98" t="s">
        <v>4</v>
      </c>
      <c r="O79" s="98">
        <v>51</v>
      </c>
      <c r="P79" s="98">
        <v>497</v>
      </c>
      <c r="Q79" s="297">
        <v>70</v>
      </c>
      <c r="R79" s="239">
        <v>14.084507042253522</v>
      </c>
    </row>
    <row r="80" spans="1:18" s="24" customFormat="1" x14ac:dyDescent="0.55000000000000004">
      <c r="A80" s="296"/>
      <c r="B80" s="97"/>
      <c r="C80" s="29"/>
      <c r="D80" s="29"/>
      <c r="E80" s="29"/>
      <c r="F80" s="29"/>
      <c r="G80" s="29"/>
      <c r="H80" s="29"/>
      <c r="I80" s="29"/>
      <c r="J80" s="95"/>
      <c r="K80" s="95"/>
      <c r="L80" s="95"/>
      <c r="M80" s="95"/>
      <c r="N80" s="95"/>
      <c r="O80" s="95"/>
      <c r="P80" s="95"/>
      <c r="Q80" s="295"/>
      <c r="R80" s="295"/>
    </row>
    <row r="81" spans="1:18" ht="12.75" customHeight="1" x14ac:dyDescent="0.55000000000000004">
      <c r="A81" s="13" t="s">
        <v>149</v>
      </c>
      <c r="B81" s="13"/>
      <c r="C81" s="13"/>
      <c r="D81" s="13"/>
      <c r="E81" s="13"/>
      <c r="F81" s="13"/>
      <c r="G81" s="13"/>
      <c r="H81" s="13"/>
      <c r="I81" s="13"/>
      <c r="J81" s="13"/>
      <c r="K81" s="11"/>
      <c r="L81" s="11"/>
      <c r="M81" s="11"/>
      <c r="N81" s="11"/>
      <c r="O81" s="11"/>
      <c r="P81" s="294"/>
    </row>
    <row r="82" spans="1:18" x14ac:dyDescent="0.55000000000000004">
      <c r="A82" s="293" t="s">
        <v>148</v>
      </c>
      <c r="B82" s="291"/>
      <c r="C82" s="291"/>
      <c r="D82" s="291"/>
      <c r="E82" s="291"/>
      <c r="F82" s="291"/>
      <c r="G82" s="291"/>
      <c r="H82" s="291"/>
      <c r="I82" s="291"/>
      <c r="J82" s="291"/>
      <c r="K82" s="291"/>
      <c r="L82" s="291"/>
      <c r="M82" s="291"/>
      <c r="N82" s="291"/>
      <c r="O82" s="291"/>
      <c r="P82" s="291"/>
      <c r="Q82" s="291"/>
      <c r="R82" s="291"/>
    </row>
    <row r="83" spans="1:18" x14ac:dyDescent="0.55000000000000004">
      <c r="A83" s="292" t="s">
        <v>147</v>
      </c>
      <c r="B83" s="291"/>
      <c r="C83" s="291"/>
      <c r="D83" s="291"/>
      <c r="E83" s="291"/>
      <c r="F83" s="291"/>
      <c r="G83" s="291"/>
      <c r="H83" s="291"/>
      <c r="I83" s="291"/>
      <c r="J83" s="291"/>
      <c r="K83" s="291"/>
      <c r="L83" s="291"/>
      <c r="M83" s="291"/>
      <c r="N83" s="291"/>
      <c r="O83" s="291"/>
      <c r="P83" s="291"/>
      <c r="Q83" s="291"/>
      <c r="R83" s="291"/>
    </row>
    <row r="84" spans="1:18" x14ac:dyDescent="0.55000000000000004">
      <c r="A84" s="4"/>
      <c r="B84" s="4"/>
      <c r="C84" s="4"/>
      <c r="D84" s="4"/>
      <c r="E84" s="4"/>
      <c r="F84" s="4"/>
      <c r="G84" s="4"/>
      <c r="H84" s="4"/>
      <c r="I84" s="4"/>
      <c r="J84" s="4"/>
      <c r="K84" s="3"/>
      <c r="L84" s="3"/>
      <c r="M84" s="3"/>
      <c r="N84" s="3"/>
      <c r="O84" s="3"/>
      <c r="P84" s="286"/>
    </row>
    <row r="85" spans="1:18" x14ac:dyDescent="0.55000000000000004">
      <c r="A85" s="4"/>
      <c r="B85" s="4"/>
      <c r="C85" s="4"/>
      <c r="D85" s="4"/>
      <c r="E85" s="4"/>
      <c r="F85" s="4"/>
      <c r="G85" s="4"/>
      <c r="H85" s="4"/>
      <c r="I85" s="4"/>
      <c r="J85" s="4"/>
      <c r="K85" s="3"/>
      <c r="L85" s="3"/>
      <c r="M85" s="3"/>
      <c r="N85" s="3"/>
      <c r="O85" s="3"/>
      <c r="P85" s="286"/>
    </row>
    <row r="86" spans="1:18" s="287" customFormat="1" ht="30.75" customHeight="1" x14ac:dyDescent="0.2">
      <c r="A86" s="290"/>
      <c r="B86" s="290"/>
      <c r="C86" s="290"/>
      <c r="D86" s="290"/>
      <c r="E86" s="290"/>
      <c r="F86" s="290"/>
      <c r="G86" s="290"/>
      <c r="H86" s="290"/>
      <c r="I86" s="290"/>
      <c r="J86" s="290"/>
      <c r="K86" s="290"/>
      <c r="L86" s="289"/>
      <c r="M86" s="289"/>
      <c r="N86" s="289"/>
      <c r="O86" s="289"/>
      <c r="P86" s="289"/>
      <c r="Q86" s="288"/>
      <c r="R86" s="288"/>
    </row>
    <row r="87" spans="1:18" x14ac:dyDescent="0.55000000000000004">
      <c r="A87" s="4"/>
      <c r="B87" s="4"/>
      <c r="C87" s="4"/>
      <c r="D87" s="4"/>
      <c r="E87" s="4"/>
      <c r="F87" s="4"/>
      <c r="G87" s="4"/>
      <c r="H87" s="4"/>
      <c r="I87" s="4"/>
      <c r="J87" s="4"/>
      <c r="K87" s="3"/>
      <c r="L87" s="3"/>
      <c r="M87" s="3"/>
      <c r="N87" s="3"/>
      <c r="O87" s="3"/>
      <c r="P87" s="286"/>
      <c r="Q87" s="3"/>
      <c r="R87" s="3"/>
    </row>
    <row r="88" spans="1:18" x14ac:dyDescent="0.55000000000000004">
      <c r="A88" s="4"/>
      <c r="B88" s="4"/>
      <c r="C88" s="4"/>
      <c r="D88" s="4"/>
      <c r="E88" s="4"/>
      <c r="F88" s="4"/>
      <c r="G88" s="4"/>
      <c r="H88" s="4"/>
      <c r="I88" s="4"/>
      <c r="J88" s="4"/>
      <c r="K88" s="3"/>
      <c r="L88" s="3"/>
      <c r="M88" s="3"/>
      <c r="N88" s="3"/>
      <c r="O88" s="3"/>
      <c r="P88" s="286"/>
    </row>
  </sheetData>
  <mergeCells count="44">
    <mergeCell ref="O3:O4"/>
    <mergeCell ref="A2:B3"/>
    <mergeCell ref="P2:R2"/>
    <mergeCell ref="G3:I3"/>
    <mergeCell ref="A11:A13"/>
    <mergeCell ref="A41:A43"/>
    <mergeCell ref="A47:A49"/>
    <mergeCell ref="S2:U2"/>
    <mergeCell ref="S3:U3"/>
    <mergeCell ref="A14:A16"/>
    <mergeCell ref="N3:N4"/>
    <mergeCell ref="M3:M4"/>
    <mergeCell ref="M2:O2"/>
    <mergeCell ref="A5:A7"/>
    <mergeCell ref="J2:L2"/>
    <mergeCell ref="G2:I2"/>
    <mergeCell ref="A74:A76"/>
    <mergeCell ref="A56:A58"/>
    <mergeCell ref="A83:R83"/>
    <mergeCell ref="A59:A61"/>
    <mergeCell ref="A62:A64"/>
    <mergeCell ref="A65:A67"/>
    <mergeCell ref="A77:A79"/>
    <mergeCell ref="A82:R82"/>
    <mergeCell ref="A20:A22"/>
    <mergeCell ref="A8:A10"/>
    <mergeCell ref="A86:K86"/>
    <mergeCell ref="A26:A28"/>
    <mergeCell ref="A23:A25"/>
    <mergeCell ref="A50:A52"/>
    <mergeCell ref="A53:A55"/>
    <mergeCell ref="A68:A70"/>
    <mergeCell ref="A71:A73"/>
    <mergeCell ref="A44:A46"/>
    <mergeCell ref="A1:K1"/>
    <mergeCell ref="A38:A40"/>
    <mergeCell ref="A29:A31"/>
    <mergeCell ref="A32:A34"/>
    <mergeCell ref="A35:A37"/>
    <mergeCell ref="C2:C3"/>
    <mergeCell ref="A17:A19"/>
    <mergeCell ref="J3:L3"/>
    <mergeCell ref="D2:F2"/>
    <mergeCell ref="D3:F3"/>
  </mergeCells>
  <phoneticPr fontId="6"/>
  <pageMargins left="1.1811023622047245" right="0.78740157480314965" top="0.78740157480314965" bottom="0.78740157480314965" header="0" footer="0"/>
  <pageSetup paperSize="9" scale="69" fitToHeight="0" orientation="landscape" r:id="rId1"/>
  <headerFooter alignWithMargins="0"/>
  <rowBreaks count="3" manualBreakCount="3">
    <brk id="22160" min="188" max="40220" man="1"/>
    <brk id="26140" min="184" max="46680" man="1"/>
    <brk id="29988" min="180" max="5052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FF0000"/>
  </sheetPr>
  <dimension ref="A1:L90"/>
  <sheetViews>
    <sheetView showGridLines="0" zoomScaleNormal="100" zoomScaleSheetLayoutView="80" workbookViewId="0">
      <pane xSplit="2" ySplit="19" topLeftCell="C68" activePane="bottomRight" state="frozen"/>
      <selection activeCell="B8" sqref="B8:O8"/>
      <selection pane="topRight" activeCell="B8" sqref="B8:O8"/>
      <selection pane="bottomLeft" activeCell="B8" sqref="B8:O8"/>
      <selection pane="bottomRight" activeCell="B8" sqref="B8:O8"/>
    </sheetView>
  </sheetViews>
  <sheetFormatPr defaultColWidth="9" defaultRowHeight="18" x14ac:dyDescent="0.2"/>
  <cols>
    <col min="1" max="1" width="12" style="343" customWidth="1"/>
    <col min="2" max="2" width="7.453125" style="344" customWidth="1"/>
    <col min="3" max="3" width="11.6328125" style="343" customWidth="1"/>
    <col min="4" max="4" width="13" style="343" customWidth="1"/>
    <col min="5" max="5" width="10.6328125" style="165" customWidth="1"/>
    <col min="6" max="6" width="9.7265625" style="342" customWidth="1"/>
    <col min="7" max="7" width="12.453125" style="165" customWidth="1"/>
    <col min="8" max="12" width="10.6328125" style="165" customWidth="1"/>
    <col min="13" max="16" width="8.7265625" style="165" customWidth="1"/>
    <col min="17" max="17" width="10.36328125" style="165" customWidth="1"/>
    <col min="18" max="16384" width="9" style="165"/>
  </cols>
  <sheetData>
    <row r="1" spans="1:12" ht="18.75" customHeight="1" x14ac:dyDescent="0.2">
      <c r="A1" s="16" t="s">
        <v>186</v>
      </c>
      <c r="K1" s="377" t="s">
        <v>40</v>
      </c>
      <c r="L1" s="377"/>
    </row>
    <row r="2" spans="1:12" ht="15.75" customHeight="1" x14ac:dyDescent="0.2">
      <c r="A2" s="333"/>
      <c r="B2" s="333"/>
      <c r="C2" s="192" t="s">
        <v>185</v>
      </c>
      <c r="D2" s="192" t="s">
        <v>184</v>
      </c>
      <c r="E2" s="376" t="s">
        <v>183</v>
      </c>
      <c r="F2" s="375"/>
      <c r="G2" s="375"/>
      <c r="H2" s="375"/>
      <c r="I2" s="375"/>
      <c r="J2" s="375"/>
      <c r="K2" s="375"/>
      <c r="L2" s="374"/>
    </row>
    <row r="3" spans="1:12" ht="15.75" customHeight="1" x14ac:dyDescent="0.2">
      <c r="A3" s="333"/>
      <c r="B3" s="333"/>
      <c r="C3" s="182"/>
      <c r="D3" s="182"/>
      <c r="E3" s="376" t="s">
        <v>182</v>
      </c>
      <c r="F3" s="375"/>
      <c r="G3" s="375"/>
      <c r="H3" s="375"/>
      <c r="I3" s="375"/>
      <c r="J3" s="374"/>
      <c r="K3" s="220" t="s">
        <v>181</v>
      </c>
      <c r="L3" s="220" t="s">
        <v>180</v>
      </c>
    </row>
    <row r="4" spans="1:12" ht="12" customHeight="1" x14ac:dyDescent="0.2">
      <c r="A4" s="333"/>
      <c r="B4" s="333"/>
      <c r="C4" s="182"/>
      <c r="D4" s="182"/>
      <c r="E4" s="333" t="s">
        <v>179</v>
      </c>
      <c r="F4" s="208" t="s">
        <v>178</v>
      </c>
      <c r="G4" s="373"/>
      <c r="H4" s="372"/>
      <c r="I4" s="220" t="s">
        <v>177</v>
      </c>
      <c r="J4" s="193" t="s">
        <v>176</v>
      </c>
      <c r="K4" s="220"/>
      <c r="L4" s="220"/>
    </row>
    <row r="5" spans="1:12" ht="12" customHeight="1" x14ac:dyDescent="0.2">
      <c r="A5" s="333"/>
      <c r="B5" s="333"/>
      <c r="C5" s="182"/>
      <c r="D5" s="182"/>
      <c r="E5" s="333"/>
      <c r="F5" s="187"/>
      <c r="G5" s="371"/>
      <c r="H5" s="370"/>
      <c r="I5" s="220"/>
      <c r="J5" s="183"/>
      <c r="K5" s="220"/>
      <c r="L5" s="220"/>
    </row>
    <row r="6" spans="1:12" ht="12" customHeight="1" x14ac:dyDescent="0.2">
      <c r="A6" s="333"/>
      <c r="B6" s="333"/>
      <c r="C6" s="182"/>
      <c r="D6" s="182"/>
      <c r="E6" s="333"/>
      <c r="F6" s="187"/>
      <c r="G6" s="208" t="s">
        <v>175</v>
      </c>
      <c r="H6" s="369"/>
      <c r="I6" s="220"/>
      <c r="J6" s="183"/>
      <c r="K6" s="220"/>
      <c r="L6" s="220"/>
    </row>
    <row r="7" spans="1:12" ht="45" customHeight="1" x14ac:dyDescent="0.2">
      <c r="A7" s="333"/>
      <c r="B7" s="333"/>
      <c r="C7" s="212"/>
      <c r="D7" s="212"/>
      <c r="E7" s="333"/>
      <c r="F7" s="368"/>
      <c r="G7" s="368"/>
      <c r="H7" s="327" t="s">
        <v>174</v>
      </c>
      <c r="I7" s="220"/>
      <c r="J7" s="367"/>
      <c r="K7" s="220"/>
      <c r="L7" s="220"/>
    </row>
    <row r="8" spans="1:12" ht="12" customHeight="1" x14ac:dyDescent="0.2">
      <c r="A8" s="366" t="s">
        <v>30</v>
      </c>
      <c r="B8" s="133" t="s">
        <v>67</v>
      </c>
      <c r="C8" s="365">
        <f>+C9+C10</f>
        <v>134744</v>
      </c>
      <c r="D8" s="365">
        <f>+D9+D10</f>
        <v>8375</v>
      </c>
      <c r="E8" s="365">
        <f>+E9+E10</f>
        <v>630</v>
      </c>
      <c r="F8" s="365">
        <f>+F9+F10</f>
        <v>189</v>
      </c>
      <c r="G8" s="365">
        <f>+G9+G10</f>
        <v>84</v>
      </c>
      <c r="H8" s="365">
        <f>+H9+H10</f>
        <v>49</v>
      </c>
      <c r="I8" s="365">
        <f>+I9+I10</f>
        <v>109</v>
      </c>
      <c r="J8" s="365">
        <f>+J9+J10</f>
        <v>5136</v>
      </c>
      <c r="K8" s="365">
        <f>+K9+K10</f>
        <v>1168</v>
      </c>
      <c r="L8" s="365">
        <f>+L9+L10</f>
        <v>1143</v>
      </c>
    </row>
    <row r="9" spans="1:12" ht="12" customHeight="1" x14ac:dyDescent="0.2">
      <c r="A9" s="366"/>
      <c r="B9" s="133" t="s">
        <v>66</v>
      </c>
      <c r="C9" s="365">
        <v>58431</v>
      </c>
      <c r="D9" s="365">
        <v>4597</v>
      </c>
      <c r="E9" s="365">
        <v>296</v>
      </c>
      <c r="F9" s="365">
        <v>118</v>
      </c>
      <c r="G9" s="365">
        <v>54</v>
      </c>
      <c r="H9" s="365">
        <v>30</v>
      </c>
      <c r="I9" s="365">
        <v>64</v>
      </c>
      <c r="J9" s="365">
        <v>2696</v>
      </c>
      <c r="K9" s="365">
        <v>761</v>
      </c>
      <c r="L9" s="365">
        <v>662</v>
      </c>
    </row>
    <row r="10" spans="1:12" ht="12" customHeight="1" x14ac:dyDescent="0.2">
      <c r="A10" s="366"/>
      <c r="B10" s="133" t="s">
        <v>65</v>
      </c>
      <c r="C10" s="365">
        <v>76313</v>
      </c>
      <c r="D10" s="365">
        <v>3778</v>
      </c>
      <c r="E10" s="365">
        <v>334</v>
      </c>
      <c r="F10" s="365">
        <v>71</v>
      </c>
      <c r="G10" s="365">
        <v>30</v>
      </c>
      <c r="H10" s="365">
        <v>19</v>
      </c>
      <c r="I10" s="365">
        <v>45</v>
      </c>
      <c r="J10" s="365">
        <v>2440</v>
      </c>
      <c r="K10" s="365">
        <v>407</v>
      </c>
      <c r="L10" s="365">
        <v>481</v>
      </c>
    </row>
    <row r="11" spans="1:12" ht="12" customHeight="1" x14ac:dyDescent="0.2">
      <c r="A11" s="136" t="s">
        <v>29</v>
      </c>
      <c r="B11" s="133" t="s">
        <v>67</v>
      </c>
      <c r="C11" s="365">
        <f>SUM(C14+C17)</f>
        <v>5196</v>
      </c>
      <c r="D11" s="365">
        <f>SUM(D14+D17)</f>
        <v>270</v>
      </c>
      <c r="E11" s="365">
        <f>SUM(E14+E17)</f>
        <v>16</v>
      </c>
      <c r="F11" s="365">
        <f>SUM(F14+F17)</f>
        <v>3</v>
      </c>
      <c r="G11" s="365">
        <f>SUM(G14+G17)</f>
        <v>0</v>
      </c>
      <c r="H11" s="365">
        <f>SUM(H14+H17)</f>
        <v>0</v>
      </c>
      <c r="I11" s="365">
        <f>SUM(I14+I17)</f>
        <v>3</v>
      </c>
      <c r="J11" s="365">
        <f>SUM(J14+J17)</f>
        <v>140</v>
      </c>
      <c r="K11" s="365">
        <f>SUM(K14+K17)</f>
        <v>101</v>
      </c>
      <c r="L11" s="365">
        <f>SUM(L14+L17)</f>
        <v>7</v>
      </c>
    </row>
    <row r="12" spans="1:12" ht="12" customHeight="1" x14ac:dyDescent="0.2">
      <c r="A12" s="117"/>
      <c r="B12" s="133" t="s">
        <v>66</v>
      </c>
      <c r="C12" s="365">
        <f>SUM(C15+C18)</f>
        <v>2348</v>
      </c>
      <c r="D12" s="365">
        <f>SUM(D15+D18)</f>
        <v>157</v>
      </c>
      <c r="E12" s="365">
        <f>SUM(E15+E18)</f>
        <v>9</v>
      </c>
      <c r="F12" s="365">
        <f>SUM(F15+F18)</f>
        <v>3</v>
      </c>
      <c r="G12" s="365">
        <f>SUM(G15+G18)</f>
        <v>0</v>
      </c>
      <c r="H12" s="365">
        <f>SUM(H15+H18)</f>
        <v>0</v>
      </c>
      <c r="I12" s="365">
        <f>SUM(I15+I18)</f>
        <v>1</v>
      </c>
      <c r="J12" s="365">
        <f>SUM(J15+J18)</f>
        <v>80</v>
      </c>
      <c r="K12" s="365">
        <f>SUM(K15+K18)</f>
        <v>59</v>
      </c>
      <c r="L12" s="365">
        <f>SUM(L15+L18)</f>
        <v>5</v>
      </c>
    </row>
    <row r="13" spans="1:12" ht="12" customHeight="1" x14ac:dyDescent="0.2">
      <c r="A13" s="116"/>
      <c r="B13" s="133" t="s">
        <v>65</v>
      </c>
      <c r="C13" s="365">
        <f>SUM(C16+C19)</f>
        <v>2848</v>
      </c>
      <c r="D13" s="365">
        <f>SUM(D16+D19)</f>
        <v>113</v>
      </c>
      <c r="E13" s="365">
        <f>SUM(E16+E19)</f>
        <v>7</v>
      </c>
      <c r="F13" s="365">
        <f>SUM(F16+F19)</f>
        <v>0</v>
      </c>
      <c r="G13" s="365">
        <f>SUM(G16+G19)</f>
        <v>0</v>
      </c>
      <c r="H13" s="365">
        <f>SUM(H16+H19)</f>
        <v>0</v>
      </c>
      <c r="I13" s="365">
        <f>SUM(I16+I19)</f>
        <v>2</v>
      </c>
      <c r="J13" s="365">
        <f>SUM(J16+J19)</f>
        <v>60</v>
      </c>
      <c r="K13" s="365">
        <f>SUM(K16+K19)</f>
        <v>42</v>
      </c>
      <c r="L13" s="365">
        <f>SUM(L16+L19)</f>
        <v>2</v>
      </c>
    </row>
    <row r="14" spans="1:12" s="355" customFormat="1" ht="12" customHeight="1" x14ac:dyDescent="0.2">
      <c r="A14" s="364" t="s">
        <v>28</v>
      </c>
      <c r="B14" s="124" t="s">
        <v>67</v>
      </c>
      <c r="C14" s="236">
        <f>SUM(C15:C16)</f>
        <v>2689</v>
      </c>
      <c r="D14" s="236">
        <f>SUM(D15:D16)</f>
        <v>143</v>
      </c>
      <c r="E14" s="236">
        <f>SUM(E15:E16)</f>
        <v>5</v>
      </c>
      <c r="F14" s="236">
        <f>SUM(F15:F16)</f>
        <v>0</v>
      </c>
      <c r="G14" s="236">
        <f>SUM(G15:G16)</f>
        <v>0</v>
      </c>
      <c r="H14" s="236">
        <f>SUM(H15:H16)</f>
        <v>0</v>
      </c>
      <c r="I14" s="236">
        <f>SUM(I15:I16)</f>
        <v>2</v>
      </c>
      <c r="J14" s="236">
        <f>SUM(J15:J16)</f>
        <v>50</v>
      </c>
      <c r="K14" s="236">
        <f>SUM(K15:K16)</f>
        <v>86</v>
      </c>
      <c r="L14" s="236">
        <f>SUM(L15:L16)</f>
        <v>0</v>
      </c>
    </row>
    <row r="15" spans="1:12" s="355" customFormat="1" ht="12" customHeight="1" x14ac:dyDescent="0.2">
      <c r="A15" s="363"/>
      <c r="B15" s="124" t="s">
        <v>66</v>
      </c>
      <c r="C15" s="236">
        <v>1196</v>
      </c>
      <c r="D15" s="236">
        <v>73</v>
      </c>
      <c r="E15" s="236">
        <v>3</v>
      </c>
      <c r="F15" s="236">
        <v>0</v>
      </c>
      <c r="G15" s="236">
        <v>0</v>
      </c>
      <c r="H15" s="236">
        <v>0</v>
      </c>
      <c r="I15" s="236">
        <v>1</v>
      </c>
      <c r="J15" s="236">
        <v>22</v>
      </c>
      <c r="K15" s="236">
        <v>47</v>
      </c>
      <c r="L15" s="236">
        <v>0</v>
      </c>
    </row>
    <row r="16" spans="1:12" s="355" customFormat="1" ht="12" customHeight="1" x14ac:dyDescent="0.2">
      <c r="A16" s="362"/>
      <c r="B16" s="124" t="s">
        <v>65</v>
      </c>
      <c r="C16" s="236">
        <v>1493</v>
      </c>
      <c r="D16" s="236">
        <v>70</v>
      </c>
      <c r="E16" s="236">
        <v>2</v>
      </c>
      <c r="F16" s="236">
        <v>0</v>
      </c>
      <c r="G16" s="236">
        <v>0</v>
      </c>
      <c r="H16" s="236">
        <v>0</v>
      </c>
      <c r="I16" s="236">
        <v>1</v>
      </c>
      <c r="J16" s="236">
        <v>28</v>
      </c>
      <c r="K16" s="236">
        <v>39</v>
      </c>
      <c r="L16" s="236">
        <v>0</v>
      </c>
    </row>
    <row r="17" spans="1:12" s="355" customFormat="1" ht="12" customHeight="1" x14ac:dyDescent="0.2">
      <c r="A17" s="361" t="s">
        <v>139</v>
      </c>
      <c r="B17" s="124" t="s">
        <v>67</v>
      </c>
      <c r="C17" s="236">
        <f>IF(SUM(C20+C23+C26+C29+C32+C35+C38+C41)=0,"-",SUM((C20+C23+C26+C29+C32+C35+C38+C41)))</f>
        <v>2507</v>
      </c>
      <c r="D17" s="236">
        <f>IF(SUM(D20+D23+D26+D29+D32+D35+D38+D41)=0,"-",SUM((D20+D23+D26+D29+D32+D35+D38+D41)))</f>
        <v>127</v>
      </c>
      <c r="E17" s="236">
        <f>IF(SUM(E20+E23+E26+E29+E32+E35+E38+E41)=0,"-",SUM((E20+E23+E26+E29+E32+E35+E38+E41)))</f>
        <v>11</v>
      </c>
      <c r="F17" s="236">
        <f>IF(SUM(F20+F23+F26+F29+F32+F35+F38+F41)=0,"-",SUM((F20+F23+F26+F29+F32+F35+F38+F41)))</f>
        <v>3</v>
      </c>
      <c r="G17" s="236" t="str">
        <f>IF(SUM(G20+G23+G26+G29+G32+G35+G38+G41)=0,"-",SUM((G20+G23+G26+G29+G32+G35+G38+G41)))</f>
        <v>-</v>
      </c>
      <c r="H17" s="236" t="str">
        <f>IF(SUM(H20+H23+H26+H29+H32+H35+H38+H41)=0,"-",SUM((H20+H23+H26+H29+H32+H35+H38+H41)))</f>
        <v>-</v>
      </c>
      <c r="I17" s="236">
        <f>IF(SUM(I20+I23+I26+I29+I32+I35+I38+I41)=0,"-",SUM((I20+I23+I26+I29+I32+I35+I38+I41)))</f>
        <v>1</v>
      </c>
      <c r="J17" s="236">
        <f>IF(SUM(J20+J23+J26+J29+J32+J35+J38+J41)=0,"-",SUM((J20+J23+J26+J29+J32+J35+J38+J41)))</f>
        <v>90</v>
      </c>
      <c r="K17" s="236">
        <f>IF(SUM(K20+K23+K26+K29+K32+K35+K38+K41)=0,"-",SUM((K20+K23+K26+K29+K32+K35+K38+K41)))</f>
        <v>15</v>
      </c>
      <c r="L17" s="236">
        <f>IF(SUM(L20+L23+L26+L29+L32+L35+L38+L41)=0,"-",SUM((L20+L23+L26+L29+L32+L35+L38+L41)))</f>
        <v>7</v>
      </c>
    </row>
    <row r="18" spans="1:12" s="355" customFormat="1" ht="12" customHeight="1" x14ac:dyDescent="0.2">
      <c r="A18" s="360"/>
      <c r="B18" s="124" t="s">
        <v>66</v>
      </c>
      <c r="C18" s="236">
        <f>IF(SUM(C21+C24+C27+C30+C33+C36+C39+C42)=0,"-",SUM((C21+C24+C27+C30+C33+C36+C39+C42)))</f>
        <v>1152</v>
      </c>
      <c r="D18" s="236">
        <f>IF(SUM(D21+D24+D27+D30+D33+D36+D39+D42)=0,"-",SUM((D21+D24+D27+D30+D33+D36+D39+D42)))</f>
        <v>84</v>
      </c>
      <c r="E18" s="236">
        <f>IF(SUM(E21+E24+E27+E30+E33+E36+E39+E42)=0,"-",SUM((E21+E24+E27+E30+E33+E36+E39+E42)))</f>
        <v>6</v>
      </c>
      <c r="F18" s="236">
        <f>IF(SUM(F21+F24+F27+F30+F33+F36+F39+F42)=0,"-",SUM((F21+F24+F27+F30+F33+F36+F39+F42)))</f>
        <v>3</v>
      </c>
      <c r="G18" s="236" t="str">
        <f>IF(SUM(G21+G24+G27+G30+G33+G36+G39+G42)=0,"-",SUM((G21+G24+G27+G30+G33+G36+G39+G42)))</f>
        <v>-</v>
      </c>
      <c r="H18" s="236" t="str">
        <f>IF(SUM(H21+H24+H27+H30+H33+H36+H39+H42)=0,"-",SUM((H21+H24+H27+H30+H33+H36+H39+H42)))</f>
        <v>-</v>
      </c>
      <c r="I18" s="236" t="str">
        <f>IF(SUM(I21+I24+I27+I30+I33+I36+I39+I42)=0,"-",SUM((I21+I24+I27+I30+I33+I36+I39+I42)))</f>
        <v>-</v>
      </c>
      <c r="J18" s="236">
        <f>IF(SUM(J21+J24+J27+J30+J33+J36+J39+J42)=0,"-",SUM((J21+J24+J27+J30+J33+J36+J39+J42)))</f>
        <v>58</v>
      </c>
      <c r="K18" s="236">
        <f>IF(SUM(K21+K24+K27+K30+K33+K36+K39+K42)=0,"-",SUM((K21+K24+K27+K30+K33+K36+K39+K42)))</f>
        <v>12</v>
      </c>
      <c r="L18" s="236">
        <f>IF(SUM(L21+L24+L27+L30+L33+L36+L39+L42)=0,"-",SUM((L21+L24+L27+L30+L33+L36+L39+L42)))</f>
        <v>5</v>
      </c>
    </row>
    <row r="19" spans="1:12" s="355" customFormat="1" ht="12" customHeight="1" x14ac:dyDescent="0.2">
      <c r="A19" s="360"/>
      <c r="B19" s="124" t="s">
        <v>65</v>
      </c>
      <c r="C19" s="236">
        <f>IF(SUM(C22+C25+C28+C31+C34+C37+C40+C43)=0,"-",SUM((C22+C25+C28+C31+C34+C37+C40+C43)))</f>
        <v>1355</v>
      </c>
      <c r="D19" s="236">
        <f>IF(SUM(D22+D25+D28+D31+D34+D37+D40+D43)=0,"-",SUM((D22+D25+D28+D31+D34+D37+D40+D43)))</f>
        <v>43</v>
      </c>
      <c r="E19" s="236">
        <f>IF(SUM(E22+E25+E28+E31+E34+E37+E40+E43)=0,"-",SUM((E22+E25+E28+E31+E34+E37+E40+E43)))</f>
        <v>5</v>
      </c>
      <c r="F19" s="236" t="str">
        <f>IF(SUM(F22+F25+F28+F31+F34+F37+F40+F43)=0,"-",SUM((F22+F25+F28+F31+F34+F37+F40+F43)))</f>
        <v>-</v>
      </c>
      <c r="G19" s="236" t="str">
        <f>IF(SUM(G22+G25+G28+G31+G34+G37+G40+G43)=0,"-",SUM((G22+G25+G28+G31+G34+G37+G40+G43)))</f>
        <v>-</v>
      </c>
      <c r="H19" s="236" t="str">
        <f>IF(SUM(H22+H25+H28+H31+H34+H37+H40+H43)=0,"-",SUM((H22+H25+H28+H31+H34+H37+H40+H43)))</f>
        <v>-</v>
      </c>
      <c r="I19" s="236">
        <f>IF(SUM(I22+I25+I28+I31+I34+I37+I40+I43)=0,"-",SUM((I22+I25+I28+I31+I34+I37+I40+I43)))</f>
        <v>1</v>
      </c>
      <c r="J19" s="236">
        <f>IF(SUM(J22+J25+J28+J31+J34+J37+J40+J43)=0,"-",SUM((J22+J25+J28+J31+J34+J37+J40+J43)))</f>
        <v>32</v>
      </c>
      <c r="K19" s="236">
        <f>IF(SUM(K22+K25+K28+K31+K34+K37+K40+K43)=0,"-",SUM((K22+K25+K28+K31+K34+K37+K40+K43)))</f>
        <v>3</v>
      </c>
      <c r="L19" s="236">
        <f>IF(SUM(L22+L25+L28+L31+L34+L37+L40+L43)=0,"-",SUM((L22+L25+L28+L31+L34+L37+L40+L43)))</f>
        <v>2</v>
      </c>
    </row>
    <row r="20" spans="1:12" s="355" customFormat="1" ht="12" customHeight="1" x14ac:dyDescent="0.2">
      <c r="A20" s="300" t="s">
        <v>26</v>
      </c>
      <c r="B20" s="233" t="s">
        <v>67</v>
      </c>
      <c r="C20" s="232">
        <f>IF(SUM(C21:C22)=0,"-",SUM(C21:C22))</f>
        <v>958</v>
      </c>
      <c r="D20" s="232">
        <f>IF(SUM(D21:D22)=0,"-",SUM(D21:D22))</f>
        <v>34</v>
      </c>
      <c r="E20" s="232">
        <f>IF(SUM(E21:E22)=0,"-",SUM(E21:E22))</f>
        <v>4</v>
      </c>
      <c r="F20" s="232">
        <f>IF(SUM(F21:F22)=0,"-",SUM(F21:F22))</f>
        <v>1</v>
      </c>
      <c r="G20" s="232" t="str">
        <f>IF(SUM(G21:G22)=0,"-",SUM(G21:G22))</f>
        <v>-</v>
      </c>
      <c r="H20" s="232" t="str">
        <f>IF(SUM(H21:H22)=0,"-",SUM(H21:H22))</f>
        <v>-</v>
      </c>
      <c r="I20" s="232" t="str">
        <f>IF(SUM(I21:I22)=0,"-",SUM(I21:I22))</f>
        <v>-</v>
      </c>
      <c r="J20" s="232">
        <f>IF(SUM(J21:J22)=0,"-",SUM(J21:J22))</f>
        <v>19</v>
      </c>
      <c r="K20" s="232">
        <f>IF(SUM(K21:K22)=0,"-",SUM(K21:K22))</f>
        <v>9</v>
      </c>
      <c r="L20" s="232">
        <f>IF(SUM(L21:L22)=0,"-",SUM(L21:L22))</f>
        <v>1</v>
      </c>
    </row>
    <row r="21" spans="1:12" s="355" customFormat="1" ht="12" customHeight="1" x14ac:dyDescent="0.2">
      <c r="A21" s="299"/>
      <c r="B21" s="233" t="s">
        <v>66</v>
      </c>
      <c r="C21" s="232">
        <v>536</v>
      </c>
      <c r="D21" s="232">
        <v>27</v>
      </c>
      <c r="E21" s="232">
        <v>4</v>
      </c>
      <c r="F21" s="232">
        <v>1</v>
      </c>
      <c r="G21" s="232" t="s">
        <v>18</v>
      </c>
      <c r="H21" s="232" t="s">
        <v>18</v>
      </c>
      <c r="I21" s="232" t="s">
        <v>18</v>
      </c>
      <c r="J21" s="232">
        <v>14</v>
      </c>
      <c r="K21" s="232">
        <v>7</v>
      </c>
      <c r="L21" s="232">
        <v>1</v>
      </c>
    </row>
    <row r="22" spans="1:12" s="355" customFormat="1" ht="12" customHeight="1" x14ac:dyDescent="0.2">
      <c r="A22" s="298"/>
      <c r="B22" s="233" t="s">
        <v>65</v>
      </c>
      <c r="C22" s="232">
        <v>422</v>
      </c>
      <c r="D22" s="232">
        <v>7</v>
      </c>
      <c r="E22" s="232" t="s">
        <v>18</v>
      </c>
      <c r="F22" s="232" t="s">
        <v>18</v>
      </c>
      <c r="G22" s="232" t="s">
        <v>18</v>
      </c>
      <c r="H22" s="232" t="s">
        <v>18</v>
      </c>
      <c r="I22" s="232" t="s">
        <v>18</v>
      </c>
      <c r="J22" s="232">
        <v>5</v>
      </c>
      <c r="K22" s="232">
        <v>2</v>
      </c>
      <c r="L22" s="232" t="s">
        <v>18</v>
      </c>
    </row>
    <row r="23" spans="1:12" s="355" customFormat="1" ht="12" customHeight="1" x14ac:dyDescent="0.2">
      <c r="A23" s="300" t="s">
        <v>25</v>
      </c>
      <c r="B23" s="233" t="s">
        <v>67</v>
      </c>
      <c r="C23" s="232">
        <f>IF(SUM(C24:C25)=0,"-",SUM(C24:C25))</f>
        <v>146</v>
      </c>
      <c r="D23" s="232">
        <f>IF(SUM(D24:D25)=0,"-",SUM(D24:D25))</f>
        <v>5</v>
      </c>
      <c r="E23" s="232">
        <f>IF(SUM(E24:E25)=0,"-",SUM(E24:E25))</f>
        <v>1</v>
      </c>
      <c r="F23" s="232" t="str">
        <f>IF(SUM(F24:F25)=0,"-",SUM(F24:F25))</f>
        <v>-</v>
      </c>
      <c r="G23" s="232" t="str">
        <f>IF(SUM(G24:G25)=0,"-",SUM(G24:G25))</f>
        <v>-</v>
      </c>
      <c r="H23" s="232" t="str">
        <f>IF(SUM(H24:H25)=0,"-",SUM(H24:H25))</f>
        <v>-</v>
      </c>
      <c r="I23" s="232" t="str">
        <f>IF(SUM(I24:I25)=0,"-",SUM(I24:I25))</f>
        <v>-</v>
      </c>
      <c r="J23" s="232">
        <f>IF(SUM(J24:J25)=0,"-",SUM(J24:J25))</f>
        <v>4</v>
      </c>
      <c r="K23" s="232" t="str">
        <f>IF(SUM(K24:K25)=0,"-",SUM(K24:K25))</f>
        <v>-</v>
      </c>
      <c r="L23" s="232" t="str">
        <f>IF(SUM(L24:L25)=0,"-",SUM(L24:L25))</f>
        <v>-</v>
      </c>
    </row>
    <row r="24" spans="1:12" s="355" customFormat="1" ht="12" customHeight="1" x14ac:dyDescent="0.2">
      <c r="A24" s="299"/>
      <c r="B24" s="233" t="s">
        <v>66</v>
      </c>
      <c r="C24" s="232">
        <v>59</v>
      </c>
      <c r="D24" s="232">
        <v>2</v>
      </c>
      <c r="E24" s="232" t="s">
        <v>18</v>
      </c>
      <c r="F24" s="232" t="s">
        <v>18</v>
      </c>
      <c r="G24" s="232" t="s">
        <v>18</v>
      </c>
      <c r="H24" s="232" t="s">
        <v>18</v>
      </c>
      <c r="I24" s="232" t="s">
        <v>18</v>
      </c>
      <c r="J24" s="232">
        <v>2</v>
      </c>
      <c r="K24" s="232" t="s">
        <v>18</v>
      </c>
      <c r="L24" s="232" t="s">
        <v>18</v>
      </c>
    </row>
    <row r="25" spans="1:12" s="355" customFormat="1" ht="12" customHeight="1" x14ac:dyDescent="0.2">
      <c r="A25" s="298"/>
      <c r="B25" s="233" t="s">
        <v>65</v>
      </c>
      <c r="C25" s="232">
        <v>87</v>
      </c>
      <c r="D25" s="232">
        <v>3</v>
      </c>
      <c r="E25" s="232">
        <v>1</v>
      </c>
      <c r="F25" s="232" t="s">
        <v>18</v>
      </c>
      <c r="G25" s="232" t="s">
        <v>18</v>
      </c>
      <c r="H25" s="232" t="s">
        <v>18</v>
      </c>
      <c r="I25" s="232" t="s">
        <v>18</v>
      </c>
      <c r="J25" s="232">
        <v>2</v>
      </c>
      <c r="K25" s="232" t="s">
        <v>18</v>
      </c>
      <c r="L25" s="232" t="s">
        <v>18</v>
      </c>
    </row>
    <row r="26" spans="1:12" s="355" customFormat="1" ht="12" customHeight="1" x14ac:dyDescent="0.2">
      <c r="A26" s="300" t="s">
        <v>24</v>
      </c>
      <c r="B26" s="233" t="s">
        <v>67</v>
      </c>
      <c r="C26" s="232">
        <f>IF(SUM(C27:C28)=0,"-",SUM(C27:C28))</f>
        <v>86</v>
      </c>
      <c r="D26" s="232">
        <f>IF(SUM(D27:D28)=0,"-",SUM(D27:D28))</f>
        <v>2</v>
      </c>
      <c r="E26" s="232" t="str">
        <f>IF(SUM(E27:E28)=0,"-",SUM(E27:E28))</f>
        <v>-</v>
      </c>
      <c r="F26" s="232" t="str">
        <f>IF(SUM(F27:F28)=0,"-",SUM(F27:F28))</f>
        <v>-</v>
      </c>
      <c r="G26" s="232" t="str">
        <f>IF(SUM(G27:G28)=0,"-",SUM(G27:G28))</f>
        <v>-</v>
      </c>
      <c r="H26" s="232" t="str">
        <f>IF(SUM(H27:H28)=0,"-",SUM(H27:H28))</f>
        <v>-</v>
      </c>
      <c r="I26" s="232" t="str">
        <f>IF(SUM(I27:I28)=0,"-",SUM(I27:I28))</f>
        <v>-</v>
      </c>
      <c r="J26" s="232">
        <f>IF(SUM(J27:J28)=0,"-",SUM(J27:J28))</f>
        <v>2</v>
      </c>
      <c r="K26" s="232" t="str">
        <f>IF(SUM(K27:K28)=0,"-",SUM(K27:K28))</f>
        <v>-</v>
      </c>
      <c r="L26" s="232" t="str">
        <f>IF(SUM(L27:L28)=0,"-",SUM(L27:L28))</f>
        <v>-</v>
      </c>
    </row>
    <row r="27" spans="1:12" s="355" customFormat="1" ht="12" customHeight="1" x14ac:dyDescent="0.2">
      <c r="A27" s="299"/>
      <c r="B27" s="233" t="s">
        <v>66</v>
      </c>
      <c r="C27" s="232">
        <v>46</v>
      </c>
      <c r="D27" s="232">
        <v>1</v>
      </c>
      <c r="E27" s="232" t="s">
        <v>18</v>
      </c>
      <c r="F27" s="232" t="s">
        <v>18</v>
      </c>
      <c r="G27" s="232" t="s">
        <v>18</v>
      </c>
      <c r="H27" s="232" t="s">
        <v>18</v>
      </c>
      <c r="I27" s="232" t="s">
        <v>18</v>
      </c>
      <c r="J27" s="232">
        <v>1</v>
      </c>
      <c r="K27" s="232" t="s">
        <v>18</v>
      </c>
      <c r="L27" s="232" t="s">
        <v>18</v>
      </c>
    </row>
    <row r="28" spans="1:12" s="355" customFormat="1" ht="12" customHeight="1" x14ac:dyDescent="0.2">
      <c r="A28" s="298"/>
      <c r="B28" s="233" t="s">
        <v>65</v>
      </c>
      <c r="C28" s="232">
        <v>40</v>
      </c>
      <c r="D28" s="232">
        <v>1</v>
      </c>
      <c r="E28" s="232" t="s">
        <v>18</v>
      </c>
      <c r="F28" s="232" t="s">
        <v>18</v>
      </c>
      <c r="G28" s="232" t="s">
        <v>18</v>
      </c>
      <c r="H28" s="232" t="s">
        <v>18</v>
      </c>
      <c r="I28" s="232" t="s">
        <v>18</v>
      </c>
      <c r="J28" s="232">
        <v>1</v>
      </c>
      <c r="K28" s="232" t="s">
        <v>18</v>
      </c>
      <c r="L28" s="232" t="s">
        <v>18</v>
      </c>
    </row>
    <row r="29" spans="1:12" s="355" customFormat="1" ht="12" customHeight="1" x14ac:dyDescent="0.2">
      <c r="A29" s="300" t="s">
        <v>23</v>
      </c>
      <c r="B29" s="233" t="s">
        <v>67</v>
      </c>
      <c r="C29" s="232">
        <f>IF(SUM(C30:C31)=0,"-",SUM(C30:C31))</f>
        <v>208</v>
      </c>
      <c r="D29" s="232">
        <f>IF(SUM(D30:D31)=0,"-",SUM(D30:D31))</f>
        <v>6</v>
      </c>
      <c r="E29" s="232" t="str">
        <f>IF(SUM(E30:E31)=0,"-",SUM(E30:E31))</f>
        <v>-</v>
      </c>
      <c r="F29" s="232" t="str">
        <f>IF(SUM(F30:F31)=0,"-",SUM(F30:F31))</f>
        <v>-</v>
      </c>
      <c r="G29" s="232" t="str">
        <f>IF(SUM(G30:G31)=0,"-",SUM(G30:G31))</f>
        <v>-</v>
      </c>
      <c r="H29" s="232" t="str">
        <f>IF(SUM(H30:H31)=0,"-",SUM(H30:H31))</f>
        <v>-</v>
      </c>
      <c r="I29" s="232" t="str">
        <f>IF(SUM(I30:I31)=0,"-",SUM(I30:I31))</f>
        <v>-</v>
      </c>
      <c r="J29" s="232">
        <f>IF(SUM(J30:J31)=0,"-",SUM(J30:J31))</f>
        <v>5</v>
      </c>
      <c r="K29" s="232">
        <f>IF(SUM(K30:K31)=0,"-",SUM(K30:K31))</f>
        <v>1</v>
      </c>
      <c r="L29" s="232" t="str">
        <f>IF(SUM(L30:L31)=0,"-",SUM(L30:L31))</f>
        <v>-</v>
      </c>
    </row>
    <row r="30" spans="1:12" s="355" customFormat="1" ht="12" customHeight="1" x14ac:dyDescent="0.2">
      <c r="A30" s="299"/>
      <c r="B30" s="233" t="s">
        <v>66</v>
      </c>
      <c r="C30" s="232">
        <v>106</v>
      </c>
      <c r="D30" s="232">
        <v>3</v>
      </c>
      <c r="E30" s="232" t="s">
        <v>18</v>
      </c>
      <c r="F30" s="232" t="s">
        <v>18</v>
      </c>
      <c r="G30" s="232" t="s">
        <v>18</v>
      </c>
      <c r="H30" s="232" t="s">
        <v>18</v>
      </c>
      <c r="I30" s="232" t="s">
        <v>18</v>
      </c>
      <c r="J30" s="232">
        <v>3</v>
      </c>
      <c r="K30" s="232" t="s">
        <v>18</v>
      </c>
      <c r="L30" s="232" t="s">
        <v>18</v>
      </c>
    </row>
    <row r="31" spans="1:12" s="355" customFormat="1" ht="12" customHeight="1" x14ac:dyDescent="0.2">
      <c r="A31" s="298"/>
      <c r="B31" s="233" t="s">
        <v>65</v>
      </c>
      <c r="C31" s="232">
        <v>102</v>
      </c>
      <c r="D31" s="232">
        <v>3</v>
      </c>
      <c r="E31" s="232" t="s">
        <v>18</v>
      </c>
      <c r="F31" s="232" t="s">
        <v>18</v>
      </c>
      <c r="G31" s="232" t="s">
        <v>18</v>
      </c>
      <c r="H31" s="232" t="s">
        <v>18</v>
      </c>
      <c r="I31" s="232" t="s">
        <v>18</v>
      </c>
      <c r="J31" s="232">
        <v>2</v>
      </c>
      <c r="K31" s="232">
        <v>1</v>
      </c>
      <c r="L31" s="232" t="s">
        <v>18</v>
      </c>
    </row>
    <row r="32" spans="1:12" s="355" customFormat="1" ht="12" customHeight="1" x14ac:dyDescent="0.2">
      <c r="A32" s="300" t="s">
        <v>22</v>
      </c>
      <c r="B32" s="233" t="s">
        <v>67</v>
      </c>
      <c r="C32" s="232">
        <f>IF(SUM(C33:C34)=0,"-",SUM(C33:C34))</f>
        <v>5</v>
      </c>
      <c r="D32" s="232" t="str">
        <f>IF(SUM(D33:D34)=0,"-",SUM(D33:D34))</f>
        <v>-</v>
      </c>
      <c r="E32" s="232" t="str">
        <f>IF(SUM(E33:E34)=0,"-",SUM(E33:E34))</f>
        <v>-</v>
      </c>
      <c r="F32" s="232" t="str">
        <f>IF(SUM(F33:F34)=0,"-",SUM(F33:F34))</f>
        <v>-</v>
      </c>
      <c r="G32" s="232" t="str">
        <f>IF(SUM(G33:G34)=0,"-",SUM(G33:G34))</f>
        <v>-</v>
      </c>
      <c r="H32" s="232" t="str">
        <f>IF(SUM(H33:H34)=0,"-",SUM(H33:H34))</f>
        <v>-</v>
      </c>
      <c r="I32" s="232" t="str">
        <f>IF(SUM(I33:I34)=0,"-",SUM(I33:I34))</f>
        <v>-</v>
      </c>
      <c r="J32" s="232" t="str">
        <f>IF(SUM(J33:J34)=0,"-",SUM(J33:J34))</f>
        <v>-</v>
      </c>
      <c r="K32" s="232" t="str">
        <f>IF(SUM(K33:K34)=0,"-",SUM(K33:K34))</f>
        <v>-</v>
      </c>
      <c r="L32" s="232" t="str">
        <f>IF(SUM(L33:L34)=0,"-",SUM(L33:L34))</f>
        <v>-</v>
      </c>
    </row>
    <row r="33" spans="1:12" s="355" customFormat="1" ht="12" customHeight="1" x14ac:dyDescent="0.2">
      <c r="A33" s="299"/>
      <c r="B33" s="233" t="s">
        <v>66</v>
      </c>
      <c r="C33" s="232">
        <v>3</v>
      </c>
      <c r="D33" s="232" t="s">
        <v>18</v>
      </c>
      <c r="E33" s="232" t="s">
        <v>18</v>
      </c>
      <c r="F33" s="232" t="s">
        <v>18</v>
      </c>
      <c r="G33" s="232" t="s">
        <v>18</v>
      </c>
      <c r="H33" s="232" t="s">
        <v>18</v>
      </c>
      <c r="I33" s="232" t="s">
        <v>18</v>
      </c>
      <c r="J33" s="232" t="s">
        <v>18</v>
      </c>
      <c r="K33" s="232" t="s">
        <v>18</v>
      </c>
      <c r="L33" s="232" t="s">
        <v>18</v>
      </c>
    </row>
    <row r="34" spans="1:12" s="355" customFormat="1" ht="12" customHeight="1" x14ac:dyDescent="0.2">
      <c r="A34" s="298"/>
      <c r="B34" s="233" t="s">
        <v>65</v>
      </c>
      <c r="C34" s="232">
        <v>2</v>
      </c>
      <c r="D34" s="232" t="s">
        <v>18</v>
      </c>
      <c r="E34" s="232" t="s">
        <v>18</v>
      </c>
      <c r="F34" s="232" t="s">
        <v>18</v>
      </c>
      <c r="G34" s="232" t="s">
        <v>18</v>
      </c>
      <c r="H34" s="232" t="s">
        <v>18</v>
      </c>
      <c r="I34" s="232" t="s">
        <v>18</v>
      </c>
      <c r="J34" s="232" t="s">
        <v>18</v>
      </c>
      <c r="K34" s="232" t="s">
        <v>18</v>
      </c>
      <c r="L34" s="232" t="s">
        <v>18</v>
      </c>
    </row>
    <row r="35" spans="1:12" s="355" customFormat="1" ht="12" customHeight="1" x14ac:dyDescent="0.2">
      <c r="A35" s="300" t="s">
        <v>21</v>
      </c>
      <c r="B35" s="233" t="s">
        <v>67</v>
      </c>
      <c r="C35" s="232">
        <f>IF(SUM(C36:C37)=0,"-",SUM(C36:C37))</f>
        <v>807</v>
      </c>
      <c r="D35" s="232">
        <f>IF(SUM(D36:D37)=0,"-",SUM(D36:D37))</f>
        <v>60</v>
      </c>
      <c r="E35" s="232">
        <f>IF(SUM(E36:E37)=0,"-",SUM(E36:E37))</f>
        <v>4</v>
      </c>
      <c r="F35" s="232">
        <f>IF(SUM(F36:F37)=0,"-",SUM(F36:F37))</f>
        <v>2</v>
      </c>
      <c r="G35" s="232" t="str">
        <f>IF(SUM(G36:G37)=0,"-",SUM(G36:G37))</f>
        <v>-</v>
      </c>
      <c r="H35" s="232" t="str">
        <f>IF(SUM(H36:H37)=0,"-",SUM(H36:H37))</f>
        <v>-</v>
      </c>
      <c r="I35" s="232" t="str">
        <f>IF(SUM(I36:I37)=0,"-",SUM(I36:I37))</f>
        <v>-</v>
      </c>
      <c r="J35" s="232">
        <f>IF(SUM(J36:J37)=0,"-",SUM(J36:J37))</f>
        <v>44</v>
      </c>
      <c r="K35" s="232">
        <f>IF(SUM(K36:K37)=0,"-",SUM(K36:K37))</f>
        <v>4</v>
      </c>
      <c r="L35" s="232">
        <f>IF(SUM(L36:L37)=0,"-",SUM(L36:L37))</f>
        <v>6</v>
      </c>
    </row>
    <row r="36" spans="1:12" s="355" customFormat="1" ht="12" customHeight="1" x14ac:dyDescent="0.2">
      <c r="A36" s="299"/>
      <c r="B36" s="233" t="s">
        <v>66</v>
      </c>
      <c r="C36" s="232">
        <v>362</v>
      </c>
      <c r="D36" s="232">
        <v>40</v>
      </c>
      <c r="E36" s="232">
        <v>1</v>
      </c>
      <c r="F36" s="232">
        <v>2</v>
      </c>
      <c r="G36" s="232" t="s">
        <v>18</v>
      </c>
      <c r="H36" s="232" t="s">
        <v>18</v>
      </c>
      <c r="I36" s="232"/>
      <c r="J36" s="232">
        <v>29</v>
      </c>
      <c r="K36" s="232">
        <v>4</v>
      </c>
      <c r="L36" s="232">
        <v>4</v>
      </c>
    </row>
    <row r="37" spans="1:12" s="355" customFormat="1" ht="12" customHeight="1" x14ac:dyDescent="0.2">
      <c r="A37" s="298"/>
      <c r="B37" s="233" t="s">
        <v>65</v>
      </c>
      <c r="C37" s="232">
        <v>445</v>
      </c>
      <c r="D37" s="232">
        <v>20</v>
      </c>
      <c r="E37" s="232">
        <v>3</v>
      </c>
      <c r="F37" s="232" t="s">
        <v>18</v>
      </c>
      <c r="G37" s="232" t="s">
        <v>18</v>
      </c>
      <c r="H37" s="232" t="s">
        <v>18</v>
      </c>
      <c r="I37" s="232" t="s">
        <v>18</v>
      </c>
      <c r="J37" s="232">
        <v>15</v>
      </c>
      <c r="K37" s="232" t="s">
        <v>18</v>
      </c>
      <c r="L37" s="232">
        <v>2</v>
      </c>
    </row>
    <row r="38" spans="1:12" s="355" customFormat="1" ht="12" customHeight="1" x14ac:dyDescent="0.2">
      <c r="A38" s="300" t="s">
        <v>20</v>
      </c>
      <c r="B38" s="233" t="s">
        <v>67</v>
      </c>
      <c r="C38" s="232">
        <f>IF(SUM(C39:C40)=0,"-",SUM(C39:C40))</f>
        <v>95</v>
      </c>
      <c r="D38" s="232">
        <f>IF(SUM(D39:D40)=0,"-",SUM(D39:D40))</f>
        <v>3</v>
      </c>
      <c r="E38" s="232">
        <f>IF(SUM(E39:E40)=0,"-",SUM(E39:E40))</f>
        <v>1</v>
      </c>
      <c r="F38" s="232" t="str">
        <f>IF(SUM(F39:F40)=0,"-",SUM(F39:F40))</f>
        <v>-</v>
      </c>
      <c r="G38" s="232" t="str">
        <f>IF(SUM(G39:G40)=0,"-",SUM(G39:G40))</f>
        <v>-</v>
      </c>
      <c r="H38" s="232" t="str">
        <f>IF(SUM(H39:H40)=0,"-",SUM(H39:H40))</f>
        <v>-</v>
      </c>
      <c r="I38" s="232">
        <f>IF(SUM(I39:I40)=0,"-",SUM(I39:I40))</f>
        <v>1</v>
      </c>
      <c r="J38" s="232">
        <f>IF(SUM(J39:J40)=0,"-",SUM(J39:J40))</f>
        <v>1</v>
      </c>
      <c r="K38" s="232" t="str">
        <f>IF(SUM(K39:K40)=0,"-",SUM(K39:K40))</f>
        <v>-</v>
      </c>
      <c r="L38" s="232" t="str">
        <f>IF(SUM(L39:L40)=0,"-",SUM(L39:L40))</f>
        <v>-</v>
      </c>
    </row>
    <row r="39" spans="1:12" s="355" customFormat="1" ht="12" customHeight="1" x14ac:dyDescent="0.2">
      <c r="A39" s="299"/>
      <c r="B39" s="233" t="s">
        <v>66</v>
      </c>
      <c r="C39" s="232">
        <v>40</v>
      </c>
      <c r="D39" s="232" t="s">
        <v>18</v>
      </c>
      <c r="E39" s="232" t="s">
        <v>18</v>
      </c>
      <c r="F39" s="232" t="s">
        <v>18</v>
      </c>
      <c r="G39" s="232" t="s">
        <v>18</v>
      </c>
      <c r="H39" s="232" t="s">
        <v>18</v>
      </c>
      <c r="I39" s="232"/>
      <c r="J39" s="232" t="s">
        <v>18</v>
      </c>
      <c r="K39" s="232" t="s">
        <v>18</v>
      </c>
      <c r="L39" s="232" t="s">
        <v>18</v>
      </c>
    </row>
    <row r="40" spans="1:12" s="355" customFormat="1" ht="12" customHeight="1" x14ac:dyDescent="0.2">
      <c r="A40" s="298"/>
      <c r="B40" s="233" t="s">
        <v>65</v>
      </c>
      <c r="C40" s="232">
        <v>55</v>
      </c>
      <c r="D40" s="232">
        <v>3</v>
      </c>
      <c r="E40" s="232">
        <v>1</v>
      </c>
      <c r="F40" s="232" t="s">
        <v>18</v>
      </c>
      <c r="G40" s="232" t="s">
        <v>18</v>
      </c>
      <c r="H40" s="232" t="s">
        <v>18</v>
      </c>
      <c r="I40" s="232">
        <v>1</v>
      </c>
      <c r="J40" s="232">
        <v>1</v>
      </c>
      <c r="K40" s="232" t="s">
        <v>18</v>
      </c>
      <c r="L40" s="232" t="s">
        <v>18</v>
      </c>
    </row>
    <row r="41" spans="1:12" s="355" customFormat="1" ht="12" customHeight="1" x14ac:dyDescent="0.2">
      <c r="A41" s="300" t="s">
        <v>19</v>
      </c>
      <c r="B41" s="233" t="s">
        <v>67</v>
      </c>
      <c r="C41" s="232">
        <f>IF(SUM(C42:C43)=0,"-",SUM(C42:C43))</f>
        <v>202</v>
      </c>
      <c r="D41" s="232">
        <f>IF(SUM(D42:D43)=0,"-",SUM(D42:D43))</f>
        <v>17</v>
      </c>
      <c r="E41" s="232">
        <f>IF(SUM(E42:E43)=0,"-",SUM(E42:E43))</f>
        <v>1</v>
      </c>
      <c r="F41" s="232" t="str">
        <f>IF(SUM(F42:F43)=0,"-",SUM(F42:F43))</f>
        <v>-</v>
      </c>
      <c r="G41" s="232" t="str">
        <f>IF(SUM(G42:G43)=0,"-",SUM(G42:G43))</f>
        <v>-</v>
      </c>
      <c r="H41" s="232" t="str">
        <f>IF(SUM(H42:H43)=0,"-",SUM(H42:H43))</f>
        <v>-</v>
      </c>
      <c r="I41" s="232" t="str">
        <f>IF(SUM(I42:I43)=0,"-",SUM(I42:I43))</f>
        <v>-</v>
      </c>
      <c r="J41" s="232">
        <f>IF(SUM(J42:J43)=0,"-",SUM(J42:J43))</f>
        <v>15</v>
      </c>
      <c r="K41" s="232">
        <f>IF(SUM(K42:K43)=0,"-",SUM(K42:K43))</f>
        <v>1</v>
      </c>
      <c r="L41" s="232" t="str">
        <f>IF(SUM(L42:L43)=0,"-",SUM(L42:L43))</f>
        <v>-</v>
      </c>
    </row>
    <row r="42" spans="1:12" s="355" customFormat="1" ht="12" customHeight="1" x14ac:dyDescent="0.2">
      <c r="A42" s="299"/>
      <c r="B42" s="233" t="s">
        <v>66</v>
      </c>
      <c r="C42" s="232"/>
      <c r="D42" s="232">
        <v>11</v>
      </c>
      <c r="E42" s="232">
        <v>1</v>
      </c>
      <c r="F42" s="232" t="s">
        <v>18</v>
      </c>
      <c r="G42" s="232" t="s">
        <v>18</v>
      </c>
      <c r="H42" s="232" t="s">
        <v>18</v>
      </c>
      <c r="I42" s="232"/>
      <c r="J42" s="232">
        <v>9</v>
      </c>
      <c r="K42" s="232">
        <v>1</v>
      </c>
      <c r="L42" s="232" t="s">
        <v>18</v>
      </c>
    </row>
    <row r="43" spans="1:12" s="355" customFormat="1" ht="12" customHeight="1" x14ac:dyDescent="0.2">
      <c r="A43" s="298"/>
      <c r="B43" s="233" t="s">
        <v>65</v>
      </c>
      <c r="C43" s="232">
        <v>202</v>
      </c>
      <c r="D43" s="232">
        <v>6</v>
      </c>
      <c r="E43" s="232" t="s">
        <v>18</v>
      </c>
      <c r="F43" s="232" t="s">
        <v>18</v>
      </c>
      <c r="G43" s="232" t="s">
        <v>18</v>
      </c>
      <c r="H43" s="232" t="s">
        <v>18</v>
      </c>
      <c r="I43" s="232" t="s">
        <v>18</v>
      </c>
      <c r="J43" s="232">
        <v>6</v>
      </c>
      <c r="K43" s="232" t="s">
        <v>18</v>
      </c>
      <c r="L43" s="232" t="s">
        <v>18</v>
      </c>
    </row>
    <row r="44" spans="1:12" s="355" customFormat="1" ht="12" customHeight="1" x14ac:dyDescent="0.2">
      <c r="A44" s="308" t="s">
        <v>17</v>
      </c>
      <c r="B44" s="133" t="s">
        <v>64</v>
      </c>
      <c r="C44" s="31">
        <f>C47</f>
        <v>1661</v>
      </c>
      <c r="D44" s="31">
        <f>D47</f>
        <v>73</v>
      </c>
      <c r="E44" s="31">
        <f>E47</f>
        <v>7</v>
      </c>
      <c r="F44" s="359">
        <f>F47</f>
        <v>2</v>
      </c>
      <c r="G44" s="359">
        <f>G47</f>
        <v>2</v>
      </c>
      <c r="H44" s="359">
        <f>H47</f>
        <v>1</v>
      </c>
      <c r="I44" s="359">
        <f>I47</f>
        <v>12</v>
      </c>
      <c r="J44" s="359">
        <f>J47</f>
        <v>50</v>
      </c>
      <c r="K44" s="359">
        <f>K47</f>
        <v>15</v>
      </c>
      <c r="L44" s="359">
        <f>L47</f>
        <v>0</v>
      </c>
    </row>
    <row r="45" spans="1:12" s="355" customFormat="1" ht="12" customHeight="1" x14ac:dyDescent="0.2">
      <c r="A45" s="307"/>
      <c r="B45" s="133" t="s">
        <v>63</v>
      </c>
      <c r="C45" s="31">
        <f>C48</f>
        <v>765</v>
      </c>
      <c r="D45" s="31">
        <f>D48</f>
        <v>43</v>
      </c>
      <c r="E45" s="31">
        <f>E48</f>
        <v>4</v>
      </c>
      <c r="F45" s="359">
        <f>F48</f>
        <v>1</v>
      </c>
      <c r="G45" s="359">
        <f>G48</f>
        <v>1</v>
      </c>
      <c r="H45" s="359">
        <f>H48</f>
        <v>1</v>
      </c>
      <c r="I45" s="359">
        <f>I48</f>
        <v>11</v>
      </c>
      <c r="J45" s="359">
        <f>J48</f>
        <v>30</v>
      </c>
      <c r="K45" s="359">
        <f>K48</f>
        <v>9</v>
      </c>
      <c r="L45" s="359">
        <f>L48</f>
        <v>0</v>
      </c>
    </row>
    <row r="46" spans="1:12" s="355" customFormat="1" ht="12" customHeight="1" x14ac:dyDescent="0.2">
      <c r="A46" s="306"/>
      <c r="B46" s="133" t="s">
        <v>62</v>
      </c>
      <c r="C46" s="31">
        <f>C49</f>
        <v>896</v>
      </c>
      <c r="D46" s="31">
        <f>D49</f>
        <v>30</v>
      </c>
      <c r="E46" s="31">
        <f>E49</f>
        <v>3</v>
      </c>
      <c r="F46" s="359">
        <f>F49</f>
        <v>1</v>
      </c>
      <c r="G46" s="359">
        <f>G49</f>
        <v>1</v>
      </c>
      <c r="H46" s="359">
        <f>H49</f>
        <v>0</v>
      </c>
      <c r="I46" s="359">
        <f>I49</f>
        <v>1</v>
      </c>
      <c r="J46" s="359">
        <f>J49</f>
        <v>20</v>
      </c>
      <c r="K46" s="359">
        <f>K49</f>
        <v>6</v>
      </c>
      <c r="L46" s="359">
        <f>L49</f>
        <v>0</v>
      </c>
    </row>
    <row r="47" spans="1:12" s="355" customFormat="1" ht="12" customHeight="1" x14ac:dyDescent="0.2">
      <c r="A47" s="304" t="s">
        <v>16</v>
      </c>
      <c r="B47" s="124" t="s">
        <v>64</v>
      </c>
      <c r="C47" s="236">
        <v>1661</v>
      </c>
      <c r="D47" s="236">
        <v>73</v>
      </c>
      <c r="E47" s="236">
        <v>7</v>
      </c>
      <c r="F47" s="358">
        <v>2</v>
      </c>
      <c r="G47" s="358">
        <v>2</v>
      </c>
      <c r="H47" s="358">
        <v>1</v>
      </c>
      <c r="I47" s="358">
        <v>12</v>
      </c>
      <c r="J47" s="358">
        <v>50</v>
      </c>
      <c r="K47" s="358">
        <v>15</v>
      </c>
      <c r="L47" s="358">
        <v>0</v>
      </c>
    </row>
    <row r="48" spans="1:12" s="355" customFormat="1" ht="12" customHeight="1" x14ac:dyDescent="0.2">
      <c r="A48" s="303"/>
      <c r="B48" s="124" t="s">
        <v>63</v>
      </c>
      <c r="C48" s="236">
        <v>765</v>
      </c>
      <c r="D48" s="236">
        <v>43</v>
      </c>
      <c r="E48" s="236">
        <v>4</v>
      </c>
      <c r="F48" s="358">
        <v>1</v>
      </c>
      <c r="G48" s="358">
        <v>1</v>
      </c>
      <c r="H48" s="358">
        <v>1</v>
      </c>
      <c r="I48" s="358">
        <v>11</v>
      </c>
      <c r="J48" s="358">
        <v>30</v>
      </c>
      <c r="K48" s="358">
        <v>9</v>
      </c>
      <c r="L48" s="358">
        <v>0</v>
      </c>
    </row>
    <row r="49" spans="1:12" s="355" customFormat="1" ht="12" customHeight="1" x14ac:dyDescent="0.2">
      <c r="A49" s="302"/>
      <c r="B49" s="124" t="s">
        <v>62</v>
      </c>
      <c r="C49" s="236">
        <v>896</v>
      </c>
      <c r="D49" s="236">
        <v>30</v>
      </c>
      <c r="E49" s="236">
        <v>3</v>
      </c>
      <c r="F49" s="358">
        <v>1</v>
      </c>
      <c r="G49" s="358">
        <v>1</v>
      </c>
      <c r="H49" s="358">
        <v>0</v>
      </c>
      <c r="I49" s="358">
        <v>1</v>
      </c>
      <c r="J49" s="358">
        <v>20</v>
      </c>
      <c r="K49" s="358">
        <v>6</v>
      </c>
      <c r="L49" s="358">
        <v>0</v>
      </c>
    </row>
    <row r="50" spans="1:12" s="355" customFormat="1" ht="12" customHeight="1" x14ac:dyDescent="0.2">
      <c r="A50" s="104" t="s">
        <v>15</v>
      </c>
      <c r="B50" s="233" t="s">
        <v>64</v>
      </c>
      <c r="C50" s="232">
        <v>558</v>
      </c>
      <c r="D50" s="232">
        <v>17</v>
      </c>
      <c r="E50" s="232">
        <v>1</v>
      </c>
      <c r="F50" s="357">
        <v>1</v>
      </c>
      <c r="G50" s="357">
        <v>1</v>
      </c>
      <c r="H50" s="357">
        <v>1</v>
      </c>
      <c r="I50" s="357">
        <v>10</v>
      </c>
      <c r="J50" s="357">
        <v>11</v>
      </c>
      <c r="K50" s="357">
        <v>4</v>
      </c>
      <c r="L50" s="357">
        <v>0</v>
      </c>
    </row>
    <row r="51" spans="1:12" s="355" customFormat="1" ht="12" customHeight="1" x14ac:dyDescent="0.2">
      <c r="A51" s="103"/>
      <c r="B51" s="233" t="s">
        <v>63</v>
      </c>
      <c r="C51" s="232">
        <v>239</v>
      </c>
      <c r="D51" s="232">
        <v>12</v>
      </c>
      <c r="E51" s="232">
        <v>1</v>
      </c>
      <c r="F51" s="357">
        <v>1</v>
      </c>
      <c r="G51" s="357">
        <v>1</v>
      </c>
      <c r="H51" s="357">
        <v>1</v>
      </c>
      <c r="I51" s="357">
        <v>10</v>
      </c>
      <c r="J51" s="357">
        <v>7</v>
      </c>
      <c r="K51" s="357">
        <v>3</v>
      </c>
      <c r="L51" s="357">
        <v>0</v>
      </c>
    </row>
    <row r="52" spans="1:12" s="355" customFormat="1" ht="12" customHeight="1" x14ac:dyDescent="0.2">
      <c r="A52" s="102"/>
      <c r="B52" s="233" t="s">
        <v>62</v>
      </c>
      <c r="C52" s="232">
        <v>319</v>
      </c>
      <c r="D52" s="232">
        <v>5</v>
      </c>
      <c r="E52" s="232">
        <v>0</v>
      </c>
      <c r="F52" s="357">
        <v>0</v>
      </c>
      <c r="G52" s="357">
        <v>0</v>
      </c>
      <c r="H52" s="357">
        <v>0</v>
      </c>
      <c r="I52" s="357">
        <v>0</v>
      </c>
      <c r="J52" s="357">
        <v>4</v>
      </c>
      <c r="K52" s="357">
        <v>1</v>
      </c>
      <c r="L52" s="357">
        <v>0</v>
      </c>
    </row>
    <row r="53" spans="1:12" s="355" customFormat="1" ht="12" customHeight="1" x14ac:dyDescent="0.2">
      <c r="A53" s="300" t="s">
        <v>14</v>
      </c>
      <c r="B53" s="233" t="s">
        <v>64</v>
      </c>
      <c r="C53" s="232">
        <v>116</v>
      </c>
      <c r="D53" s="232">
        <v>8</v>
      </c>
      <c r="E53" s="232">
        <v>1</v>
      </c>
      <c r="F53" s="357">
        <v>0</v>
      </c>
      <c r="G53" s="357">
        <v>0</v>
      </c>
      <c r="H53" s="357">
        <v>0</v>
      </c>
      <c r="I53" s="357">
        <v>1</v>
      </c>
      <c r="J53" s="357">
        <v>6</v>
      </c>
      <c r="K53" s="357">
        <v>0</v>
      </c>
      <c r="L53" s="357">
        <v>0</v>
      </c>
    </row>
    <row r="54" spans="1:12" s="355" customFormat="1" ht="12" customHeight="1" x14ac:dyDescent="0.2">
      <c r="A54" s="299"/>
      <c r="B54" s="233" t="s">
        <v>63</v>
      </c>
      <c r="C54" s="232">
        <v>52</v>
      </c>
      <c r="D54" s="232">
        <v>5</v>
      </c>
      <c r="E54" s="232">
        <v>0</v>
      </c>
      <c r="F54" s="357">
        <v>0</v>
      </c>
      <c r="G54" s="357">
        <v>0</v>
      </c>
      <c r="H54" s="357">
        <v>0</v>
      </c>
      <c r="I54" s="357">
        <v>1</v>
      </c>
      <c r="J54" s="357">
        <v>4</v>
      </c>
      <c r="K54" s="357">
        <v>0</v>
      </c>
      <c r="L54" s="357">
        <v>0</v>
      </c>
    </row>
    <row r="55" spans="1:12" s="355" customFormat="1" ht="12" customHeight="1" x14ac:dyDescent="0.2">
      <c r="A55" s="298"/>
      <c r="B55" s="233" t="s">
        <v>62</v>
      </c>
      <c r="C55" s="232">
        <v>64</v>
      </c>
      <c r="D55" s="232">
        <v>3</v>
      </c>
      <c r="E55" s="232">
        <v>1</v>
      </c>
      <c r="F55" s="357">
        <v>0</v>
      </c>
      <c r="G55" s="357">
        <v>0</v>
      </c>
      <c r="H55" s="357">
        <v>0</v>
      </c>
      <c r="I55" s="357">
        <v>0</v>
      </c>
      <c r="J55" s="357">
        <v>2</v>
      </c>
      <c r="K55" s="357">
        <v>0</v>
      </c>
      <c r="L55" s="357">
        <v>0</v>
      </c>
    </row>
    <row r="56" spans="1:12" s="355" customFormat="1" ht="12" customHeight="1" x14ac:dyDescent="0.2">
      <c r="A56" s="300" t="s">
        <v>13</v>
      </c>
      <c r="B56" s="233" t="s">
        <v>64</v>
      </c>
      <c r="C56" s="232">
        <v>378</v>
      </c>
      <c r="D56" s="232">
        <v>19</v>
      </c>
      <c r="E56" s="232">
        <v>2</v>
      </c>
      <c r="F56" s="357">
        <v>1</v>
      </c>
      <c r="G56" s="357">
        <v>1</v>
      </c>
      <c r="H56" s="357">
        <v>0</v>
      </c>
      <c r="I56" s="357">
        <v>0</v>
      </c>
      <c r="J56" s="357">
        <v>15</v>
      </c>
      <c r="K56" s="357">
        <v>4</v>
      </c>
      <c r="L56" s="357">
        <v>0</v>
      </c>
    </row>
    <row r="57" spans="1:12" s="355" customFormat="1" ht="12" customHeight="1" x14ac:dyDescent="0.2">
      <c r="A57" s="299"/>
      <c r="B57" s="233" t="s">
        <v>63</v>
      </c>
      <c r="C57" s="232">
        <v>187</v>
      </c>
      <c r="D57" s="232">
        <v>8</v>
      </c>
      <c r="E57" s="232">
        <v>1</v>
      </c>
      <c r="F57" s="357">
        <v>0</v>
      </c>
      <c r="G57" s="357">
        <v>0</v>
      </c>
      <c r="H57" s="357">
        <v>0</v>
      </c>
      <c r="I57" s="357">
        <v>0</v>
      </c>
      <c r="J57" s="357">
        <v>7</v>
      </c>
      <c r="K57" s="357">
        <v>2</v>
      </c>
      <c r="L57" s="357">
        <v>0</v>
      </c>
    </row>
    <row r="58" spans="1:12" s="355" customFormat="1" ht="12" customHeight="1" x14ac:dyDescent="0.2">
      <c r="A58" s="298"/>
      <c r="B58" s="233" t="s">
        <v>62</v>
      </c>
      <c r="C58" s="232">
        <v>191</v>
      </c>
      <c r="D58" s="232">
        <v>11</v>
      </c>
      <c r="E58" s="232">
        <v>1</v>
      </c>
      <c r="F58" s="357">
        <v>1</v>
      </c>
      <c r="G58" s="357">
        <v>1</v>
      </c>
      <c r="H58" s="357">
        <v>0</v>
      </c>
      <c r="I58" s="357">
        <v>0</v>
      </c>
      <c r="J58" s="357">
        <v>8</v>
      </c>
      <c r="K58" s="357">
        <v>2</v>
      </c>
      <c r="L58" s="357">
        <v>0</v>
      </c>
    </row>
    <row r="59" spans="1:12" s="355" customFormat="1" ht="12" customHeight="1" x14ac:dyDescent="0.2">
      <c r="A59" s="300" t="s">
        <v>12</v>
      </c>
      <c r="B59" s="233" t="s">
        <v>64</v>
      </c>
      <c r="C59" s="232">
        <v>609</v>
      </c>
      <c r="D59" s="232">
        <v>29</v>
      </c>
      <c r="E59" s="232">
        <v>3</v>
      </c>
      <c r="F59" s="357">
        <v>0</v>
      </c>
      <c r="G59" s="357">
        <v>0</v>
      </c>
      <c r="H59" s="357">
        <v>0</v>
      </c>
      <c r="I59" s="357">
        <v>1</v>
      </c>
      <c r="J59" s="357">
        <v>18</v>
      </c>
      <c r="K59" s="357">
        <v>7</v>
      </c>
      <c r="L59" s="357">
        <v>0</v>
      </c>
    </row>
    <row r="60" spans="1:12" s="355" customFormat="1" ht="12" customHeight="1" x14ac:dyDescent="0.2">
      <c r="A60" s="299"/>
      <c r="B60" s="233" t="s">
        <v>63</v>
      </c>
      <c r="C60" s="232">
        <v>287</v>
      </c>
      <c r="D60" s="232">
        <v>18</v>
      </c>
      <c r="E60" s="232">
        <v>2</v>
      </c>
      <c r="F60" s="357">
        <v>0</v>
      </c>
      <c r="G60" s="357">
        <v>0</v>
      </c>
      <c r="H60" s="357">
        <v>0</v>
      </c>
      <c r="I60" s="357">
        <v>0</v>
      </c>
      <c r="J60" s="357">
        <v>12</v>
      </c>
      <c r="K60" s="357">
        <v>4</v>
      </c>
      <c r="L60" s="357">
        <v>0</v>
      </c>
    </row>
    <row r="61" spans="1:12" s="355" customFormat="1" ht="12" customHeight="1" x14ac:dyDescent="0.2">
      <c r="A61" s="298"/>
      <c r="B61" s="233" t="s">
        <v>62</v>
      </c>
      <c r="C61" s="232">
        <v>322</v>
      </c>
      <c r="D61" s="232">
        <v>11</v>
      </c>
      <c r="E61" s="232">
        <v>1</v>
      </c>
      <c r="F61" s="357">
        <v>0</v>
      </c>
      <c r="G61" s="357">
        <v>0</v>
      </c>
      <c r="H61" s="357">
        <v>0</v>
      </c>
      <c r="I61" s="357">
        <v>1</v>
      </c>
      <c r="J61" s="357">
        <v>6</v>
      </c>
      <c r="K61" s="357">
        <v>3</v>
      </c>
      <c r="L61" s="357">
        <v>0</v>
      </c>
    </row>
    <row r="62" spans="1:12" s="355" customFormat="1" ht="12" customHeight="1" x14ac:dyDescent="0.2">
      <c r="A62" s="308" t="s">
        <v>11</v>
      </c>
      <c r="B62" s="133" t="s">
        <v>64</v>
      </c>
      <c r="C62" s="31">
        <f>C65</f>
        <v>1266</v>
      </c>
      <c r="D62" s="31">
        <f>D65</f>
        <v>57</v>
      </c>
      <c r="E62" s="31">
        <f>E65</f>
        <v>9</v>
      </c>
      <c r="F62" s="359">
        <f>F65</f>
        <v>2</v>
      </c>
      <c r="G62" s="359">
        <f>G65</f>
        <v>2</v>
      </c>
      <c r="H62" s="359">
        <f>H65</f>
        <v>2</v>
      </c>
      <c r="I62" s="359" t="str">
        <f>I65</f>
        <v>-</v>
      </c>
      <c r="J62" s="359">
        <f>J65</f>
        <v>37</v>
      </c>
      <c r="K62" s="359">
        <f>K65</f>
        <v>6</v>
      </c>
      <c r="L62" s="359">
        <f>L65</f>
        <v>3</v>
      </c>
    </row>
    <row r="63" spans="1:12" s="355" customFormat="1" ht="12" customHeight="1" x14ac:dyDescent="0.2">
      <c r="A63" s="307"/>
      <c r="B63" s="133" t="s">
        <v>63</v>
      </c>
      <c r="C63" s="31">
        <f>C66</f>
        <v>602</v>
      </c>
      <c r="D63" s="31">
        <f>D66</f>
        <v>29</v>
      </c>
      <c r="E63" s="31">
        <f>E66</f>
        <v>3</v>
      </c>
      <c r="F63" s="359">
        <f>F66</f>
        <v>1</v>
      </c>
      <c r="G63" s="359">
        <f>G66</f>
        <v>1</v>
      </c>
      <c r="H63" s="359">
        <f>H66</f>
        <v>1</v>
      </c>
      <c r="I63" s="359" t="str">
        <f>I66</f>
        <v>-</v>
      </c>
      <c r="J63" s="359">
        <f>J66</f>
        <v>20</v>
      </c>
      <c r="K63" s="359">
        <f>K66</f>
        <v>4</v>
      </c>
      <c r="L63" s="359">
        <f>L66</f>
        <v>1</v>
      </c>
    </row>
    <row r="64" spans="1:12" s="355" customFormat="1" ht="12" customHeight="1" x14ac:dyDescent="0.2">
      <c r="A64" s="306"/>
      <c r="B64" s="133" t="s">
        <v>62</v>
      </c>
      <c r="C64" s="31">
        <f>C67</f>
        <v>664</v>
      </c>
      <c r="D64" s="31">
        <f>D67</f>
        <v>28</v>
      </c>
      <c r="E64" s="31">
        <f>E67</f>
        <v>6</v>
      </c>
      <c r="F64" s="359">
        <f>F67</f>
        <v>1</v>
      </c>
      <c r="G64" s="359">
        <f>G67</f>
        <v>1</v>
      </c>
      <c r="H64" s="359">
        <f>H67</f>
        <v>1</v>
      </c>
      <c r="I64" s="359" t="str">
        <f>I67</f>
        <v>-</v>
      </c>
      <c r="J64" s="359">
        <f>J67</f>
        <v>17</v>
      </c>
      <c r="K64" s="359">
        <f>K67</f>
        <v>2</v>
      </c>
      <c r="L64" s="359">
        <f>L67</f>
        <v>2</v>
      </c>
    </row>
    <row r="65" spans="1:12" s="355" customFormat="1" ht="12" customHeight="1" x14ac:dyDescent="0.2">
      <c r="A65" s="304" t="s">
        <v>10</v>
      </c>
      <c r="B65" s="124" t="s">
        <v>64</v>
      </c>
      <c r="C65" s="236">
        <v>1266</v>
      </c>
      <c r="D65" s="236">
        <v>57</v>
      </c>
      <c r="E65" s="236">
        <v>9</v>
      </c>
      <c r="F65" s="358">
        <v>2</v>
      </c>
      <c r="G65" s="358">
        <v>2</v>
      </c>
      <c r="H65" s="358">
        <v>2</v>
      </c>
      <c r="I65" s="358" t="s">
        <v>4</v>
      </c>
      <c r="J65" s="358">
        <v>37</v>
      </c>
      <c r="K65" s="358">
        <v>6</v>
      </c>
      <c r="L65" s="358">
        <v>3</v>
      </c>
    </row>
    <row r="66" spans="1:12" s="355" customFormat="1" ht="12" customHeight="1" x14ac:dyDescent="0.2">
      <c r="A66" s="303"/>
      <c r="B66" s="124" t="s">
        <v>63</v>
      </c>
      <c r="C66" s="236">
        <v>602</v>
      </c>
      <c r="D66" s="236">
        <v>29</v>
      </c>
      <c r="E66" s="236">
        <v>3</v>
      </c>
      <c r="F66" s="358">
        <v>1</v>
      </c>
      <c r="G66" s="358">
        <v>1</v>
      </c>
      <c r="H66" s="358">
        <v>1</v>
      </c>
      <c r="I66" s="358" t="s">
        <v>4</v>
      </c>
      <c r="J66" s="358">
        <v>20</v>
      </c>
      <c r="K66" s="358">
        <v>4</v>
      </c>
      <c r="L66" s="358">
        <v>1</v>
      </c>
    </row>
    <row r="67" spans="1:12" s="355" customFormat="1" ht="12" customHeight="1" x14ac:dyDescent="0.2">
      <c r="A67" s="302"/>
      <c r="B67" s="124" t="s">
        <v>62</v>
      </c>
      <c r="C67" s="236">
        <v>664</v>
      </c>
      <c r="D67" s="236">
        <v>28</v>
      </c>
      <c r="E67" s="236">
        <v>6</v>
      </c>
      <c r="F67" s="358">
        <v>1</v>
      </c>
      <c r="G67" s="358">
        <v>1</v>
      </c>
      <c r="H67" s="358">
        <v>1</v>
      </c>
      <c r="I67" s="358" t="s">
        <v>4</v>
      </c>
      <c r="J67" s="358">
        <v>17</v>
      </c>
      <c r="K67" s="358">
        <v>2</v>
      </c>
      <c r="L67" s="358">
        <v>2</v>
      </c>
    </row>
    <row r="68" spans="1:12" s="355" customFormat="1" ht="12" customHeight="1" x14ac:dyDescent="0.2">
      <c r="A68" s="300" t="s">
        <v>9</v>
      </c>
      <c r="B68" s="233" t="s">
        <v>64</v>
      </c>
      <c r="C68" s="232">
        <v>323</v>
      </c>
      <c r="D68" s="232">
        <v>20</v>
      </c>
      <c r="E68" s="232">
        <v>2</v>
      </c>
      <c r="F68" s="357" t="s">
        <v>4</v>
      </c>
      <c r="G68" s="357" t="s">
        <v>4</v>
      </c>
      <c r="H68" s="357" t="s">
        <v>4</v>
      </c>
      <c r="I68" s="357" t="s">
        <v>4</v>
      </c>
      <c r="J68" s="357">
        <v>14</v>
      </c>
      <c r="K68" s="357">
        <v>1</v>
      </c>
      <c r="L68" s="357">
        <v>3</v>
      </c>
    </row>
    <row r="69" spans="1:12" s="355" customFormat="1" ht="12" customHeight="1" x14ac:dyDescent="0.2">
      <c r="A69" s="299"/>
      <c r="B69" s="233" t="s">
        <v>63</v>
      </c>
      <c r="C69" s="232">
        <v>135</v>
      </c>
      <c r="D69" s="232">
        <v>8</v>
      </c>
      <c r="E69" s="232">
        <v>1</v>
      </c>
      <c r="F69" s="357" t="s">
        <v>4</v>
      </c>
      <c r="G69" s="357" t="s">
        <v>4</v>
      </c>
      <c r="H69" s="357" t="s">
        <v>4</v>
      </c>
      <c r="I69" s="357" t="s">
        <v>4</v>
      </c>
      <c r="J69" s="357">
        <v>5</v>
      </c>
      <c r="K69" s="357">
        <v>1</v>
      </c>
      <c r="L69" s="357">
        <v>1</v>
      </c>
    </row>
    <row r="70" spans="1:12" s="355" customFormat="1" ht="12" customHeight="1" x14ac:dyDescent="0.2">
      <c r="A70" s="298"/>
      <c r="B70" s="233" t="s">
        <v>62</v>
      </c>
      <c r="C70" s="232">
        <v>188</v>
      </c>
      <c r="D70" s="232">
        <v>12</v>
      </c>
      <c r="E70" s="232">
        <v>1</v>
      </c>
      <c r="F70" s="357" t="s">
        <v>4</v>
      </c>
      <c r="G70" s="357" t="s">
        <v>4</v>
      </c>
      <c r="H70" s="357" t="s">
        <v>4</v>
      </c>
      <c r="I70" s="357" t="s">
        <v>4</v>
      </c>
      <c r="J70" s="357">
        <v>9</v>
      </c>
      <c r="K70" s="357" t="s">
        <v>4</v>
      </c>
      <c r="L70" s="357">
        <v>2</v>
      </c>
    </row>
    <row r="71" spans="1:12" s="355" customFormat="1" ht="12" customHeight="1" x14ac:dyDescent="0.2">
      <c r="A71" s="300" t="s">
        <v>8</v>
      </c>
      <c r="B71" s="233" t="s">
        <v>64</v>
      </c>
      <c r="C71" s="232">
        <v>288</v>
      </c>
      <c r="D71" s="232">
        <v>13</v>
      </c>
      <c r="E71" s="232">
        <v>5</v>
      </c>
      <c r="F71" s="357" t="s">
        <v>4</v>
      </c>
      <c r="G71" s="357" t="s">
        <v>4</v>
      </c>
      <c r="H71" s="357" t="s">
        <v>4</v>
      </c>
      <c r="I71" s="357" t="s">
        <v>4</v>
      </c>
      <c r="J71" s="357">
        <v>7</v>
      </c>
      <c r="K71" s="357">
        <v>1</v>
      </c>
      <c r="L71" s="357" t="s">
        <v>4</v>
      </c>
    </row>
    <row r="72" spans="1:12" s="355" customFormat="1" ht="12" customHeight="1" x14ac:dyDescent="0.2">
      <c r="A72" s="299"/>
      <c r="B72" s="233" t="s">
        <v>63</v>
      </c>
      <c r="C72" s="232">
        <v>135</v>
      </c>
      <c r="D72" s="232">
        <v>6</v>
      </c>
      <c r="E72" s="232">
        <v>1</v>
      </c>
      <c r="F72" s="357" t="s">
        <v>4</v>
      </c>
      <c r="G72" s="357" t="s">
        <v>4</v>
      </c>
      <c r="H72" s="357" t="s">
        <v>4</v>
      </c>
      <c r="I72" s="357" t="s">
        <v>4</v>
      </c>
      <c r="J72" s="357">
        <v>5</v>
      </c>
      <c r="K72" s="357" t="s">
        <v>4</v>
      </c>
      <c r="L72" s="357" t="s">
        <v>4</v>
      </c>
    </row>
    <row r="73" spans="1:12" s="355" customFormat="1" ht="12" customHeight="1" x14ac:dyDescent="0.2">
      <c r="A73" s="298"/>
      <c r="B73" s="233" t="s">
        <v>62</v>
      </c>
      <c r="C73" s="232">
        <v>153</v>
      </c>
      <c r="D73" s="232">
        <v>7</v>
      </c>
      <c r="E73" s="232">
        <v>4</v>
      </c>
      <c r="F73" s="357" t="s">
        <v>4</v>
      </c>
      <c r="G73" s="357" t="s">
        <v>4</v>
      </c>
      <c r="H73" s="357" t="s">
        <v>4</v>
      </c>
      <c r="I73" s="357" t="s">
        <v>4</v>
      </c>
      <c r="J73" s="357">
        <v>2</v>
      </c>
      <c r="K73" s="357">
        <v>1</v>
      </c>
      <c r="L73" s="357" t="s">
        <v>4</v>
      </c>
    </row>
    <row r="74" spans="1:12" s="355" customFormat="1" ht="12" customHeight="1" x14ac:dyDescent="0.2">
      <c r="A74" s="300" t="s">
        <v>7</v>
      </c>
      <c r="B74" s="233" t="s">
        <v>64</v>
      </c>
      <c r="C74" s="232">
        <v>262</v>
      </c>
      <c r="D74" s="232">
        <v>10</v>
      </c>
      <c r="E74" s="232">
        <v>1</v>
      </c>
      <c r="F74" s="357" t="s">
        <v>4</v>
      </c>
      <c r="G74" s="357" t="s">
        <v>4</v>
      </c>
      <c r="H74" s="357" t="s">
        <v>4</v>
      </c>
      <c r="I74" s="357" t="s">
        <v>4</v>
      </c>
      <c r="J74" s="357">
        <v>7</v>
      </c>
      <c r="K74" s="357">
        <v>2</v>
      </c>
      <c r="L74" s="357" t="s">
        <v>4</v>
      </c>
    </row>
    <row r="75" spans="1:12" s="355" customFormat="1" ht="12" customHeight="1" x14ac:dyDescent="0.2">
      <c r="A75" s="299"/>
      <c r="B75" s="233" t="s">
        <v>63</v>
      </c>
      <c r="C75" s="232">
        <v>132</v>
      </c>
      <c r="D75" s="232">
        <v>8</v>
      </c>
      <c r="E75" s="232">
        <v>1</v>
      </c>
      <c r="F75" s="357" t="s">
        <v>4</v>
      </c>
      <c r="G75" s="357" t="s">
        <v>4</v>
      </c>
      <c r="H75" s="357" t="s">
        <v>4</v>
      </c>
      <c r="I75" s="357" t="s">
        <v>4</v>
      </c>
      <c r="J75" s="357">
        <v>6</v>
      </c>
      <c r="K75" s="357">
        <v>1</v>
      </c>
      <c r="L75" s="357" t="s">
        <v>4</v>
      </c>
    </row>
    <row r="76" spans="1:12" s="355" customFormat="1" ht="12" customHeight="1" x14ac:dyDescent="0.2">
      <c r="A76" s="298"/>
      <c r="B76" s="233" t="s">
        <v>62</v>
      </c>
      <c r="C76" s="232">
        <v>130</v>
      </c>
      <c r="D76" s="232">
        <v>2</v>
      </c>
      <c r="E76" s="232" t="s">
        <v>4</v>
      </c>
      <c r="F76" s="357" t="s">
        <v>4</v>
      </c>
      <c r="G76" s="357" t="s">
        <v>4</v>
      </c>
      <c r="H76" s="357" t="s">
        <v>4</v>
      </c>
      <c r="I76" s="357" t="s">
        <v>4</v>
      </c>
      <c r="J76" s="357">
        <v>1</v>
      </c>
      <c r="K76" s="357">
        <v>1</v>
      </c>
      <c r="L76" s="357" t="s">
        <v>4</v>
      </c>
    </row>
    <row r="77" spans="1:12" s="355" customFormat="1" ht="12" customHeight="1" x14ac:dyDescent="0.2">
      <c r="A77" s="300" t="s">
        <v>6</v>
      </c>
      <c r="B77" s="233" t="s">
        <v>64</v>
      </c>
      <c r="C77" s="232">
        <v>178</v>
      </c>
      <c r="D77" s="232">
        <v>8</v>
      </c>
      <c r="E77" s="232">
        <v>1</v>
      </c>
      <c r="F77" s="357" t="s">
        <v>4</v>
      </c>
      <c r="G77" s="357" t="s">
        <v>4</v>
      </c>
      <c r="H77" s="357" t="s">
        <v>4</v>
      </c>
      <c r="I77" s="357" t="s">
        <v>4</v>
      </c>
      <c r="J77" s="357">
        <v>5</v>
      </c>
      <c r="K77" s="357">
        <v>2</v>
      </c>
      <c r="L77" s="357" t="s">
        <v>4</v>
      </c>
    </row>
    <row r="78" spans="1:12" s="355" customFormat="1" ht="12" customHeight="1" x14ac:dyDescent="0.2">
      <c r="A78" s="299"/>
      <c r="B78" s="233" t="s">
        <v>63</v>
      </c>
      <c r="C78" s="232">
        <v>75</v>
      </c>
      <c r="D78" s="232">
        <v>4</v>
      </c>
      <c r="E78" s="232" t="s">
        <v>4</v>
      </c>
      <c r="F78" s="357" t="s">
        <v>4</v>
      </c>
      <c r="G78" s="357" t="s">
        <v>4</v>
      </c>
      <c r="H78" s="357" t="s">
        <v>4</v>
      </c>
      <c r="I78" s="357" t="s">
        <v>4</v>
      </c>
      <c r="J78" s="357">
        <v>2</v>
      </c>
      <c r="K78" s="357">
        <v>2</v>
      </c>
      <c r="L78" s="357" t="s">
        <v>4</v>
      </c>
    </row>
    <row r="79" spans="1:12" s="355" customFormat="1" ht="12" customHeight="1" x14ac:dyDescent="0.2">
      <c r="A79" s="298"/>
      <c r="B79" s="233" t="s">
        <v>62</v>
      </c>
      <c r="C79" s="232">
        <v>103</v>
      </c>
      <c r="D79" s="232">
        <v>4</v>
      </c>
      <c r="E79" s="232">
        <v>1</v>
      </c>
      <c r="F79" s="357" t="s">
        <v>4</v>
      </c>
      <c r="G79" s="357" t="s">
        <v>4</v>
      </c>
      <c r="H79" s="357" t="s">
        <v>4</v>
      </c>
      <c r="I79" s="357" t="s">
        <v>4</v>
      </c>
      <c r="J79" s="357">
        <v>3</v>
      </c>
      <c r="K79" s="357" t="s">
        <v>4</v>
      </c>
      <c r="L79" s="357" t="s">
        <v>4</v>
      </c>
    </row>
    <row r="80" spans="1:12" s="355" customFormat="1" ht="12" customHeight="1" x14ac:dyDescent="0.2">
      <c r="A80" s="300" t="s">
        <v>5</v>
      </c>
      <c r="B80" s="233" t="s">
        <v>64</v>
      </c>
      <c r="C80" s="232">
        <v>215</v>
      </c>
      <c r="D80" s="232">
        <v>6</v>
      </c>
      <c r="E80" s="232" t="s">
        <v>4</v>
      </c>
      <c r="F80" s="357">
        <v>2</v>
      </c>
      <c r="G80" s="357">
        <v>2</v>
      </c>
      <c r="H80" s="357">
        <v>2</v>
      </c>
      <c r="I80" s="357" t="s">
        <v>4</v>
      </c>
      <c r="J80" s="357">
        <v>4</v>
      </c>
      <c r="K80" s="357" t="s">
        <v>4</v>
      </c>
      <c r="L80" s="357" t="s">
        <v>4</v>
      </c>
    </row>
    <row r="81" spans="1:12" s="355" customFormat="1" ht="12" customHeight="1" x14ac:dyDescent="0.2">
      <c r="A81" s="299"/>
      <c r="B81" s="233" t="s">
        <v>63</v>
      </c>
      <c r="C81" s="232">
        <v>125</v>
      </c>
      <c r="D81" s="232">
        <v>3</v>
      </c>
      <c r="E81" s="232" t="s">
        <v>4</v>
      </c>
      <c r="F81" s="357">
        <v>1</v>
      </c>
      <c r="G81" s="357">
        <v>1</v>
      </c>
      <c r="H81" s="357">
        <v>1</v>
      </c>
      <c r="I81" s="357" t="s">
        <v>4</v>
      </c>
      <c r="J81" s="357">
        <v>2</v>
      </c>
      <c r="K81" s="357" t="s">
        <v>4</v>
      </c>
      <c r="L81" s="357" t="s">
        <v>4</v>
      </c>
    </row>
    <row r="82" spans="1:12" s="355" customFormat="1" ht="12" customHeight="1" x14ac:dyDescent="0.2">
      <c r="A82" s="298"/>
      <c r="B82" s="233" t="s">
        <v>62</v>
      </c>
      <c r="C82" s="232">
        <v>90</v>
      </c>
      <c r="D82" s="232">
        <v>3</v>
      </c>
      <c r="E82" s="232" t="s">
        <v>4</v>
      </c>
      <c r="F82" s="357">
        <v>1</v>
      </c>
      <c r="G82" s="357">
        <v>1</v>
      </c>
      <c r="H82" s="357">
        <v>1</v>
      </c>
      <c r="I82" s="357" t="s">
        <v>4</v>
      </c>
      <c r="J82" s="357">
        <v>2</v>
      </c>
      <c r="K82" s="357" t="s">
        <v>4</v>
      </c>
      <c r="L82" s="357" t="s">
        <v>4</v>
      </c>
    </row>
    <row r="83" spans="1:12" s="355" customFormat="1" ht="12" customHeight="1" x14ac:dyDescent="0.2">
      <c r="A83" s="53"/>
      <c r="B83" s="169"/>
      <c r="C83" s="169"/>
      <c r="D83" s="169"/>
      <c r="E83" s="164"/>
      <c r="F83" s="356"/>
      <c r="G83" s="356"/>
      <c r="H83" s="356"/>
      <c r="I83" s="356"/>
      <c r="J83" s="356"/>
      <c r="K83" s="356"/>
      <c r="L83" s="356"/>
    </row>
    <row r="84" spans="1:12" ht="12" customHeight="1" x14ac:dyDescent="0.2">
      <c r="A84" s="16" t="s">
        <v>149</v>
      </c>
      <c r="B84" s="354"/>
      <c r="C84" s="16"/>
      <c r="D84" s="16"/>
      <c r="E84" s="353"/>
      <c r="F84" s="352"/>
      <c r="G84" s="167"/>
      <c r="H84" s="167"/>
      <c r="I84" s="167"/>
    </row>
    <row r="85" spans="1:12" ht="12" customHeight="1" x14ac:dyDescent="0.2">
      <c r="A85" s="350"/>
      <c r="B85" s="351"/>
      <c r="C85" s="350"/>
      <c r="D85" s="350"/>
      <c r="E85" s="349"/>
      <c r="F85" s="348"/>
    </row>
    <row r="86" spans="1:12" ht="12" customHeight="1" x14ac:dyDescent="0.2">
      <c r="A86" s="53"/>
      <c r="B86" s="169"/>
      <c r="C86" s="53"/>
      <c r="D86" s="53"/>
      <c r="E86" s="167"/>
      <c r="F86" s="167"/>
    </row>
    <row r="87" spans="1:12" ht="12" customHeight="1" x14ac:dyDescent="0.2">
      <c r="A87" s="346"/>
      <c r="B87" s="347"/>
      <c r="C87" s="346"/>
      <c r="D87" s="346"/>
      <c r="E87" s="167"/>
      <c r="F87" s="345"/>
      <c r="G87" s="167"/>
    </row>
    <row r="88" spans="1:12" ht="12" customHeight="1" x14ac:dyDescent="0.2">
      <c r="A88" s="346"/>
      <c r="B88" s="347"/>
      <c r="C88" s="346"/>
      <c r="D88" s="346"/>
      <c r="E88" s="167"/>
      <c r="F88" s="345"/>
      <c r="G88" s="167"/>
    </row>
    <row r="89" spans="1:12" ht="12" customHeight="1" x14ac:dyDescent="0.2">
      <c r="A89" s="346"/>
      <c r="B89" s="347"/>
      <c r="C89" s="346"/>
      <c r="D89" s="346"/>
      <c r="E89" s="167"/>
      <c r="F89" s="345"/>
      <c r="G89" s="167"/>
    </row>
    <row r="90" spans="1:12" ht="12" customHeight="1" x14ac:dyDescent="0.2">
      <c r="A90" s="346"/>
      <c r="B90" s="347"/>
      <c r="C90" s="346"/>
      <c r="D90" s="346"/>
      <c r="E90" s="167"/>
      <c r="F90" s="345"/>
      <c r="G90" s="167"/>
    </row>
  </sheetData>
  <mergeCells count="40">
    <mergeCell ref="L3:L7"/>
    <mergeCell ref="A26:A28"/>
    <mergeCell ref="J4:J7"/>
    <mergeCell ref="I4:I7"/>
    <mergeCell ref="G5:H5"/>
    <mergeCell ref="E4:E7"/>
    <mergeCell ref="K1:L1"/>
    <mergeCell ref="A8:A10"/>
    <mergeCell ref="K3:K7"/>
    <mergeCell ref="C2:C7"/>
    <mergeCell ref="F4:F7"/>
    <mergeCell ref="D2:D7"/>
    <mergeCell ref="E3:J3"/>
    <mergeCell ref="G4:H4"/>
    <mergeCell ref="A17:A19"/>
    <mergeCell ref="A20:A22"/>
    <mergeCell ref="A14:A16"/>
    <mergeCell ref="A11:A13"/>
    <mergeCell ref="A44:A46"/>
    <mergeCell ref="A41:A43"/>
    <mergeCell ref="A68:A70"/>
    <mergeCell ref="A71:A73"/>
    <mergeCell ref="E2:L2"/>
    <mergeCell ref="A29:A31"/>
    <mergeCell ref="A32:A34"/>
    <mergeCell ref="A35:A37"/>
    <mergeCell ref="A38:A40"/>
    <mergeCell ref="G6:G7"/>
    <mergeCell ref="A2:B7"/>
    <mergeCell ref="A23:A25"/>
    <mergeCell ref="A74:A76"/>
    <mergeCell ref="A77:A79"/>
    <mergeCell ref="A80:A82"/>
    <mergeCell ref="A47:A49"/>
    <mergeCell ref="A50:A52"/>
    <mergeCell ref="A53:A55"/>
    <mergeCell ref="A56:A58"/>
    <mergeCell ref="A59:A61"/>
    <mergeCell ref="A62:A64"/>
    <mergeCell ref="A65:A67"/>
  </mergeCells>
  <phoneticPr fontId="6"/>
  <pageMargins left="0.78740157480314965" right="0.35" top="0.78740157480314965" bottom="0.78740157480314965" header="0" footer="0"/>
  <pageSetup paperSize="9" orientation="landscape" r:id="rId1"/>
  <headerFooter alignWithMargins="0"/>
  <rowBreaks count="3" manualBreakCount="3">
    <brk id="22160" min="188" max="40220" man="1"/>
    <brk id="26140" min="184" max="46680" man="1"/>
    <brk id="29988" min="180" max="5052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T89"/>
  <sheetViews>
    <sheetView showGridLines="0" view="pageBreakPreview" zoomScaleNormal="25" workbookViewId="0">
      <pane xSplit="2" ySplit="8" topLeftCell="C9" activePane="bottomRight" state="frozen"/>
      <selection activeCell="B8" sqref="B8:O8"/>
      <selection pane="topRight" activeCell="B8" sqref="B8:O8"/>
      <selection pane="bottomLeft" activeCell="B8" sqref="B8:O8"/>
      <selection pane="bottomRight" activeCell="B8" sqref="B8:O8"/>
    </sheetView>
  </sheetViews>
  <sheetFormatPr defaultColWidth="9" defaultRowHeight="18" x14ac:dyDescent="0.55000000000000004"/>
  <cols>
    <col min="1" max="1" width="14.1796875" style="2" customWidth="1"/>
    <col min="2" max="2" width="7" style="2" customWidth="1"/>
    <col min="3" max="3" width="10.6328125" style="2" customWidth="1"/>
    <col min="4" max="6" width="10.6328125" style="285" customWidth="1"/>
    <col min="7" max="11" width="10.6328125" style="1" customWidth="1"/>
    <col min="12" max="15" width="11" style="1" customWidth="1"/>
    <col min="16" max="18" width="8.08984375" style="1" customWidth="1"/>
    <col min="19" max="23" width="7.90625" style="1" customWidth="1"/>
    <col min="24" max="16384" width="9" style="1"/>
  </cols>
  <sheetData>
    <row r="1" spans="1:20" ht="15" customHeight="1" x14ac:dyDescent="0.55000000000000004">
      <c r="A1" s="16" t="s">
        <v>193</v>
      </c>
      <c r="B1" s="16"/>
      <c r="C1" s="16"/>
      <c r="D1" s="16"/>
      <c r="E1" s="16"/>
      <c r="F1" s="16"/>
      <c r="G1" s="9"/>
      <c r="H1" s="9"/>
      <c r="I1" s="9"/>
      <c r="J1" s="9"/>
      <c r="K1" s="9"/>
      <c r="L1" s="49" t="s">
        <v>40</v>
      </c>
      <c r="M1" s="9"/>
      <c r="N1" s="9"/>
      <c r="O1" s="9"/>
      <c r="P1" s="9"/>
      <c r="R1" s="50"/>
      <c r="S1" s="438"/>
      <c r="T1" s="438"/>
    </row>
    <row r="2" spans="1:20" ht="11.25" customHeight="1" x14ac:dyDescent="0.55000000000000004">
      <c r="A2" s="437"/>
      <c r="B2" s="436"/>
      <c r="C2" s="436" t="s">
        <v>163</v>
      </c>
      <c r="D2" s="435" t="s">
        <v>192</v>
      </c>
      <c r="E2" s="373"/>
      <c r="F2" s="373"/>
      <c r="G2" s="434"/>
      <c r="H2" s="434"/>
      <c r="I2" s="434"/>
      <c r="J2" s="433" t="s">
        <v>168</v>
      </c>
      <c r="K2" s="160"/>
      <c r="L2" s="159"/>
    </row>
    <row r="3" spans="1:20" s="7" customFormat="1" ht="11.25" customHeight="1" x14ac:dyDescent="0.2">
      <c r="A3" s="430"/>
      <c r="B3" s="429"/>
      <c r="C3" s="432"/>
      <c r="D3" s="431"/>
      <c r="E3" s="371"/>
      <c r="F3" s="371"/>
      <c r="G3" s="201" t="s">
        <v>191</v>
      </c>
      <c r="H3" s="277"/>
      <c r="I3" s="277"/>
      <c r="J3" s="60"/>
      <c r="K3" s="59"/>
      <c r="L3" s="58"/>
    </row>
    <row r="4" spans="1:20" s="7" customFormat="1" ht="33" customHeight="1" x14ac:dyDescent="0.2">
      <c r="A4" s="430"/>
      <c r="B4" s="429"/>
      <c r="C4" s="429"/>
      <c r="D4" s="188" t="s">
        <v>158</v>
      </c>
      <c r="E4" s="427" t="s">
        <v>157</v>
      </c>
      <c r="F4" s="428" t="s">
        <v>129</v>
      </c>
      <c r="G4" s="201" t="s">
        <v>190</v>
      </c>
      <c r="H4" s="277"/>
      <c r="I4" s="276"/>
      <c r="J4" s="427" t="s">
        <v>163</v>
      </c>
      <c r="K4" s="427" t="s">
        <v>189</v>
      </c>
      <c r="L4" s="426" t="s">
        <v>188</v>
      </c>
    </row>
    <row r="5" spans="1:20" ht="18.75" customHeight="1" x14ac:dyDescent="0.55000000000000004">
      <c r="A5" s="425"/>
      <c r="B5" s="424"/>
      <c r="C5" s="424"/>
      <c r="D5" s="423"/>
      <c r="E5" s="422"/>
      <c r="F5" s="418"/>
      <c r="G5" s="421" t="s">
        <v>158</v>
      </c>
      <c r="H5" s="420" t="s">
        <v>157</v>
      </c>
      <c r="I5" s="419" t="s">
        <v>129</v>
      </c>
      <c r="J5" s="419" t="s">
        <v>156</v>
      </c>
      <c r="K5" s="419" t="s">
        <v>152</v>
      </c>
      <c r="L5" s="418" t="s">
        <v>155</v>
      </c>
    </row>
    <row r="6" spans="1:20" s="406" customFormat="1" ht="15" customHeight="1" x14ac:dyDescent="0.55000000000000004">
      <c r="A6" s="413" t="s">
        <v>30</v>
      </c>
      <c r="B6" s="412" t="s">
        <v>67</v>
      </c>
      <c r="C6" s="408">
        <v>3435263</v>
      </c>
      <c r="D6" s="416">
        <v>146073</v>
      </c>
      <c r="E6" s="415">
        <v>44715</v>
      </c>
      <c r="F6" s="415">
        <v>190788</v>
      </c>
      <c r="G6" s="416">
        <v>2425</v>
      </c>
      <c r="H6" s="415">
        <v>457</v>
      </c>
      <c r="I6" s="415">
        <v>2882</v>
      </c>
      <c r="J6" s="415">
        <v>2207914</v>
      </c>
      <c r="K6" s="415">
        <v>97408</v>
      </c>
      <c r="L6" s="414">
        <f>K6/J6</f>
        <v>4.4117660379887985E-2</v>
      </c>
    </row>
    <row r="7" spans="1:20" s="406" customFormat="1" ht="15" customHeight="1" x14ac:dyDescent="0.55000000000000004">
      <c r="A7" s="410"/>
      <c r="B7" s="409" t="s">
        <v>66</v>
      </c>
      <c r="C7" s="417">
        <v>1559389</v>
      </c>
      <c r="D7" s="416">
        <v>60865</v>
      </c>
      <c r="E7" s="415">
        <v>17972</v>
      </c>
      <c r="F7" s="415">
        <v>78837</v>
      </c>
      <c r="G7" s="416">
        <v>1965</v>
      </c>
      <c r="H7" s="415">
        <v>358</v>
      </c>
      <c r="I7" s="415">
        <v>2323</v>
      </c>
      <c r="J7" s="415">
        <v>1066784</v>
      </c>
      <c r="K7" s="415">
        <v>37806</v>
      </c>
      <c r="L7" s="414">
        <f>K7/J7</f>
        <v>3.5439226685064641E-2</v>
      </c>
    </row>
    <row r="8" spans="1:20" s="406" customFormat="1" ht="15" customHeight="1" x14ac:dyDescent="0.55000000000000004">
      <c r="A8" s="410"/>
      <c r="B8" s="409" t="s">
        <v>65</v>
      </c>
      <c r="C8" s="417">
        <v>1875874</v>
      </c>
      <c r="D8" s="416">
        <v>85208</v>
      </c>
      <c r="E8" s="415">
        <v>26743</v>
      </c>
      <c r="F8" s="415">
        <v>111951</v>
      </c>
      <c r="G8" s="416">
        <v>460</v>
      </c>
      <c r="H8" s="415">
        <v>99</v>
      </c>
      <c r="I8" s="415">
        <v>559</v>
      </c>
      <c r="J8" s="415">
        <v>1141130</v>
      </c>
      <c r="K8" s="415">
        <v>59602</v>
      </c>
      <c r="L8" s="414">
        <f>K8/J8</f>
        <v>5.2230683620621665E-2</v>
      </c>
    </row>
    <row r="9" spans="1:20" s="406" customFormat="1" ht="15" customHeight="1" x14ac:dyDescent="0.55000000000000004">
      <c r="A9" s="413" t="s">
        <v>29</v>
      </c>
      <c r="B9" s="412" t="s">
        <v>67</v>
      </c>
      <c r="C9" s="408">
        <f>SUM(C12+C15)</f>
        <v>253040</v>
      </c>
      <c r="D9" s="408">
        <f>SUM(D12+D15)</f>
        <v>13218</v>
      </c>
      <c r="E9" s="408">
        <f>SUM(E12+E15)</f>
        <v>1448</v>
      </c>
      <c r="F9" s="408">
        <f>SUM(F12+F15)</f>
        <v>6499</v>
      </c>
      <c r="G9" s="408">
        <f>SUM(G12+G15)</f>
        <v>76</v>
      </c>
      <c r="H9" s="408">
        <f>SUM(H12+H15)</f>
        <v>0</v>
      </c>
      <c r="I9" s="408">
        <f>SUM(I12+I15)</f>
        <v>76</v>
      </c>
      <c r="J9" s="408">
        <f>SUM(J12+J15)</f>
        <v>110191</v>
      </c>
      <c r="K9" s="408">
        <f>SUM(K12+K15)</f>
        <v>4005</v>
      </c>
      <c r="L9" s="407">
        <f>K9/J9</f>
        <v>3.6345981069234326E-2</v>
      </c>
    </row>
    <row r="10" spans="1:20" s="406" customFormat="1" ht="15" customHeight="1" x14ac:dyDescent="0.55000000000000004">
      <c r="A10" s="410"/>
      <c r="B10" s="409" t="s">
        <v>66</v>
      </c>
      <c r="C10" s="408">
        <f>SUM(C13+C16)</f>
        <v>110968</v>
      </c>
      <c r="D10" s="408">
        <f>SUM(D13+D16)</f>
        <v>5553</v>
      </c>
      <c r="E10" s="408">
        <f>SUM(E13+E16)</f>
        <v>603</v>
      </c>
      <c r="F10" s="408">
        <f>SUM(F13+F16)</f>
        <v>2805</v>
      </c>
      <c r="G10" s="408">
        <f>SUM(G13+G16)</f>
        <v>61</v>
      </c>
      <c r="H10" s="408">
        <f>SUM(H13+H16)</f>
        <v>0</v>
      </c>
      <c r="I10" s="408">
        <f>SUM(I13+I16)</f>
        <v>61</v>
      </c>
      <c r="J10" s="408">
        <f>SUM(J13+J16)</f>
        <v>51380</v>
      </c>
      <c r="K10" s="408">
        <f>SUM(K13+K16)</f>
        <v>1548</v>
      </c>
      <c r="L10" s="411">
        <v>3.0128454651615403E-4</v>
      </c>
    </row>
    <row r="11" spans="1:20" s="406" customFormat="1" ht="15" customHeight="1" x14ac:dyDescent="0.55000000000000004">
      <c r="A11" s="410"/>
      <c r="B11" s="409" t="s">
        <v>65</v>
      </c>
      <c r="C11" s="408">
        <f>SUM(C14+C17)</f>
        <v>142072</v>
      </c>
      <c r="D11" s="408">
        <f>SUM(D14+D17)</f>
        <v>7665</v>
      </c>
      <c r="E11" s="408">
        <f>SUM(E14+E17)</f>
        <v>845</v>
      </c>
      <c r="F11" s="408">
        <f>SUM(F14+F17)</f>
        <v>3694</v>
      </c>
      <c r="G11" s="408">
        <f>SUM(G14+G17)</f>
        <v>15</v>
      </c>
      <c r="H11" s="408">
        <f>SUM(H14+H17)</f>
        <v>0</v>
      </c>
      <c r="I11" s="408">
        <f>SUM(I14+I17)</f>
        <v>15</v>
      </c>
      <c r="J11" s="408">
        <f>SUM(J14+J17)</f>
        <v>58811</v>
      </c>
      <c r="K11" s="408">
        <f>SUM(K14+K17)</f>
        <v>2457</v>
      </c>
      <c r="L11" s="407">
        <f>K11/J11</f>
        <v>4.1777898692421489E-2</v>
      </c>
    </row>
    <row r="12" spans="1:20" s="24" customFormat="1" ht="15" customHeight="1" x14ac:dyDescent="0.55000000000000004">
      <c r="A12" s="405" t="s">
        <v>28</v>
      </c>
      <c r="B12" s="107" t="s">
        <v>67</v>
      </c>
      <c r="C12" s="236">
        <f>SUM(C13:C14)</f>
        <v>176597</v>
      </c>
      <c r="D12" s="236">
        <f>SUM(D13:D14)</f>
        <v>8167</v>
      </c>
      <c r="E12" s="236">
        <f>SUM(E13:E14)</f>
        <v>0</v>
      </c>
      <c r="F12" s="236">
        <f>SUM(F13:F14)</f>
        <v>0</v>
      </c>
      <c r="G12" s="236">
        <f>SUM(G13:G14)</f>
        <v>76</v>
      </c>
      <c r="H12" s="236">
        <f>SUM(H13:H14)</f>
        <v>0</v>
      </c>
      <c r="I12" s="236">
        <f>SUM(I13:I14)</f>
        <v>76</v>
      </c>
      <c r="J12" s="236">
        <f>SUM(J13:J14)</f>
        <v>110191</v>
      </c>
      <c r="K12" s="236">
        <f>SUM(K13:K14)</f>
        <v>4005</v>
      </c>
      <c r="L12" s="402">
        <f>K12/J12</f>
        <v>3.6345981069234326E-2</v>
      </c>
    </row>
    <row r="13" spans="1:20" s="24" customFormat="1" ht="15" customHeight="1" x14ac:dyDescent="0.55000000000000004">
      <c r="A13" s="404"/>
      <c r="B13" s="107" t="s">
        <v>66</v>
      </c>
      <c r="C13" s="236">
        <v>76365</v>
      </c>
      <c r="D13" s="236">
        <v>3351</v>
      </c>
      <c r="E13" s="384">
        <v>0</v>
      </c>
      <c r="F13" s="384">
        <v>0</v>
      </c>
      <c r="G13" s="236">
        <v>61</v>
      </c>
      <c r="H13" s="384">
        <v>0</v>
      </c>
      <c r="I13" s="384">
        <v>61</v>
      </c>
      <c r="J13" s="384">
        <v>51380</v>
      </c>
      <c r="K13" s="384">
        <v>1548</v>
      </c>
      <c r="L13" s="402">
        <f>K13/J13</f>
        <v>3.0128454651615413E-2</v>
      </c>
    </row>
    <row r="14" spans="1:20" s="24" customFormat="1" ht="15" customHeight="1" x14ac:dyDescent="0.55000000000000004">
      <c r="A14" s="403"/>
      <c r="B14" s="107" t="s">
        <v>65</v>
      </c>
      <c r="C14" s="236">
        <v>100232</v>
      </c>
      <c r="D14" s="236">
        <v>4816</v>
      </c>
      <c r="E14" s="384">
        <v>0</v>
      </c>
      <c r="F14" s="384">
        <v>0</v>
      </c>
      <c r="G14" s="236">
        <v>15</v>
      </c>
      <c r="H14" s="384">
        <v>0</v>
      </c>
      <c r="I14" s="384">
        <v>15</v>
      </c>
      <c r="J14" s="384">
        <v>58811</v>
      </c>
      <c r="K14" s="384">
        <v>2457</v>
      </c>
      <c r="L14" s="402">
        <f>K14/J14</f>
        <v>4.1777898692421489E-2</v>
      </c>
    </row>
    <row r="15" spans="1:20" s="24" customFormat="1" ht="15" customHeight="1" x14ac:dyDescent="0.55000000000000004">
      <c r="A15" s="401" t="s">
        <v>139</v>
      </c>
      <c r="B15" s="311" t="s">
        <v>67</v>
      </c>
      <c r="C15" s="236">
        <f>IF(SUM(C18,C21,C24,C27,C30,C33,C36,C39)=0,"-",SUM(C18,C21,C24,C27,C30,C33,C36,C39))</f>
        <v>76443</v>
      </c>
      <c r="D15" s="236">
        <f>IF(SUM(D18,D21,D24,D27,D30,D33,D36,D39)=0,"-",SUM(D18,D21,D24,D27,D30,D33,D36,D39))</f>
        <v>5051</v>
      </c>
      <c r="E15" s="236">
        <f>IF(SUM(E18,E21,E24,E27,E30,E33,E36,E39)=0,"-",SUM(E18,E21,E24,E27,E30,E33,E36,E39))</f>
        <v>1448</v>
      </c>
      <c r="F15" s="399">
        <f>IF(SUM(D15:E15)=0,"-",SUM(D15:E15))</f>
        <v>6499</v>
      </c>
      <c r="G15" s="236"/>
      <c r="H15" s="384"/>
      <c r="I15" s="384"/>
      <c r="J15" s="384"/>
      <c r="K15" s="384"/>
      <c r="L15" s="384"/>
      <c r="M15" s="25"/>
      <c r="N15" s="25"/>
      <c r="O15" s="25"/>
      <c r="P15" s="25"/>
      <c r="Q15" s="25"/>
    </row>
    <row r="16" spans="1:20" s="24" customFormat="1" ht="15" customHeight="1" x14ac:dyDescent="0.55000000000000004">
      <c r="A16" s="400"/>
      <c r="B16" s="311" t="s">
        <v>66</v>
      </c>
      <c r="C16" s="236">
        <f>IF(SUM(C19,C22,C25,C28,C31,C34,C37,C40)=0,"-",SUM(C19,C22,C25,C28,C31,C34,C37,C40))</f>
        <v>34603</v>
      </c>
      <c r="D16" s="236">
        <f>IF(SUM(D19,D22,D25,D28,D31,D34,D37,D40)=0,"-",SUM(D19,D22,D25,D28,D31,D34,D37,D40))</f>
        <v>2202</v>
      </c>
      <c r="E16" s="236">
        <f>IF(SUM(E19,E22,E25,E28,E31,E34,E37,E40)=0,"-",SUM(E19,E22,E25,E28,E31,E34,E37,E40))</f>
        <v>603</v>
      </c>
      <c r="F16" s="399">
        <f>IF(SUM(D16:E16)=0,"-",SUM(D16:E16))</f>
        <v>2805</v>
      </c>
      <c r="G16" s="236"/>
      <c r="H16" s="384"/>
      <c r="I16" s="384"/>
      <c r="J16" s="384"/>
      <c r="K16" s="384"/>
      <c r="L16" s="384"/>
    </row>
    <row r="17" spans="1:12" s="24" customFormat="1" ht="15" customHeight="1" x14ac:dyDescent="0.55000000000000004">
      <c r="A17" s="400"/>
      <c r="B17" s="311" t="s">
        <v>65</v>
      </c>
      <c r="C17" s="236">
        <f>IF(SUM(C20,C23,C26,C29,C32,C35,C38,C41)=0,"-",SUM(C20,C23,C26,C29,C32,C35,C38,C41))</f>
        <v>41840</v>
      </c>
      <c r="D17" s="236">
        <f>IF(SUM(D20,D23,D26,D29,D32,D35,D38,D41)=0,"-",SUM(D20,D23,D26,D29,D32,D35,D38,D41))</f>
        <v>2849</v>
      </c>
      <c r="E17" s="236">
        <f>IF(SUM(E20,E23,E26,E29,E32,E35,E38,E41)=0,"-",SUM(E20,E23,E26,E29,E32,E35,E38,E41))</f>
        <v>845</v>
      </c>
      <c r="F17" s="399">
        <f>IF(SUM(D17:E17)=0,"-",SUM(D17:E17))</f>
        <v>3694</v>
      </c>
      <c r="G17" s="236"/>
      <c r="H17" s="384"/>
      <c r="I17" s="384"/>
      <c r="J17" s="384"/>
      <c r="K17" s="384"/>
      <c r="L17" s="384"/>
    </row>
    <row r="18" spans="1:12" s="24" customFormat="1" ht="15" customHeight="1" x14ac:dyDescent="0.55000000000000004">
      <c r="A18" s="383" t="s">
        <v>26</v>
      </c>
      <c r="B18" s="101" t="s">
        <v>67</v>
      </c>
      <c r="C18" s="232">
        <f>IF(SUM(C19:C20)=0,"-",SUM(C19:C20))</f>
        <v>29052</v>
      </c>
      <c r="D18" s="232">
        <f>IF(SUM(D19:D20)=0,"-",SUM(D19:D20))</f>
        <v>1857</v>
      </c>
      <c r="E18" s="232">
        <f>IF(SUM(E19:E20)=0,"-",SUM(E19:E20))</f>
        <v>334</v>
      </c>
      <c r="F18" s="395">
        <f>IF(SUM(D18:E18)=0,"-",SUM(D18:E18))</f>
        <v>2191</v>
      </c>
      <c r="G18" s="232"/>
      <c r="H18" s="380"/>
      <c r="I18" s="380"/>
      <c r="J18" s="380"/>
      <c r="K18" s="380"/>
      <c r="L18" s="380"/>
    </row>
    <row r="19" spans="1:12" s="24" customFormat="1" ht="15" customHeight="1" x14ac:dyDescent="0.55000000000000004">
      <c r="A19" s="382"/>
      <c r="B19" s="101" t="s">
        <v>66</v>
      </c>
      <c r="C19" s="232">
        <v>13117</v>
      </c>
      <c r="D19" s="232">
        <v>904</v>
      </c>
      <c r="E19" s="395">
        <v>137</v>
      </c>
      <c r="F19" s="395">
        <f>IF(SUM(D19:E19)=0,"-",SUM(D19:E19))</f>
        <v>1041</v>
      </c>
      <c r="G19" s="232"/>
      <c r="H19" s="380"/>
      <c r="I19" s="380"/>
      <c r="J19" s="380"/>
      <c r="K19" s="380"/>
      <c r="L19" s="380"/>
    </row>
    <row r="20" spans="1:12" s="24" customFormat="1" ht="15" customHeight="1" x14ac:dyDescent="0.55000000000000004">
      <c r="A20" s="381"/>
      <c r="B20" s="101" t="s">
        <v>65</v>
      </c>
      <c r="C20" s="232">
        <v>15935</v>
      </c>
      <c r="D20" s="232">
        <v>953</v>
      </c>
      <c r="E20" s="380">
        <v>197</v>
      </c>
      <c r="F20" s="395">
        <f>IF(SUM(D20:E20)=0,"-",SUM(D20:E20))</f>
        <v>1150</v>
      </c>
      <c r="G20" s="232"/>
      <c r="H20" s="380"/>
      <c r="I20" s="380"/>
      <c r="J20" s="380"/>
      <c r="K20" s="380"/>
      <c r="L20" s="380"/>
    </row>
    <row r="21" spans="1:12" s="24" customFormat="1" ht="15" customHeight="1" x14ac:dyDescent="0.55000000000000004">
      <c r="A21" s="383" t="s">
        <v>25</v>
      </c>
      <c r="B21" s="101" t="s">
        <v>67</v>
      </c>
      <c r="C21" s="232">
        <f>IF(SUM(C22:C23)=0,"-",SUM(C22:C23))</f>
        <v>5518</v>
      </c>
      <c r="D21" s="232">
        <f>IF(SUM(D22:D23)=0,"-",SUM(D22:D23))</f>
        <v>913</v>
      </c>
      <c r="E21" s="232" t="str">
        <f>IF(SUM(E22:E23)=0,"-",SUM(E22:E23))</f>
        <v>-</v>
      </c>
      <c r="F21" s="395">
        <f>IF(SUM(D21:E21)=0,"-",SUM(D21:E21))</f>
        <v>913</v>
      </c>
      <c r="G21" s="232"/>
      <c r="H21" s="380"/>
      <c r="I21" s="380"/>
      <c r="J21" s="380"/>
      <c r="K21" s="380"/>
      <c r="L21" s="380"/>
    </row>
    <row r="22" spans="1:12" s="24" customFormat="1" ht="15" customHeight="1" x14ac:dyDescent="0.55000000000000004">
      <c r="A22" s="382"/>
      <c r="B22" s="101" t="s">
        <v>66</v>
      </c>
      <c r="C22" s="232">
        <v>2623</v>
      </c>
      <c r="D22" s="232">
        <v>299</v>
      </c>
      <c r="E22" s="380" t="s">
        <v>18</v>
      </c>
      <c r="F22" s="395">
        <f>IF(SUM(D22:E22)=0,"-",SUM(D22:E22))</f>
        <v>299</v>
      </c>
      <c r="G22" s="232"/>
      <c r="H22" s="380"/>
      <c r="I22" s="380"/>
      <c r="J22" s="380"/>
      <c r="K22" s="380"/>
      <c r="L22" s="380"/>
    </row>
    <row r="23" spans="1:12" s="24" customFormat="1" ht="15" customHeight="1" x14ac:dyDescent="0.55000000000000004">
      <c r="A23" s="381"/>
      <c r="B23" s="101" t="s">
        <v>65</v>
      </c>
      <c r="C23" s="232">
        <v>2895</v>
      </c>
      <c r="D23" s="232">
        <v>614</v>
      </c>
      <c r="E23" s="380" t="s">
        <v>18</v>
      </c>
      <c r="F23" s="395">
        <f>IF(SUM(D23:E23)=0,"-",SUM(D23:E23))</f>
        <v>614</v>
      </c>
      <c r="G23" s="232"/>
      <c r="H23" s="380"/>
      <c r="I23" s="380"/>
      <c r="J23" s="380"/>
      <c r="K23" s="380"/>
      <c r="L23" s="380"/>
    </row>
    <row r="24" spans="1:12" s="24" customFormat="1" ht="15" customHeight="1" x14ac:dyDescent="0.55000000000000004">
      <c r="A24" s="383" t="s">
        <v>24</v>
      </c>
      <c r="B24" s="101" t="s">
        <v>67</v>
      </c>
      <c r="C24" s="232">
        <f>IF(SUM(C25:C26)=0,"-",SUM(C25:C26))</f>
        <v>3135</v>
      </c>
      <c r="D24" s="232">
        <f>IF(SUM(D25:D26)=0,"-",SUM(D25:D26))</f>
        <v>334</v>
      </c>
      <c r="E24" s="232" t="str">
        <f>IF(SUM(E25:E26)=0,"-",SUM(E25:E26))</f>
        <v>-</v>
      </c>
      <c r="F24" s="395">
        <f>IF(SUM(D24:E24)=0,"-",SUM(D24:E24))</f>
        <v>334</v>
      </c>
      <c r="G24" s="232"/>
      <c r="H24" s="380"/>
      <c r="I24" s="380"/>
      <c r="J24" s="380"/>
      <c r="K24" s="380"/>
      <c r="L24" s="380"/>
    </row>
    <row r="25" spans="1:12" s="24" customFormat="1" ht="15" customHeight="1" x14ac:dyDescent="0.55000000000000004">
      <c r="A25" s="382"/>
      <c r="B25" s="101" t="s">
        <v>66</v>
      </c>
      <c r="C25" s="232">
        <v>1429</v>
      </c>
      <c r="D25" s="232">
        <v>126</v>
      </c>
      <c r="E25" s="380" t="s">
        <v>18</v>
      </c>
      <c r="F25" s="395">
        <f>IF(SUM(D25:E25)=0,"-",SUM(D25:E25))</f>
        <v>126</v>
      </c>
      <c r="G25" s="232"/>
      <c r="H25" s="380"/>
      <c r="I25" s="380"/>
      <c r="J25" s="380"/>
      <c r="K25" s="380"/>
      <c r="L25" s="380"/>
    </row>
    <row r="26" spans="1:12" s="24" customFormat="1" ht="15" customHeight="1" x14ac:dyDescent="0.55000000000000004">
      <c r="A26" s="381"/>
      <c r="B26" s="101" t="s">
        <v>65</v>
      </c>
      <c r="C26" s="232">
        <v>1706</v>
      </c>
      <c r="D26" s="232">
        <v>208</v>
      </c>
      <c r="E26" s="380" t="s">
        <v>18</v>
      </c>
      <c r="F26" s="395">
        <f>IF(SUM(D26:E26)=0,"-",SUM(D26:E26))</f>
        <v>208</v>
      </c>
      <c r="G26" s="232"/>
      <c r="H26" s="380"/>
      <c r="I26" s="380"/>
      <c r="J26" s="380"/>
      <c r="K26" s="380"/>
      <c r="L26" s="380"/>
    </row>
    <row r="27" spans="1:12" s="24" customFormat="1" ht="15" customHeight="1" x14ac:dyDescent="0.55000000000000004">
      <c r="A27" s="398" t="s">
        <v>23</v>
      </c>
      <c r="B27" s="101" t="s">
        <v>67</v>
      </c>
      <c r="C27" s="232">
        <f>IF(SUM(C28:C29)=0,"-",SUM(C28:C29))</f>
        <v>3010</v>
      </c>
      <c r="D27" s="232">
        <f>IF(SUM(D28:D29)=0,"-",SUM(D28:D29))</f>
        <v>254</v>
      </c>
      <c r="E27" s="232">
        <f>IF(SUM(E28:E29)=0,"-",SUM(E28:E29))</f>
        <v>221</v>
      </c>
      <c r="F27" s="395">
        <f>IF(SUM(D27:E27)=0,"-",SUM(D27:E27))</f>
        <v>475</v>
      </c>
      <c r="G27" s="232"/>
      <c r="H27" s="380"/>
      <c r="I27" s="380"/>
      <c r="J27" s="380"/>
      <c r="K27" s="380"/>
      <c r="L27" s="380"/>
    </row>
    <row r="28" spans="1:12" s="24" customFormat="1" ht="15" customHeight="1" x14ac:dyDescent="0.55000000000000004">
      <c r="A28" s="397"/>
      <c r="B28" s="101" t="s">
        <v>66</v>
      </c>
      <c r="C28" s="232">
        <v>1390</v>
      </c>
      <c r="D28" s="232">
        <v>119</v>
      </c>
      <c r="E28" s="380">
        <v>86</v>
      </c>
      <c r="F28" s="395">
        <f>IF(SUM(D28:E28)=0,"-",SUM(D28:E28))</f>
        <v>205</v>
      </c>
      <c r="G28" s="232"/>
      <c r="H28" s="380"/>
      <c r="I28" s="380"/>
      <c r="J28" s="380"/>
      <c r="K28" s="380"/>
      <c r="L28" s="380"/>
    </row>
    <row r="29" spans="1:12" s="24" customFormat="1" ht="15" customHeight="1" x14ac:dyDescent="0.55000000000000004">
      <c r="A29" s="396"/>
      <c r="B29" s="101" t="s">
        <v>65</v>
      </c>
      <c r="C29" s="232">
        <v>1620</v>
      </c>
      <c r="D29" s="232">
        <v>135</v>
      </c>
      <c r="E29" s="380">
        <v>135</v>
      </c>
      <c r="F29" s="395">
        <f>IF(SUM(D29:E29)=0,"-",SUM(D29:E29))</f>
        <v>270</v>
      </c>
      <c r="G29" s="232"/>
      <c r="H29" s="380"/>
      <c r="I29" s="380"/>
      <c r="J29" s="380"/>
      <c r="K29" s="380"/>
      <c r="L29" s="380"/>
    </row>
    <row r="30" spans="1:12" s="24" customFormat="1" ht="15" customHeight="1" x14ac:dyDescent="0.55000000000000004">
      <c r="A30" s="398" t="s">
        <v>22</v>
      </c>
      <c r="B30" s="101" t="s">
        <v>67</v>
      </c>
      <c r="C30" s="232">
        <f>IF(SUM(C31:C32)=0,"-",SUM(C31:C32))</f>
        <v>3215</v>
      </c>
      <c r="D30" s="232" t="str">
        <f>IF(SUM(D31:D32)=0,"-",SUM(D31:D32))</f>
        <v>-</v>
      </c>
      <c r="E30" s="232">
        <f>IF(SUM(E31:E32)=0,"-",SUM(E31:E32))</f>
        <v>565</v>
      </c>
      <c r="F30" s="395">
        <f>IF(SUM(D30:E30)=0,"-",SUM(D30:E30))</f>
        <v>565</v>
      </c>
      <c r="G30" s="232"/>
      <c r="H30" s="380"/>
      <c r="I30" s="380"/>
      <c r="J30" s="380"/>
      <c r="K30" s="380"/>
      <c r="L30" s="380"/>
    </row>
    <row r="31" spans="1:12" s="24" customFormat="1" ht="15" customHeight="1" x14ac:dyDescent="0.55000000000000004">
      <c r="A31" s="397"/>
      <c r="B31" s="101" t="s">
        <v>66</v>
      </c>
      <c r="C31" s="232">
        <v>1453</v>
      </c>
      <c r="D31" s="232" t="s">
        <v>18</v>
      </c>
      <c r="E31" s="380">
        <v>229</v>
      </c>
      <c r="F31" s="395">
        <f>IF(SUM(D31:E31)=0,"-",SUM(D31:E31))</f>
        <v>229</v>
      </c>
      <c r="G31" s="232"/>
      <c r="H31" s="380"/>
      <c r="I31" s="380"/>
      <c r="J31" s="380"/>
      <c r="K31" s="380"/>
      <c r="L31" s="380"/>
    </row>
    <row r="32" spans="1:12" s="24" customFormat="1" ht="15" customHeight="1" x14ac:dyDescent="0.55000000000000004">
      <c r="A32" s="396"/>
      <c r="B32" s="101" t="s">
        <v>65</v>
      </c>
      <c r="C32" s="232">
        <v>1762</v>
      </c>
      <c r="D32" s="232" t="s">
        <v>18</v>
      </c>
      <c r="E32" s="380">
        <v>336</v>
      </c>
      <c r="F32" s="395">
        <f>IF(SUM(D32:E32)=0,"-",SUM(D32:E32))</f>
        <v>336</v>
      </c>
      <c r="G32" s="232"/>
      <c r="H32" s="380"/>
      <c r="I32" s="380"/>
      <c r="J32" s="380"/>
      <c r="K32" s="380"/>
      <c r="L32" s="380"/>
    </row>
    <row r="33" spans="1:12" s="24" customFormat="1" ht="15" customHeight="1" x14ac:dyDescent="0.55000000000000004">
      <c r="A33" s="398" t="s">
        <v>21</v>
      </c>
      <c r="B33" s="101" t="s">
        <v>67</v>
      </c>
      <c r="C33" s="232">
        <f>IF(SUM(C34:C35)=0,"-",SUM(C34:C35))</f>
        <v>19012</v>
      </c>
      <c r="D33" s="232">
        <f>IF(SUM(D34:D35)=0,"-",SUM(D34:D35))</f>
        <v>762</v>
      </c>
      <c r="E33" s="232">
        <f>IF(SUM(E34:E35)=0,"-",SUM(E34:E35))</f>
        <v>197</v>
      </c>
      <c r="F33" s="395">
        <f>IF(SUM(D33:E33)=0,"-",SUM(D33:E33))</f>
        <v>959</v>
      </c>
      <c r="G33" s="232"/>
      <c r="H33" s="380"/>
      <c r="I33" s="380"/>
      <c r="J33" s="380"/>
      <c r="K33" s="380"/>
      <c r="L33" s="380"/>
    </row>
    <row r="34" spans="1:12" s="24" customFormat="1" ht="15" customHeight="1" x14ac:dyDescent="0.55000000000000004">
      <c r="A34" s="397"/>
      <c r="B34" s="101" t="s">
        <v>66</v>
      </c>
      <c r="C34" s="232">
        <v>8427</v>
      </c>
      <c r="D34" s="232">
        <v>342</v>
      </c>
      <c r="E34" s="380">
        <v>93</v>
      </c>
      <c r="F34" s="395">
        <f>IF(SUM(D34:E34)=0,"-",SUM(D34:E34))</f>
        <v>435</v>
      </c>
      <c r="G34" s="232"/>
      <c r="H34" s="380"/>
      <c r="I34" s="380"/>
      <c r="J34" s="380"/>
      <c r="K34" s="380"/>
      <c r="L34" s="380"/>
    </row>
    <row r="35" spans="1:12" s="24" customFormat="1" ht="15" customHeight="1" x14ac:dyDescent="0.55000000000000004">
      <c r="A35" s="396"/>
      <c r="B35" s="101" t="s">
        <v>65</v>
      </c>
      <c r="C35" s="232">
        <v>10585</v>
      </c>
      <c r="D35" s="232">
        <v>420</v>
      </c>
      <c r="E35" s="380">
        <v>104</v>
      </c>
      <c r="F35" s="395">
        <f>IF(SUM(D35:E35)=0,"-",SUM(D35:E35))</f>
        <v>524</v>
      </c>
      <c r="G35" s="232"/>
      <c r="H35" s="380"/>
      <c r="I35" s="380"/>
      <c r="J35" s="380"/>
      <c r="K35" s="380"/>
      <c r="L35" s="380"/>
    </row>
    <row r="36" spans="1:12" s="24" customFormat="1" ht="15" customHeight="1" x14ac:dyDescent="0.55000000000000004">
      <c r="A36" s="398" t="s">
        <v>20</v>
      </c>
      <c r="B36" s="101" t="s">
        <v>67</v>
      </c>
      <c r="C36" s="232">
        <f>IF(SUM(C37:C38)=0,"-",SUM(C37:C38))</f>
        <v>2739</v>
      </c>
      <c r="D36" s="232">
        <f>IF(SUM(D37:D38)=0,"-",SUM(D37:D38))</f>
        <v>228</v>
      </c>
      <c r="E36" s="232">
        <f>IF(SUM(E37:E38)=0,"-",SUM(E37:E38))</f>
        <v>131</v>
      </c>
      <c r="F36" s="395">
        <f>IF(SUM(D36:E36)=0,"-",SUM(D36:E36))</f>
        <v>359</v>
      </c>
      <c r="G36" s="232"/>
      <c r="H36" s="380"/>
      <c r="I36" s="380"/>
      <c r="J36" s="380"/>
      <c r="K36" s="380"/>
      <c r="L36" s="380"/>
    </row>
    <row r="37" spans="1:12" s="24" customFormat="1" ht="15" customHeight="1" x14ac:dyDescent="0.55000000000000004">
      <c r="A37" s="397"/>
      <c r="B37" s="101" t="s">
        <v>66</v>
      </c>
      <c r="C37" s="232">
        <v>1276</v>
      </c>
      <c r="D37" s="232">
        <v>100</v>
      </c>
      <c r="E37" s="380">
        <v>58</v>
      </c>
      <c r="F37" s="395">
        <f>IF(SUM(D37:E37)=0,"-",SUM(D37:E37))</f>
        <v>158</v>
      </c>
      <c r="G37" s="232"/>
      <c r="H37" s="380"/>
      <c r="I37" s="380"/>
      <c r="J37" s="380"/>
      <c r="K37" s="380"/>
      <c r="L37" s="380"/>
    </row>
    <row r="38" spans="1:12" s="24" customFormat="1" ht="15" customHeight="1" x14ac:dyDescent="0.55000000000000004">
      <c r="A38" s="396"/>
      <c r="B38" s="101" t="s">
        <v>65</v>
      </c>
      <c r="C38" s="232">
        <v>1463</v>
      </c>
      <c r="D38" s="232">
        <v>128</v>
      </c>
      <c r="E38" s="380">
        <v>73</v>
      </c>
      <c r="F38" s="395">
        <f>IF(SUM(D38:E38)=0,"-",SUM(D38:E38))</f>
        <v>201</v>
      </c>
      <c r="G38" s="232"/>
      <c r="H38" s="380"/>
      <c r="I38" s="380"/>
      <c r="J38" s="380"/>
      <c r="K38" s="380"/>
      <c r="L38" s="380"/>
    </row>
    <row r="39" spans="1:12" s="24" customFormat="1" ht="15" customHeight="1" x14ac:dyDescent="0.55000000000000004">
      <c r="A39" s="398" t="s">
        <v>19</v>
      </c>
      <c r="B39" s="101" t="s">
        <v>67</v>
      </c>
      <c r="C39" s="232">
        <f>IF(SUM(C40:C41)=0,"-",SUM(C40:C41))</f>
        <v>10762</v>
      </c>
      <c r="D39" s="232">
        <f>IF(SUM(D40:D41)=0,"-",SUM(D40:D41))</f>
        <v>703</v>
      </c>
      <c r="E39" s="232" t="str">
        <f>IF(SUM(E40:E41)=0,"-",SUM(E40:E41))</f>
        <v>-</v>
      </c>
      <c r="F39" s="395">
        <f>IF(SUM(D39:E39)=0,"-",SUM(D39:E39))</f>
        <v>703</v>
      </c>
      <c r="G39" s="232"/>
      <c r="H39" s="380"/>
      <c r="I39" s="380"/>
      <c r="J39" s="380"/>
      <c r="K39" s="380"/>
      <c r="L39" s="380"/>
    </row>
    <row r="40" spans="1:12" s="24" customFormat="1" ht="15" customHeight="1" x14ac:dyDescent="0.55000000000000004">
      <c r="A40" s="397"/>
      <c r="B40" s="101" t="s">
        <v>66</v>
      </c>
      <c r="C40" s="232">
        <v>4888</v>
      </c>
      <c r="D40" s="232">
        <v>312</v>
      </c>
      <c r="E40" s="380" t="s">
        <v>18</v>
      </c>
      <c r="F40" s="395">
        <f>IF(SUM(D40:E40)=0,"-",SUM(D40:E40))</f>
        <v>312</v>
      </c>
      <c r="G40" s="232"/>
      <c r="H40" s="380"/>
      <c r="I40" s="380"/>
      <c r="J40" s="380"/>
      <c r="K40" s="380"/>
      <c r="L40" s="380"/>
    </row>
    <row r="41" spans="1:12" s="24" customFormat="1" ht="15" customHeight="1" x14ac:dyDescent="0.55000000000000004">
      <c r="A41" s="396"/>
      <c r="B41" s="101" t="s">
        <v>65</v>
      </c>
      <c r="C41" s="232">
        <v>5874</v>
      </c>
      <c r="D41" s="232">
        <v>391</v>
      </c>
      <c r="E41" s="380" t="s">
        <v>18</v>
      </c>
      <c r="F41" s="395">
        <f>IF(SUM(D41:E41)=0,"-",SUM(D41:E41))</f>
        <v>391</v>
      </c>
      <c r="G41" s="232"/>
      <c r="H41" s="380"/>
      <c r="I41" s="380"/>
      <c r="J41" s="380"/>
      <c r="K41" s="380"/>
      <c r="L41" s="380"/>
    </row>
    <row r="42" spans="1:12" s="24" customFormat="1" ht="15" customHeight="1" x14ac:dyDescent="0.55000000000000004">
      <c r="A42" s="391" t="s">
        <v>17</v>
      </c>
      <c r="B42" s="115" t="s">
        <v>64</v>
      </c>
      <c r="C42" s="31">
        <f>C45</f>
        <v>24683</v>
      </c>
      <c r="D42" s="31">
        <f>D45</f>
        <v>2220</v>
      </c>
      <c r="E42" s="388">
        <f>E45</f>
        <v>125</v>
      </c>
      <c r="F42" s="388">
        <f>F45</f>
        <v>2345</v>
      </c>
      <c r="G42" s="31">
        <f>G45</f>
        <v>331</v>
      </c>
      <c r="H42" s="388">
        <f>H45</f>
        <v>0</v>
      </c>
      <c r="I42" s="388">
        <f>I45</f>
        <v>331</v>
      </c>
      <c r="J42" s="388">
        <f>J45</f>
        <v>14384</v>
      </c>
      <c r="K42" s="388">
        <f>K45</f>
        <v>1038</v>
      </c>
      <c r="L42" s="388">
        <f>K42/J42*100</f>
        <v>7.2163515016685205</v>
      </c>
    </row>
    <row r="43" spans="1:12" s="24" customFormat="1" ht="15" customHeight="1" x14ac:dyDescent="0.55000000000000004">
      <c r="A43" s="390"/>
      <c r="B43" s="115" t="s">
        <v>63</v>
      </c>
      <c r="C43" s="31">
        <f>C46</f>
        <v>11313</v>
      </c>
      <c r="D43" s="31">
        <f>D46</f>
        <v>1011</v>
      </c>
      <c r="E43" s="388">
        <f>E46</f>
        <v>69</v>
      </c>
      <c r="F43" s="388">
        <f>F46</f>
        <v>1080</v>
      </c>
      <c r="G43" s="31">
        <f>G46</f>
        <v>283</v>
      </c>
      <c r="H43" s="388">
        <f>H46</f>
        <v>0</v>
      </c>
      <c r="I43" s="388">
        <f>I46</f>
        <v>283</v>
      </c>
      <c r="J43" s="388">
        <f>J46</f>
        <v>7247</v>
      </c>
      <c r="K43" s="388">
        <f>K46</f>
        <v>444</v>
      </c>
      <c r="L43" s="388">
        <f>K43/J43*100</f>
        <v>6.1266731061128743</v>
      </c>
    </row>
    <row r="44" spans="1:12" s="24" customFormat="1" ht="15" customHeight="1" x14ac:dyDescent="0.55000000000000004">
      <c r="A44" s="389"/>
      <c r="B44" s="115" t="s">
        <v>62</v>
      </c>
      <c r="C44" s="31">
        <f>C47</f>
        <v>13370</v>
      </c>
      <c r="D44" s="31">
        <f>D47</f>
        <v>1209</v>
      </c>
      <c r="E44" s="388">
        <f>E47</f>
        <v>56</v>
      </c>
      <c r="F44" s="388">
        <f>F47</f>
        <v>1265</v>
      </c>
      <c r="G44" s="31">
        <f>G47</f>
        <v>48</v>
      </c>
      <c r="H44" s="388">
        <f>H47</f>
        <v>0</v>
      </c>
      <c r="I44" s="388">
        <f>I47</f>
        <v>48</v>
      </c>
      <c r="J44" s="388">
        <f>J47</f>
        <v>7137</v>
      </c>
      <c r="K44" s="388">
        <f>K47</f>
        <v>594</v>
      </c>
      <c r="L44" s="388">
        <f>K44/J44*100</f>
        <v>8.3228247162673394</v>
      </c>
    </row>
    <row r="45" spans="1:12" s="24" customFormat="1" ht="15" customHeight="1" x14ac:dyDescent="0.55000000000000004">
      <c r="A45" s="387" t="s">
        <v>16</v>
      </c>
      <c r="B45" s="107" t="s">
        <v>64</v>
      </c>
      <c r="C45" s="236">
        <v>24683</v>
      </c>
      <c r="D45" s="236">
        <v>2220</v>
      </c>
      <c r="E45" s="384">
        <v>125</v>
      </c>
      <c r="F45" s="384">
        <v>2345</v>
      </c>
      <c r="G45" s="236">
        <v>331</v>
      </c>
      <c r="H45" s="384">
        <v>0</v>
      </c>
      <c r="I45" s="384">
        <v>331</v>
      </c>
      <c r="J45" s="384">
        <v>14384</v>
      </c>
      <c r="K45" s="384">
        <v>1038</v>
      </c>
      <c r="L45" s="384">
        <v>7.2163515016685205</v>
      </c>
    </row>
    <row r="46" spans="1:12" s="24" customFormat="1" ht="15" customHeight="1" x14ac:dyDescent="0.55000000000000004">
      <c r="A46" s="386"/>
      <c r="B46" s="107" t="s">
        <v>63</v>
      </c>
      <c r="C46" s="236">
        <v>11313</v>
      </c>
      <c r="D46" s="236">
        <v>1011</v>
      </c>
      <c r="E46" s="384">
        <v>69</v>
      </c>
      <c r="F46" s="384">
        <v>1080</v>
      </c>
      <c r="G46" s="236">
        <v>283</v>
      </c>
      <c r="H46" s="384">
        <v>0</v>
      </c>
      <c r="I46" s="384">
        <v>283</v>
      </c>
      <c r="J46" s="384">
        <v>7247</v>
      </c>
      <c r="K46" s="384">
        <v>444</v>
      </c>
      <c r="L46" s="384">
        <v>6.1266731061128743</v>
      </c>
    </row>
    <row r="47" spans="1:12" s="24" customFormat="1" ht="15" customHeight="1" x14ac:dyDescent="0.55000000000000004">
      <c r="A47" s="385"/>
      <c r="B47" s="107" t="s">
        <v>62</v>
      </c>
      <c r="C47" s="236">
        <v>13370</v>
      </c>
      <c r="D47" s="236">
        <v>1209</v>
      </c>
      <c r="E47" s="384">
        <v>56</v>
      </c>
      <c r="F47" s="384">
        <v>1265</v>
      </c>
      <c r="G47" s="236">
        <v>48</v>
      </c>
      <c r="H47" s="384">
        <v>0</v>
      </c>
      <c r="I47" s="384">
        <v>48</v>
      </c>
      <c r="J47" s="384">
        <v>7137</v>
      </c>
      <c r="K47" s="384">
        <v>594</v>
      </c>
      <c r="L47" s="384">
        <v>8.3228247162673394</v>
      </c>
    </row>
    <row r="48" spans="1:12" s="24" customFormat="1" ht="15" customHeight="1" x14ac:dyDescent="0.55000000000000004">
      <c r="A48" s="394" t="s">
        <v>15</v>
      </c>
      <c r="B48" s="101" t="s">
        <v>64</v>
      </c>
      <c r="C48" s="232">
        <v>10996</v>
      </c>
      <c r="D48" s="232">
        <v>830</v>
      </c>
      <c r="E48" s="380">
        <v>0</v>
      </c>
      <c r="F48" s="380">
        <v>830</v>
      </c>
      <c r="G48" s="232">
        <v>168</v>
      </c>
      <c r="H48" s="380">
        <v>0</v>
      </c>
      <c r="I48" s="380">
        <v>168</v>
      </c>
      <c r="J48" s="380">
        <v>6977</v>
      </c>
      <c r="K48" s="380">
        <v>581</v>
      </c>
      <c r="L48" s="380">
        <v>8.3273613300845639</v>
      </c>
    </row>
    <row r="49" spans="1:12" s="24" customFormat="1" ht="15" customHeight="1" x14ac:dyDescent="0.55000000000000004">
      <c r="A49" s="393"/>
      <c r="B49" s="101" t="s">
        <v>63</v>
      </c>
      <c r="C49" s="232">
        <v>5087</v>
      </c>
      <c r="D49" s="232">
        <v>358</v>
      </c>
      <c r="E49" s="380">
        <v>0</v>
      </c>
      <c r="F49" s="380">
        <v>358</v>
      </c>
      <c r="G49" s="232">
        <v>137</v>
      </c>
      <c r="H49" s="380">
        <v>0</v>
      </c>
      <c r="I49" s="380">
        <v>137</v>
      </c>
      <c r="J49" s="380">
        <v>3495</v>
      </c>
      <c r="K49" s="380">
        <v>235</v>
      </c>
      <c r="L49" s="380">
        <v>6.7238912732474967</v>
      </c>
    </row>
    <row r="50" spans="1:12" s="24" customFormat="1" ht="15" customHeight="1" x14ac:dyDescent="0.55000000000000004">
      <c r="A50" s="392"/>
      <c r="B50" s="101" t="s">
        <v>62</v>
      </c>
      <c r="C50" s="232">
        <v>5909</v>
      </c>
      <c r="D50" s="232">
        <v>472</v>
      </c>
      <c r="E50" s="380">
        <v>0</v>
      </c>
      <c r="F50" s="380">
        <v>472</v>
      </c>
      <c r="G50" s="232">
        <v>31</v>
      </c>
      <c r="H50" s="380">
        <v>0</v>
      </c>
      <c r="I50" s="380">
        <v>31</v>
      </c>
      <c r="J50" s="380">
        <v>3482</v>
      </c>
      <c r="K50" s="380">
        <v>346</v>
      </c>
      <c r="L50" s="380">
        <v>9.9368179207352103</v>
      </c>
    </row>
    <row r="51" spans="1:12" s="24" customFormat="1" ht="15" customHeight="1" x14ac:dyDescent="0.55000000000000004">
      <c r="A51" s="383" t="s">
        <v>14</v>
      </c>
      <c r="B51" s="101" t="s">
        <v>64</v>
      </c>
      <c r="C51" s="232">
        <v>3795</v>
      </c>
      <c r="D51" s="232">
        <v>146</v>
      </c>
      <c r="E51" s="380">
        <v>0</v>
      </c>
      <c r="F51" s="380">
        <v>146</v>
      </c>
      <c r="G51" s="232">
        <v>35</v>
      </c>
      <c r="H51" s="380">
        <v>0</v>
      </c>
      <c r="I51" s="380">
        <v>35</v>
      </c>
      <c r="J51" s="380">
        <v>2066</v>
      </c>
      <c r="K51" s="380">
        <v>87</v>
      </c>
      <c r="L51" s="380">
        <v>4.2110358180058078</v>
      </c>
    </row>
    <row r="52" spans="1:12" s="24" customFormat="1" ht="15" customHeight="1" x14ac:dyDescent="0.55000000000000004">
      <c r="A52" s="382"/>
      <c r="B52" s="101" t="s">
        <v>63</v>
      </c>
      <c r="C52" s="232">
        <v>1700</v>
      </c>
      <c r="D52" s="232">
        <v>68</v>
      </c>
      <c r="E52" s="380">
        <v>0</v>
      </c>
      <c r="F52" s="380">
        <v>68</v>
      </c>
      <c r="G52" s="232">
        <v>29</v>
      </c>
      <c r="H52" s="380">
        <v>0</v>
      </c>
      <c r="I52" s="380">
        <v>29</v>
      </c>
      <c r="J52" s="380">
        <v>1040</v>
      </c>
      <c r="K52" s="380">
        <v>37</v>
      </c>
      <c r="L52" s="380">
        <v>3.5576923076923075</v>
      </c>
    </row>
    <row r="53" spans="1:12" s="24" customFormat="1" ht="15" customHeight="1" x14ac:dyDescent="0.55000000000000004">
      <c r="A53" s="381"/>
      <c r="B53" s="101" t="s">
        <v>62</v>
      </c>
      <c r="C53" s="232">
        <v>2095</v>
      </c>
      <c r="D53" s="232">
        <v>78</v>
      </c>
      <c r="E53" s="380">
        <v>0</v>
      </c>
      <c r="F53" s="380">
        <v>78</v>
      </c>
      <c r="G53" s="232">
        <v>6</v>
      </c>
      <c r="H53" s="380">
        <v>0</v>
      </c>
      <c r="I53" s="380">
        <v>6</v>
      </c>
      <c r="J53" s="380">
        <v>1026</v>
      </c>
      <c r="K53" s="380">
        <v>50</v>
      </c>
      <c r="L53" s="380">
        <v>4.8732943469785575</v>
      </c>
    </row>
    <row r="54" spans="1:12" s="24" customFormat="1" ht="15" customHeight="1" x14ac:dyDescent="0.55000000000000004">
      <c r="A54" s="383" t="s">
        <v>13</v>
      </c>
      <c r="B54" s="101" t="s">
        <v>64</v>
      </c>
      <c r="C54" s="232">
        <v>3899</v>
      </c>
      <c r="D54" s="232">
        <v>550</v>
      </c>
      <c r="E54" s="380">
        <v>118</v>
      </c>
      <c r="F54" s="380">
        <v>668</v>
      </c>
      <c r="G54" s="232">
        <v>7</v>
      </c>
      <c r="H54" s="380">
        <v>0</v>
      </c>
      <c r="I54" s="380">
        <v>7</v>
      </c>
      <c r="J54" s="380">
        <v>2133</v>
      </c>
      <c r="K54" s="380">
        <v>0</v>
      </c>
      <c r="L54" s="380">
        <v>0</v>
      </c>
    </row>
    <row r="55" spans="1:12" s="24" customFormat="1" ht="15" customHeight="1" x14ac:dyDescent="0.55000000000000004">
      <c r="A55" s="382"/>
      <c r="B55" s="101" t="s">
        <v>63</v>
      </c>
      <c r="C55" s="232">
        <v>1811</v>
      </c>
      <c r="D55" s="232">
        <v>275</v>
      </c>
      <c r="E55" s="380">
        <v>64</v>
      </c>
      <c r="F55" s="380">
        <v>339</v>
      </c>
      <c r="G55" s="232">
        <v>7</v>
      </c>
      <c r="H55" s="380">
        <v>0</v>
      </c>
      <c r="I55" s="380">
        <v>7</v>
      </c>
      <c r="J55" s="380">
        <v>1089</v>
      </c>
      <c r="K55" s="380">
        <v>0</v>
      </c>
      <c r="L55" s="380">
        <v>0</v>
      </c>
    </row>
    <row r="56" spans="1:12" s="24" customFormat="1" ht="15" customHeight="1" x14ac:dyDescent="0.55000000000000004">
      <c r="A56" s="381"/>
      <c r="B56" s="101" t="s">
        <v>62</v>
      </c>
      <c r="C56" s="232">
        <v>2088</v>
      </c>
      <c r="D56" s="232">
        <v>275</v>
      </c>
      <c r="E56" s="380">
        <v>54</v>
      </c>
      <c r="F56" s="380">
        <v>329</v>
      </c>
      <c r="G56" s="232">
        <v>0</v>
      </c>
      <c r="H56" s="380">
        <v>0</v>
      </c>
      <c r="I56" s="380">
        <v>0</v>
      </c>
      <c r="J56" s="380">
        <v>1044</v>
      </c>
      <c r="K56" s="380">
        <v>0</v>
      </c>
      <c r="L56" s="380">
        <v>0</v>
      </c>
    </row>
    <row r="57" spans="1:12" s="24" customFormat="1" ht="15" customHeight="1" x14ac:dyDescent="0.55000000000000004">
      <c r="A57" s="383" t="s">
        <v>12</v>
      </c>
      <c r="B57" s="101" t="s">
        <v>64</v>
      </c>
      <c r="C57" s="232">
        <v>5993</v>
      </c>
      <c r="D57" s="232">
        <v>694</v>
      </c>
      <c r="E57" s="380">
        <v>7</v>
      </c>
      <c r="F57" s="380">
        <v>701</v>
      </c>
      <c r="G57" s="232">
        <v>121</v>
      </c>
      <c r="H57" s="380">
        <v>0</v>
      </c>
      <c r="I57" s="380">
        <v>121</v>
      </c>
      <c r="J57" s="380">
        <v>3208</v>
      </c>
      <c r="K57" s="380">
        <v>370</v>
      </c>
      <c r="L57" s="380">
        <v>11.533665835411473</v>
      </c>
    </row>
    <row r="58" spans="1:12" s="24" customFormat="1" ht="15" customHeight="1" x14ac:dyDescent="0.55000000000000004">
      <c r="A58" s="382"/>
      <c r="B58" s="101" t="s">
        <v>63</v>
      </c>
      <c r="C58" s="232">
        <v>2715</v>
      </c>
      <c r="D58" s="232">
        <v>310</v>
      </c>
      <c r="E58" s="380">
        <v>5</v>
      </c>
      <c r="F58" s="380">
        <v>315</v>
      </c>
      <c r="G58" s="232">
        <v>110</v>
      </c>
      <c r="H58" s="380">
        <v>0</v>
      </c>
      <c r="I58" s="380">
        <v>110</v>
      </c>
      <c r="J58" s="380">
        <v>1623</v>
      </c>
      <c r="K58" s="380">
        <v>172</v>
      </c>
      <c r="L58" s="380">
        <v>10.597658656808379</v>
      </c>
    </row>
    <row r="59" spans="1:12" s="24" customFormat="1" ht="15" customHeight="1" x14ac:dyDescent="0.55000000000000004">
      <c r="A59" s="381"/>
      <c r="B59" s="101" t="s">
        <v>62</v>
      </c>
      <c r="C59" s="232">
        <v>3278</v>
      </c>
      <c r="D59" s="232">
        <v>384</v>
      </c>
      <c r="E59" s="380">
        <v>2</v>
      </c>
      <c r="F59" s="380">
        <v>386</v>
      </c>
      <c r="G59" s="232">
        <v>11</v>
      </c>
      <c r="H59" s="380">
        <v>0</v>
      </c>
      <c r="I59" s="380">
        <v>11</v>
      </c>
      <c r="J59" s="380">
        <v>1585</v>
      </c>
      <c r="K59" s="380">
        <v>198</v>
      </c>
      <c r="L59" s="380">
        <v>12.492113564668768</v>
      </c>
    </row>
    <row r="60" spans="1:12" s="24" customFormat="1" ht="15" customHeight="1" x14ac:dyDescent="0.55000000000000004">
      <c r="A60" s="391" t="s">
        <v>11</v>
      </c>
      <c r="B60" s="115" t="s">
        <v>64</v>
      </c>
      <c r="C60" s="31">
        <f>C63</f>
        <v>16183</v>
      </c>
      <c r="D60" s="31">
        <f>D63</f>
        <v>1109</v>
      </c>
      <c r="E60" s="388">
        <f>E63</f>
        <v>37</v>
      </c>
      <c r="F60" s="388">
        <f>F63</f>
        <v>1146</v>
      </c>
      <c r="G60" s="31">
        <f>G63</f>
        <v>3</v>
      </c>
      <c r="H60" s="388" t="s">
        <v>4</v>
      </c>
      <c r="I60" s="388">
        <f>I63</f>
        <v>3</v>
      </c>
      <c r="J60" s="388">
        <f>J63</f>
        <v>9268</v>
      </c>
      <c r="K60" s="388">
        <f>K63</f>
        <v>563</v>
      </c>
      <c r="L60" s="388">
        <f>K60/J60*100</f>
        <v>6.0746655157531286</v>
      </c>
    </row>
    <row r="61" spans="1:12" s="24" customFormat="1" ht="15" customHeight="1" x14ac:dyDescent="0.55000000000000004">
      <c r="A61" s="390"/>
      <c r="B61" s="115" t="s">
        <v>63</v>
      </c>
      <c r="C61" s="31">
        <f>C64</f>
        <v>7412</v>
      </c>
      <c r="D61" s="31">
        <f>D64</f>
        <v>484</v>
      </c>
      <c r="E61" s="388">
        <f>E64</f>
        <v>17</v>
      </c>
      <c r="F61" s="388">
        <f>F64</f>
        <v>501</v>
      </c>
      <c r="G61" s="31">
        <f>G64</f>
        <v>3</v>
      </c>
      <c r="H61" s="388" t="s">
        <v>4</v>
      </c>
      <c r="I61" s="388">
        <f>I64</f>
        <v>3</v>
      </c>
      <c r="J61" s="388">
        <f>J64</f>
        <v>4697</v>
      </c>
      <c r="K61" s="388">
        <f>K64</f>
        <v>238</v>
      </c>
      <c r="L61" s="388">
        <f>K61/J61*100</f>
        <v>5.0670640834575256</v>
      </c>
    </row>
    <row r="62" spans="1:12" s="24" customFormat="1" ht="15" customHeight="1" x14ac:dyDescent="0.55000000000000004">
      <c r="A62" s="389"/>
      <c r="B62" s="115" t="s">
        <v>62</v>
      </c>
      <c r="C62" s="31">
        <f>C65</f>
        <v>8771</v>
      </c>
      <c r="D62" s="31">
        <f>D65</f>
        <v>625</v>
      </c>
      <c r="E62" s="388">
        <f>E65</f>
        <v>20</v>
      </c>
      <c r="F62" s="388">
        <f>F65</f>
        <v>645</v>
      </c>
      <c r="G62" s="31" t="str">
        <f>G65</f>
        <v>-</v>
      </c>
      <c r="H62" s="388" t="s">
        <v>4</v>
      </c>
      <c r="I62" s="388" t="str">
        <f>I65</f>
        <v>-</v>
      </c>
      <c r="J62" s="388">
        <f>J65</f>
        <v>4571</v>
      </c>
      <c r="K62" s="388">
        <f>K65</f>
        <v>325</v>
      </c>
      <c r="L62" s="388">
        <f>K62/J62*100</f>
        <v>7.1100415663968493</v>
      </c>
    </row>
    <row r="63" spans="1:12" s="24" customFormat="1" ht="15" customHeight="1" x14ac:dyDescent="0.55000000000000004">
      <c r="A63" s="387" t="s">
        <v>10</v>
      </c>
      <c r="B63" s="107" t="s">
        <v>64</v>
      </c>
      <c r="C63" s="236">
        <v>16183</v>
      </c>
      <c r="D63" s="236">
        <v>1109</v>
      </c>
      <c r="E63" s="384">
        <v>37</v>
      </c>
      <c r="F63" s="384">
        <v>1146</v>
      </c>
      <c r="G63" s="236">
        <v>3</v>
      </c>
      <c r="H63" s="384" t="s">
        <v>4</v>
      </c>
      <c r="I63" s="384">
        <v>3</v>
      </c>
      <c r="J63" s="384">
        <v>9268</v>
      </c>
      <c r="K63" s="384">
        <v>563</v>
      </c>
      <c r="L63" s="384">
        <v>6.0746655157531286</v>
      </c>
    </row>
    <row r="64" spans="1:12" s="24" customFormat="1" ht="15" customHeight="1" x14ac:dyDescent="0.55000000000000004">
      <c r="A64" s="386"/>
      <c r="B64" s="107" t="s">
        <v>63</v>
      </c>
      <c r="C64" s="236">
        <v>7412</v>
      </c>
      <c r="D64" s="236">
        <v>484</v>
      </c>
      <c r="E64" s="384">
        <v>17</v>
      </c>
      <c r="F64" s="384">
        <v>501</v>
      </c>
      <c r="G64" s="236">
        <v>3</v>
      </c>
      <c r="H64" s="384" t="s">
        <v>4</v>
      </c>
      <c r="I64" s="384">
        <v>3</v>
      </c>
      <c r="J64" s="384">
        <v>4697</v>
      </c>
      <c r="K64" s="384">
        <v>238</v>
      </c>
      <c r="L64" s="384">
        <v>5.0670640834575256</v>
      </c>
    </row>
    <row r="65" spans="1:12" s="24" customFormat="1" ht="15" customHeight="1" x14ac:dyDescent="0.55000000000000004">
      <c r="A65" s="385"/>
      <c r="B65" s="107" t="s">
        <v>62</v>
      </c>
      <c r="C65" s="236">
        <v>8771</v>
      </c>
      <c r="D65" s="236">
        <v>625</v>
      </c>
      <c r="E65" s="384">
        <v>20</v>
      </c>
      <c r="F65" s="384">
        <v>645</v>
      </c>
      <c r="G65" s="236" t="s">
        <v>4</v>
      </c>
      <c r="H65" s="384" t="s">
        <v>4</v>
      </c>
      <c r="I65" s="384" t="s">
        <v>4</v>
      </c>
      <c r="J65" s="384">
        <v>4571</v>
      </c>
      <c r="K65" s="384">
        <v>325</v>
      </c>
      <c r="L65" s="384">
        <v>7.1100415663968493</v>
      </c>
    </row>
    <row r="66" spans="1:12" s="24" customFormat="1" ht="15" customHeight="1" x14ac:dyDescent="0.55000000000000004">
      <c r="A66" s="383" t="s">
        <v>9</v>
      </c>
      <c r="B66" s="101" t="s">
        <v>64</v>
      </c>
      <c r="C66" s="232">
        <v>5374</v>
      </c>
      <c r="D66" s="232">
        <v>313</v>
      </c>
      <c r="E66" s="380">
        <v>32</v>
      </c>
      <c r="F66" s="380">
        <v>345</v>
      </c>
      <c r="G66" s="232">
        <v>3</v>
      </c>
      <c r="H66" s="380" t="s">
        <v>4</v>
      </c>
      <c r="I66" s="380">
        <v>3</v>
      </c>
      <c r="J66" s="380">
        <v>3254</v>
      </c>
      <c r="K66" s="380">
        <v>196</v>
      </c>
      <c r="L66" s="380">
        <v>6.0233558696988325</v>
      </c>
    </row>
    <row r="67" spans="1:12" s="24" customFormat="1" ht="15" customHeight="1" x14ac:dyDescent="0.55000000000000004">
      <c r="A67" s="382"/>
      <c r="B67" s="101" t="s">
        <v>63</v>
      </c>
      <c r="C67" s="232">
        <v>2462</v>
      </c>
      <c r="D67" s="232">
        <v>131</v>
      </c>
      <c r="E67" s="380">
        <v>15</v>
      </c>
      <c r="F67" s="380">
        <v>146</v>
      </c>
      <c r="G67" s="232">
        <v>3</v>
      </c>
      <c r="H67" s="380" t="s">
        <v>4</v>
      </c>
      <c r="I67" s="380">
        <v>3</v>
      </c>
      <c r="J67" s="380">
        <v>1667</v>
      </c>
      <c r="K67" s="380">
        <v>81</v>
      </c>
      <c r="L67" s="380">
        <v>4.8590281943611275</v>
      </c>
    </row>
    <row r="68" spans="1:12" s="24" customFormat="1" ht="15" customHeight="1" x14ac:dyDescent="0.55000000000000004">
      <c r="A68" s="381"/>
      <c r="B68" s="101" t="s">
        <v>62</v>
      </c>
      <c r="C68" s="232">
        <v>2912</v>
      </c>
      <c r="D68" s="232">
        <v>182</v>
      </c>
      <c r="E68" s="380">
        <v>17</v>
      </c>
      <c r="F68" s="380">
        <v>199</v>
      </c>
      <c r="G68" s="232" t="s">
        <v>4</v>
      </c>
      <c r="H68" s="380" t="s">
        <v>4</v>
      </c>
      <c r="I68" s="380" t="s">
        <v>4</v>
      </c>
      <c r="J68" s="380">
        <v>1587</v>
      </c>
      <c r="K68" s="380">
        <v>115</v>
      </c>
      <c r="L68" s="380">
        <v>7.2463768115942031</v>
      </c>
    </row>
    <row r="69" spans="1:12" s="24" customFormat="1" ht="15" customHeight="1" x14ac:dyDescent="0.55000000000000004">
      <c r="A69" s="383" t="s">
        <v>8</v>
      </c>
      <c r="B69" s="101" t="s">
        <v>64</v>
      </c>
      <c r="C69" s="232">
        <v>3509</v>
      </c>
      <c r="D69" s="232">
        <v>243</v>
      </c>
      <c r="E69" s="380" t="s">
        <v>4</v>
      </c>
      <c r="F69" s="380">
        <v>243</v>
      </c>
      <c r="G69" s="232" t="s">
        <v>4</v>
      </c>
      <c r="H69" s="380" t="s">
        <v>4</v>
      </c>
      <c r="I69" s="380" t="s">
        <v>4</v>
      </c>
      <c r="J69" s="380">
        <v>1972</v>
      </c>
      <c r="K69" s="380">
        <v>105</v>
      </c>
      <c r="L69" s="380">
        <v>5.3245436105476678</v>
      </c>
    </row>
    <row r="70" spans="1:12" s="24" customFormat="1" ht="15" customHeight="1" x14ac:dyDescent="0.55000000000000004">
      <c r="A70" s="382"/>
      <c r="B70" s="101" t="s">
        <v>63</v>
      </c>
      <c r="C70" s="232">
        <v>1591</v>
      </c>
      <c r="D70" s="232">
        <v>103</v>
      </c>
      <c r="E70" s="380" t="s">
        <v>4</v>
      </c>
      <c r="F70" s="380">
        <v>103</v>
      </c>
      <c r="G70" s="232" t="s">
        <v>4</v>
      </c>
      <c r="H70" s="380" t="s">
        <v>4</v>
      </c>
      <c r="I70" s="380" t="s">
        <v>4</v>
      </c>
      <c r="J70" s="380">
        <v>992</v>
      </c>
      <c r="K70" s="380">
        <v>44</v>
      </c>
      <c r="L70" s="380">
        <v>4.435483870967742</v>
      </c>
    </row>
    <row r="71" spans="1:12" s="24" customFormat="1" ht="15" customHeight="1" x14ac:dyDescent="0.55000000000000004">
      <c r="A71" s="381"/>
      <c r="B71" s="101" t="s">
        <v>62</v>
      </c>
      <c r="C71" s="232">
        <v>1918</v>
      </c>
      <c r="D71" s="232">
        <v>140</v>
      </c>
      <c r="E71" s="380" t="s">
        <v>4</v>
      </c>
      <c r="F71" s="380">
        <v>140</v>
      </c>
      <c r="G71" s="232" t="s">
        <v>4</v>
      </c>
      <c r="H71" s="380" t="s">
        <v>4</v>
      </c>
      <c r="I71" s="380" t="s">
        <v>4</v>
      </c>
      <c r="J71" s="380">
        <v>980</v>
      </c>
      <c r="K71" s="380">
        <v>61</v>
      </c>
      <c r="L71" s="380">
        <v>6.2244897959183669</v>
      </c>
    </row>
    <row r="72" spans="1:12" s="24" customFormat="1" ht="15" customHeight="1" x14ac:dyDescent="0.55000000000000004">
      <c r="A72" s="383" t="s">
        <v>7</v>
      </c>
      <c r="B72" s="101" t="s">
        <v>64</v>
      </c>
      <c r="C72" s="232">
        <v>2757</v>
      </c>
      <c r="D72" s="232">
        <v>151</v>
      </c>
      <c r="E72" s="380" t="s">
        <v>4</v>
      </c>
      <c r="F72" s="380">
        <v>151</v>
      </c>
      <c r="G72" s="232" t="s">
        <v>4</v>
      </c>
      <c r="H72" s="380" t="s">
        <v>4</v>
      </c>
      <c r="I72" s="380" t="s">
        <v>4</v>
      </c>
      <c r="J72" s="380">
        <v>1547</v>
      </c>
      <c r="K72" s="380">
        <v>86</v>
      </c>
      <c r="L72" s="380">
        <v>5.5591467356173236</v>
      </c>
    </row>
    <row r="73" spans="1:12" s="24" customFormat="1" ht="15" customHeight="1" x14ac:dyDescent="0.55000000000000004">
      <c r="A73" s="382"/>
      <c r="B73" s="101" t="s">
        <v>63</v>
      </c>
      <c r="C73" s="232">
        <v>1275</v>
      </c>
      <c r="D73" s="232">
        <v>76</v>
      </c>
      <c r="E73" s="380" t="s">
        <v>4</v>
      </c>
      <c r="F73" s="380">
        <v>76</v>
      </c>
      <c r="G73" s="232" t="s">
        <v>4</v>
      </c>
      <c r="H73" s="380" t="s">
        <v>4</v>
      </c>
      <c r="I73" s="380" t="s">
        <v>4</v>
      </c>
      <c r="J73" s="380">
        <v>779</v>
      </c>
      <c r="K73" s="380">
        <v>42</v>
      </c>
      <c r="L73" s="380">
        <v>5.3915275994865208</v>
      </c>
    </row>
    <row r="74" spans="1:12" s="24" customFormat="1" ht="15" customHeight="1" x14ac:dyDescent="0.55000000000000004">
      <c r="A74" s="381"/>
      <c r="B74" s="101" t="s">
        <v>62</v>
      </c>
      <c r="C74" s="232">
        <v>1482</v>
      </c>
      <c r="D74" s="232">
        <v>75</v>
      </c>
      <c r="E74" s="380" t="s">
        <v>4</v>
      </c>
      <c r="F74" s="380">
        <v>75</v>
      </c>
      <c r="G74" s="232" t="s">
        <v>4</v>
      </c>
      <c r="H74" s="380" t="s">
        <v>4</v>
      </c>
      <c r="I74" s="380" t="s">
        <v>4</v>
      </c>
      <c r="J74" s="380">
        <v>768</v>
      </c>
      <c r="K74" s="380">
        <v>44</v>
      </c>
      <c r="L74" s="380">
        <v>5.7291666666666661</v>
      </c>
    </row>
    <row r="75" spans="1:12" s="24" customFormat="1" ht="15" customHeight="1" x14ac:dyDescent="0.55000000000000004">
      <c r="A75" s="383" t="s">
        <v>6</v>
      </c>
      <c r="B75" s="101" t="s">
        <v>64</v>
      </c>
      <c r="C75" s="232">
        <v>2706</v>
      </c>
      <c r="D75" s="232">
        <v>244</v>
      </c>
      <c r="E75" s="380">
        <v>5</v>
      </c>
      <c r="F75" s="380">
        <v>249</v>
      </c>
      <c r="G75" s="232" t="s">
        <v>4</v>
      </c>
      <c r="H75" s="380" t="s">
        <v>4</v>
      </c>
      <c r="I75" s="380" t="s">
        <v>4</v>
      </c>
      <c r="J75" s="380">
        <v>1442</v>
      </c>
      <c r="K75" s="380">
        <v>95</v>
      </c>
      <c r="L75" s="380">
        <v>6.5880721220527043</v>
      </c>
    </row>
    <row r="76" spans="1:12" s="24" customFormat="1" ht="15" customHeight="1" x14ac:dyDescent="0.55000000000000004">
      <c r="A76" s="382"/>
      <c r="B76" s="101" t="s">
        <v>63</v>
      </c>
      <c r="C76" s="232">
        <v>1206</v>
      </c>
      <c r="D76" s="232">
        <v>107</v>
      </c>
      <c r="E76" s="380">
        <v>2</v>
      </c>
      <c r="F76" s="380">
        <v>109</v>
      </c>
      <c r="G76" s="232" t="s">
        <v>4</v>
      </c>
      <c r="H76" s="380" t="s">
        <v>4</v>
      </c>
      <c r="I76" s="380" t="s">
        <v>4</v>
      </c>
      <c r="J76" s="380">
        <v>703</v>
      </c>
      <c r="K76" s="380">
        <v>39</v>
      </c>
      <c r="L76" s="380">
        <v>5.5476529160739689</v>
      </c>
    </row>
    <row r="77" spans="1:12" s="24" customFormat="1" ht="15" customHeight="1" x14ac:dyDescent="0.55000000000000004">
      <c r="A77" s="381"/>
      <c r="B77" s="101" t="s">
        <v>62</v>
      </c>
      <c r="C77" s="232">
        <v>1500</v>
      </c>
      <c r="D77" s="232">
        <v>137</v>
      </c>
      <c r="E77" s="380">
        <v>3</v>
      </c>
      <c r="F77" s="380">
        <v>140</v>
      </c>
      <c r="G77" s="232" t="s">
        <v>4</v>
      </c>
      <c r="H77" s="380" t="s">
        <v>4</v>
      </c>
      <c r="I77" s="380" t="s">
        <v>4</v>
      </c>
      <c r="J77" s="380">
        <v>739</v>
      </c>
      <c r="K77" s="380">
        <v>56</v>
      </c>
      <c r="L77" s="380">
        <v>7.5778078484438431</v>
      </c>
    </row>
    <row r="78" spans="1:12" s="24" customFormat="1" ht="15" customHeight="1" x14ac:dyDescent="0.55000000000000004">
      <c r="A78" s="383" t="s">
        <v>5</v>
      </c>
      <c r="B78" s="101" t="s">
        <v>64</v>
      </c>
      <c r="C78" s="232">
        <v>1837</v>
      </c>
      <c r="D78" s="232">
        <v>158</v>
      </c>
      <c r="E78" s="380" t="s">
        <v>4</v>
      </c>
      <c r="F78" s="380">
        <v>158</v>
      </c>
      <c r="G78" s="232" t="s">
        <v>4</v>
      </c>
      <c r="H78" s="380" t="s">
        <v>4</v>
      </c>
      <c r="I78" s="380" t="s">
        <v>4</v>
      </c>
      <c r="J78" s="380">
        <v>1053</v>
      </c>
      <c r="K78" s="380">
        <v>81</v>
      </c>
      <c r="L78" s="380">
        <v>7.6923076923076925</v>
      </c>
    </row>
    <row r="79" spans="1:12" s="24" customFormat="1" ht="15" customHeight="1" x14ac:dyDescent="0.55000000000000004">
      <c r="A79" s="382"/>
      <c r="B79" s="101" t="s">
        <v>63</v>
      </c>
      <c r="C79" s="232">
        <v>878</v>
      </c>
      <c r="D79" s="232">
        <v>67</v>
      </c>
      <c r="E79" s="380" t="s">
        <v>4</v>
      </c>
      <c r="F79" s="380">
        <v>67</v>
      </c>
      <c r="G79" s="232" t="s">
        <v>4</v>
      </c>
      <c r="H79" s="380" t="s">
        <v>4</v>
      </c>
      <c r="I79" s="380" t="s">
        <v>4</v>
      </c>
      <c r="J79" s="380">
        <v>556</v>
      </c>
      <c r="K79" s="380">
        <v>32</v>
      </c>
      <c r="L79" s="380">
        <v>5.755395683453238</v>
      </c>
    </row>
    <row r="80" spans="1:12" s="24" customFormat="1" ht="15" customHeight="1" x14ac:dyDescent="0.55000000000000004">
      <c r="A80" s="381"/>
      <c r="B80" s="101" t="s">
        <v>62</v>
      </c>
      <c r="C80" s="232">
        <v>959</v>
      </c>
      <c r="D80" s="232">
        <v>91</v>
      </c>
      <c r="E80" s="380" t="s">
        <v>4</v>
      </c>
      <c r="F80" s="380">
        <v>91</v>
      </c>
      <c r="G80" s="232" t="s">
        <v>4</v>
      </c>
      <c r="H80" s="380" t="s">
        <v>4</v>
      </c>
      <c r="I80" s="380" t="s">
        <v>4</v>
      </c>
      <c r="J80" s="380">
        <v>497</v>
      </c>
      <c r="K80" s="380">
        <v>49</v>
      </c>
      <c r="L80" s="380">
        <v>9.8591549295774641</v>
      </c>
    </row>
    <row r="81" spans="1:12" s="24" customFormat="1" ht="9.75" customHeight="1" x14ac:dyDescent="0.55000000000000004">
      <c r="A81" s="53"/>
      <c r="B81" s="97"/>
      <c r="C81" s="97"/>
      <c r="D81" s="29"/>
      <c r="E81" s="95"/>
      <c r="F81" s="95"/>
      <c r="G81" s="29"/>
      <c r="H81" s="95"/>
      <c r="I81" s="95"/>
      <c r="J81" s="95"/>
      <c r="K81" s="95"/>
      <c r="L81" s="95"/>
    </row>
    <row r="82" spans="1:12" x14ac:dyDescent="0.55000000000000004">
      <c r="A82" s="13" t="s">
        <v>149</v>
      </c>
      <c r="B82" s="13"/>
      <c r="C82" s="13"/>
      <c r="D82" s="11"/>
      <c r="E82" s="294"/>
      <c r="F82" s="294"/>
      <c r="G82" s="14"/>
      <c r="H82" s="14"/>
      <c r="I82" s="14"/>
      <c r="J82" s="14"/>
      <c r="K82" s="14"/>
      <c r="L82" s="14"/>
    </row>
    <row r="83" spans="1:12" ht="19.5" customHeight="1" x14ac:dyDescent="0.55000000000000004">
      <c r="A83" s="293" t="s">
        <v>187</v>
      </c>
      <c r="B83" s="291"/>
      <c r="C83" s="291"/>
      <c r="D83" s="291"/>
      <c r="E83" s="291"/>
      <c r="F83" s="291"/>
      <c r="G83" s="291"/>
      <c r="H83" s="291"/>
      <c r="I83" s="291"/>
      <c r="J83" s="291"/>
      <c r="K83" s="291"/>
      <c r="L83" s="291"/>
    </row>
    <row r="84" spans="1:12" ht="15" customHeight="1" x14ac:dyDescent="0.55000000000000004">
      <c r="A84" s="379"/>
      <c r="B84" s="378"/>
      <c r="C84" s="378"/>
      <c r="D84" s="378"/>
      <c r="E84" s="378"/>
      <c r="F84" s="378"/>
      <c r="G84" s="378"/>
      <c r="H84" s="378"/>
      <c r="I84" s="378"/>
      <c r="J84" s="378"/>
      <c r="K84" s="378"/>
      <c r="L84" s="378"/>
    </row>
    <row r="85" spans="1:12" x14ac:dyDescent="0.55000000000000004">
      <c r="A85" s="4"/>
      <c r="B85" s="4"/>
      <c r="C85" s="4"/>
      <c r="D85" s="3"/>
      <c r="E85" s="286"/>
      <c r="F85" s="286"/>
      <c r="G85" s="3"/>
      <c r="H85" s="3"/>
      <c r="I85" s="3"/>
      <c r="J85" s="3"/>
      <c r="K85" s="3"/>
      <c r="L85" s="3"/>
    </row>
    <row r="86" spans="1:12" x14ac:dyDescent="0.55000000000000004">
      <c r="A86" s="4"/>
      <c r="B86" s="4"/>
      <c r="C86" s="4"/>
      <c r="D86" s="4"/>
      <c r="E86" s="3"/>
      <c r="F86" s="286"/>
      <c r="G86" s="3"/>
      <c r="H86" s="3"/>
      <c r="I86" s="3"/>
      <c r="J86" s="3"/>
      <c r="K86" s="3"/>
    </row>
    <row r="87" spans="1:12" s="287" customFormat="1" ht="30.75" customHeight="1" x14ac:dyDescent="0.2">
      <c r="A87" s="290"/>
      <c r="B87" s="290"/>
      <c r="C87" s="290"/>
      <c r="D87" s="290"/>
      <c r="E87" s="290"/>
      <c r="F87" s="290"/>
      <c r="G87" s="290"/>
      <c r="H87" s="290"/>
      <c r="I87" s="290"/>
      <c r="J87" s="290"/>
      <c r="K87" s="290"/>
      <c r="L87" s="290"/>
    </row>
    <row r="88" spans="1:12" x14ac:dyDescent="0.55000000000000004">
      <c r="A88" s="4"/>
      <c r="B88" s="4"/>
      <c r="C88" s="4"/>
      <c r="D88" s="4"/>
      <c r="E88" s="3"/>
      <c r="F88" s="286"/>
      <c r="G88" s="3"/>
      <c r="H88" s="3"/>
      <c r="I88" s="3"/>
      <c r="J88" s="3"/>
      <c r="K88" s="3"/>
    </row>
    <row r="89" spans="1:12" x14ac:dyDescent="0.55000000000000004">
      <c r="A89" s="4"/>
      <c r="B89" s="4"/>
      <c r="C89" s="4"/>
      <c r="D89" s="3"/>
      <c r="E89" s="286"/>
      <c r="F89" s="286"/>
    </row>
  </sheetData>
  <mergeCells count="28">
    <mergeCell ref="J2:L3"/>
    <mergeCell ref="G3:I3"/>
    <mergeCell ref="A83:L83"/>
    <mergeCell ref="A84:L84"/>
    <mergeCell ref="A15:A17"/>
    <mergeCell ref="A18:A20"/>
    <mergeCell ref="A45:A47"/>
    <mergeCell ref="A63:A65"/>
    <mergeCell ref="A60:A62"/>
    <mergeCell ref="A12:A14"/>
    <mergeCell ref="A78:A80"/>
    <mergeCell ref="A72:A74"/>
    <mergeCell ref="A75:A77"/>
    <mergeCell ref="A66:A68"/>
    <mergeCell ref="A69:A71"/>
    <mergeCell ref="A2:A5"/>
    <mergeCell ref="A9:A11"/>
    <mergeCell ref="A42:A44"/>
    <mergeCell ref="A87:L87"/>
    <mergeCell ref="D2:F3"/>
    <mergeCell ref="A6:A8"/>
    <mergeCell ref="A21:A23"/>
    <mergeCell ref="A24:A26"/>
    <mergeCell ref="A48:A50"/>
    <mergeCell ref="A51:A53"/>
    <mergeCell ref="G4:I4"/>
    <mergeCell ref="A54:A56"/>
    <mergeCell ref="A57:A59"/>
  </mergeCells>
  <phoneticPr fontId="6"/>
  <pageMargins left="0.78740157480314965" right="0.39370078740157483" top="0.78740157480314965" bottom="0.78740157480314965" header="0" footer="0"/>
  <pageSetup paperSize="9" scale="70" orientation="portrait" r:id="rId1"/>
  <headerFooter alignWithMargins="0"/>
  <rowBreaks count="3" manualBreakCount="3">
    <brk id="22160" min="188" max="40220" man="1"/>
    <brk id="26140" min="184" max="46680" man="1"/>
    <brk id="29988" min="180" max="5052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FF0000"/>
  </sheetPr>
  <dimension ref="A1:N98"/>
  <sheetViews>
    <sheetView showGridLines="0" view="pageBreakPreview" zoomScale="90" zoomScaleNormal="100" zoomScaleSheetLayoutView="90" workbookViewId="0">
      <pane xSplit="2" ySplit="1" topLeftCell="C23" activePane="bottomRight" state="frozen"/>
      <selection activeCell="B8" sqref="B8:O8"/>
      <selection pane="topRight" activeCell="B8" sqref="B8:O8"/>
      <selection pane="bottomLeft" activeCell="B8" sqref="B8:O8"/>
      <selection pane="bottomRight" activeCell="B8" sqref="B8:O8"/>
    </sheetView>
  </sheetViews>
  <sheetFormatPr defaultColWidth="9" defaultRowHeight="18" x14ac:dyDescent="0.2"/>
  <cols>
    <col min="1" max="1" width="12.26953125" style="343" customWidth="1"/>
    <col min="2" max="2" width="7.6328125" style="343" customWidth="1"/>
    <col min="3" max="4" width="12.36328125" style="165" customWidth="1"/>
    <col min="5" max="5" width="11" style="342" customWidth="1"/>
    <col min="6" max="6" width="9.6328125" style="342" customWidth="1"/>
    <col min="7" max="11" width="11" style="165" customWidth="1"/>
    <col min="12" max="12" width="2.90625" style="165" hidden="1" customWidth="1"/>
    <col min="13" max="15" width="8.08984375" style="165" customWidth="1"/>
    <col min="16" max="20" width="7.90625" style="165" customWidth="1"/>
    <col min="21" max="16384" width="9" style="165"/>
  </cols>
  <sheetData>
    <row r="1" spans="1:12" ht="18" customHeight="1" x14ac:dyDescent="0.2">
      <c r="A1" s="16" t="s">
        <v>196</v>
      </c>
      <c r="B1" s="346"/>
      <c r="C1" s="167"/>
      <c r="D1" s="167"/>
      <c r="E1" s="345"/>
      <c r="F1" s="345"/>
      <c r="J1" s="377" t="s">
        <v>40</v>
      </c>
      <c r="K1" s="377"/>
      <c r="L1" s="444"/>
    </row>
    <row r="2" spans="1:12" ht="12" customHeight="1" x14ac:dyDescent="0.2">
      <c r="A2" s="333"/>
      <c r="B2" s="333"/>
      <c r="C2" s="192" t="s">
        <v>185</v>
      </c>
      <c r="D2" s="192" t="s">
        <v>184</v>
      </c>
      <c r="E2" s="333" t="s">
        <v>183</v>
      </c>
      <c r="F2" s="333"/>
      <c r="G2" s="333"/>
      <c r="H2" s="333"/>
      <c r="I2" s="333"/>
      <c r="J2" s="333"/>
      <c r="K2" s="333"/>
    </row>
    <row r="3" spans="1:12" ht="12" customHeight="1" x14ac:dyDescent="0.2">
      <c r="A3" s="333"/>
      <c r="B3" s="333"/>
      <c r="C3" s="182"/>
      <c r="D3" s="182"/>
      <c r="E3" s="376" t="s">
        <v>195</v>
      </c>
      <c r="F3" s="375"/>
      <c r="G3" s="375"/>
      <c r="H3" s="375"/>
      <c r="I3" s="374"/>
      <c r="J3" s="220" t="s">
        <v>181</v>
      </c>
      <c r="K3" s="220" t="s">
        <v>180</v>
      </c>
    </row>
    <row r="4" spans="1:12" ht="12" customHeight="1" x14ac:dyDescent="0.2">
      <c r="A4" s="333"/>
      <c r="B4" s="333"/>
      <c r="C4" s="182"/>
      <c r="D4" s="182"/>
      <c r="E4" s="333" t="s">
        <v>179</v>
      </c>
      <c r="F4" s="206" t="s">
        <v>178</v>
      </c>
      <c r="G4" s="443"/>
      <c r="H4" s="220" t="s">
        <v>177</v>
      </c>
      <c r="I4" s="193" t="s">
        <v>176</v>
      </c>
      <c r="J4" s="220"/>
      <c r="K4" s="220"/>
    </row>
    <row r="5" spans="1:12" ht="12" customHeight="1" x14ac:dyDescent="0.2">
      <c r="A5" s="333"/>
      <c r="B5" s="333"/>
      <c r="C5" s="182"/>
      <c r="D5" s="182"/>
      <c r="E5" s="333"/>
      <c r="F5" s="195"/>
      <c r="G5" s="442"/>
      <c r="H5" s="220"/>
      <c r="I5" s="183"/>
      <c r="J5" s="220"/>
      <c r="K5" s="220"/>
    </row>
    <row r="6" spans="1:12" ht="12" customHeight="1" x14ac:dyDescent="0.2">
      <c r="A6" s="333"/>
      <c r="B6" s="333"/>
      <c r="C6" s="182"/>
      <c r="D6" s="182"/>
      <c r="E6" s="333"/>
      <c r="F6" s="195"/>
      <c r="G6" s="192" t="s">
        <v>194</v>
      </c>
      <c r="H6" s="220"/>
      <c r="I6" s="183"/>
      <c r="J6" s="220"/>
      <c r="K6" s="220"/>
    </row>
    <row r="7" spans="1:12" ht="71.25" customHeight="1" x14ac:dyDescent="0.2">
      <c r="A7" s="333"/>
      <c r="B7" s="333"/>
      <c r="C7" s="212"/>
      <c r="D7" s="212"/>
      <c r="E7" s="333"/>
      <c r="F7" s="185"/>
      <c r="G7" s="212"/>
      <c r="H7" s="220"/>
      <c r="I7" s="367"/>
      <c r="J7" s="220"/>
      <c r="K7" s="220"/>
    </row>
    <row r="8" spans="1:12" ht="12.75" customHeight="1" x14ac:dyDescent="0.2">
      <c r="A8" s="441" t="s">
        <v>30</v>
      </c>
      <c r="B8" s="133" t="s">
        <v>67</v>
      </c>
      <c r="C8" s="365">
        <f>+C9+C10</f>
        <v>191891</v>
      </c>
      <c r="D8" s="365">
        <f>+D9+D10</f>
        <v>3566</v>
      </c>
      <c r="E8" s="365">
        <f>+E9+E10</f>
        <v>945</v>
      </c>
      <c r="F8" s="365">
        <f>+F9+F10</f>
        <v>118</v>
      </c>
      <c r="G8" s="365">
        <f>+G9+G10</f>
        <v>24</v>
      </c>
      <c r="H8" s="365">
        <f>+H9+H10</f>
        <v>98</v>
      </c>
      <c r="I8" s="365">
        <f>+I9+I10</f>
        <v>1615</v>
      </c>
      <c r="J8" s="365">
        <f>+J9+J10</f>
        <v>365</v>
      </c>
      <c r="K8" s="365">
        <f>+K9+K10</f>
        <v>423</v>
      </c>
    </row>
    <row r="9" spans="1:12" ht="12.75" customHeight="1" x14ac:dyDescent="0.2">
      <c r="A9" s="441"/>
      <c r="B9" s="133" t="s">
        <v>66</v>
      </c>
      <c r="C9" s="365">
        <v>79503</v>
      </c>
      <c r="D9" s="365">
        <v>1788</v>
      </c>
      <c r="E9" s="365">
        <v>419</v>
      </c>
      <c r="F9" s="365">
        <v>59</v>
      </c>
      <c r="G9" s="365">
        <v>13</v>
      </c>
      <c r="H9" s="365">
        <v>51</v>
      </c>
      <c r="I9" s="365">
        <v>793</v>
      </c>
      <c r="J9" s="365">
        <v>245</v>
      </c>
      <c r="K9" s="365">
        <v>220</v>
      </c>
    </row>
    <row r="10" spans="1:12" ht="12.75" customHeight="1" x14ac:dyDescent="0.2">
      <c r="A10" s="441"/>
      <c r="B10" s="133" t="s">
        <v>65</v>
      </c>
      <c r="C10" s="365">
        <v>112388</v>
      </c>
      <c r="D10" s="365">
        <v>1778</v>
      </c>
      <c r="E10" s="365">
        <v>526</v>
      </c>
      <c r="F10" s="365">
        <v>59</v>
      </c>
      <c r="G10" s="365">
        <v>11</v>
      </c>
      <c r="H10" s="365">
        <v>47</v>
      </c>
      <c r="I10" s="365">
        <v>822</v>
      </c>
      <c r="J10" s="365">
        <v>120</v>
      </c>
      <c r="K10" s="365">
        <v>203</v>
      </c>
    </row>
    <row r="11" spans="1:12" ht="12.75" customHeight="1" x14ac:dyDescent="0.2">
      <c r="A11" s="441" t="s">
        <v>29</v>
      </c>
      <c r="B11" s="133" t="s">
        <v>67</v>
      </c>
      <c r="C11" s="365">
        <f>SUM(C14+C17)</f>
        <v>15591</v>
      </c>
      <c r="D11" s="365">
        <f>SUM(D14+D17)</f>
        <v>168</v>
      </c>
      <c r="E11" s="365">
        <f>SUM(E14+E17)</f>
        <v>49</v>
      </c>
      <c r="F11" s="365">
        <f>SUM(F14+F17)</f>
        <v>11</v>
      </c>
      <c r="G11" s="365">
        <f>SUM(G14+G17)</f>
        <v>0</v>
      </c>
      <c r="H11" s="365">
        <f>SUM(H14+H17)</f>
        <v>10</v>
      </c>
      <c r="I11" s="365">
        <f>SUM(I14+I17)</f>
        <v>66</v>
      </c>
      <c r="J11" s="365">
        <f>SUM(J14+J17)</f>
        <v>18</v>
      </c>
      <c r="K11" s="365">
        <f>SUM(K14+K17)</f>
        <v>14</v>
      </c>
    </row>
    <row r="12" spans="1:12" ht="12.75" customHeight="1" x14ac:dyDescent="0.2">
      <c r="A12" s="441"/>
      <c r="B12" s="133" t="s">
        <v>66</v>
      </c>
      <c r="C12" s="365">
        <f>SUM(C15+C18)</f>
        <v>6458</v>
      </c>
      <c r="D12" s="365">
        <f>SUM(D15+D18)</f>
        <v>82</v>
      </c>
      <c r="E12" s="365">
        <f>SUM(E15+E18)</f>
        <v>19</v>
      </c>
      <c r="F12" s="365">
        <f>SUM(F15+F18)</f>
        <v>6</v>
      </c>
      <c r="G12" s="365">
        <f>SUM(G15+G18)</f>
        <v>0</v>
      </c>
      <c r="H12" s="365">
        <f>SUM(H15+H18)</f>
        <v>6</v>
      </c>
      <c r="I12" s="365">
        <f>SUM(I15+I18)</f>
        <v>32</v>
      </c>
      <c r="J12" s="365">
        <f>SUM(J15+J18)</f>
        <v>11</v>
      </c>
      <c r="K12" s="365">
        <f>SUM(K15+K18)</f>
        <v>8</v>
      </c>
    </row>
    <row r="13" spans="1:12" ht="12.75" customHeight="1" x14ac:dyDescent="0.2">
      <c r="A13" s="441"/>
      <c r="B13" s="133" t="s">
        <v>65</v>
      </c>
      <c r="C13" s="365">
        <f>SUM(C16+C19)</f>
        <v>9133</v>
      </c>
      <c r="D13" s="365">
        <f>SUM(D16+D19)</f>
        <v>86</v>
      </c>
      <c r="E13" s="365">
        <f>SUM(E16+E19)</f>
        <v>30</v>
      </c>
      <c r="F13" s="365">
        <f>SUM(F16+F19)</f>
        <v>5</v>
      </c>
      <c r="G13" s="365">
        <f>SUM(G16+G19)</f>
        <v>0</v>
      </c>
      <c r="H13" s="365">
        <f>SUM(H16+H19)</f>
        <v>4</v>
      </c>
      <c r="I13" s="365">
        <f>SUM(I16+I19)</f>
        <v>34</v>
      </c>
      <c r="J13" s="365">
        <f>SUM(J16+J19)</f>
        <v>7</v>
      </c>
      <c r="K13" s="365">
        <f>SUM(K16+K19)</f>
        <v>6</v>
      </c>
    </row>
    <row r="14" spans="1:12" s="355" customFormat="1" ht="12.75" customHeight="1" x14ac:dyDescent="0.2">
      <c r="A14" s="364" t="s">
        <v>28</v>
      </c>
      <c r="B14" s="124" t="s">
        <v>67</v>
      </c>
      <c r="C14" s="236">
        <f>SUM(C15:C16)</f>
        <v>8786</v>
      </c>
      <c r="D14" s="236">
        <f>SUM(D15:D16)</f>
        <v>20</v>
      </c>
      <c r="E14" s="236">
        <f>SUM(E15:E16)</f>
        <v>7</v>
      </c>
      <c r="F14" s="236">
        <f>SUM(F15:F16)</f>
        <v>1</v>
      </c>
      <c r="G14" s="236">
        <f>SUM(G15:G16)</f>
        <v>0</v>
      </c>
      <c r="H14" s="236">
        <f>SUM(H15:H16)</f>
        <v>5</v>
      </c>
      <c r="I14" s="236">
        <f>SUM(I15:I16)</f>
        <v>5</v>
      </c>
      <c r="J14" s="236">
        <f>SUM(J15:J16)</f>
        <v>2</v>
      </c>
      <c r="K14" s="236">
        <f>SUM(K15:K16)</f>
        <v>0</v>
      </c>
    </row>
    <row r="15" spans="1:12" s="355" customFormat="1" ht="12.75" customHeight="1" x14ac:dyDescent="0.2">
      <c r="A15" s="363"/>
      <c r="B15" s="124" t="s">
        <v>66</v>
      </c>
      <c r="C15" s="236">
        <v>3542</v>
      </c>
      <c r="D15" s="236">
        <v>10</v>
      </c>
      <c r="E15" s="236">
        <v>3</v>
      </c>
      <c r="F15" s="236">
        <v>1</v>
      </c>
      <c r="G15" s="236">
        <v>0</v>
      </c>
      <c r="H15" s="236">
        <v>3</v>
      </c>
      <c r="I15" s="236">
        <v>2</v>
      </c>
      <c r="J15" s="236">
        <v>1</v>
      </c>
      <c r="K15" s="236">
        <v>0</v>
      </c>
    </row>
    <row r="16" spans="1:12" s="355" customFormat="1" ht="12.75" customHeight="1" x14ac:dyDescent="0.2">
      <c r="A16" s="362"/>
      <c r="B16" s="124" t="s">
        <v>65</v>
      </c>
      <c r="C16" s="236">
        <v>5244</v>
      </c>
      <c r="D16" s="236">
        <v>10</v>
      </c>
      <c r="E16" s="236">
        <v>4</v>
      </c>
      <c r="F16" s="236">
        <v>0</v>
      </c>
      <c r="G16" s="236">
        <v>0</v>
      </c>
      <c r="H16" s="236">
        <v>2</v>
      </c>
      <c r="I16" s="236">
        <v>3</v>
      </c>
      <c r="J16" s="236">
        <v>1</v>
      </c>
      <c r="K16" s="236">
        <v>0</v>
      </c>
    </row>
    <row r="17" spans="1:11" s="355" customFormat="1" ht="12.75" customHeight="1" x14ac:dyDescent="0.2">
      <c r="A17" s="440" t="s">
        <v>139</v>
      </c>
      <c r="B17" s="124" t="s">
        <v>67</v>
      </c>
      <c r="C17" s="236">
        <f>IF(SUM(C20,C23,C26,C29,C32,C35,C38,C41)=0,"-",SUM(C20,C23,C26,C29,C32,C35,C38,C41))</f>
        <v>6805</v>
      </c>
      <c r="D17" s="236">
        <f>IF(SUM(D20,D23,D26,D29,D32,D35,D38,D41)=0,"-",SUM(D20,D23,D26,D29,D32,D35,D38,D41))</f>
        <v>148</v>
      </c>
      <c r="E17" s="236">
        <f>IF(SUM(E20,E23,E26,E29,E32,E35,E38,E41)=0,"-",SUM(E20,E23,E26,E29,E32,E35,E38,E41))</f>
        <v>42</v>
      </c>
      <c r="F17" s="236">
        <f>IF(SUM(F20,F23,F26,F29,F32,F35,F38,F41)=0,"-",SUM(F20,F23,F26,F29,F32,F35,F38,F41))</f>
        <v>10</v>
      </c>
      <c r="G17" s="236" t="str">
        <f>IF(SUM(G20,G23,G26,G29,G32,G35,G38,G41)=0,"-",SUM(G20,G23,G26,G29,G32,G35,G38,G41))</f>
        <v>-</v>
      </c>
      <c r="H17" s="236">
        <f>IF(SUM(H20,H23,H26,H29,H32,H35,H38,H41)=0,"-",SUM(H20,H23,H26,H29,H32,H35,H38,H41))</f>
        <v>5</v>
      </c>
      <c r="I17" s="236">
        <f>IF(SUM(I20,I23,I26,I29,I32,I35,I38,I41)=0,"-",SUM(I20,I23,I26,I29,I32,I35,I38,I41))</f>
        <v>61</v>
      </c>
      <c r="J17" s="236">
        <f>IF(SUM(J20,J23,J26,J29,J32,J35,J38,J41)=0,"-",SUM(J20,J23,J26,J29,J32,J35,J38,J41))</f>
        <v>16</v>
      </c>
      <c r="K17" s="236">
        <f>IF(SUM(K20,K23,K26,K29,K32,K35,K38,K41)=0,"-",SUM(K20,K23,K26,K29,K32,K35,K38,K41))</f>
        <v>14</v>
      </c>
    </row>
    <row r="18" spans="1:11" s="355" customFormat="1" ht="12.75" customHeight="1" x14ac:dyDescent="0.2">
      <c r="A18" s="439"/>
      <c r="B18" s="124" t="s">
        <v>66</v>
      </c>
      <c r="C18" s="236">
        <f>IF(SUM(C21,C24,C27,C30,C33,C36,C39,C42)=0,"-",SUM(C21,C24,C27,C30,C33,C36,C39,C42))</f>
        <v>2916</v>
      </c>
      <c r="D18" s="236">
        <f>IF(SUM(D21,D24,D27,D30,D33,D36,D39,D42)=0,"-",SUM(D21,D24,D27,D30,D33,D36,D39,D42))</f>
        <v>72</v>
      </c>
      <c r="E18" s="236">
        <f>IF(SUM(E21,E24,E27,E30,E33,E36,E39,E42)=0,"-",SUM(E21,E24,E27,E30,E33,E36,E39,E42))</f>
        <v>16</v>
      </c>
      <c r="F18" s="236">
        <f>IF(SUM(F21,F24,F27,F30,F33,F36,F39,F42)=0,"-",SUM(F21,F24,F27,F30,F33,F36,F39,F42))</f>
        <v>5</v>
      </c>
      <c r="G18" s="236" t="str">
        <f>IF(SUM(G21,G24,G27,G30,G33,G36,G39,G42)=0,"-",SUM(G21,G24,G27,G30,G33,G36,G39,G42))</f>
        <v>-</v>
      </c>
      <c r="H18" s="236">
        <f>IF(SUM(H21,H24,H27,H30,H33,H36,H39,H42)=0,"-",SUM(H21,H24,H27,H30,H33,H36,H39,H42))</f>
        <v>3</v>
      </c>
      <c r="I18" s="236">
        <f>IF(SUM(I21,I24,I27,I30,I33,I36,I39,I42)=0,"-",SUM(I21,I24,I27,I30,I33,I36,I39,I42))</f>
        <v>30</v>
      </c>
      <c r="J18" s="236">
        <f>IF(SUM(J21,J24,J27,J30,J33,J36,J39,J42)=0,"-",SUM(J21,J24,J27,J30,J33,J36,J39,J42))</f>
        <v>10</v>
      </c>
      <c r="K18" s="236">
        <f>IF(SUM(K21,K24,K27,K30,K33,K36,K39,K42)=0,"-",SUM(K21,K24,K27,K30,K33,K36,K39,K42))</f>
        <v>8</v>
      </c>
    </row>
    <row r="19" spans="1:11" s="355" customFormat="1" ht="12.75" customHeight="1" x14ac:dyDescent="0.2">
      <c r="A19" s="439"/>
      <c r="B19" s="124" t="s">
        <v>65</v>
      </c>
      <c r="C19" s="236">
        <f>IF(SUM(C22,C25,C28,C31,C34,C37,C40,C43)=0,"-",SUM(C22,C25,C28,C31,C34,C37,C40,C43))</f>
        <v>3889</v>
      </c>
      <c r="D19" s="236">
        <f>IF(SUM(D22,D25,D28,D31,D34,D37,D40,D43)=0,"-",SUM(D22,D25,D28,D31,D34,D37,D40,D43))</f>
        <v>76</v>
      </c>
      <c r="E19" s="236">
        <f>IF(SUM(E22,E25,E28,E31,E34,E37,E40,E43)=0,"-",SUM(E22,E25,E28,E31,E34,E37,E40,E43))</f>
        <v>26</v>
      </c>
      <c r="F19" s="236">
        <f>IF(SUM(F22,F25,F28,F31,F34,F37,F40,F43)=0,"-",SUM(F22,F25,F28,F31,F34,F37,F40,F43))</f>
        <v>5</v>
      </c>
      <c r="G19" s="236" t="str">
        <f>IF(SUM(G22,G25,G28,G31,G34,G37,G40,G43)=0,"-",SUM(G22,G25,G28,G31,G34,G37,G40,G43))</f>
        <v>-</v>
      </c>
      <c r="H19" s="236">
        <f>IF(SUM(H22,H25,H28,H31,H34,H37,H40,H43)=0,"-",SUM(H22,H25,H28,H31,H34,H37,H40,H43))</f>
        <v>2</v>
      </c>
      <c r="I19" s="236">
        <f>IF(SUM(I22,I25,I28,I31,I34,I37,I40,I43)=0,"-",SUM(I22,I25,I28,I31,I34,I37,I40,I43))</f>
        <v>31</v>
      </c>
      <c r="J19" s="236">
        <f>IF(SUM(J22,J25,J28,J31,J34,J37,J40,J43)=0,"-",SUM(J22,J25,J28,J31,J34,J37,J40,J43))</f>
        <v>6</v>
      </c>
      <c r="K19" s="236">
        <f>IF(SUM(K22,K25,K28,K31,K34,K37,K40,K43)=0,"-",SUM(K22,K25,K28,K31,K34,K37,K40,K43))</f>
        <v>6</v>
      </c>
    </row>
    <row r="20" spans="1:11" s="355" customFormat="1" ht="12.75" customHeight="1" x14ac:dyDescent="0.2">
      <c r="A20" s="300" t="s">
        <v>26</v>
      </c>
      <c r="B20" s="233" t="s">
        <v>67</v>
      </c>
      <c r="C20" s="232">
        <f>IF(SUM(C21:C22)=0,"-",SUM(C21:C22))</f>
        <v>2179</v>
      </c>
      <c r="D20" s="232">
        <f>IF(SUM(D21:D22)=0,"-",SUM(D21:D22))</f>
        <v>75</v>
      </c>
      <c r="E20" s="232">
        <f>IF(SUM(E21:E22)=0,"-",SUM(E21:E22))</f>
        <v>27</v>
      </c>
      <c r="F20" s="232">
        <f>IF(SUM(F21:F22)=0,"-",SUM(F21:F22))</f>
        <v>7</v>
      </c>
      <c r="G20" s="232" t="str">
        <f>IF(SUM(G21:G22)=0,"-",SUM(G21:G22))</f>
        <v>-</v>
      </c>
      <c r="H20" s="232">
        <f>IF(SUM(H21:H22)=0,"-",SUM(H21:H22))</f>
        <v>1</v>
      </c>
      <c r="I20" s="232">
        <f>IF(SUM(I21:I22)=0,"-",SUM(I21:I22))</f>
        <v>29</v>
      </c>
      <c r="J20" s="232">
        <f>IF(SUM(J21:J22)=0,"-",SUM(J21:J22))</f>
        <v>10</v>
      </c>
      <c r="K20" s="232">
        <f>IF(SUM(K21:K22)=0,"-",SUM(K21:K22))</f>
        <v>1</v>
      </c>
    </row>
    <row r="21" spans="1:11" s="355" customFormat="1" ht="12.75" customHeight="1" x14ac:dyDescent="0.2">
      <c r="A21" s="299"/>
      <c r="B21" s="233" t="s">
        <v>66</v>
      </c>
      <c r="C21" s="232">
        <v>1052</v>
      </c>
      <c r="D21" s="232">
        <v>43</v>
      </c>
      <c r="E21" s="232">
        <v>9</v>
      </c>
      <c r="F21" s="232">
        <v>5</v>
      </c>
      <c r="G21" s="232" t="s">
        <v>18</v>
      </c>
      <c r="H21" s="232">
        <v>1</v>
      </c>
      <c r="I21" s="232">
        <v>20</v>
      </c>
      <c r="J21" s="232">
        <v>7</v>
      </c>
      <c r="K21" s="232">
        <v>1</v>
      </c>
    </row>
    <row r="22" spans="1:11" s="355" customFormat="1" ht="12.75" customHeight="1" x14ac:dyDescent="0.2">
      <c r="A22" s="298"/>
      <c r="B22" s="233" t="s">
        <v>65</v>
      </c>
      <c r="C22" s="232">
        <v>1127</v>
      </c>
      <c r="D22" s="232">
        <v>32</v>
      </c>
      <c r="E22" s="232">
        <v>18</v>
      </c>
      <c r="F22" s="232">
        <v>2</v>
      </c>
      <c r="G22" s="232" t="s">
        <v>18</v>
      </c>
      <c r="H22" s="232" t="s">
        <v>18</v>
      </c>
      <c r="I22" s="232">
        <v>9</v>
      </c>
      <c r="J22" s="232">
        <v>3</v>
      </c>
      <c r="K22" s="232" t="s">
        <v>18</v>
      </c>
    </row>
    <row r="23" spans="1:11" s="355" customFormat="1" ht="12.75" customHeight="1" x14ac:dyDescent="0.2">
      <c r="A23" s="300" t="s">
        <v>25</v>
      </c>
      <c r="B23" s="233" t="s">
        <v>67</v>
      </c>
      <c r="C23" s="232">
        <f>IF(SUM(C24:C25)=0,"-",SUM(C24:C25))</f>
        <v>997</v>
      </c>
      <c r="D23" s="232">
        <f>IF(SUM(D24:D25)=0,"-",SUM(D24:D25))</f>
        <v>18</v>
      </c>
      <c r="E23" s="232">
        <f>IF(SUM(E24:E25)=0,"-",SUM(E24:E25))</f>
        <v>2</v>
      </c>
      <c r="F23" s="232">
        <f>IF(SUM(F24:F25)=0,"-",SUM(F24:F25))</f>
        <v>2</v>
      </c>
      <c r="G23" s="232" t="str">
        <f>IF(SUM(G24:G25)=0,"-",SUM(G24:G25))</f>
        <v>-</v>
      </c>
      <c r="H23" s="232">
        <f>IF(SUM(H24:H25)=0,"-",SUM(H24:H25))</f>
        <v>1</v>
      </c>
      <c r="I23" s="232">
        <f>IF(SUM(I24:I25)=0,"-",SUM(I24:I25))</f>
        <v>10</v>
      </c>
      <c r="J23" s="232">
        <f>IF(SUM(J24:J25)=0,"-",SUM(J24:J25))</f>
        <v>3</v>
      </c>
      <c r="K23" s="232" t="str">
        <f>IF(SUM(K24:K25)=0,"-",SUM(K24:K25))</f>
        <v>-</v>
      </c>
    </row>
    <row r="24" spans="1:11" s="355" customFormat="1" ht="12.75" customHeight="1" x14ac:dyDescent="0.2">
      <c r="A24" s="299"/>
      <c r="B24" s="233" t="s">
        <v>66</v>
      </c>
      <c r="C24" s="232">
        <v>328</v>
      </c>
      <c r="D24" s="232">
        <v>9</v>
      </c>
      <c r="E24" s="232">
        <v>1</v>
      </c>
      <c r="F24" s="232" t="s">
        <v>18</v>
      </c>
      <c r="G24" s="232" t="s">
        <v>18</v>
      </c>
      <c r="H24" s="232">
        <v>1</v>
      </c>
      <c r="I24" s="232">
        <v>5</v>
      </c>
      <c r="J24" s="232">
        <v>2</v>
      </c>
      <c r="K24" s="232" t="s">
        <v>18</v>
      </c>
    </row>
    <row r="25" spans="1:11" s="355" customFormat="1" ht="12.75" customHeight="1" x14ac:dyDescent="0.2">
      <c r="A25" s="298"/>
      <c r="B25" s="233" t="s">
        <v>65</v>
      </c>
      <c r="C25" s="232">
        <v>669</v>
      </c>
      <c r="D25" s="232">
        <v>9</v>
      </c>
      <c r="E25" s="232">
        <v>1</v>
      </c>
      <c r="F25" s="232">
        <v>2</v>
      </c>
      <c r="G25" s="232" t="s">
        <v>18</v>
      </c>
      <c r="H25" s="232" t="s">
        <v>18</v>
      </c>
      <c r="I25" s="232">
        <v>5</v>
      </c>
      <c r="J25" s="232">
        <v>1</v>
      </c>
      <c r="K25" s="232" t="s">
        <v>18</v>
      </c>
    </row>
    <row r="26" spans="1:11" s="355" customFormat="1" ht="12.75" customHeight="1" x14ac:dyDescent="0.2">
      <c r="A26" s="300" t="s">
        <v>24</v>
      </c>
      <c r="B26" s="233" t="s">
        <v>67</v>
      </c>
      <c r="C26" s="232">
        <f>IF(SUM(C27:C28)=0,"-",SUM(C27:C28))</f>
        <v>375</v>
      </c>
      <c r="D26" s="232">
        <f>IF(SUM(D27:D28)=0,"-",SUM(D27:D28))</f>
        <v>5</v>
      </c>
      <c r="E26" s="232" t="str">
        <f>IF(SUM(E27:E28)=0,"-",SUM(E27:E28))</f>
        <v>-</v>
      </c>
      <c r="F26" s="232" t="str">
        <f>IF(SUM(F27:F28)=0,"-",SUM(F27:F28))</f>
        <v>-</v>
      </c>
      <c r="G26" s="232" t="str">
        <f>IF(SUM(G27:G28)=0,"-",SUM(G27:G28))</f>
        <v>-</v>
      </c>
      <c r="H26" s="232" t="str">
        <f>IF(SUM(H27:H28)=0,"-",SUM(H27:H28))</f>
        <v>-</v>
      </c>
      <c r="I26" s="232">
        <f>IF(SUM(I27:I28)=0,"-",SUM(I27:I28))</f>
        <v>5</v>
      </c>
      <c r="J26" s="232" t="str">
        <f>IF(SUM(J27:J28)=0,"-",SUM(J27:J28))</f>
        <v>-</v>
      </c>
      <c r="K26" s="232" t="str">
        <f>IF(SUM(K27:K28)=0,"-",SUM(K27:K28))</f>
        <v>-</v>
      </c>
    </row>
    <row r="27" spans="1:11" s="355" customFormat="1" ht="12.75" customHeight="1" x14ac:dyDescent="0.2">
      <c r="A27" s="299"/>
      <c r="B27" s="233" t="s">
        <v>66</v>
      </c>
      <c r="C27" s="232">
        <v>148</v>
      </c>
      <c r="D27" s="232" t="s">
        <v>18</v>
      </c>
      <c r="E27" s="232" t="s">
        <v>18</v>
      </c>
      <c r="F27" s="232" t="s">
        <v>18</v>
      </c>
      <c r="G27" s="232" t="s">
        <v>18</v>
      </c>
      <c r="H27" s="232" t="s">
        <v>18</v>
      </c>
      <c r="I27" s="232" t="s">
        <v>18</v>
      </c>
      <c r="J27" s="232" t="s">
        <v>18</v>
      </c>
      <c r="K27" s="232" t="s">
        <v>18</v>
      </c>
    </row>
    <row r="28" spans="1:11" s="355" customFormat="1" ht="12.75" customHeight="1" x14ac:dyDescent="0.2">
      <c r="A28" s="298"/>
      <c r="B28" s="233" t="s">
        <v>65</v>
      </c>
      <c r="C28" s="232">
        <v>227</v>
      </c>
      <c r="D28" s="232">
        <v>5</v>
      </c>
      <c r="E28" s="232" t="s">
        <v>18</v>
      </c>
      <c r="F28" s="232" t="s">
        <v>18</v>
      </c>
      <c r="G28" s="232" t="s">
        <v>18</v>
      </c>
      <c r="H28" s="232" t="s">
        <v>18</v>
      </c>
      <c r="I28" s="232">
        <v>5</v>
      </c>
      <c r="J28" s="232" t="s">
        <v>18</v>
      </c>
      <c r="K28" s="232" t="s">
        <v>18</v>
      </c>
    </row>
    <row r="29" spans="1:11" s="355" customFormat="1" ht="12.75" customHeight="1" x14ac:dyDescent="0.2">
      <c r="A29" s="300" t="s">
        <v>23</v>
      </c>
      <c r="B29" s="233" t="s">
        <v>67</v>
      </c>
      <c r="C29" s="232">
        <f>IF(SUM(C30:C31)=0,"-",SUM(C30:C31))</f>
        <v>493</v>
      </c>
      <c r="D29" s="232">
        <f>IF(SUM(D30:D31)=0,"-",SUM(D30:D31))</f>
        <v>10</v>
      </c>
      <c r="E29" s="232">
        <f>IF(SUM(E30:E31)=0,"-",SUM(E30:E31))</f>
        <v>2</v>
      </c>
      <c r="F29" s="232">
        <f>IF(SUM(F30:F31)=0,"-",SUM(F30:F31))</f>
        <v>1</v>
      </c>
      <c r="G29" s="232" t="str">
        <f>IF(SUM(G30:G31)=0,"-",SUM(G30:G31))</f>
        <v>-</v>
      </c>
      <c r="H29" s="232" t="str">
        <f>IF(SUM(H30:H31)=0,"-",SUM(H30:H31))</f>
        <v>-</v>
      </c>
      <c r="I29" s="232">
        <f>IF(SUM(I30:I31)=0,"-",SUM(I30:I31))</f>
        <v>5</v>
      </c>
      <c r="J29" s="232">
        <f>IF(SUM(J30:J31)=0,"-",SUM(J30:J31))</f>
        <v>1</v>
      </c>
      <c r="K29" s="232">
        <f>IF(SUM(K30:K31)=0,"-",SUM(K30:K31))</f>
        <v>1</v>
      </c>
    </row>
    <row r="30" spans="1:11" s="355" customFormat="1" ht="12.75" customHeight="1" x14ac:dyDescent="0.2">
      <c r="A30" s="299"/>
      <c r="B30" s="233" t="s">
        <v>66</v>
      </c>
      <c r="C30" s="232">
        <v>199</v>
      </c>
      <c r="D30" s="232">
        <v>3</v>
      </c>
      <c r="E30" s="232" t="s">
        <v>18</v>
      </c>
      <c r="F30" s="232" t="s">
        <v>18</v>
      </c>
      <c r="G30" s="232" t="s">
        <v>18</v>
      </c>
      <c r="H30" s="232" t="s">
        <v>18</v>
      </c>
      <c r="I30" s="232">
        <v>3</v>
      </c>
      <c r="J30" s="232" t="s">
        <v>18</v>
      </c>
      <c r="K30" s="232" t="s">
        <v>18</v>
      </c>
    </row>
    <row r="31" spans="1:11" s="355" customFormat="1" ht="12.75" customHeight="1" x14ac:dyDescent="0.2">
      <c r="A31" s="298"/>
      <c r="B31" s="233" t="s">
        <v>65</v>
      </c>
      <c r="C31" s="232">
        <v>294</v>
      </c>
      <c r="D31" s="232">
        <v>7</v>
      </c>
      <c r="E31" s="232">
        <v>2</v>
      </c>
      <c r="F31" s="232">
        <v>1</v>
      </c>
      <c r="G31" s="232" t="s">
        <v>18</v>
      </c>
      <c r="H31" s="232" t="s">
        <v>18</v>
      </c>
      <c r="I31" s="232">
        <v>2</v>
      </c>
      <c r="J31" s="232">
        <v>1</v>
      </c>
      <c r="K31" s="232">
        <v>1</v>
      </c>
    </row>
    <row r="32" spans="1:11" s="355" customFormat="1" ht="12.75" customHeight="1" x14ac:dyDescent="0.2">
      <c r="A32" s="300" t="s">
        <v>22</v>
      </c>
      <c r="B32" s="233" t="s">
        <v>67</v>
      </c>
      <c r="C32" s="232">
        <f>IF(SUM(C33:C34)=0,"-",SUM(C33:C34))</f>
        <v>640</v>
      </c>
      <c r="D32" s="232">
        <f>IF(SUM(D33:D34)=0,"-",SUM(D33:D34))</f>
        <v>11</v>
      </c>
      <c r="E32" s="232" t="str">
        <f>IF(SUM(E33:E34)=0,"-",SUM(E33:E34))</f>
        <v>-</v>
      </c>
      <c r="F32" s="232" t="str">
        <f>IF(SUM(F33:F34)=0,"-",SUM(F33:F34))</f>
        <v>-</v>
      </c>
      <c r="G32" s="232" t="str">
        <f>IF(SUM(G33:G34)=0,"-",SUM(G33:G34))</f>
        <v>-</v>
      </c>
      <c r="H32" s="232" t="str">
        <f>IF(SUM(H33:H34)=0,"-",SUM(H33:H34))</f>
        <v>-</v>
      </c>
      <c r="I32" s="232" t="str">
        <f>IF(SUM(I33:I34)=0,"-",SUM(I33:I34))</f>
        <v>-</v>
      </c>
      <c r="J32" s="232" t="str">
        <f>IF(SUM(J33:J34)=0,"-",SUM(J33:J34))</f>
        <v>-</v>
      </c>
      <c r="K32" s="232">
        <f>IF(SUM(K33:K34)=0,"-",SUM(K33:K34))</f>
        <v>11</v>
      </c>
    </row>
    <row r="33" spans="1:11" s="355" customFormat="1" ht="12.75" customHeight="1" x14ac:dyDescent="0.2">
      <c r="A33" s="299"/>
      <c r="B33" s="233" t="s">
        <v>66</v>
      </c>
      <c r="C33" s="232">
        <v>251</v>
      </c>
      <c r="D33" s="232">
        <v>7</v>
      </c>
      <c r="E33" s="232" t="s">
        <v>18</v>
      </c>
      <c r="F33" s="232" t="s">
        <v>18</v>
      </c>
      <c r="G33" s="232" t="s">
        <v>18</v>
      </c>
      <c r="H33" s="232" t="s">
        <v>18</v>
      </c>
      <c r="I33" s="232" t="s">
        <v>18</v>
      </c>
      <c r="J33" s="232" t="s">
        <v>18</v>
      </c>
      <c r="K33" s="232">
        <v>7</v>
      </c>
    </row>
    <row r="34" spans="1:11" s="355" customFormat="1" ht="12.75" customHeight="1" x14ac:dyDescent="0.2">
      <c r="A34" s="298"/>
      <c r="B34" s="233" t="s">
        <v>65</v>
      </c>
      <c r="C34" s="232">
        <v>389</v>
      </c>
      <c r="D34" s="232">
        <v>4</v>
      </c>
      <c r="E34" s="232" t="s">
        <v>18</v>
      </c>
      <c r="F34" s="232" t="s">
        <v>18</v>
      </c>
      <c r="G34" s="232" t="s">
        <v>18</v>
      </c>
      <c r="H34" s="232" t="s">
        <v>18</v>
      </c>
      <c r="I34" s="232" t="s">
        <v>18</v>
      </c>
      <c r="J34" s="232" t="s">
        <v>18</v>
      </c>
      <c r="K34" s="232">
        <v>4</v>
      </c>
    </row>
    <row r="35" spans="1:11" s="355" customFormat="1" ht="12.75" customHeight="1" x14ac:dyDescent="0.2">
      <c r="A35" s="300" t="s">
        <v>21</v>
      </c>
      <c r="B35" s="233" t="s">
        <v>67</v>
      </c>
      <c r="C35" s="232">
        <f>IF(SUM(C36:C37)=0,"-",SUM(C36:C37))</f>
        <v>978</v>
      </c>
      <c r="D35" s="232">
        <f>IF(SUM(D36:D37)=0,"-",SUM(D36:D37))</f>
        <v>24</v>
      </c>
      <c r="E35" s="232">
        <f>IF(SUM(E36:E37)=0,"-",SUM(E36:E37))</f>
        <v>9</v>
      </c>
      <c r="F35" s="232" t="str">
        <f>IF(SUM(F36:F37)=0,"-",SUM(F36:F37))</f>
        <v>-</v>
      </c>
      <c r="G35" s="232" t="str">
        <f>IF(SUM(G36:G37)=0,"-",SUM(G36:G37))</f>
        <v>-</v>
      </c>
      <c r="H35" s="232">
        <f>IF(SUM(H36:H37)=0,"-",SUM(H36:H37))</f>
        <v>3</v>
      </c>
      <c r="I35" s="232">
        <f>IF(SUM(I36:I37)=0,"-",SUM(I36:I37))</f>
        <v>11</v>
      </c>
      <c r="J35" s="232" t="str">
        <f>IF(SUM(J36:J37)=0,"-",SUM(J36:J37))</f>
        <v>-</v>
      </c>
      <c r="K35" s="232">
        <f>IF(SUM(K36:K37)=0,"-",SUM(K36:K37))</f>
        <v>1</v>
      </c>
    </row>
    <row r="36" spans="1:11" s="355" customFormat="1" ht="12.75" customHeight="1" x14ac:dyDescent="0.2">
      <c r="A36" s="299"/>
      <c r="B36" s="233" t="s">
        <v>66</v>
      </c>
      <c r="C36" s="232">
        <v>441</v>
      </c>
      <c r="D36" s="232">
        <v>7</v>
      </c>
      <c r="E36" s="232">
        <v>5</v>
      </c>
      <c r="F36" s="232" t="s">
        <v>18</v>
      </c>
      <c r="G36" s="232" t="s">
        <v>18</v>
      </c>
      <c r="H36" s="232">
        <v>1</v>
      </c>
      <c r="I36" s="232">
        <v>1</v>
      </c>
      <c r="J36" s="232" t="s">
        <v>18</v>
      </c>
      <c r="K36" s="232" t="s">
        <v>18</v>
      </c>
    </row>
    <row r="37" spans="1:11" s="355" customFormat="1" ht="12.75" customHeight="1" x14ac:dyDescent="0.2">
      <c r="A37" s="298"/>
      <c r="B37" s="233" t="s">
        <v>65</v>
      </c>
      <c r="C37" s="232">
        <v>537</v>
      </c>
      <c r="D37" s="232">
        <v>17</v>
      </c>
      <c r="E37" s="232">
        <v>4</v>
      </c>
      <c r="F37" s="232" t="s">
        <v>18</v>
      </c>
      <c r="G37" s="232" t="s">
        <v>18</v>
      </c>
      <c r="H37" s="232">
        <v>2</v>
      </c>
      <c r="I37" s="232">
        <v>10</v>
      </c>
      <c r="J37" s="232" t="s">
        <v>18</v>
      </c>
      <c r="K37" s="232">
        <v>1</v>
      </c>
    </row>
    <row r="38" spans="1:11" s="355" customFormat="1" ht="12.75" customHeight="1" x14ac:dyDescent="0.2">
      <c r="A38" s="300" t="s">
        <v>20</v>
      </c>
      <c r="B38" s="233" t="s">
        <v>67</v>
      </c>
      <c r="C38" s="232">
        <f>IF(SUM(C39:C40)=0,"-",SUM(C39:C40))</f>
        <v>387</v>
      </c>
      <c r="D38" s="232">
        <f>IF(SUM(D39:D40)=0,"-",SUM(D39:D40))</f>
        <v>3</v>
      </c>
      <c r="E38" s="232">
        <f>IF(SUM(E39:E40)=0,"-",SUM(E39:E40))</f>
        <v>1</v>
      </c>
      <c r="F38" s="232" t="str">
        <f>IF(SUM(F39:F40)=0,"-",SUM(F39:F40))</f>
        <v>-</v>
      </c>
      <c r="G38" s="232" t="str">
        <f>IF(SUM(G39:G40)=0,"-",SUM(G39:G40))</f>
        <v>-</v>
      </c>
      <c r="H38" s="232" t="str">
        <f>IF(SUM(H39:H40)=0,"-",SUM(H39:H40))</f>
        <v>-</v>
      </c>
      <c r="I38" s="232">
        <f>IF(SUM(I39:I40)=0,"-",SUM(I39:I40))</f>
        <v>1</v>
      </c>
      <c r="J38" s="232">
        <f>IF(SUM(J39:J40)=0,"-",SUM(J39:J40))</f>
        <v>1</v>
      </c>
      <c r="K38" s="232" t="str">
        <f>IF(SUM(K39:K40)=0,"-",SUM(K39:K40))</f>
        <v>-</v>
      </c>
    </row>
    <row r="39" spans="1:11" s="355" customFormat="1" ht="12.75" customHeight="1" x14ac:dyDescent="0.2">
      <c r="A39" s="299"/>
      <c r="B39" s="233" t="s">
        <v>66</v>
      </c>
      <c r="C39" s="232">
        <v>176</v>
      </c>
      <c r="D39" s="232">
        <v>2</v>
      </c>
      <c r="E39" s="232">
        <v>1</v>
      </c>
      <c r="F39" s="232" t="s">
        <v>18</v>
      </c>
      <c r="G39" s="232" t="s">
        <v>18</v>
      </c>
      <c r="H39" s="232" t="s">
        <v>18</v>
      </c>
      <c r="I39" s="232">
        <v>1</v>
      </c>
      <c r="J39" s="232" t="s">
        <v>18</v>
      </c>
      <c r="K39" s="232" t="s">
        <v>18</v>
      </c>
    </row>
    <row r="40" spans="1:11" s="355" customFormat="1" ht="12.75" customHeight="1" x14ac:dyDescent="0.2">
      <c r="A40" s="298"/>
      <c r="B40" s="233" t="s">
        <v>65</v>
      </c>
      <c r="C40" s="232">
        <v>211</v>
      </c>
      <c r="D40" s="232">
        <v>1</v>
      </c>
      <c r="E40" s="232" t="s">
        <v>18</v>
      </c>
      <c r="F40" s="232" t="s">
        <v>18</v>
      </c>
      <c r="G40" s="232" t="s">
        <v>18</v>
      </c>
      <c r="H40" s="232" t="s">
        <v>18</v>
      </c>
      <c r="I40" s="232" t="s">
        <v>18</v>
      </c>
      <c r="J40" s="232">
        <v>1</v>
      </c>
      <c r="K40" s="232" t="s">
        <v>18</v>
      </c>
    </row>
    <row r="41" spans="1:11" s="355" customFormat="1" ht="12.75" customHeight="1" x14ac:dyDescent="0.2">
      <c r="A41" s="300" t="s">
        <v>19</v>
      </c>
      <c r="B41" s="233" t="s">
        <v>67</v>
      </c>
      <c r="C41" s="232">
        <f>IF(SUM(C42:C43)=0,"-",SUM(C42:C43))</f>
        <v>756</v>
      </c>
      <c r="D41" s="232">
        <f>IF(SUM(D42:D43)=0,"-",SUM(D42:D43))</f>
        <v>2</v>
      </c>
      <c r="E41" s="232">
        <f>IF(SUM(E42:E43)=0,"-",SUM(E42:E43))</f>
        <v>1</v>
      </c>
      <c r="F41" s="232" t="str">
        <f>IF(SUM(F42:F43)=0,"-",SUM(F42:F43))</f>
        <v>-</v>
      </c>
      <c r="G41" s="232" t="str">
        <f>IF(SUM(G42:G43)=0,"-",SUM(G42:G43))</f>
        <v>-</v>
      </c>
      <c r="H41" s="232" t="str">
        <f>IF(SUM(H42:H43)=0,"-",SUM(H42:H43))</f>
        <v>-</v>
      </c>
      <c r="I41" s="232" t="str">
        <f>IF(SUM(I42:I43)=0,"-",SUM(I42:I43))</f>
        <v>-</v>
      </c>
      <c r="J41" s="232">
        <f>IF(SUM(J42:J43)=0,"-",SUM(J42:J43))</f>
        <v>1</v>
      </c>
      <c r="K41" s="232" t="str">
        <f>IF(SUM(K42:K43)=0,"-",SUM(K42:K43))</f>
        <v>-</v>
      </c>
    </row>
    <row r="42" spans="1:11" s="355" customFormat="1" ht="12.75" customHeight="1" x14ac:dyDescent="0.2">
      <c r="A42" s="299"/>
      <c r="B42" s="233" t="s">
        <v>66</v>
      </c>
      <c r="C42" s="232">
        <v>321</v>
      </c>
      <c r="D42" s="232">
        <v>1</v>
      </c>
      <c r="E42" s="232" t="s">
        <v>18</v>
      </c>
      <c r="F42" s="232" t="s">
        <v>18</v>
      </c>
      <c r="G42" s="232" t="s">
        <v>18</v>
      </c>
      <c r="H42" s="232" t="s">
        <v>18</v>
      </c>
      <c r="I42" s="232" t="s">
        <v>18</v>
      </c>
      <c r="J42" s="232">
        <v>1</v>
      </c>
      <c r="K42" s="232" t="s">
        <v>18</v>
      </c>
    </row>
    <row r="43" spans="1:11" s="355" customFormat="1" ht="12.75" customHeight="1" x14ac:dyDescent="0.2">
      <c r="A43" s="298"/>
      <c r="B43" s="233" t="s">
        <v>65</v>
      </c>
      <c r="C43" s="232">
        <v>435</v>
      </c>
      <c r="D43" s="232">
        <v>1</v>
      </c>
      <c r="E43" s="232">
        <v>1</v>
      </c>
      <c r="F43" s="232" t="s">
        <v>18</v>
      </c>
      <c r="G43" s="232" t="s">
        <v>18</v>
      </c>
      <c r="H43" s="232" t="s">
        <v>18</v>
      </c>
      <c r="I43" s="232" t="s">
        <v>18</v>
      </c>
      <c r="J43" s="232" t="s">
        <v>18</v>
      </c>
      <c r="K43" s="232" t="s">
        <v>18</v>
      </c>
    </row>
    <row r="44" spans="1:11" s="355" customFormat="1" ht="12.5" customHeight="1" x14ac:dyDescent="0.2">
      <c r="A44" s="308" t="s">
        <v>17</v>
      </c>
      <c r="B44" s="133" t="s">
        <v>64</v>
      </c>
      <c r="C44" s="31">
        <f>C47</f>
        <v>2351</v>
      </c>
      <c r="D44" s="31">
        <f>D47</f>
        <v>61</v>
      </c>
      <c r="E44" s="31">
        <f>E47</f>
        <v>13</v>
      </c>
      <c r="F44" s="359">
        <f>F47</f>
        <v>0</v>
      </c>
      <c r="G44" s="359">
        <f>G47</f>
        <v>0</v>
      </c>
      <c r="H44" s="359">
        <f>H47</f>
        <v>0</v>
      </c>
      <c r="I44" s="359">
        <f>I47</f>
        <v>14</v>
      </c>
      <c r="J44" s="359">
        <f>J47</f>
        <v>34</v>
      </c>
      <c r="K44" s="359">
        <f>K47</f>
        <v>0</v>
      </c>
    </row>
    <row r="45" spans="1:11" s="355" customFormat="1" ht="12.75" customHeight="1" x14ac:dyDescent="0.2">
      <c r="A45" s="307"/>
      <c r="B45" s="133" t="s">
        <v>63</v>
      </c>
      <c r="C45" s="31">
        <f>C48</f>
        <v>1088</v>
      </c>
      <c r="D45" s="31">
        <f>D48</f>
        <v>34</v>
      </c>
      <c r="E45" s="31">
        <f>E48</f>
        <v>5</v>
      </c>
      <c r="F45" s="359">
        <f>F48</f>
        <v>0</v>
      </c>
      <c r="G45" s="359">
        <f>G48</f>
        <v>0</v>
      </c>
      <c r="H45" s="359">
        <f>H48</f>
        <v>0</v>
      </c>
      <c r="I45" s="359">
        <f>I48</f>
        <v>11</v>
      </c>
      <c r="J45" s="359">
        <f>J48</f>
        <v>18</v>
      </c>
      <c r="K45" s="359">
        <f>K48</f>
        <v>0</v>
      </c>
    </row>
    <row r="46" spans="1:11" s="355" customFormat="1" ht="12.75" customHeight="1" x14ac:dyDescent="0.2">
      <c r="A46" s="306"/>
      <c r="B46" s="133" t="s">
        <v>62</v>
      </c>
      <c r="C46" s="31">
        <f>C49</f>
        <v>1263</v>
      </c>
      <c r="D46" s="31">
        <f>D49</f>
        <v>27</v>
      </c>
      <c r="E46" s="31">
        <f>E49</f>
        <v>8</v>
      </c>
      <c r="F46" s="359">
        <f>F49</f>
        <v>0</v>
      </c>
      <c r="G46" s="359">
        <f>G49</f>
        <v>0</v>
      </c>
      <c r="H46" s="359">
        <f>H49</f>
        <v>0</v>
      </c>
      <c r="I46" s="359">
        <f>I49</f>
        <v>3</v>
      </c>
      <c r="J46" s="359">
        <f>J49</f>
        <v>16</v>
      </c>
      <c r="K46" s="359">
        <f>K49</f>
        <v>0</v>
      </c>
    </row>
    <row r="47" spans="1:11" s="355" customFormat="1" ht="12.5" customHeight="1" x14ac:dyDescent="0.2">
      <c r="A47" s="304" t="s">
        <v>16</v>
      </c>
      <c r="B47" s="124" t="s">
        <v>64</v>
      </c>
      <c r="C47" s="236">
        <v>2351</v>
      </c>
      <c r="D47" s="236">
        <v>61</v>
      </c>
      <c r="E47" s="236">
        <v>13</v>
      </c>
      <c r="F47" s="358">
        <v>0</v>
      </c>
      <c r="G47" s="358">
        <v>0</v>
      </c>
      <c r="H47" s="358">
        <v>0</v>
      </c>
      <c r="I47" s="358">
        <v>14</v>
      </c>
      <c r="J47" s="358">
        <v>34</v>
      </c>
      <c r="K47" s="358">
        <v>0</v>
      </c>
    </row>
    <row r="48" spans="1:11" s="355" customFormat="1" ht="12.75" customHeight="1" x14ac:dyDescent="0.2">
      <c r="A48" s="303"/>
      <c r="B48" s="124" t="s">
        <v>63</v>
      </c>
      <c r="C48" s="236">
        <v>1088</v>
      </c>
      <c r="D48" s="236">
        <v>34</v>
      </c>
      <c r="E48" s="236">
        <v>5</v>
      </c>
      <c r="F48" s="358">
        <v>0</v>
      </c>
      <c r="G48" s="358">
        <v>0</v>
      </c>
      <c r="H48" s="358">
        <v>0</v>
      </c>
      <c r="I48" s="358">
        <v>11</v>
      </c>
      <c r="J48" s="358">
        <v>18</v>
      </c>
      <c r="K48" s="358">
        <v>0</v>
      </c>
    </row>
    <row r="49" spans="1:11" s="355" customFormat="1" ht="12.75" customHeight="1" x14ac:dyDescent="0.2">
      <c r="A49" s="302"/>
      <c r="B49" s="124" t="s">
        <v>62</v>
      </c>
      <c r="C49" s="236">
        <v>1263</v>
      </c>
      <c r="D49" s="236">
        <v>27</v>
      </c>
      <c r="E49" s="236">
        <v>8</v>
      </c>
      <c r="F49" s="358">
        <v>0</v>
      </c>
      <c r="G49" s="358">
        <v>0</v>
      </c>
      <c r="H49" s="358">
        <v>0</v>
      </c>
      <c r="I49" s="358">
        <v>3</v>
      </c>
      <c r="J49" s="358">
        <v>16</v>
      </c>
      <c r="K49" s="358">
        <v>0</v>
      </c>
    </row>
    <row r="50" spans="1:11" s="355" customFormat="1" ht="12.75" customHeight="1" x14ac:dyDescent="0.2">
      <c r="A50" s="104" t="s">
        <v>15</v>
      </c>
      <c r="B50" s="233" t="s">
        <v>64</v>
      </c>
      <c r="C50" s="232">
        <v>851</v>
      </c>
      <c r="D50" s="232">
        <v>11</v>
      </c>
      <c r="E50" s="232">
        <v>5</v>
      </c>
      <c r="F50" s="357">
        <v>0</v>
      </c>
      <c r="G50" s="357">
        <v>0</v>
      </c>
      <c r="H50" s="357">
        <v>0</v>
      </c>
      <c r="I50" s="357">
        <v>4</v>
      </c>
      <c r="J50" s="357">
        <v>2</v>
      </c>
      <c r="K50" s="357">
        <v>0</v>
      </c>
    </row>
    <row r="51" spans="1:11" s="355" customFormat="1" ht="12.75" customHeight="1" x14ac:dyDescent="0.2">
      <c r="A51" s="103"/>
      <c r="B51" s="233" t="s">
        <v>63</v>
      </c>
      <c r="C51" s="232">
        <v>355</v>
      </c>
      <c r="D51" s="232">
        <v>6</v>
      </c>
      <c r="E51" s="232">
        <v>3</v>
      </c>
      <c r="F51" s="357">
        <v>0</v>
      </c>
      <c r="G51" s="357">
        <v>0</v>
      </c>
      <c r="H51" s="357">
        <v>0</v>
      </c>
      <c r="I51" s="357">
        <v>3</v>
      </c>
      <c r="J51" s="357">
        <v>0</v>
      </c>
      <c r="K51" s="357">
        <v>0</v>
      </c>
    </row>
    <row r="52" spans="1:11" s="355" customFormat="1" ht="12.75" customHeight="1" x14ac:dyDescent="0.2">
      <c r="A52" s="102"/>
      <c r="B52" s="233" t="s">
        <v>62</v>
      </c>
      <c r="C52" s="232">
        <v>496</v>
      </c>
      <c r="D52" s="232">
        <v>5</v>
      </c>
      <c r="E52" s="232">
        <v>2</v>
      </c>
      <c r="F52" s="357">
        <v>0</v>
      </c>
      <c r="G52" s="357">
        <v>0</v>
      </c>
      <c r="H52" s="357">
        <v>0</v>
      </c>
      <c r="I52" s="357">
        <v>1</v>
      </c>
      <c r="J52" s="357">
        <v>2</v>
      </c>
      <c r="K52" s="357">
        <v>0</v>
      </c>
    </row>
    <row r="53" spans="1:11" s="355" customFormat="1" ht="12.75" customHeight="1" x14ac:dyDescent="0.2">
      <c r="A53" s="300" t="s">
        <v>14</v>
      </c>
      <c r="B53" s="233" t="s">
        <v>64</v>
      </c>
      <c r="C53" s="232">
        <v>139</v>
      </c>
      <c r="D53" s="232">
        <v>3</v>
      </c>
      <c r="E53" s="232">
        <v>2</v>
      </c>
      <c r="F53" s="357">
        <v>0</v>
      </c>
      <c r="G53" s="357">
        <v>0</v>
      </c>
      <c r="H53" s="357">
        <v>0</v>
      </c>
      <c r="I53" s="357">
        <v>1</v>
      </c>
      <c r="J53" s="357">
        <v>0</v>
      </c>
      <c r="K53" s="357">
        <v>0</v>
      </c>
    </row>
    <row r="54" spans="1:11" s="355" customFormat="1" ht="12.75" customHeight="1" x14ac:dyDescent="0.2">
      <c r="A54" s="299"/>
      <c r="B54" s="233" t="s">
        <v>63</v>
      </c>
      <c r="C54" s="232">
        <v>65</v>
      </c>
      <c r="D54" s="232">
        <v>0</v>
      </c>
      <c r="E54" s="232">
        <v>0</v>
      </c>
      <c r="F54" s="357">
        <v>0</v>
      </c>
      <c r="G54" s="357">
        <v>0</v>
      </c>
      <c r="H54" s="357">
        <v>0</v>
      </c>
      <c r="I54" s="357">
        <v>0</v>
      </c>
      <c r="J54" s="357">
        <v>0</v>
      </c>
      <c r="K54" s="357">
        <v>0</v>
      </c>
    </row>
    <row r="55" spans="1:11" s="355" customFormat="1" ht="12.75" customHeight="1" x14ac:dyDescent="0.2">
      <c r="A55" s="298"/>
      <c r="B55" s="233" t="s">
        <v>62</v>
      </c>
      <c r="C55" s="232">
        <v>74</v>
      </c>
      <c r="D55" s="232">
        <v>3</v>
      </c>
      <c r="E55" s="232">
        <v>2</v>
      </c>
      <c r="F55" s="357">
        <v>0</v>
      </c>
      <c r="G55" s="357">
        <v>0</v>
      </c>
      <c r="H55" s="357">
        <v>0</v>
      </c>
      <c r="I55" s="357">
        <v>1</v>
      </c>
      <c r="J55" s="357">
        <v>0</v>
      </c>
      <c r="K55" s="357">
        <v>0</v>
      </c>
    </row>
    <row r="56" spans="1:11" s="355" customFormat="1" ht="12.75" customHeight="1" x14ac:dyDescent="0.2">
      <c r="A56" s="300" t="s">
        <v>13</v>
      </c>
      <c r="B56" s="233" t="s">
        <v>64</v>
      </c>
      <c r="C56" s="232">
        <v>634</v>
      </c>
      <c r="D56" s="232">
        <v>32</v>
      </c>
      <c r="E56" s="232">
        <v>0</v>
      </c>
      <c r="F56" s="357">
        <v>0</v>
      </c>
      <c r="G56" s="357">
        <v>0</v>
      </c>
      <c r="H56" s="357">
        <v>0</v>
      </c>
      <c r="I56" s="357">
        <v>0</v>
      </c>
      <c r="J56" s="357">
        <v>32</v>
      </c>
      <c r="K56" s="357">
        <v>0</v>
      </c>
    </row>
    <row r="57" spans="1:11" s="355" customFormat="1" ht="12.75" customHeight="1" x14ac:dyDescent="0.2">
      <c r="A57" s="299"/>
      <c r="B57" s="233" t="s">
        <v>63</v>
      </c>
      <c r="C57" s="232">
        <v>339</v>
      </c>
      <c r="D57" s="232">
        <v>18</v>
      </c>
      <c r="E57" s="232">
        <v>0</v>
      </c>
      <c r="F57" s="357">
        <v>0</v>
      </c>
      <c r="G57" s="357">
        <v>0</v>
      </c>
      <c r="H57" s="357">
        <v>0</v>
      </c>
      <c r="I57" s="357">
        <v>0</v>
      </c>
      <c r="J57" s="357">
        <v>18</v>
      </c>
      <c r="K57" s="357">
        <v>0</v>
      </c>
    </row>
    <row r="58" spans="1:11" s="355" customFormat="1" ht="12.75" customHeight="1" x14ac:dyDescent="0.2">
      <c r="A58" s="298"/>
      <c r="B58" s="233" t="s">
        <v>62</v>
      </c>
      <c r="C58" s="232">
        <v>295</v>
      </c>
      <c r="D58" s="232">
        <v>14</v>
      </c>
      <c r="E58" s="232">
        <v>0</v>
      </c>
      <c r="F58" s="357">
        <v>0</v>
      </c>
      <c r="G58" s="357">
        <v>0</v>
      </c>
      <c r="H58" s="357">
        <v>0</v>
      </c>
      <c r="I58" s="357">
        <v>0</v>
      </c>
      <c r="J58" s="357">
        <v>14</v>
      </c>
      <c r="K58" s="357">
        <v>0</v>
      </c>
    </row>
    <row r="59" spans="1:11" s="355" customFormat="1" ht="12.75" customHeight="1" x14ac:dyDescent="0.2">
      <c r="A59" s="300" t="s">
        <v>12</v>
      </c>
      <c r="B59" s="233" t="s">
        <v>64</v>
      </c>
      <c r="C59" s="232">
        <v>727</v>
      </c>
      <c r="D59" s="232">
        <v>15</v>
      </c>
      <c r="E59" s="232">
        <v>6</v>
      </c>
      <c r="F59" s="357">
        <v>0</v>
      </c>
      <c r="G59" s="357">
        <v>0</v>
      </c>
      <c r="H59" s="357">
        <v>0</v>
      </c>
      <c r="I59" s="357">
        <v>9</v>
      </c>
      <c r="J59" s="357">
        <v>0</v>
      </c>
      <c r="K59" s="357">
        <v>0</v>
      </c>
    </row>
    <row r="60" spans="1:11" s="355" customFormat="1" ht="12.75" customHeight="1" x14ac:dyDescent="0.2">
      <c r="A60" s="299"/>
      <c r="B60" s="233" t="s">
        <v>63</v>
      </c>
      <c r="C60" s="232">
        <v>329</v>
      </c>
      <c r="D60" s="232">
        <v>10</v>
      </c>
      <c r="E60" s="232">
        <v>2</v>
      </c>
      <c r="F60" s="357">
        <v>0</v>
      </c>
      <c r="G60" s="357">
        <v>0</v>
      </c>
      <c r="H60" s="357">
        <v>0</v>
      </c>
      <c r="I60" s="357">
        <v>8</v>
      </c>
      <c r="J60" s="357">
        <v>0</v>
      </c>
      <c r="K60" s="357">
        <v>0</v>
      </c>
    </row>
    <row r="61" spans="1:11" s="355" customFormat="1" ht="12.75" customHeight="1" x14ac:dyDescent="0.2">
      <c r="A61" s="298"/>
      <c r="B61" s="233" t="s">
        <v>62</v>
      </c>
      <c r="C61" s="232">
        <v>398</v>
      </c>
      <c r="D61" s="232">
        <v>5</v>
      </c>
      <c r="E61" s="232">
        <v>4</v>
      </c>
      <c r="F61" s="357">
        <v>0</v>
      </c>
      <c r="G61" s="357">
        <v>0</v>
      </c>
      <c r="H61" s="357">
        <v>0</v>
      </c>
      <c r="I61" s="357">
        <v>1</v>
      </c>
      <c r="J61" s="357">
        <v>0</v>
      </c>
      <c r="K61" s="357">
        <v>0</v>
      </c>
    </row>
    <row r="62" spans="1:11" s="355" customFormat="1" ht="12.75" customHeight="1" x14ac:dyDescent="0.2">
      <c r="A62" s="308" t="s">
        <v>11</v>
      </c>
      <c r="B62" s="133" t="s">
        <v>64</v>
      </c>
      <c r="C62" s="31">
        <f>C65</f>
        <v>1257</v>
      </c>
      <c r="D62" s="31">
        <f>D65</f>
        <v>18</v>
      </c>
      <c r="E62" s="31">
        <f>E65</f>
        <v>6</v>
      </c>
      <c r="F62" s="359" t="str">
        <f>F65</f>
        <v>-</v>
      </c>
      <c r="G62" s="359" t="str">
        <f>G65</f>
        <v>-</v>
      </c>
      <c r="H62" s="359" t="s">
        <v>4</v>
      </c>
      <c r="I62" s="359">
        <f>I65</f>
        <v>6</v>
      </c>
      <c r="J62" s="359">
        <f>J65</f>
        <v>1</v>
      </c>
      <c r="K62" s="359">
        <f>K65</f>
        <v>1</v>
      </c>
    </row>
    <row r="63" spans="1:11" s="355" customFormat="1" ht="12.75" customHeight="1" x14ac:dyDescent="0.2">
      <c r="A63" s="307"/>
      <c r="B63" s="133" t="s">
        <v>63</v>
      </c>
      <c r="C63" s="31">
        <f>C66</f>
        <v>521</v>
      </c>
      <c r="D63" s="31">
        <f>D66</f>
        <v>8</v>
      </c>
      <c r="E63" s="31">
        <f>E66</f>
        <v>2</v>
      </c>
      <c r="F63" s="359" t="str">
        <f>F66</f>
        <v>-</v>
      </c>
      <c r="G63" s="359" t="str">
        <f>G66</f>
        <v>-</v>
      </c>
      <c r="H63" s="359" t="s">
        <v>4</v>
      </c>
      <c r="I63" s="359">
        <f>I66</f>
        <v>3</v>
      </c>
      <c r="J63" s="359">
        <f>J66</f>
        <v>1</v>
      </c>
      <c r="K63" s="359">
        <f>K66</f>
        <v>1</v>
      </c>
    </row>
    <row r="64" spans="1:11" s="355" customFormat="1" ht="12.75" customHeight="1" x14ac:dyDescent="0.2">
      <c r="A64" s="306"/>
      <c r="B64" s="133" t="s">
        <v>62</v>
      </c>
      <c r="C64" s="31">
        <f>C67</f>
        <v>736</v>
      </c>
      <c r="D64" s="31">
        <f>D67</f>
        <v>10</v>
      </c>
      <c r="E64" s="31">
        <f>E67</f>
        <v>4</v>
      </c>
      <c r="F64" s="359" t="str">
        <f>F67</f>
        <v>-</v>
      </c>
      <c r="G64" s="359" t="str">
        <f>G67</f>
        <v>-</v>
      </c>
      <c r="H64" s="359" t="s">
        <v>4</v>
      </c>
      <c r="I64" s="359">
        <f>I67</f>
        <v>3</v>
      </c>
      <c r="J64" s="359" t="str">
        <f>J67</f>
        <v>-</v>
      </c>
      <c r="K64" s="359" t="str">
        <f>K67</f>
        <v>-</v>
      </c>
    </row>
    <row r="65" spans="1:11" s="355" customFormat="1" ht="12.75" customHeight="1" x14ac:dyDescent="0.2">
      <c r="A65" s="304" t="s">
        <v>10</v>
      </c>
      <c r="B65" s="124" t="s">
        <v>64</v>
      </c>
      <c r="C65" s="236">
        <v>1257</v>
      </c>
      <c r="D65" s="236">
        <v>18</v>
      </c>
      <c r="E65" s="236">
        <v>6</v>
      </c>
      <c r="F65" s="358" t="s">
        <v>4</v>
      </c>
      <c r="G65" s="358" t="s">
        <v>4</v>
      </c>
      <c r="H65" s="358">
        <v>2</v>
      </c>
      <c r="I65" s="358">
        <v>6</v>
      </c>
      <c r="J65" s="358">
        <v>1</v>
      </c>
      <c r="K65" s="358">
        <v>1</v>
      </c>
    </row>
    <row r="66" spans="1:11" s="355" customFormat="1" ht="12.75" customHeight="1" x14ac:dyDescent="0.2">
      <c r="A66" s="303"/>
      <c r="B66" s="124" t="s">
        <v>63</v>
      </c>
      <c r="C66" s="236">
        <v>521</v>
      </c>
      <c r="D66" s="236">
        <v>8</v>
      </c>
      <c r="E66" s="236">
        <v>2</v>
      </c>
      <c r="F66" s="358" t="s">
        <v>4</v>
      </c>
      <c r="G66" s="358" t="s">
        <v>4</v>
      </c>
      <c r="H66" s="358" t="s">
        <v>4</v>
      </c>
      <c r="I66" s="358">
        <v>3</v>
      </c>
      <c r="J66" s="358">
        <v>1</v>
      </c>
      <c r="K66" s="358">
        <v>1</v>
      </c>
    </row>
    <row r="67" spans="1:11" s="355" customFormat="1" ht="12.75" customHeight="1" x14ac:dyDescent="0.2">
      <c r="A67" s="302"/>
      <c r="B67" s="124" t="s">
        <v>62</v>
      </c>
      <c r="C67" s="236">
        <v>736</v>
      </c>
      <c r="D67" s="236">
        <v>10</v>
      </c>
      <c r="E67" s="236">
        <v>4</v>
      </c>
      <c r="F67" s="358" t="s">
        <v>4</v>
      </c>
      <c r="G67" s="358" t="s">
        <v>4</v>
      </c>
      <c r="H67" s="358">
        <v>2</v>
      </c>
      <c r="I67" s="358">
        <v>3</v>
      </c>
      <c r="J67" s="358" t="s">
        <v>4</v>
      </c>
      <c r="K67" s="358" t="s">
        <v>4</v>
      </c>
    </row>
    <row r="68" spans="1:11" s="355" customFormat="1" ht="12.75" customHeight="1" x14ac:dyDescent="0.2">
      <c r="A68" s="300" t="s">
        <v>9</v>
      </c>
      <c r="B68" s="233" t="s">
        <v>64</v>
      </c>
      <c r="C68" s="232">
        <v>377</v>
      </c>
      <c r="D68" s="232">
        <v>5</v>
      </c>
      <c r="E68" s="232">
        <v>4</v>
      </c>
      <c r="F68" s="357" t="s">
        <v>4</v>
      </c>
      <c r="G68" s="357" t="s">
        <v>4</v>
      </c>
      <c r="H68" s="357" t="s">
        <v>4</v>
      </c>
      <c r="I68" s="357" t="s">
        <v>4</v>
      </c>
      <c r="J68" s="357" t="s">
        <v>4</v>
      </c>
      <c r="K68" s="357">
        <v>1</v>
      </c>
    </row>
    <row r="69" spans="1:11" s="355" customFormat="1" ht="12.75" customHeight="1" x14ac:dyDescent="0.2">
      <c r="A69" s="299"/>
      <c r="B69" s="233" t="s">
        <v>63</v>
      </c>
      <c r="C69" s="232">
        <v>152</v>
      </c>
      <c r="D69" s="232">
        <v>3</v>
      </c>
      <c r="E69" s="232">
        <v>2</v>
      </c>
      <c r="F69" s="357" t="s">
        <v>4</v>
      </c>
      <c r="G69" s="357" t="s">
        <v>4</v>
      </c>
      <c r="H69" s="357" t="s">
        <v>4</v>
      </c>
      <c r="I69" s="357" t="s">
        <v>4</v>
      </c>
      <c r="J69" s="357" t="s">
        <v>4</v>
      </c>
      <c r="K69" s="357">
        <v>1</v>
      </c>
    </row>
    <row r="70" spans="1:11" s="355" customFormat="1" ht="12.75" customHeight="1" x14ac:dyDescent="0.2">
      <c r="A70" s="298"/>
      <c r="B70" s="233" t="s">
        <v>62</v>
      </c>
      <c r="C70" s="232">
        <v>225</v>
      </c>
      <c r="D70" s="232">
        <v>2</v>
      </c>
      <c r="E70" s="232">
        <v>2</v>
      </c>
      <c r="F70" s="357" t="s">
        <v>4</v>
      </c>
      <c r="G70" s="357" t="s">
        <v>4</v>
      </c>
      <c r="H70" s="357" t="s">
        <v>4</v>
      </c>
      <c r="I70" s="357" t="s">
        <v>4</v>
      </c>
      <c r="J70" s="357" t="s">
        <v>4</v>
      </c>
      <c r="K70" s="357" t="s">
        <v>4</v>
      </c>
    </row>
    <row r="71" spans="1:11" s="355" customFormat="1" ht="12.75" customHeight="1" x14ac:dyDescent="0.2">
      <c r="A71" s="300" t="s">
        <v>8</v>
      </c>
      <c r="B71" s="233" t="s">
        <v>64</v>
      </c>
      <c r="C71" s="232">
        <v>289</v>
      </c>
      <c r="D71" s="232">
        <v>7</v>
      </c>
      <c r="E71" s="232">
        <v>2</v>
      </c>
      <c r="F71" s="357" t="s">
        <v>4</v>
      </c>
      <c r="G71" s="357" t="s">
        <v>4</v>
      </c>
      <c r="H71" s="357" t="s">
        <v>4</v>
      </c>
      <c r="I71" s="357">
        <v>2</v>
      </c>
      <c r="J71" s="357">
        <v>1</v>
      </c>
      <c r="K71" s="357" t="s">
        <v>4</v>
      </c>
    </row>
    <row r="72" spans="1:11" s="355" customFormat="1" ht="12.75" customHeight="1" x14ac:dyDescent="0.2">
      <c r="A72" s="299"/>
      <c r="B72" s="233" t="s">
        <v>63</v>
      </c>
      <c r="C72" s="232">
        <v>107</v>
      </c>
      <c r="D72" s="232">
        <v>3</v>
      </c>
      <c r="E72" s="232" t="s">
        <v>4</v>
      </c>
      <c r="F72" s="357" t="s">
        <v>4</v>
      </c>
      <c r="G72" s="357" t="s">
        <v>4</v>
      </c>
      <c r="H72" s="357" t="s">
        <v>4</v>
      </c>
      <c r="I72" s="357">
        <v>1</v>
      </c>
      <c r="J72" s="357">
        <v>1</v>
      </c>
      <c r="K72" s="357" t="s">
        <v>4</v>
      </c>
    </row>
    <row r="73" spans="1:11" s="355" customFormat="1" ht="12.75" customHeight="1" x14ac:dyDescent="0.2">
      <c r="A73" s="298"/>
      <c r="B73" s="233" t="s">
        <v>62</v>
      </c>
      <c r="C73" s="232">
        <v>182</v>
      </c>
      <c r="D73" s="232">
        <v>4</v>
      </c>
      <c r="E73" s="232">
        <v>2</v>
      </c>
      <c r="F73" s="357" t="s">
        <v>4</v>
      </c>
      <c r="G73" s="357" t="s">
        <v>4</v>
      </c>
      <c r="H73" s="357" t="s">
        <v>4</v>
      </c>
      <c r="I73" s="357">
        <v>1</v>
      </c>
      <c r="J73" s="357" t="s">
        <v>4</v>
      </c>
      <c r="K73" s="357" t="s">
        <v>4</v>
      </c>
    </row>
    <row r="74" spans="1:11" s="355" customFormat="1" ht="12.75" customHeight="1" x14ac:dyDescent="0.2">
      <c r="A74" s="300" t="s">
        <v>7</v>
      </c>
      <c r="B74" s="233" t="s">
        <v>64</v>
      </c>
      <c r="C74" s="232">
        <v>182</v>
      </c>
      <c r="D74" s="232">
        <v>2</v>
      </c>
      <c r="E74" s="232" t="s">
        <v>4</v>
      </c>
      <c r="F74" s="357" t="s">
        <v>4</v>
      </c>
      <c r="G74" s="357" t="s">
        <v>4</v>
      </c>
      <c r="H74" s="357">
        <v>2</v>
      </c>
      <c r="I74" s="357" t="s">
        <v>4</v>
      </c>
      <c r="J74" s="357" t="s">
        <v>4</v>
      </c>
      <c r="K74" s="357" t="s">
        <v>4</v>
      </c>
    </row>
    <row r="75" spans="1:11" s="355" customFormat="1" ht="12.75" customHeight="1" x14ac:dyDescent="0.2">
      <c r="A75" s="299"/>
      <c r="B75" s="233" t="s">
        <v>63</v>
      </c>
      <c r="C75" s="232">
        <v>98</v>
      </c>
      <c r="D75" s="232" t="s">
        <v>4</v>
      </c>
      <c r="E75" s="232" t="s">
        <v>4</v>
      </c>
      <c r="F75" s="357" t="s">
        <v>4</v>
      </c>
      <c r="G75" s="357" t="s">
        <v>4</v>
      </c>
      <c r="H75" s="357" t="s">
        <v>4</v>
      </c>
      <c r="I75" s="357" t="s">
        <v>4</v>
      </c>
      <c r="J75" s="357" t="s">
        <v>4</v>
      </c>
      <c r="K75" s="357" t="s">
        <v>4</v>
      </c>
    </row>
    <row r="76" spans="1:11" s="355" customFormat="1" ht="12.75" customHeight="1" x14ac:dyDescent="0.2">
      <c r="A76" s="298"/>
      <c r="B76" s="233" t="s">
        <v>62</v>
      </c>
      <c r="C76" s="232">
        <v>84</v>
      </c>
      <c r="D76" s="232">
        <v>2</v>
      </c>
      <c r="E76" s="232" t="s">
        <v>4</v>
      </c>
      <c r="F76" s="357" t="s">
        <v>4</v>
      </c>
      <c r="G76" s="357" t="s">
        <v>4</v>
      </c>
      <c r="H76" s="357">
        <v>2</v>
      </c>
      <c r="I76" s="357" t="s">
        <v>4</v>
      </c>
      <c r="J76" s="357"/>
      <c r="K76" s="357"/>
    </row>
    <row r="77" spans="1:11" s="355" customFormat="1" ht="12.75" customHeight="1" x14ac:dyDescent="0.2">
      <c r="A77" s="300" t="s">
        <v>6</v>
      </c>
      <c r="B77" s="233" t="s">
        <v>64</v>
      </c>
      <c r="C77" s="232">
        <v>227</v>
      </c>
      <c r="D77" s="232">
        <v>3</v>
      </c>
      <c r="E77" s="232" t="s">
        <v>4</v>
      </c>
      <c r="F77" s="357" t="s">
        <v>4</v>
      </c>
      <c r="G77" s="357" t="s">
        <v>4</v>
      </c>
      <c r="H77" s="357" t="s">
        <v>4</v>
      </c>
      <c r="I77" s="357">
        <v>3</v>
      </c>
      <c r="J77" s="357" t="s">
        <v>4</v>
      </c>
      <c r="K77" s="357" t="s">
        <v>4</v>
      </c>
    </row>
    <row r="78" spans="1:11" s="355" customFormat="1" ht="12.75" customHeight="1" x14ac:dyDescent="0.2">
      <c r="A78" s="299"/>
      <c r="B78" s="233" t="s">
        <v>63</v>
      </c>
      <c r="C78" s="232">
        <v>88</v>
      </c>
      <c r="D78" s="232">
        <v>1</v>
      </c>
      <c r="E78" s="232" t="s">
        <v>4</v>
      </c>
      <c r="F78" s="357" t="s">
        <v>4</v>
      </c>
      <c r="G78" s="357" t="s">
        <v>4</v>
      </c>
      <c r="H78" s="357" t="s">
        <v>4</v>
      </c>
      <c r="I78" s="357">
        <v>1</v>
      </c>
      <c r="J78" s="357" t="s">
        <v>4</v>
      </c>
      <c r="K78" s="357" t="s">
        <v>4</v>
      </c>
    </row>
    <row r="79" spans="1:11" s="355" customFormat="1" ht="12.75" customHeight="1" x14ac:dyDescent="0.2">
      <c r="A79" s="298"/>
      <c r="B79" s="233" t="s">
        <v>62</v>
      </c>
      <c r="C79" s="232">
        <v>139</v>
      </c>
      <c r="D79" s="232">
        <v>2</v>
      </c>
      <c r="E79" s="232" t="s">
        <v>4</v>
      </c>
      <c r="F79" s="357" t="s">
        <v>4</v>
      </c>
      <c r="G79" s="357" t="s">
        <v>4</v>
      </c>
      <c r="H79" s="357" t="s">
        <v>4</v>
      </c>
      <c r="I79" s="357">
        <v>2</v>
      </c>
      <c r="J79" s="357" t="s">
        <v>4</v>
      </c>
      <c r="K79" s="357" t="s">
        <v>4</v>
      </c>
    </row>
    <row r="80" spans="1:11" s="355" customFormat="1" ht="12.75" customHeight="1" x14ac:dyDescent="0.2">
      <c r="A80" s="300" t="s">
        <v>5</v>
      </c>
      <c r="B80" s="233" t="s">
        <v>64</v>
      </c>
      <c r="C80" s="232">
        <v>182</v>
      </c>
      <c r="D80" s="232">
        <v>1</v>
      </c>
      <c r="E80" s="232" t="s">
        <v>4</v>
      </c>
      <c r="F80" s="357" t="s">
        <v>4</v>
      </c>
      <c r="G80" s="357" t="s">
        <v>4</v>
      </c>
      <c r="H80" s="357" t="s">
        <v>4</v>
      </c>
      <c r="I80" s="357">
        <v>1</v>
      </c>
      <c r="J80" s="357" t="s">
        <v>4</v>
      </c>
      <c r="K80" s="357" t="s">
        <v>4</v>
      </c>
    </row>
    <row r="81" spans="1:14" s="355" customFormat="1" ht="12.75" customHeight="1" x14ac:dyDescent="0.2">
      <c r="A81" s="299"/>
      <c r="B81" s="233" t="s">
        <v>63</v>
      </c>
      <c r="C81" s="232">
        <v>76</v>
      </c>
      <c r="D81" s="232">
        <v>1</v>
      </c>
      <c r="E81" s="232" t="s">
        <v>4</v>
      </c>
      <c r="F81" s="357" t="s">
        <v>4</v>
      </c>
      <c r="G81" s="357" t="s">
        <v>4</v>
      </c>
      <c r="H81" s="357" t="s">
        <v>4</v>
      </c>
      <c r="I81" s="357">
        <v>1</v>
      </c>
      <c r="J81" s="357" t="s">
        <v>4</v>
      </c>
      <c r="K81" s="357" t="s">
        <v>4</v>
      </c>
    </row>
    <row r="82" spans="1:14" s="355" customFormat="1" ht="12.75" customHeight="1" x14ac:dyDescent="0.2">
      <c r="A82" s="298"/>
      <c r="B82" s="233" t="s">
        <v>62</v>
      </c>
      <c r="C82" s="232">
        <v>106</v>
      </c>
      <c r="D82" s="232" t="s">
        <v>4</v>
      </c>
      <c r="E82" s="232" t="s">
        <v>4</v>
      </c>
      <c r="F82" s="357" t="s">
        <v>4</v>
      </c>
      <c r="G82" s="357" t="s">
        <v>4</v>
      </c>
      <c r="H82" s="357" t="s">
        <v>4</v>
      </c>
      <c r="I82" s="357" t="s">
        <v>4</v>
      </c>
      <c r="J82" s="357" t="s">
        <v>4</v>
      </c>
      <c r="K82" s="357" t="s">
        <v>4</v>
      </c>
    </row>
    <row r="83" spans="1:14" s="355" customFormat="1" ht="12.75" customHeight="1" x14ac:dyDescent="0.2">
      <c r="A83" s="53"/>
      <c r="B83" s="169"/>
      <c r="C83" s="169"/>
      <c r="D83" s="169"/>
      <c r="E83" s="164"/>
      <c r="F83" s="356"/>
      <c r="G83" s="356"/>
      <c r="H83" s="356"/>
      <c r="I83" s="356"/>
      <c r="J83" s="356"/>
      <c r="K83" s="356"/>
    </row>
    <row r="84" spans="1:14" ht="12.75" customHeight="1" x14ac:dyDescent="0.2">
      <c r="A84" s="16" t="s">
        <v>149</v>
      </c>
      <c r="B84" s="16"/>
      <c r="C84" s="353"/>
      <c r="D84" s="353"/>
      <c r="E84" s="353"/>
      <c r="F84" s="353"/>
      <c r="G84" s="353"/>
      <c r="H84" s="353"/>
      <c r="I84" s="353"/>
      <c r="J84" s="353"/>
      <c r="K84" s="353"/>
    </row>
    <row r="85" spans="1:14" ht="12.75" customHeight="1" x14ac:dyDescent="0.2">
      <c r="A85" s="350"/>
      <c r="B85" s="350"/>
      <c r="C85" s="349"/>
      <c r="D85" s="349"/>
      <c r="E85" s="352"/>
      <c r="F85" s="352"/>
      <c r="G85" s="349"/>
      <c r="H85" s="349"/>
      <c r="I85" s="349"/>
      <c r="J85" s="349"/>
      <c r="K85" s="349"/>
      <c r="L85" s="349"/>
      <c r="M85" s="349"/>
      <c r="N85" s="349"/>
    </row>
    <row r="86" spans="1:14" ht="12.75" customHeight="1" x14ac:dyDescent="0.2">
      <c r="A86" s="346"/>
      <c r="B86" s="346"/>
      <c r="C86" s="167"/>
      <c r="D86" s="167"/>
      <c r="E86" s="167"/>
      <c r="F86" s="167"/>
      <c r="G86" s="167"/>
      <c r="H86" s="167"/>
      <c r="I86" s="167"/>
      <c r="J86" s="167"/>
      <c r="K86" s="167"/>
      <c r="L86" s="167"/>
      <c r="M86" s="167"/>
      <c r="N86" s="167"/>
    </row>
    <row r="87" spans="1:14" ht="12.75" customHeight="1" x14ac:dyDescent="0.2">
      <c r="A87" s="346"/>
      <c r="B87" s="346"/>
      <c r="C87" s="346"/>
      <c r="D87" s="346"/>
      <c r="E87" s="167"/>
      <c r="F87" s="345"/>
      <c r="G87" s="167"/>
    </row>
    <row r="88" spans="1:14" ht="12.75" customHeight="1" x14ac:dyDescent="0.2">
      <c r="A88" s="346"/>
      <c r="B88" s="346"/>
      <c r="C88" s="346"/>
      <c r="D88" s="346"/>
      <c r="E88" s="167"/>
      <c r="F88" s="345"/>
      <c r="G88" s="167"/>
    </row>
    <row r="89" spans="1:14" ht="9.75" customHeight="1" x14ac:dyDescent="0.2"/>
    <row r="90" spans="1:14" ht="9.75" customHeight="1" x14ac:dyDescent="0.2"/>
    <row r="91" spans="1:14" ht="9.75" customHeight="1" x14ac:dyDescent="0.2"/>
    <row r="92" spans="1:14" ht="9.75" customHeight="1" x14ac:dyDescent="0.2"/>
    <row r="93" spans="1:14" ht="9.75" customHeight="1" x14ac:dyDescent="0.2"/>
    <row r="94" spans="1:14" ht="9.75" customHeight="1" x14ac:dyDescent="0.2"/>
    <row r="95" spans="1:14" ht="9.75" customHeight="1" x14ac:dyDescent="0.2"/>
    <row r="96" spans="1:14" ht="9.75" customHeight="1" x14ac:dyDescent="0.2"/>
    <row r="97" ht="9.75" customHeight="1" x14ac:dyDescent="0.2"/>
    <row r="98" ht="9.75" customHeight="1" x14ac:dyDescent="0.2"/>
  </sheetData>
  <mergeCells count="38">
    <mergeCell ref="I4:I7"/>
    <mergeCell ref="A14:A16"/>
    <mergeCell ref="A23:A25"/>
    <mergeCell ref="A8:A10"/>
    <mergeCell ref="A26:A28"/>
    <mergeCell ref="J1:K1"/>
    <mergeCell ref="A17:A19"/>
    <mergeCell ref="E2:K2"/>
    <mergeCell ref="F4:F7"/>
    <mergeCell ref="J3:J7"/>
    <mergeCell ref="K3:K7"/>
    <mergeCell ref="D2:D7"/>
    <mergeCell ref="E4:E7"/>
    <mergeCell ref="C2:C7"/>
    <mergeCell ref="E3:I3"/>
    <mergeCell ref="H4:H7"/>
    <mergeCell ref="A20:A22"/>
    <mergeCell ref="G6:G7"/>
    <mergeCell ref="A2:B7"/>
    <mergeCell ref="A11:A13"/>
    <mergeCell ref="A44:A46"/>
    <mergeCell ref="A65:A67"/>
    <mergeCell ref="A68:A70"/>
    <mergeCell ref="A29:A31"/>
    <mergeCell ref="A32:A34"/>
    <mergeCell ref="A35:A37"/>
    <mergeCell ref="A38:A40"/>
    <mergeCell ref="A41:A43"/>
    <mergeCell ref="A71:A73"/>
    <mergeCell ref="A74:A76"/>
    <mergeCell ref="A77:A79"/>
    <mergeCell ref="A80:A82"/>
    <mergeCell ref="A47:A49"/>
    <mergeCell ref="A50:A52"/>
    <mergeCell ref="A53:A55"/>
    <mergeCell ref="A56:A58"/>
    <mergeCell ref="A59:A61"/>
    <mergeCell ref="A62:A64"/>
  </mergeCells>
  <phoneticPr fontId="6"/>
  <pageMargins left="0.78740157480314965" right="0.21" top="0.78740157480314965" bottom="0.78740157480314965" header="0" footer="0"/>
  <pageSetup paperSize="9" scale="99" orientation="landscape" r:id="rId1"/>
  <headerFooter alignWithMargins="0"/>
  <rowBreaks count="3" manualBreakCount="3">
    <brk id="22160" min="188" max="40220" man="1"/>
    <brk id="26140" min="184" max="46680" man="1"/>
    <brk id="29988" min="180" max="50520"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90"/>
  <sheetViews>
    <sheetView showGridLines="0" view="pageBreakPreview" topLeftCell="A14" zoomScale="85" zoomScaleNormal="25" zoomScaleSheetLayoutView="85" workbookViewId="0">
      <pane xSplit="1" topLeftCell="B1" activePane="topRight" state="frozen"/>
      <selection activeCell="B8" sqref="B8:O8"/>
      <selection pane="topRight" activeCell="B8" sqref="B8:O8"/>
    </sheetView>
  </sheetViews>
  <sheetFormatPr defaultColWidth="9" defaultRowHeight="18" x14ac:dyDescent="0.55000000000000004"/>
  <cols>
    <col min="1" max="1" width="15" style="2" customWidth="1"/>
    <col min="2" max="2" width="5.90625" style="2" customWidth="1"/>
    <col min="3" max="3" width="12" style="2" bestFit="1" customWidth="1"/>
    <col min="4" max="4" width="10.6328125" style="285" customWidth="1"/>
    <col min="5" max="6" width="10.6328125" style="1" customWidth="1"/>
    <col min="7" max="7" width="12" style="1" bestFit="1" customWidth="1"/>
    <col min="8" max="9" width="10.6328125" style="1" customWidth="1"/>
    <col min="10" max="15" width="10.453125" style="1" customWidth="1"/>
    <col min="16" max="18" width="8.36328125" style="1" customWidth="1"/>
    <col min="19" max="16384" width="9" style="1"/>
  </cols>
  <sheetData>
    <row r="1" spans="1:11" ht="16.5" customHeight="1" x14ac:dyDescent="0.55000000000000004">
      <c r="A1" s="475" t="s">
        <v>202</v>
      </c>
      <c r="B1" s="474"/>
      <c r="C1" s="474"/>
      <c r="D1" s="474"/>
      <c r="E1" s="474"/>
      <c r="F1" s="474"/>
      <c r="G1" s="474"/>
      <c r="H1" s="474"/>
      <c r="I1" s="474" t="s">
        <v>201</v>
      </c>
      <c r="J1" s="473"/>
      <c r="K1" s="473"/>
    </row>
    <row r="2" spans="1:11" ht="14.15" customHeight="1" x14ac:dyDescent="0.55000000000000004">
      <c r="A2" s="472"/>
      <c r="B2" s="471"/>
      <c r="C2" s="470" t="s">
        <v>163</v>
      </c>
      <c r="D2" s="376" t="s">
        <v>200</v>
      </c>
      <c r="E2" s="72"/>
      <c r="F2" s="71"/>
      <c r="G2" s="336" t="s">
        <v>168</v>
      </c>
      <c r="H2" s="335"/>
      <c r="I2" s="334"/>
    </row>
    <row r="3" spans="1:11" s="7" customFormat="1" ht="14.15" customHeight="1" x14ac:dyDescent="0.55000000000000004">
      <c r="A3" s="469"/>
      <c r="B3" s="468"/>
      <c r="C3" s="467"/>
      <c r="D3" s="188" t="s">
        <v>158</v>
      </c>
      <c r="E3" s="427" t="s">
        <v>157</v>
      </c>
      <c r="F3" s="427" t="s">
        <v>129</v>
      </c>
      <c r="G3" s="188" t="s">
        <v>163</v>
      </c>
      <c r="H3" s="328" t="s">
        <v>161</v>
      </c>
      <c r="I3" s="329" t="s">
        <v>162</v>
      </c>
    </row>
    <row r="4" spans="1:11" s="7" customFormat="1" ht="14" customHeight="1" x14ac:dyDescent="0.55000000000000004">
      <c r="A4" s="465"/>
      <c r="B4" s="466"/>
      <c r="C4" s="465"/>
      <c r="D4" s="423"/>
      <c r="E4" s="422"/>
      <c r="F4" s="422"/>
      <c r="G4" s="324" t="s">
        <v>156</v>
      </c>
      <c r="H4" s="321" t="s">
        <v>152</v>
      </c>
      <c r="I4" s="323" t="s">
        <v>155</v>
      </c>
    </row>
    <row r="5" spans="1:11" s="406" customFormat="1" ht="12" customHeight="1" x14ac:dyDescent="0.55000000000000004">
      <c r="A5" s="413" t="s">
        <v>30</v>
      </c>
      <c r="B5" s="412" t="s">
        <v>67</v>
      </c>
      <c r="C5" s="408">
        <v>3435094</v>
      </c>
      <c r="D5" s="408">
        <v>133392</v>
      </c>
      <c r="E5" s="408">
        <v>92559</v>
      </c>
      <c r="F5" s="415">
        <f>+D5+E5</f>
        <v>225951</v>
      </c>
      <c r="G5" s="415">
        <v>2207919</v>
      </c>
      <c r="H5" s="408">
        <v>118790</v>
      </c>
      <c r="I5" s="414">
        <f>H5/G5</f>
        <v>5.3801792547643279E-2</v>
      </c>
    </row>
    <row r="6" spans="1:11" s="406" customFormat="1" ht="12" customHeight="1" x14ac:dyDescent="0.55000000000000004">
      <c r="A6" s="410"/>
      <c r="B6" s="412" t="s">
        <v>66</v>
      </c>
      <c r="C6" s="408">
        <v>1559210</v>
      </c>
      <c r="D6" s="408">
        <v>54939</v>
      </c>
      <c r="E6" s="408">
        <v>34507</v>
      </c>
      <c r="F6" s="415">
        <f>+D6+E6</f>
        <v>89446</v>
      </c>
      <c r="G6" s="415">
        <v>1066780</v>
      </c>
      <c r="H6" s="408">
        <v>42943</v>
      </c>
      <c r="I6" s="414">
        <f>H6/G6</f>
        <v>4.0254785429048166E-2</v>
      </c>
    </row>
    <row r="7" spans="1:11" s="406" customFormat="1" ht="12" customHeight="1" x14ac:dyDescent="0.55000000000000004">
      <c r="A7" s="410"/>
      <c r="B7" s="412" t="s">
        <v>65</v>
      </c>
      <c r="C7" s="408">
        <v>1875884</v>
      </c>
      <c r="D7" s="408">
        <v>78453</v>
      </c>
      <c r="E7" s="408">
        <v>58052</v>
      </c>
      <c r="F7" s="415">
        <f>+D7+E7</f>
        <v>136505</v>
      </c>
      <c r="G7" s="415">
        <v>1141139</v>
      </c>
      <c r="H7" s="408">
        <v>75847</v>
      </c>
      <c r="I7" s="414">
        <f>H7/G7</f>
        <v>6.6466048395506599E-2</v>
      </c>
    </row>
    <row r="8" spans="1:11" s="406" customFormat="1" ht="12" customHeight="1" x14ac:dyDescent="0.55000000000000004">
      <c r="A8" s="413" t="s">
        <v>29</v>
      </c>
      <c r="B8" s="412" t="s">
        <v>67</v>
      </c>
      <c r="C8" s="408">
        <f>SUM(C11+C14)</f>
        <v>234948</v>
      </c>
      <c r="D8" s="408">
        <f>SUM(D11+D14)</f>
        <v>8916</v>
      </c>
      <c r="E8" s="408">
        <f>SUM(E11+E14)</f>
        <v>3027</v>
      </c>
      <c r="F8" s="408">
        <f>SUM(F11+F14)</f>
        <v>6294</v>
      </c>
      <c r="G8" s="408">
        <f>SUM(G11+G14)</f>
        <v>110191</v>
      </c>
      <c r="H8" s="408">
        <f>SUM(H11+H14)</f>
        <v>3958</v>
      </c>
      <c r="I8" s="407">
        <f>H8/G8</f>
        <v>3.5919448956811352E-2</v>
      </c>
    </row>
    <row r="9" spans="1:11" s="406" customFormat="1" ht="12" customHeight="1" x14ac:dyDescent="0.55000000000000004">
      <c r="A9" s="410"/>
      <c r="B9" s="412" t="s">
        <v>66</v>
      </c>
      <c r="C9" s="408">
        <f>SUM(C12+C15)</f>
        <v>110768</v>
      </c>
      <c r="D9" s="408">
        <f>SUM(D12+D15)</f>
        <v>3642</v>
      </c>
      <c r="E9" s="408">
        <f>SUM(E12+E15)</f>
        <v>1138</v>
      </c>
      <c r="F9" s="408">
        <f>SUM(F12+F15)</f>
        <v>2357</v>
      </c>
      <c r="G9" s="408">
        <f>SUM(G12+G15)</f>
        <v>51380</v>
      </c>
      <c r="H9" s="408">
        <f>SUM(H12+H15)</f>
        <v>1342</v>
      </c>
      <c r="I9" s="407">
        <f>H9/G9</f>
        <v>2.6119112495134295E-2</v>
      </c>
    </row>
    <row r="10" spans="1:11" s="406" customFormat="1" ht="12" customHeight="1" x14ac:dyDescent="0.55000000000000004">
      <c r="A10" s="410"/>
      <c r="B10" s="412" t="s">
        <v>65</v>
      </c>
      <c r="C10" s="408">
        <f>SUM(C13+C16)</f>
        <v>124180</v>
      </c>
      <c r="D10" s="408">
        <f>SUM(D13+D16)</f>
        <v>5274</v>
      </c>
      <c r="E10" s="408">
        <f>SUM(E13+E16)</f>
        <v>1889</v>
      </c>
      <c r="F10" s="408">
        <f>SUM(F13+F16)</f>
        <v>3937</v>
      </c>
      <c r="G10" s="408">
        <f>SUM(G13+G16)</f>
        <v>58811</v>
      </c>
      <c r="H10" s="408">
        <f>SUM(H13+H16)</f>
        <v>2616</v>
      </c>
      <c r="I10" s="407">
        <f>H10/G10</f>
        <v>4.4481474554080018E-2</v>
      </c>
    </row>
    <row r="11" spans="1:11" s="24" customFormat="1" ht="12" customHeight="1" x14ac:dyDescent="0.55000000000000004">
      <c r="A11" s="462" t="s">
        <v>28</v>
      </c>
      <c r="B11" s="463" t="s">
        <v>67</v>
      </c>
      <c r="C11" s="450">
        <f>SUM(C12:C13)</f>
        <v>176597</v>
      </c>
      <c r="D11" s="450">
        <f>SUM(D12:D13)</f>
        <v>4821</v>
      </c>
      <c r="E11" s="450">
        <f>SUM(E12:E13)</f>
        <v>1473</v>
      </c>
      <c r="F11" s="450">
        <f>SUM(F12:F13)</f>
        <v>6294</v>
      </c>
      <c r="G11" s="450">
        <f>SUM(G12:G13)</f>
        <v>110191</v>
      </c>
      <c r="H11" s="450">
        <f>SUM(H12:H13)</f>
        <v>3958</v>
      </c>
      <c r="I11" s="402">
        <f>H11/G11</f>
        <v>3.5919448956811352E-2</v>
      </c>
    </row>
    <row r="12" spans="1:11" s="24" customFormat="1" ht="12" customHeight="1" x14ac:dyDescent="0.55000000000000004">
      <c r="A12" s="464"/>
      <c r="B12" s="463" t="s">
        <v>66</v>
      </c>
      <c r="C12" s="450">
        <v>76365</v>
      </c>
      <c r="D12" s="236">
        <v>1919</v>
      </c>
      <c r="E12" s="384">
        <v>438</v>
      </c>
      <c r="F12" s="384">
        <f>SUM(D12:E12)</f>
        <v>2357</v>
      </c>
      <c r="G12" s="384">
        <v>51380</v>
      </c>
      <c r="H12" s="384">
        <v>1342</v>
      </c>
      <c r="I12" s="402">
        <f>H12/G12</f>
        <v>2.6119112495134295E-2</v>
      </c>
    </row>
    <row r="13" spans="1:11" s="24" customFormat="1" ht="12" customHeight="1" x14ac:dyDescent="0.55000000000000004">
      <c r="A13" s="401"/>
      <c r="B13" s="463" t="s">
        <v>65</v>
      </c>
      <c r="C13" s="450">
        <v>100232</v>
      </c>
      <c r="D13" s="236">
        <v>2902</v>
      </c>
      <c r="E13" s="384">
        <v>1035</v>
      </c>
      <c r="F13" s="384">
        <f>SUM(D13:E13)</f>
        <v>3937</v>
      </c>
      <c r="G13" s="384">
        <v>58811</v>
      </c>
      <c r="H13" s="384">
        <v>2616</v>
      </c>
      <c r="I13" s="402">
        <f>H13/G13</f>
        <v>4.4481474554080018E-2</v>
      </c>
    </row>
    <row r="14" spans="1:11" s="24" customFormat="1" ht="12" customHeight="1" x14ac:dyDescent="0.55000000000000004">
      <c r="A14" s="462" t="s">
        <v>139</v>
      </c>
      <c r="B14" s="459" t="s">
        <v>67</v>
      </c>
      <c r="C14" s="459">
        <f>SUM(C17,C20,C23,C26,C29,C32,C35,C38)</f>
        <v>58351</v>
      </c>
      <c r="D14" s="459">
        <f>SUM(D17,D20,D23,D26,D29,D32,D35,D38)</f>
        <v>4095</v>
      </c>
      <c r="E14" s="459">
        <f>SUM(E17,E20,E23,E26,E29,E32,E35,E38)</f>
        <v>1554</v>
      </c>
      <c r="F14" s="459">
        <f>SUM(F17,F20,F23,F26,F29,F32,F35,F38)</f>
        <v>0</v>
      </c>
      <c r="G14" s="459">
        <f>SUM(G17,G20,G23,G26,G29,G32,G35,G38)</f>
        <v>0</v>
      </c>
      <c r="H14" s="459">
        <f>SUM(H17,H20,H23,H26,H29,H32,H35,H38)</f>
        <v>0</v>
      </c>
      <c r="I14" s="459">
        <f>SUM(I17,I20,I23,I26,I29,I32,I35,I38)</f>
        <v>0</v>
      </c>
    </row>
    <row r="15" spans="1:11" s="24" customFormat="1" ht="12" customHeight="1" x14ac:dyDescent="0.55000000000000004">
      <c r="A15" s="460"/>
      <c r="B15" s="459" t="s">
        <v>66</v>
      </c>
      <c r="C15" s="459">
        <f>SUM(C18,C21,C24,C27,C30,C33,C36,C39)</f>
        <v>34403</v>
      </c>
      <c r="D15" s="459">
        <f>SUM(D18,D21,D24,D27,D30,D33,D36,D39)</f>
        <v>1723</v>
      </c>
      <c r="E15" s="459">
        <f>SUM(E18,E21,E24,E27,E30,E33,E36,E39)</f>
        <v>700</v>
      </c>
      <c r="F15" s="459">
        <f>SUM(F18,F21,F24,F27,F30,F33,F36,F39)</f>
        <v>0</v>
      </c>
      <c r="G15" s="459">
        <f>SUM(G18,G21,G24,G27,G30,G33,G36,G39)</f>
        <v>0</v>
      </c>
      <c r="H15" s="459">
        <f>SUM(H18,H21,H24,H27,H30,H33,H36,H39)</f>
        <v>0</v>
      </c>
      <c r="I15" s="459">
        <f>SUM(I18,I21,I24,I27,I30,I33,I36,I39)</f>
        <v>0</v>
      </c>
      <c r="J15" s="461"/>
    </row>
    <row r="16" spans="1:11" s="24" customFormat="1" ht="12" customHeight="1" x14ac:dyDescent="0.55000000000000004">
      <c r="A16" s="460"/>
      <c r="B16" s="459" t="s">
        <v>65</v>
      </c>
      <c r="C16" s="459">
        <f>SUM(C19,C22,C25,C28,C31,C34,C37,C40)</f>
        <v>23948</v>
      </c>
      <c r="D16" s="459">
        <f>SUM(D19,D22,D25,D28,D31,D34,D37,D40)</f>
        <v>2372</v>
      </c>
      <c r="E16" s="459">
        <f>SUM(E19,E22,E25,E28,E31,E34,E37,E40)</f>
        <v>854</v>
      </c>
      <c r="F16" s="459">
        <f>SUM(F19,F22,F25,F28,F31,F34,F37,F40)</f>
        <v>0</v>
      </c>
      <c r="G16" s="459">
        <f>SUM(G19,G22,G25,G28,G31,G34,G37,G40)</f>
        <v>0</v>
      </c>
      <c r="H16" s="459">
        <f>SUM(H19,H22,H25,H28,H31,H34,H37,H40)</f>
        <v>0</v>
      </c>
      <c r="I16" s="459">
        <f>SUM(I19,I22,I25,I28,I31,I34,I37,I40)</f>
        <v>0</v>
      </c>
    </row>
    <row r="17" spans="1:9" s="24" customFormat="1" ht="12" customHeight="1" x14ac:dyDescent="0.55000000000000004">
      <c r="A17" s="394" t="s">
        <v>26</v>
      </c>
      <c r="B17" s="449" t="s">
        <v>67</v>
      </c>
      <c r="C17" s="232">
        <f>SUM(C18:C19)</f>
        <v>28852</v>
      </c>
      <c r="D17" s="232">
        <f>SUM(D18:D19)</f>
        <v>1346</v>
      </c>
      <c r="E17" s="232">
        <f>SUM(E18:E19)</f>
        <v>500</v>
      </c>
      <c r="F17" s="232">
        <f>SUM(F18:F19)</f>
        <v>0</v>
      </c>
      <c r="G17" s="232">
        <f>SUM(G18:G19)</f>
        <v>0</v>
      </c>
      <c r="H17" s="232">
        <f>SUM(H18:H19)</f>
        <v>0</v>
      </c>
      <c r="I17" s="232">
        <f>SUM(I18:I19)</f>
        <v>0</v>
      </c>
    </row>
    <row r="18" spans="1:9" s="24" customFormat="1" ht="12" customHeight="1" x14ac:dyDescent="0.55000000000000004">
      <c r="A18" s="393"/>
      <c r="B18" s="449" t="s">
        <v>66</v>
      </c>
      <c r="C18" s="448">
        <v>12917</v>
      </c>
      <c r="D18" s="232">
        <v>616</v>
      </c>
      <c r="E18" s="380">
        <v>253</v>
      </c>
      <c r="F18" s="380"/>
      <c r="G18" s="380"/>
      <c r="H18" s="380"/>
      <c r="I18" s="232"/>
    </row>
    <row r="19" spans="1:9" s="24" customFormat="1" ht="12" customHeight="1" x14ac:dyDescent="0.55000000000000004">
      <c r="A19" s="392"/>
      <c r="B19" s="449" t="s">
        <v>65</v>
      </c>
      <c r="C19" s="448">
        <v>15935</v>
      </c>
      <c r="D19" s="232">
        <v>730</v>
      </c>
      <c r="E19" s="380">
        <v>247</v>
      </c>
      <c r="F19" s="380"/>
      <c r="G19" s="380"/>
      <c r="H19" s="380"/>
      <c r="I19" s="232"/>
    </row>
    <row r="20" spans="1:9" s="24" customFormat="1" ht="12" customHeight="1" x14ac:dyDescent="0.55000000000000004">
      <c r="A20" s="394" t="s">
        <v>25</v>
      </c>
      <c r="B20" s="449" t="s">
        <v>67</v>
      </c>
      <c r="C20" s="232">
        <f>SUM(C21:C22)</f>
        <v>5518</v>
      </c>
      <c r="D20" s="232">
        <f>SUM(D21:D22)</f>
        <v>374</v>
      </c>
      <c r="E20" s="232">
        <f>SUM(E21:E22)</f>
        <v>88</v>
      </c>
      <c r="F20" s="232">
        <f>SUM(F21:F22)</f>
        <v>0</v>
      </c>
      <c r="G20" s="232">
        <f>SUM(G21:G22)</f>
        <v>0</v>
      </c>
      <c r="H20" s="232">
        <f>SUM(H21:H22)</f>
        <v>0</v>
      </c>
      <c r="I20" s="232">
        <f>SUM(I21:I22)</f>
        <v>0</v>
      </c>
    </row>
    <row r="21" spans="1:9" s="24" customFormat="1" ht="12" customHeight="1" x14ac:dyDescent="0.55000000000000004">
      <c r="A21" s="393"/>
      <c r="B21" s="449" t="s">
        <v>66</v>
      </c>
      <c r="C21" s="448">
        <v>2623</v>
      </c>
      <c r="D21" s="232">
        <v>120</v>
      </c>
      <c r="E21" s="380">
        <v>36</v>
      </c>
      <c r="F21" s="380"/>
      <c r="G21" s="380"/>
      <c r="H21" s="380"/>
      <c r="I21" s="232"/>
    </row>
    <row r="22" spans="1:9" s="24" customFormat="1" ht="12" customHeight="1" x14ac:dyDescent="0.55000000000000004">
      <c r="A22" s="392"/>
      <c r="B22" s="449" t="s">
        <v>65</v>
      </c>
      <c r="C22" s="448">
        <v>2895</v>
      </c>
      <c r="D22" s="232">
        <v>254</v>
      </c>
      <c r="E22" s="380">
        <v>52</v>
      </c>
      <c r="F22" s="380"/>
      <c r="G22" s="380"/>
      <c r="H22" s="380"/>
      <c r="I22" s="232"/>
    </row>
    <row r="23" spans="1:9" s="24" customFormat="1" ht="12" customHeight="1" x14ac:dyDescent="0.55000000000000004">
      <c r="A23" s="394" t="s">
        <v>24</v>
      </c>
      <c r="B23" s="449" t="s">
        <v>67</v>
      </c>
      <c r="C23" s="232">
        <f>SUM(C24:C25)</f>
        <v>3135</v>
      </c>
      <c r="D23" s="232">
        <f>SUM(D24:D25)</f>
        <v>323</v>
      </c>
      <c r="E23" s="232">
        <f>SUM(E24:E25)</f>
        <v>6</v>
      </c>
      <c r="F23" s="232">
        <f>SUM(F24:F25)</f>
        <v>0</v>
      </c>
      <c r="G23" s="232">
        <f>SUM(G24:G25)</f>
        <v>0</v>
      </c>
      <c r="H23" s="232">
        <f>SUM(H24:H25)</f>
        <v>0</v>
      </c>
      <c r="I23" s="232">
        <f>SUM(I24:I25)</f>
        <v>0</v>
      </c>
    </row>
    <row r="24" spans="1:9" s="24" customFormat="1" ht="12" customHeight="1" x14ac:dyDescent="0.55000000000000004">
      <c r="A24" s="393"/>
      <c r="B24" s="449" t="s">
        <v>66</v>
      </c>
      <c r="C24" s="448">
        <v>1429</v>
      </c>
      <c r="D24" s="232">
        <v>127</v>
      </c>
      <c r="E24" s="380">
        <v>1</v>
      </c>
      <c r="F24" s="380"/>
      <c r="G24" s="380"/>
      <c r="H24" s="380"/>
      <c r="I24" s="232"/>
    </row>
    <row r="25" spans="1:9" s="24" customFormat="1" ht="12" customHeight="1" x14ac:dyDescent="0.55000000000000004">
      <c r="A25" s="392"/>
      <c r="B25" s="449" t="s">
        <v>65</v>
      </c>
      <c r="C25" s="448">
        <v>1706</v>
      </c>
      <c r="D25" s="232">
        <v>196</v>
      </c>
      <c r="E25" s="380">
        <v>5</v>
      </c>
      <c r="F25" s="380"/>
      <c r="G25" s="380"/>
      <c r="H25" s="380"/>
      <c r="I25" s="232"/>
    </row>
    <row r="26" spans="1:9" s="24" customFormat="1" ht="12" customHeight="1" x14ac:dyDescent="0.55000000000000004">
      <c r="A26" s="394" t="s">
        <v>23</v>
      </c>
      <c r="B26" s="449" t="s">
        <v>67</v>
      </c>
      <c r="C26" s="232">
        <f>SUM(C27:C28)</f>
        <v>3010</v>
      </c>
      <c r="D26" s="232">
        <f>SUM(D27:D28)</f>
        <v>235</v>
      </c>
      <c r="E26" s="232">
        <f>SUM(E27:E28)</f>
        <v>191</v>
      </c>
      <c r="F26" s="232">
        <f>SUM(F27:F28)</f>
        <v>0</v>
      </c>
      <c r="G26" s="232">
        <f>SUM(G27:G28)</f>
        <v>0</v>
      </c>
      <c r="H26" s="232">
        <f>SUM(H27:H28)</f>
        <v>0</v>
      </c>
      <c r="I26" s="232">
        <f>SUM(I27:I28)</f>
        <v>0</v>
      </c>
    </row>
    <row r="27" spans="1:9" s="24" customFormat="1" ht="12" customHeight="1" x14ac:dyDescent="0.55000000000000004">
      <c r="A27" s="393"/>
      <c r="B27" s="449" t="s">
        <v>66</v>
      </c>
      <c r="C27" s="448">
        <v>1390</v>
      </c>
      <c r="D27" s="232">
        <v>109</v>
      </c>
      <c r="E27" s="380">
        <v>74</v>
      </c>
      <c r="F27" s="380"/>
      <c r="G27" s="380"/>
      <c r="H27" s="380"/>
      <c r="I27" s="232"/>
    </row>
    <row r="28" spans="1:9" s="24" customFormat="1" ht="12" customHeight="1" x14ac:dyDescent="0.55000000000000004">
      <c r="A28" s="392"/>
      <c r="B28" s="449" t="s">
        <v>65</v>
      </c>
      <c r="C28" s="448">
        <v>1620</v>
      </c>
      <c r="D28" s="232">
        <v>126</v>
      </c>
      <c r="E28" s="380">
        <v>117</v>
      </c>
      <c r="F28" s="380"/>
      <c r="G28" s="380"/>
      <c r="H28" s="380"/>
      <c r="I28" s="232"/>
    </row>
    <row r="29" spans="1:9" s="24" customFormat="1" ht="12" customHeight="1" x14ac:dyDescent="0.55000000000000004">
      <c r="A29" s="394" t="s">
        <v>22</v>
      </c>
      <c r="B29" s="449" t="s">
        <v>67</v>
      </c>
      <c r="C29" s="232">
        <f>SUM(C30:C31)</f>
        <v>3245</v>
      </c>
      <c r="D29" s="232">
        <f>SUM(D30:D31)</f>
        <v>0</v>
      </c>
      <c r="E29" s="232">
        <f>SUM(E30:E31)</f>
        <v>441</v>
      </c>
      <c r="F29" s="232">
        <f>SUM(F30:F31)</f>
        <v>0</v>
      </c>
      <c r="G29" s="232">
        <f>SUM(G30:G31)</f>
        <v>0</v>
      </c>
      <c r="H29" s="232">
        <f>SUM(H30:H31)</f>
        <v>0</v>
      </c>
      <c r="I29" s="232">
        <f>SUM(I30:I31)</f>
        <v>0</v>
      </c>
    </row>
    <row r="30" spans="1:9" s="24" customFormat="1" ht="12" customHeight="1" x14ac:dyDescent="0.55000000000000004">
      <c r="A30" s="393"/>
      <c r="B30" s="449" t="s">
        <v>66</v>
      </c>
      <c r="C30" s="448">
        <v>1453</v>
      </c>
      <c r="D30" s="232" t="s">
        <v>18</v>
      </c>
      <c r="E30" s="380">
        <v>188</v>
      </c>
      <c r="F30" s="380"/>
      <c r="G30" s="380"/>
      <c r="H30" s="380"/>
      <c r="I30" s="232"/>
    </row>
    <row r="31" spans="1:9" s="24" customFormat="1" ht="12" customHeight="1" x14ac:dyDescent="0.55000000000000004">
      <c r="A31" s="392"/>
      <c r="B31" s="449" t="s">
        <v>65</v>
      </c>
      <c r="C31" s="448">
        <v>1792</v>
      </c>
      <c r="D31" s="232" t="s">
        <v>18</v>
      </c>
      <c r="E31" s="380">
        <v>253</v>
      </c>
      <c r="F31" s="380"/>
      <c r="G31" s="380"/>
      <c r="H31" s="380"/>
      <c r="I31" s="232"/>
    </row>
    <row r="32" spans="1:9" s="24" customFormat="1" ht="12" customHeight="1" x14ac:dyDescent="0.55000000000000004">
      <c r="A32" s="394" t="s">
        <v>21</v>
      </c>
      <c r="B32" s="449" t="s">
        <v>67</v>
      </c>
      <c r="C32" s="232">
        <f>SUM(C33:C34)</f>
        <v>8427</v>
      </c>
      <c r="D32" s="232">
        <f>SUM(D33:D34)</f>
        <v>817</v>
      </c>
      <c r="E32" s="232">
        <f>SUM(E33:E34)</f>
        <v>227</v>
      </c>
      <c r="F32" s="232">
        <f>SUM(F33:F34)</f>
        <v>0</v>
      </c>
      <c r="G32" s="232">
        <f>SUM(G33:G34)</f>
        <v>0</v>
      </c>
      <c r="H32" s="232">
        <f>SUM(H33:H34)</f>
        <v>0</v>
      </c>
      <c r="I32" s="232">
        <f>SUM(I33:I34)</f>
        <v>0</v>
      </c>
    </row>
    <row r="33" spans="1:9" s="24" customFormat="1" ht="12" customHeight="1" x14ac:dyDescent="0.55000000000000004">
      <c r="A33" s="393"/>
      <c r="B33" s="449" t="s">
        <v>66</v>
      </c>
      <c r="C33" s="448">
        <v>8427</v>
      </c>
      <c r="D33" s="232">
        <v>347</v>
      </c>
      <c r="E33" s="380">
        <v>102</v>
      </c>
      <c r="F33" s="380"/>
      <c r="G33" s="380"/>
      <c r="H33" s="380"/>
      <c r="I33" s="232"/>
    </row>
    <row r="34" spans="1:9" s="24" customFormat="1" ht="12" customHeight="1" x14ac:dyDescent="0.55000000000000004">
      <c r="A34" s="392"/>
      <c r="B34" s="449" t="s">
        <v>65</v>
      </c>
      <c r="C34" s="448"/>
      <c r="D34" s="232">
        <v>470</v>
      </c>
      <c r="E34" s="380">
        <v>125</v>
      </c>
      <c r="F34" s="380"/>
      <c r="G34" s="380"/>
      <c r="H34" s="380"/>
      <c r="I34" s="232"/>
    </row>
    <row r="35" spans="1:9" s="24" customFormat="1" ht="12" customHeight="1" x14ac:dyDescent="0.55000000000000004">
      <c r="A35" s="394" t="s">
        <v>20</v>
      </c>
      <c r="B35" s="449" t="s">
        <v>67</v>
      </c>
      <c r="C35" s="232">
        <f>SUM(C36:C37)</f>
        <v>1276</v>
      </c>
      <c r="D35" s="232">
        <f>SUM(D36:D37)</f>
        <v>225</v>
      </c>
      <c r="E35" s="232">
        <f>SUM(E36:E37)</f>
        <v>101</v>
      </c>
      <c r="F35" s="232">
        <f>SUM(F36:F37)</f>
        <v>0</v>
      </c>
      <c r="G35" s="232">
        <f>SUM(G36:G37)</f>
        <v>0</v>
      </c>
      <c r="H35" s="232">
        <f>SUM(H36:H37)</f>
        <v>0</v>
      </c>
      <c r="I35" s="232">
        <f>SUM(I36:I37)</f>
        <v>0</v>
      </c>
    </row>
    <row r="36" spans="1:9" s="24" customFormat="1" ht="12" customHeight="1" x14ac:dyDescent="0.55000000000000004">
      <c r="A36" s="393"/>
      <c r="B36" s="449" t="s">
        <v>66</v>
      </c>
      <c r="C36" s="448">
        <v>1276</v>
      </c>
      <c r="D36" s="232">
        <v>95</v>
      </c>
      <c r="E36" s="380">
        <v>46</v>
      </c>
      <c r="F36" s="380"/>
      <c r="G36" s="380"/>
      <c r="H36" s="380"/>
      <c r="I36" s="232"/>
    </row>
    <row r="37" spans="1:9" s="24" customFormat="1" ht="12" customHeight="1" x14ac:dyDescent="0.55000000000000004">
      <c r="A37" s="392"/>
      <c r="B37" s="449" t="s">
        <v>65</v>
      </c>
      <c r="C37" s="448"/>
      <c r="D37" s="232">
        <v>130</v>
      </c>
      <c r="E37" s="380">
        <v>55</v>
      </c>
      <c r="F37" s="380"/>
      <c r="G37" s="380"/>
      <c r="H37" s="380"/>
      <c r="I37" s="232"/>
    </row>
    <row r="38" spans="1:9" s="24" customFormat="1" ht="12" customHeight="1" x14ac:dyDescent="0.55000000000000004">
      <c r="A38" s="394" t="s">
        <v>19</v>
      </c>
      <c r="B38" s="449" t="s">
        <v>67</v>
      </c>
      <c r="C38" s="232">
        <f>SUM(C39:C40)</f>
        <v>4888</v>
      </c>
      <c r="D38" s="232">
        <f>SUM(D39:D40)</f>
        <v>775</v>
      </c>
      <c r="E38" s="232">
        <f>SUM(E39:E40)</f>
        <v>0</v>
      </c>
      <c r="F38" s="232">
        <f>SUM(F39:F40)</f>
        <v>0</v>
      </c>
      <c r="G38" s="232">
        <f>SUM(G39:G40)</f>
        <v>0</v>
      </c>
      <c r="H38" s="232">
        <f>SUM(H39:H40)</f>
        <v>0</v>
      </c>
      <c r="I38" s="232">
        <f>SUM(I39:I40)</f>
        <v>0</v>
      </c>
    </row>
    <row r="39" spans="1:9" s="24" customFormat="1" ht="12" customHeight="1" x14ac:dyDescent="0.55000000000000004">
      <c r="A39" s="393"/>
      <c r="B39" s="449" t="s">
        <v>66</v>
      </c>
      <c r="C39" s="448">
        <v>4888</v>
      </c>
      <c r="D39" s="232">
        <v>309</v>
      </c>
      <c r="E39" s="380" t="s">
        <v>18</v>
      </c>
      <c r="F39" s="380"/>
      <c r="G39" s="380"/>
      <c r="H39" s="380"/>
      <c r="I39" s="232"/>
    </row>
    <row r="40" spans="1:9" s="24" customFormat="1" ht="12" customHeight="1" x14ac:dyDescent="0.55000000000000004">
      <c r="A40" s="392"/>
      <c r="B40" s="449" t="s">
        <v>65</v>
      </c>
      <c r="C40" s="448"/>
      <c r="D40" s="232">
        <v>466</v>
      </c>
      <c r="E40" s="380" t="s">
        <v>18</v>
      </c>
      <c r="F40" s="380"/>
      <c r="G40" s="380"/>
      <c r="H40" s="380"/>
      <c r="I40" s="232"/>
    </row>
    <row r="41" spans="1:9" s="24" customFormat="1" ht="12" customHeight="1" x14ac:dyDescent="0.55000000000000004">
      <c r="A41" s="458" t="s">
        <v>199</v>
      </c>
      <c r="B41" s="455" t="s">
        <v>64</v>
      </c>
      <c r="C41" s="34">
        <f>C44</f>
        <v>24683</v>
      </c>
      <c r="D41" s="31">
        <f>D44</f>
        <v>2010</v>
      </c>
      <c r="E41" s="388">
        <f>E44</f>
        <v>125</v>
      </c>
      <c r="F41" s="388">
        <f>F44</f>
        <v>2135</v>
      </c>
      <c r="G41" s="388">
        <f>G44</f>
        <v>14384</v>
      </c>
      <c r="H41" s="388">
        <f>H44</f>
        <v>936</v>
      </c>
      <c r="I41" s="31">
        <f>H41/G41*100</f>
        <v>6.5072302558398212</v>
      </c>
    </row>
    <row r="42" spans="1:9" s="24" customFormat="1" ht="12" customHeight="1" x14ac:dyDescent="0.55000000000000004">
      <c r="A42" s="457"/>
      <c r="B42" s="455" t="s">
        <v>63</v>
      </c>
      <c r="C42" s="34">
        <f>C45</f>
        <v>11313</v>
      </c>
      <c r="D42" s="31">
        <f>D45</f>
        <v>864</v>
      </c>
      <c r="E42" s="388">
        <f>E45</f>
        <v>68</v>
      </c>
      <c r="F42" s="388">
        <f>F45</f>
        <v>932</v>
      </c>
      <c r="G42" s="388">
        <f>G45</f>
        <v>7247</v>
      </c>
      <c r="H42" s="388">
        <f>H45</f>
        <v>402</v>
      </c>
      <c r="I42" s="31">
        <f>H42/G42*100</f>
        <v>5.5471229474265211</v>
      </c>
    </row>
    <row r="43" spans="1:9" s="24" customFormat="1" ht="12" customHeight="1" x14ac:dyDescent="0.55000000000000004">
      <c r="A43" s="456"/>
      <c r="B43" s="455" t="s">
        <v>62</v>
      </c>
      <c r="C43" s="34">
        <f>C46</f>
        <v>13370</v>
      </c>
      <c r="D43" s="31">
        <f>D46</f>
        <v>1146</v>
      </c>
      <c r="E43" s="388">
        <f>E46</f>
        <v>57</v>
      </c>
      <c r="F43" s="388">
        <f>F46</f>
        <v>1203</v>
      </c>
      <c r="G43" s="388">
        <f>G46</f>
        <v>7137</v>
      </c>
      <c r="H43" s="388">
        <f>H46</f>
        <v>534</v>
      </c>
      <c r="I43" s="31">
        <f>H43/G43*100</f>
        <v>7.4821353509878108</v>
      </c>
    </row>
    <row r="44" spans="1:9" s="24" customFormat="1" ht="12" customHeight="1" x14ac:dyDescent="0.55000000000000004">
      <c r="A44" s="454" t="s">
        <v>16</v>
      </c>
      <c r="B44" s="451" t="s">
        <v>64</v>
      </c>
      <c r="C44" s="450">
        <v>24683</v>
      </c>
      <c r="D44" s="236">
        <v>2010</v>
      </c>
      <c r="E44" s="384">
        <v>125</v>
      </c>
      <c r="F44" s="384">
        <v>2135</v>
      </c>
      <c r="G44" s="384">
        <v>14384</v>
      </c>
      <c r="H44" s="384">
        <v>936</v>
      </c>
      <c r="I44" s="236">
        <v>6.5072302558398212</v>
      </c>
    </row>
    <row r="45" spans="1:9" s="24" customFormat="1" ht="12" customHeight="1" x14ac:dyDescent="0.55000000000000004">
      <c r="A45" s="453"/>
      <c r="B45" s="451" t="s">
        <v>63</v>
      </c>
      <c r="C45" s="450">
        <v>11313</v>
      </c>
      <c r="D45" s="236">
        <v>864</v>
      </c>
      <c r="E45" s="384">
        <v>68</v>
      </c>
      <c r="F45" s="384">
        <v>932</v>
      </c>
      <c r="G45" s="384">
        <v>7247</v>
      </c>
      <c r="H45" s="384">
        <v>402</v>
      </c>
      <c r="I45" s="236">
        <v>5.5471229474265211</v>
      </c>
    </row>
    <row r="46" spans="1:9" s="24" customFormat="1" ht="12" customHeight="1" x14ac:dyDescent="0.55000000000000004">
      <c r="A46" s="452"/>
      <c r="B46" s="451" t="s">
        <v>62</v>
      </c>
      <c r="C46" s="450">
        <v>13370</v>
      </c>
      <c r="D46" s="236">
        <v>1146</v>
      </c>
      <c r="E46" s="384">
        <v>57</v>
      </c>
      <c r="F46" s="384">
        <v>1203</v>
      </c>
      <c r="G46" s="384">
        <v>7137</v>
      </c>
      <c r="H46" s="384">
        <v>534</v>
      </c>
      <c r="I46" s="236">
        <v>7.4821353509878108</v>
      </c>
    </row>
    <row r="47" spans="1:9" s="24" customFormat="1" ht="12" customHeight="1" x14ac:dyDescent="0.55000000000000004">
      <c r="A47" s="394" t="s">
        <v>15</v>
      </c>
      <c r="B47" s="449" t="s">
        <v>64</v>
      </c>
      <c r="C47" s="448">
        <v>10996</v>
      </c>
      <c r="D47" s="232">
        <v>676</v>
      </c>
      <c r="E47" s="380">
        <v>0</v>
      </c>
      <c r="F47" s="380">
        <v>676</v>
      </c>
      <c r="G47" s="380">
        <v>6977</v>
      </c>
      <c r="H47" s="380">
        <v>448</v>
      </c>
      <c r="I47" s="232">
        <v>6.4210978930772544</v>
      </c>
    </row>
    <row r="48" spans="1:9" s="24" customFormat="1" ht="12" customHeight="1" x14ac:dyDescent="0.55000000000000004">
      <c r="A48" s="393"/>
      <c r="B48" s="449" t="s">
        <v>63</v>
      </c>
      <c r="C48" s="448">
        <v>5087</v>
      </c>
      <c r="D48" s="232">
        <v>280</v>
      </c>
      <c r="E48" s="380">
        <v>0</v>
      </c>
      <c r="F48" s="380">
        <v>280</v>
      </c>
      <c r="G48" s="380">
        <v>3495</v>
      </c>
      <c r="H48" s="380">
        <v>184</v>
      </c>
      <c r="I48" s="232">
        <v>5.2646638054363377</v>
      </c>
    </row>
    <row r="49" spans="1:9" s="24" customFormat="1" ht="12" customHeight="1" x14ac:dyDescent="0.55000000000000004">
      <c r="A49" s="392"/>
      <c r="B49" s="449" t="s">
        <v>62</v>
      </c>
      <c r="C49" s="448">
        <v>5909</v>
      </c>
      <c r="D49" s="232">
        <v>396</v>
      </c>
      <c r="E49" s="380">
        <v>0</v>
      </c>
      <c r="F49" s="380">
        <v>396</v>
      </c>
      <c r="G49" s="380">
        <v>3482</v>
      </c>
      <c r="H49" s="380">
        <v>264</v>
      </c>
      <c r="I49" s="232">
        <v>7.5818495117748421</v>
      </c>
    </row>
    <row r="50" spans="1:9" s="24" customFormat="1" ht="12" customHeight="1" x14ac:dyDescent="0.55000000000000004">
      <c r="A50" s="394" t="s">
        <v>14</v>
      </c>
      <c r="B50" s="449" t="s">
        <v>64</v>
      </c>
      <c r="C50" s="448">
        <v>3795</v>
      </c>
      <c r="D50" s="232">
        <v>155</v>
      </c>
      <c r="E50" s="380">
        <v>0</v>
      </c>
      <c r="F50" s="380">
        <v>155</v>
      </c>
      <c r="G50" s="380">
        <v>2066</v>
      </c>
      <c r="H50" s="380">
        <v>93</v>
      </c>
      <c r="I50" s="232">
        <v>4.5014520813165539</v>
      </c>
    </row>
    <row r="51" spans="1:9" s="24" customFormat="1" ht="12" customHeight="1" x14ac:dyDescent="0.55000000000000004">
      <c r="A51" s="393"/>
      <c r="B51" s="449" t="s">
        <v>63</v>
      </c>
      <c r="C51" s="448">
        <v>1700</v>
      </c>
      <c r="D51" s="232">
        <v>60</v>
      </c>
      <c r="E51" s="380">
        <v>0</v>
      </c>
      <c r="F51" s="380">
        <v>60</v>
      </c>
      <c r="G51" s="380">
        <v>1040</v>
      </c>
      <c r="H51" s="380">
        <v>37</v>
      </c>
      <c r="I51" s="232">
        <v>3.5576923076923075</v>
      </c>
    </row>
    <row r="52" spans="1:9" s="24" customFormat="1" ht="12" customHeight="1" x14ac:dyDescent="0.55000000000000004">
      <c r="A52" s="392"/>
      <c r="B52" s="449" t="s">
        <v>62</v>
      </c>
      <c r="C52" s="448">
        <v>2095</v>
      </c>
      <c r="D52" s="232">
        <v>95</v>
      </c>
      <c r="E52" s="380">
        <v>0</v>
      </c>
      <c r="F52" s="380">
        <v>95</v>
      </c>
      <c r="G52" s="380">
        <v>1026</v>
      </c>
      <c r="H52" s="380">
        <v>56</v>
      </c>
      <c r="I52" s="232">
        <v>5.4580896686159841</v>
      </c>
    </row>
    <row r="53" spans="1:9" s="24" customFormat="1" ht="12" customHeight="1" x14ac:dyDescent="0.55000000000000004">
      <c r="A53" s="394" t="s">
        <v>13</v>
      </c>
      <c r="B53" s="449" t="s">
        <v>64</v>
      </c>
      <c r="C53" s="448">
        <v>3899</v>
      </c>
      <c r="D53" s="232">
        <v>439</v>
      </c>
      <c r="E53" s="380">
        <v>119</v>
      </c>
      <c r="F53" s="380">
        <v>558</v>
      </c>
      <c r="G53" s="380">
        <v>2133</v>
      </c>
      <c r="H53" s="380">
        <v>0</v>
      </c>
      <c r="I53" s="232">
        <v>0</v>
      </c>
    </row>
    <row r="54" spans="1:9" s="24" customFormat="1" ht="12" customHeight="1" x14ac:dyDescent="0.55000000000000004">
      <c r="A54" s="393"/>
      <c r="B54" s="449" t="s">
        <v>63</v>
      </c>
      <c r="C54" s="448">
        <v>1811</v>
      </c>
      <c r="D54" s="232">
        <v>203</v>
      </c>
      <c r="E54" s="380">
        <v>64</v>
      </c>
      <c r="F54" s="380">
        <v>267</v>
      </c>
      <c r="G54" s="380">
        <v>1089</v>
      </c>
      <c r="H54" s="380">
        <v>0</v>
      </c>
      <c r="I54" s="232">
        <v>0</v>
      </c>
    </row>
    <row r="55" spans="1:9" s="24" customFormat="1" ht="12" customHeight="1" x14ac:dyDescent="0.55000000000000004">
      <c r="A55" s="392"/>
      <c r="B55" s="449" t="s">
        <v>62</v>
      </c>
      <c r="C55" s="448">
        <v>2088</v>
      </c>
      <c r="D55" s="232">
        <v>236</v>
      </c>
      <c r="E55" s="380">
        <v>55</v>
      </c>
      <c r="F55" s="380">
        <v>291</v>
      </c>
      <c r="G55" s="380">
        <v>1044</v>
      </c>
      <c r="H55" s="380">
        <v>0</v>
      </c>
      <c r="I55" s="232">
        <v>0</v>
      </c>
    </row>
    <row r="56" spans="1:9" s="24" customFormat="1" ht="12" customHeight="1" x14ac:dyDescent="0.55000000000000004">
      <c r="A56" s="394" t="s">
        <v>12</v>
      </c>
      <c r="B56" s="449" t="s">
        <v>64</v>
      </c>
      <c r="C56" s="448">
        <v>5993</v>
      </c>
      <c r="D56" s="232">
        <v>740</v>
      </c>
      <c r="E56" s="380">
        <v>6</v>
      </c>
      <c r="F56" s="380">
        <v>746</v>
      </c>
      <c r="G56" s="380">
        <v>3208</v>
      </c>
      <c r="H56" s="380">
        <v>395</v>
      </c>
      <c r="I56" s="232">
        <v>12.312967581047381</v>
      </c>
    </row>
    <row r="57" spans="1:9" s="24" customFormat="1" ht="12" customHeight="1" x14ac:dyDescent="0.55000000000000004">
      <c r="A57" s="393"/>
      <c r="B57" s="449" t="s">
        <v>63</v>
      </c>
      <c r="C57" s="448">
        <v>2715</v>
      </c>
      <c r="D57" s="232">
        <v>321</v>
      </c>
      <c r="E57" s="380">
        <v>4</v>
      </c>
      <c r="F57" s="380">
        <v>325</v>
      </c>
      <c r="G57" s="380">
        <v>1623</v>
      </c>
      <c r="H57" s="380">
        <v>181</v>
      </c>
      <c r="I57" s="232">
        <v>11.15218730745533</v>
      </c>
    </row>
    <row r="58" spans="1:9" s="24" customFormat="1" ht="12" customHeight="1" x14ac:dyDescent="0.55000000000000004">
      <c r="A58" s="392"/>
      <c r="B58" s="449" t="s">
        <v>62</v>
      </c>
      <c r="C58" s="448">
        <v>3278</v>
      </c>
      <c r="D58" s="232">
        <v>419</v>
      </c>
      <c r="E58" s="380">
        <v>2</v>
      </c>
      <c r="F58" s="380">
        <v>421</v>
      </c>
      <c r="G58" s="380">
        <v>1585</v>
      </c>
      <c r="H58" s="380">
        <v>214</v>
      </c>
      <c r="I58" s="232">
        <v>13.501577287066247</v>
      </c>
    </row>
    <row r="59" spans="1:9" s="24" customFormat="1" ht="12" customHeight="1" x14ac:dyDescent="0.55000000000000004">
      <c r="A59" s="458" t="s">
        <v>198</v>
      </c>
      <c r="B59" s="455" t="s">
        <v>64</v>
      </c>
      <c r="C59" s="34">
        <f>C62</f>
        <v>16183</v>
      </c>
      <c r="D59" s="31">
        <f>D62</f>
        <v>1347</v>
      </c>
      <c r="E59" s="388">
        <f>E62</f>
        <v>115</v>
      </c>
      <c r="F59" s="388">
        <f>F62</f>
        <v>1462</v>
      </c>
      <c r="G59" s="388">
        <f>G62</f>
        <v>9268</v>
      </c>
      <c r="H59" s="388">
        <f>H62</f>
        <v>766</v>
      </c>
      <c r="I59" s="31">
        <f>H59/G59*100</f>
        <v>8.2649978420371166</v>
      </c>
    </row>
    <row r="60" spans="1:9" s="24" customFormat="1" ht="12" customHeight="1" x14ac:dyDescent="0.55000000000000004">
      <c r="A60" s="457"/>
      <c r="B60" s="455" t="s">
        <v>63</v>
      </c>
      <c r="C60" s="34">
        <f>C63</f>
        <v>7412</v>
      </c>
      <c r="D60" s="31">
        <f>D63</f>
        <v>573</v>
      </c>
      <c r="E60" s="388">
        <f>E63</f>
        <v>69</v>
      </c>
      <c r="F60" s="388">
        <f>F63</f>
        <v>642</v>
      </c>
      <c r="G60" s="388">
        <f>G63</f>
        <v>4697</v>
      </c>
      <c r="H60" s="388">
        <f>H63</f>
        <v>325</v>
      </c>
      <c r="I60" s="31">
        <f>H60/G60*100</f>
        <v>6.9193101979987226</v>
      </c>
    </row>
    <row r="61" spans="1:9" s="24" customFormat="1" ht="12" customHeight="1" x14ac:dyDescent="0.55000000000000004">
      <c r="A61" s="456"/>
      <c r="B61" s="455" t="s">
        <v>62</v>
      </c>
      <c r="C61" s="34">
        <f>C64</f>
        <v>8771</v>
      </c>
      <c r="D61" s="31">
        <f>D64</f>
        <v>774</v>
      </c>
      <c r="E61" s="388">
        <f>E64</f>
        <v>46</v>
      </c>
      <c r="F61" s="388">
        <f>F64</f>
        <v>820</v>
      </c>
      <c r="G61" s="388">
        <f>G64</f>
        <v>4571</v>
      </c>
      <c r="H61" s="388">
        <f>H64</f>
        <v>441</v>
      </c>
      <c r="I61" s="31">
        <f>H61/G61*100</f>
        <v>9.6477794793261857</v>
      </c>
    </row>
    <row r="62" spans="1:9" s="24" customFormat="1" ht="12" customHeight="1" x14ac:dyDescent="0.55000000000000004">
      <c r="A62" s="454" t="s">
        <v>10</v>
      </c>
      <c r="B62" s="451" t="s">
        <v>64</v>
      </c>
      <c r="C62" s="450">
        <v>16183</v>
      </c>
      <c r="D62" s="236">
        <v>1347</v>
      </c>
      <c r="E62" s="384">
        <v>115</v>
      </c>
      <c r="F62" s="384">
        <v>1462</v>
      </c>
      <c r="G62" s="384">
        <v>9268</v>
      </c>
      <c r="H62" s="384">
        <v>766</v>
      </c>
      <c r="I62" s="236">
        <v>8.2649978420371166</v>
      </c>
    </row>
    <row r="63" spans="1:9" s="24" customFormat="1" ht="12" customHeight="1" x14ac:dyDescent="0.55000000000000004">
      <c r="A63" s="453"/>
      <c r="B63" s="451" t="s">
        <v>63</v>
      </c>
      <c r="C63" s="450">
        <v>7412</v>
      </c>
      <c r="D63" s="236">
        <v>573</v>
      </c>
      <c r="E63" s="384">
        <v>69</v>
      </c>
      <c r="F63" s="384">
        <v>642</v>
      </c>
      <c r="G63" s="384">
        <v>4697</v>
      </c>
      <c r="H63" s="384">
        <v>325</v>
      </c>
      <c r="I63" s="236">
        <v>6.9193101979987226</v>
      </c>
    </row>
    <row r="64" spans="1:9" s="24" customFormat="1" ht="12" customHeight="1" x14ac:dyDescent="0.55000000000000004">
      <c r="A64" s="452"/>
      <c r="B64" s="451" t="s">
        <v>62</v>
      </c>
      <c r="C64" s="450">
        <v>8771</v>
      </c>
      <c r="D64" s="236">
        <v>774</v>
      </c>
      <c r="E64" s="384">
        <v>46</v>
      </c>
      <c r="F64" s="384">
        <v>820</v>
      </c>
      <c r="G64" s="384">
        <v>4571</v>
      </c>
      <c r="H64" s="384">
        <v>441</v>
      </c>
      <c r="I64" s="236">
        <v>9.6477794793261857</v>
      </c>
    </row>
    <row r="65" spans="1:9" s="24" customFormat="1" ht="12" customHeight="1" x14ac:dyDescent="0.55000000000000004">
      <c r="A65" s="394" t="s">
        <v>9</v>
      </c>
      <c r="B65" s="449" t="s">
        <v>64</v>
      </c>
      <c r="C65" s="448">
        <v>5374</v>
      </c>
      <c r="D65" s="232">
        <v>325</v>
      </c>
      <c r="E65" s="380">
        <v>33</v>
      </c>
      <c r="F65" s="380">
        <v>358</v>
      </c>
      <c r="G65" s="380">
        <v>3254</v>
      </c>
      <c r="H65" s="380">
        <v>211</v>
      </c>
      <c r="I65" s="232">
        <v>6.4843269821757836</v>
      </c>
    </row>
    <row r="66" spans="1:9" s="24" customFormat="1" ht="12" customHeight="1" x14ac:dyDescent="0.55000000000000004">
      <c r="A66" s="393"/>
      <c r="B66" s="449" t="s">
        <v>63</v>
      </c>
      <c r="C66" s="448">
        <v>2462</v>
      </c>
      <c r="D66" s="232">
        <v>122</v>
      </c>
      <c r="E66" s="380">
        <v>15</v>
      </c>
      <c r="F66" s="380">
        <v>137</v>
      </c>
      <c r="G66" s="380">
        <v>1667</v>
      </c>
      <c r="H66" s="380">
        <v>75</v>
      </c>
      <c r="I66" s="232">
        <v>4.4991001799640076</v>
      </c>
    </row>
    <row r="67" spans="1:9" s="24" customFormat="1" ht="12" customHeight="1" x14ac:dyDescent="0.55000000000000004">
      <c r="A67" s="392"/>
      <c r="B67" s="449" t="s">
        <v>62</v>
      </c>
      <c r="C67" s="448">
        <v>2912</v>
      </c>
      <c r="D67" s="232">
        <v>203</v>
      </c>
      <c r="E67" s="380">
        <v>18</v>
      </c>
      <c r="F67" s="380">
        <v>221</v>
      </c>
      <c r="G67" s="380">
        <v>1587</v>
      </c>
      <c r="H67" s="380">
        <v>136</v>
      </c>
      <c r="I67" s="232">
        <v>8.5696282293635804</v>
      </c>
    </row>
    <row r="68" spans="1:9" s="24" customFormat="1" ht="12" customHeight="1" x14ac:dyDescent="0.55000000000000004">
      <c r="A68" s="394" t="s">
        <v>8</v>
      </c>
      <c r="B68" s="449" t="s">
        <v>64</v>
      </c>
      <c r="C68" s="448">
        <v>3509</v>
      </c>
      <c r="D68" s="232">
        <v>273</v>
      </c>
      <c r="E68" s="380">
        <v>77</v>
      </c>
      <c r="F68" s="380">
        <v>350</v>
      </c>
      <c r="G68" s="380">
        <v>1972</v>
      </c>
      <c r="H68" s="380">
        <v>176</v>
      </c>
      <c r="I68" s="232">
        <v>8.9249492900608516</v>
      </c>
    </row>
    <row r="69" spans="1:9" s="24" customFormat="1" ht="12" customHeight="1" x14ac:dyDescent="0.55000000000000004">
      <c r="A69" s="393"/>
      <c r="B69" s="449" t="s">
        <v>63</v>
      </c>
      <c r="C69" s="448">
        <v>1591</v>
      </c>
      <c r="D69" s="232">
        <v>114</v>
      </c>
      <c r="E69" s="380">
        <v>53</v>
      </c>
      <c r="F69" s="380">
        <v>167</v>
      </c>
      <c r="G69" s="380">
        <v>992</v>
      </c>
      <c r="H69" s="380">
        <v>92</v>
      </c>
      <c r="I69" s="232">
        <v>9.2741935483870961</v>
      </c>
    </row>
    <row r="70" spans="1:9" s="24" customFormat="1" ht="12" customHeight="1" x14ac:dyDescent="0.55000000000000004">
      <c r="A70" s="392"/>
      <c r="B70" s="449" t="s">
        <v>62</v>
      </c>
      <c r="C70" s="448">
        <v>1918</v>
      </c>
      <c r="D70" s="232">
        <v>159</v>
      </c>
      <c r="E70" s="380">
        <v>24</v>
      </c>
      <c r="F70" s="380">
        <v>183</v>
      </c>
      <c r="G70" s="380">
        <v>980</v>
      </c>
      <c r="H70" s="380">
        <v>84</v>
      </c>
      <c r="I70" s="232">
        <v>8.5714285714285712</v>
      </c>
    </row>
    <row r="71" spans="1:9" s="24" customFormat="1" ht="12" customHeight="1" x14ac:dyDescent="0.55000000000000004">
      <c r="A71" s="394" t="s">
        <v>7</v>
      </c>
      <c r="B71" s="449" t="s">
        <v>64</v>
      </c>
      <c r="C71" s="448">
        <v>2757</v>
      </c>
      <c r="D71" s="232">
        <v>310</v>
      </c>
      <c r="E71" s="380" t="s">
        <v>4</v>
      </c>
      <c r="F71" s="380">
        <v>310</v>
      </c>
      <c r="G71" s="380">
        <v>1547</v>
      </c>
      <c r="H71" s="380">
        <v>175</v>
      </c>
      <c r="I71" s="232">
        <v>11.312217194570136</v>
      </c>
    </row>
    <row r="72" spans="1:9" s="24" customFormat="1" ht="12" customHeight="1" x14ac:dyDescent="0.55000000000000004">
      <c r="A72" s="393"/>
      <c r="B72" s="449" t="s">
        <v>63</v>
      </c>
      <c r="C72" s="448">
        <v>1275</v>
      </c>
      <c r="D72" s="232">
        <v>152</v>
      </c>
      <c r="E72" s="380" t="s">
        <v>4</v>
      </c>
      <c r="F72" s="380">
        <v>152</v>
      </c>
      <c r="G72" s="380">
        <v>779</v>
      </c>
      <c r="H72" s="380">
        <v>81</v>
      </c>
      <c r="I72" s="232">
        <v>10.397946084724005</v>
      </c>
    </row>
    <row r="73" spans="1:9" s="24" customFormat="1" ht="12" customHeight="1" x14ac:dyDescent="0.55000000000000004">
      <c r="A73" s="392"/>
      <c r="B73" s="449" t="s">
        <v>62</v>
      </c>
      <c r="C73" s="448">
        <v>1482</v>
      </c>
      <c r="D73" s="232">
        <v>158</v>
      </c>
      <c r="E73" s="380" t="s">
        <v>4</v>
      </c>
      <c r="F73" s="380">
        <v>158</v>
      </c>
      <c r="G73" s="380">
        <v>768</v>
      </c>
      <c r="H73" s="380">
        <v>94</v>
      </c>
      <c r="I73" s="232">
        <v>12.239583333333332</v>
      </c>
    </row>
    <row r="74" spans="1:9" s="24" customFormat="1" ht="12" customHeight="1" x14ac:dyDescent="0.55000000000000004">
      <c r="A74" s="394" t="s">
        <v>6</v>
      </c>
      <c r="B74" s="449" t="s">
        <v>64</v>
      </c>
      <c r="C74" s="448">
        <v>2706</v>
      </c>
      <c r="D74" s="232">
        <v>244</v>
      </c>
      <c r="E74" s="380">
        <v>5</v>
      </c>
      <c r="F74" s="380">
        <v>249</v>
      </c>
      <c r="G74" s="380">
        <v>1442</v>
      </c>
      <c r="H74" s="380">
        <v>100</v>
      </c>
      <c r="I74" s="232">
        <v>6.9348127600554781</v>
      </c>
    </row>
    <row r="75" spans="1:9" s="24" customFormat="1" ht="12" customHeight="1" x14ac:dyDescent="0.55000000000000004">
      <c r="A75" s="393"/>
      <c r="B75" s="449" t="s">
        <v>63</v>
      </c>
      <c r="C75" s="448">
        <v>1206</v>
      </c>
      <c r="D75" s="232">
        <v>106</v>
      </c>
      <c r="E75" s="380">
        <v>1</v>
      </c>
      <c r="F75" s="380">
        <v>107</v>
      </c>
      <c r="G75" s="380">
        <v>703</v>
      </c>
      <c r="H75" s="380">
        <v>38</v>
      </c>
      <c r="I75" s="232">
        <v>5.4054054054054053</v>
      </c>
    </row>
    <row r="76" spans="1:9" s="24" customFormat="1" ht="12" customHeight="1" x14ac:dyDescent="0.55000000000000004">
      <c r="A76" s="392"/>
      <c r="B76" s="449" t="s">
        <v>62</v>
      </c>
      <c r="C76" s="448">
        <v>1500</v>
      </c>
      <c r="D76" s="232">
        <v>138</v>
      </c>
      <c r="E76" s="380">
        <v>4</v>
      </c>
      <c r="F76" s="380">
        <v>142</v>
      </c>
      <c r="G76" s="380">
        <v>739</v>
      </c>
      <c r="H76" s="380">
        <v>62</v>
      </c>
      <c r="I76" s="232">
        <v>8.3897158322056846</v>
      </c>
    </row>
    <row r="77" spans="1:9" s="24" customFormat="1" ht="12" customHeight="1" x14ac:dyDescent="0.55000000000000004">
      <c r="A77" s="394" t="s">
        <v>5</v>
      </c>
      <c r="B77" s="449" t="s">
        <v>64</v>
      </c>
      <c r="C77" s="448">
        <v>1837</v>
      </c>
      <c r="D77" s="232">
        <v>195</v>
      </c>
      <c r="E77" s="380" t="s">
        <v>4</v>
      </c>
      <c r="F77" s="380">
        <v>195</v>
      </c>
      <c r="G77" s="380">
        <v>1053</v>
      </c>
      <c r="H77" s="380">
        <v>104</v>
      </c>
      <c r="I77" s="232">
        <v>9.8765432098765427</v>
      </c>
    </row>
    <row r="78" spans="1:9" s="24" customFormat="1" ht="12" customHeight="1" x14ac:dyDescent="0.55000000000000004">
      <c r="A78" s="393"/>
      <c r="B78" s="449" t="s">
        <v>63</v>
      </c>
      <c r="C78" s="448">
        <v>878</v>
      </c>
      <c r="D78" s="232">
        <v>79</v>
      </c>
      <c r="E78" s="380" t="s">
        <v>4</v>
      </c>
      <c r="F78" s="380">
        <v>79</v>
      </c>
      <c r="G78" s="380">
        <v>556</v>
      </c>
      <c r="H78" s="380">
        <v>39</v>
      </c>
      <c r="I78" s="232">
        <v>7.0143884892086321</v>
      </c>
    </row>
    <row r="79" spans="1:9" s="24" customFormat="1" ht="12" customHeight="1" x14ac:dyDescent="0.55000000000000004">
      <c r="A79" s="392"/>
      <c r="B79" s="449" t="s">
        <v>62</v>
      </c>
      <c r="C79" s="448">
        <v>959</v>
      </c>
      <c r="D79" s="232">
        <v>116</v>
      </c>
      <c r="E79" s="380" t="s">
        <v>4</v>
      </c>
      <c r="F79" s="380">
        <v>116</v>
      </c>
      <c r="G79" s="380">
        <v>497</v>
      </c>
      <c r="H79" s="380">
        <v>65</v>
      </c>
      <c r="I79" s="232">
        <v>13.078470824949697</v>
      </c>
    </row>
    <row r="80" spans="1:9" s="24" customFormat="1" x14ac:dyDescent="0.55000000000000004">
      <c r="A80" s="53"/>
      <c r="B80" s="97"/>
      <c r="C80" s="97"/>
      <c r="D80" s="29"/>
      <c r="E80" s="95"/>
      <c r="F80" s="95"/>
      <c r="G80" s="95"/>
      <c r="H80" s="95"/>
      <c r="I80" s="50"/>
    </row>
    <row r="81" spans="1:13" x14ac:dyDescent="0.55000000000000004">
      <c r="A81" s="13" t="s">
        <v>149</v>
      </c>
      <c r="B81" s="13"/>
      <c r="C81" s="13"/>
      <c r="D81" s="11"/>
      <c r="E81" s="294"/>
      <c r="F81" s="294"/>
      <c r="G81" s="294"/>
      <c r="H81" s="294"/>
      <c r="I81" s="9"/>
    </row>
    <row r="82" spans="1:13" x14ac:dyDescent="0.55000000000000004">
      <c r="A82" s="446" t="s">
        <v>197</v>
      </c>
      <c r="B82" s="446"/>
      <c r="C82" s="446"/>
      <c r="D82" s="446"/>
      <c r="E82" s="446"/>
      <c r="F82" s="446"/>
      <c r="G82" s="446"/>
      <c r="H82" s="446"/>
      <c r="I82" s="446"/>
      <c r="J82" s="447"/>
      <c r="K82" s="447"/>
      <c r="L82" s="447"/>
      <c r="M82" s="447"/>
    </row>
    <row r="83" spans="1:13" x14ac:dyDescent="0.55000000000000004">
      <c r="A83" s="446"/>
      <c r="B83" s="446"/>
      <c r="C83" s="446"/>
      <c r="D83" s="446"/>
      <c r="E83" s="446"/>
      <c r="F83" s="446"/>
      <c r="G83" s="446"/>
      <c r="H83" s="446"/>
      <c r="I83" s="446"/>
      <c r="J83" s="445"/>
      <c r="K83" s="445"/>
      <c r="L83" s="445"/>
      <c r="M83" s="445"/>
    </row>
    <row r="84" spans="1:13" x14ac:dyDescent="0.55000000000000004">
      <c r="A84" s="4"/>
      <c r="B84" s="4"/>
      <c r="C84" s="4"/>
      <c r="D84" s="3"/>
      <c r="E84" s="286"/>
      <c r="F84" s="286"/>
      <c r="G84" s="286"/>
      <c r="H84" s="286"/>
      <c r="I84" s="3"/>
    </row>
    <row r="85" spans="1:13" x14ac:dyDescent="0.55000000000000004">
      <c r="A85" s="4"/>
      <c r="B85" s="4"/>
      <c r="C85" s="4"/>
      <c r="D85" s="4"/>
      <c r="E85" s="3"/>
      <c r="F85" s="3"/>
      <c r="G85" s="3"/>
      <c r="H85" s="3"/>
      <c r="I85" s="286"/>
    </row>
    <row r="86" spans="1:13" s="287" customFormat="1" ht="27" customHeight="1" x14ac:dyDescent="0.2">
      <c r="A86" s="288"/>
      <c r="B86" s="288"/>
      <c r="C86" s="288"/>
      <c r="D86" s="288"/>
      <c r="E86" s="288"/>
      <c r="F86" s="288"/>
      <c r="G86" s="288"/>
      <c r="H86" s="288"/>
      <c r="I86" s="288"/>
      <c r="J86" s="288"/>
      <c r="K86" s="288"/>
      <c r="L86" s="288"/>
    </row>
    <row r="87" spans="1:13" x14ac:dyDescent="0.55000000000000004">
      <c r="A87" s="4"/>
      <c r="B87" s="4"/>
      <c r="C87" s="4"/>
      <c r="D87" s="4"/>
      <c r="E87" s="3"/>
      <c r="F87" s="3"/>
      <c r="G87" s="3"/>
      <c r="H87" s="3"/>
      <c r="I87" s="286"/>
      <c r="J87" s="3"/>
      <c r="K87" s="3"/>
    </row>
    <row r="88" spans="1:13" x14ac:dyDescent="0.55000000000000004">
      <c r="A88" s="4"/>
      <c r="B88" s="4"/>
      <c r="C88" s="4"/>
      <c r="D88" s="3"/>
      <c r="E88" s="286"/>
      <c r="F88" s="286"/>
      <c r="G88" s="286"/>
      <c r="H88" s="286"/>
      <c r="I88" s="3"/>
    </row>
    <row r="89" spans="1:13" x14ac:dyDescent="0.55000000000000004">
      <c r="A89" s="4"/>
      <c r="B89" s="4"/>
      <c r="C89" s="4"/>
      <c r="D89" s="3"/>
      <c r="E89" s="286"/>
      <c r="F89" s="286"/>
      <c r="G89" s="286"/>
      <c r="H89" s="286"/>
      <c r="I89" s="3"/>
    </row>
    <row r="90" spans="1:13" x14ac:dyDescent="0.55000000000000004">
      <c r="D90" s="1"/>
      <c r="E90" s="285"/>
      <c r="F90" s="285"/>
      <c r="G90" s="285"/>
      <c r="H90" s="285"/>
    </row>
  </sheetData>
  <mergeCells count="29">
    <mergeCell ref="A50:A52"/>
    <mergeCell ref="A71:A73"/>
    <mergeCell ref="A74:A76"/>
    <mergeCell ref="A14:A16"/>
    <mergeCell ref="A41:A43"/>
    <mergeCell ref="A77:A79"/>
    <mergeCell ref="A65:A67"/>
    <mergeCell ref="A68:A70"/>
    <mergeCell ref="A53:A55"/>
    <mergeCell ref="A56:A58"/>
    <mergeCell ref="A59:A61"/>
    <mergeCell ref="D2:F2"/>
    <mergeCell ref="G2:I2"/>
    <mergeCell ref="A38:A40"/>
    <mergeCell ref="A44:A46"/>
    <mergeCell ref="A29:A31"/>
    <mergeCell ref="A5:A7"/>
    <mergeCell ref="A11:A13"/>
    <mergeCell ref="A17:A19"/>
    <mergeCell ref="A8:A10"/>
    <mergeCell ref="A82:I83"/>
    <mergeCell ref="A62:A64"/>
    <mergeCell ref="J1:K1"/>
    <mergeCell ref="A20:A22"/>
    <mergeCell ref="A23:A25"/>
    <mergeCell ref="A26:A28"/>
    <mergeCell ref="A47:A49"/>
    <mergeCell ref="A32:A34"/>
    <mergeCell ref="A35:A37"/>
  </mergeCells>
  <phoneticPr fontId="6"/>
  <pageMargins left="0.98425196850393704" right="0.39370078740157483" top="0.78740157480314965" bottom="0.78740157480314965" header="0" footer="0"/>
  <pageSetup paperSize="9" scale="85" orientation="portrait" r:id="rId1"/>
  <headerFooter alignWithMargins="0"/>
  <rowBreaks count="3" manualBreakCount="3">
    <brk id="22160" min="188" max="40220" man="1"/>
    <brk id="26140" min="184" max="46680" man="1"/>
    <brk id="29988" min="180" max="50520"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FF0000"/>
  </sheetPr>
  <dimension ref="A1:O90"/>
  <sheetViews>
    <sheetView showGridLines="0" view="pageBreakPreview" zoomScaleNormal="25" workbookViewId="0">
      <pane xSplit="2" ySplit="19" topLeftCell="C20" activePane="bottomRight" state="frozen"/>
      <selection activeCell="B8" sqref="B8:O8"/>
      <selection pane="topRight" activeCell="B8" sqref="B8:O8"/>
      <selection pane="bottomLeft" activeCell="B8" sqref="B8:O8"/>
      <selection pane="bottomRight" activeCell="B8" sqref="B8:O8"/>
    </sheetView>
  </sheetViews>
  <sheetFormatPr defaultColWidth="9" defaultRowHeight="18" x14ac:dyDescent="0.2"/>
  <cols>
    <col min="1" max="1" width="20.54296875" style="343" customWidth="1"/>
    <col min="2" max="2" width="6" style="343" customWidth="1"/>
    <col min="3" max="3" width="11.90625" style="343" customWidth="1"/>
    <col min="4" max="4" width="11.90625" style="165" customWidth="1"/>
    <col min="5" max="5" width="11.90625" style="342" customWidth="1"/>
    <col min="6" max="6" width="9.453125" style="165" customWidth="1"/>
    <col min="7" max="7" width="10.36328125" style="165" customWidth="1"/>
    <col min="8" max="13" width="10.453125" style="165" customWidth="1"/>
    <col min="14" max="14" width="2.36328125" style="165" customWidth="1"/>
    <col min="15" max="17" width="8.36328125" style="165" customWidth="1"/>
    <col min="18" max="16384" width="9" style="165"/>
  </cols>
  <sheetData>
    <row r="1" spans="1:15" ht="16.5" customHeight="1" x14ac:dyDescent="0.2">
      <c r="A1" s="16" t="s">
        <v>207</v>
      </c>
      <c r="B1" s="16"/>
      <c r="C1" s="16"/>
      <c r="D1" s="16"/>
      <c r="E1" s="16"/>
      <c r="F1" s="164"/>
      <c r="G1" s="167"/>
      <c r="L1" s="377" t="s">
        <v>40</v>
      </c>
      <c r="M1" s="377"/>
      <c r="N1" s="444"/>
    </row>
    <row r="2" spans="1:15" ht="12" customHeight="1" x14ac:dyDescent="0.2">
      <c r="A2" s="333"/>
      <c r="B2" s="333"/>
      <c r="C2" s="192" t="s">
        <v>185</v>
      </c>
      <c r="D2" s="192" t="s">
        <v>184</v>
      </c>
      <c r="E2" s="376" t="s">
        <v>206</v>
      </c>
      <c r="F2" s="375"/>
      <c r="G2" s="375"/>
      <c r="H2" s="375"/>
      <c r="I2" s="375"/>
      <c r="J2" s="375"/>
      <c r="K2" s="375"/>
      <c r="L2" s="375"/>
      <c r="M2" s="374"/>
      <c r="N2" s="489"/>
      <c r="O2" s="349"/>
    </row>
    <row r="3" spans="1:15" ht="12" customHeight="1" x14ac:dyDescent="0.2">
      <c r="A3" s="333"/>
      <c r="B3" s="333"/>
      <c r="C3" s="182"/>
      <c r="D3" s="182"/>
      <c r="E3" s="376" t="s">
        <v>182</v>
      </c>
      <c r="F3" s="375"/>
      <c r="G3" s="375"/>
      <c r="H3" s="375"/>
      <c r="I3" s="375"/>
      <c r="J3" s="375"/>
      <c r="K3" s="374"/>
      <c r="L3" s="220" t="s">
        <v>181</v>
      </c>
      <c r="M3" s="220" t="s">
        <v>180</v>
      </c>
    </row>
    <row r="4" spans="1:15" ht="12" customHeight="1" x14ac:dyDescent="0.2">
      <c r="A4" s="333"/>
      <c r="B4" s="333"/>
      <c r="C4" s="182"/>
      <c r="D4" s="182"/>
      <c r="E4" s="333" t="s">
        <v>179</v>
      </c>
      <c r="F4" s="208" t="s">
        <v>178</v>
      </c>
      <c r="G4" s="488"/>
      <c r="H4" s="487"/>
      <c r="I4" s="478" t="s">
        <v>177</v>
      </c>
      <c r="J4" s="478" t="s">
        <v>205</v>
      </c>
      <c r="K4" s="486" t="s">
        <v>204</v>
      </c>
      <c r="L4" s="220"/>
      <c r="M4" s="220"/>
    </row>
    <row r="5" spans="1:15" ht="12" customHeight="1" x14ac:dyDescent="0.2">
      <c r="A5" s="333"/>
      <c r="B5" s="333"/>
      <c r="C5" s="182"/>
      <c r="D5" s="182"/>
      <c r="E5" s="333"/>
      <c r="F5" s="187"/>
      <c r="G5" s="485"/>
      <c r="H5" s="484"/>
      <c r="I5" s="478"/>
      <c r="J5" s="478"/>
      <c r="K5" s="481"/>
      <c r="L5" s="220"/>
      <c r="M5" s="220"/>
    </row>
    <row r="6" spans="1:15" ht="12" customHeight="1" x14ac:dyDescent="0.2">
      <c r="A6" s="333"/>
      <c r="B6" s="333"/>
      <c r="C6" s="182"/>
      <c r="D6" s="182"/>
      <c r="E6" s="333"/>
      <c r="F6" s="187"/>
      <c r="G6" s="483" t="s">
        <v>203</v>
      </c>
      <c r="H6" s="482"/>
      <c r="I6" s="478"/>
      <c r="J6" s="478"/>
      <c r="K6" s="481"/>
      <c r="L6" s="220"/>
      <c r="M6" s="220"/>
    </row>
    <row r="7" spans="1:15" ht="33.75" customHeight="1" x14ac:dyDescent="0.2">
      <c r="A7" s="333"/>
      <c r="B7" s="333"/>
      <c r="C7" s="212"/>
      <c r="D7" s="212"/>
      <c r="E7" s="333"/>
      <c r="F7" s="368"/>
      <c r="G7" s="480"/>
      <c r="H7" s="479" t="s">
        <v>174</v>
      </c>
      <c r="I7" s="478"/>
      <c r="J7" s="478"/>
      <c r="K7" s="477"/>
      <c r="L7" s="220"/>
      <c r="M7" s="220"/>
    </row>
    <row r="8" spans="1:15" ht="12" customHeight="1" x14ac:dyDescent="0.2">
      <c r="A8" s="366" t="s">
        <v>30</v>
      </c>
      <c r="B8" s="32" t="s">
        <v>67</v>
      </c>
      <c r="C8" s="365">
        <v>236724</v>
      </c>
      <c r="D8" s="365">
        <v>19042</v>
      </c>
      <c r="E8" s="365">
        <v>3246</v>
      </c>
      <c r="F8" s="365">
        <v>676</v>
      </c>
      <c r="G8" s="365">
        <v>247</v>
      </c>
      <c r="H8" s="365">
        <v>158</v>
      </c>
      <c r="I8" s="365">
        <v>169</v>
      </c>
      <c r="J8" s="365">
        <v>1981</v>
      </c>
      <c r="K8" s="365">
        <v>6231</v>
      </c>
      <c r="L8" s="365">
        <v>3234</v>
      </c>
      <c r="M8" s="365">
        <v>3505</v>
      </c>
    </row>
    <row r="9" spans="1:15" ht="12" customHeight="1" x14ac:dyDescent="0.2">
      <c r="A9" s="366"/>
      <c r="B9" s="133" t="s">
        <v>66</v>
      </c>
      <c r="C9" s="365">
        <v>92999</v>
      </c>
      <c r="D9" s="365">
        <v>9362</v>
      </c>
      <c r="E9" s="365">
        <v>1214</v>
      </c>
      <c r="F9" s="365">
        <v>351</v>
      </c>
      <c r="G9" s="365">
        <v>127</v>
      </c>
      <c r="H9" s="365">
        <v>85</v>
      </c>
      <c r="I9" s="365">
        <v>89</v>
      </c>
      <c r="J9" s="365">
        <v>1131</v>
      </c>
      <c r="K9" s="365">
        <v>3119</v>
      </c>
      <c r="L9" s="365">
        <v>1789</v>
      </c>
      <c r="M9" s="365">
        <v>1669</v>
      </c>
    </row>
    <row r="10" spans="1:15" ht="12" customHeight="1" x14ac:dyDescent="0.2">
      <c r="A10" s="366"/>
      <c r="B10" s="133" t="s">
        <v>65</v>
      </c>
      <c r="C10" s="365">
        <v>143725</v>
      </c>
      <c r="D10" s="365">
        <v>9680</v>
      </c>
      <c r="E10" s="365">
        <v>2032</v>
      </c>
      <c r="F10" s="365">
        <v>325</v>
      </c>
      <c r="G10" s="365">
        <v>120</v>
      </c>
      <c r="H10" s="365">
        <v>73</v>
      </c>
      <c r="I10" s="365">
        <v>80</v>
      </c>
      <c r="J10" s="365">
        <v>850</v>
      </c>
      <c r="K10" s="365">
        <v>3112</v>
      </c>
      <c r="L10" s="365">
        <v>1445</v>
      </c>
      <c r="M10" s="365">
        <v>1836</v>
      </c>
    </row>
    <row r="11" spans="1:15" ht="12" customHeight="1" x14ac:dyDescent="0.2">
      <c r="A11" s="366" t="s">
        <v>29</v>
      </c>
      <c r="B11" s="32" t="s">
        <v>67</v>
      </c>
      <c r="C11" s="365">
        <f>SUM(C14+C17)</f>
        <v>11566</v>
      </c>
      <c r="D11" s="365">
        <f>SUM(D14+D17)</f>
        <v>771</v>
      </c>
      <c r="E11" s="365">
        <f>SUM(E14+E17)</f>
        <v>218</v>
      </c>
      <c r="F11" s="365">
        <f>SUM(F14+F17)</f>
        <v>23</v>
      </c>
      <c r="G11" s="365">
        <f>SUM(G14+G17)</f>
        <v>1</v>
      </c>
      <c r="H11" s="365">
        <f>SUM(H14+H17)</f>
        <v>0</v>
      </c>
      <c r="I11" s="365">
        <f>SUM(I14+I17)</f>
        <v>11</v>
      </c>
      <c r="J11" s="365">
        <f>SUM(J14+J17)</f>
        <v>190</v>
      </c>
      <c r="K11" s="365">
        <f>SUM(K14+K17)</f>
        <v>239</v>
      </c>
      <c r="L11" s="365">
        <f>SUM(L14+L17)</f>
        <v>280</v>
      </c>
      <c r="M11" s="365">
        <f>SUM(M14+M17)</f>
        <v>77</v>
      </c>
    </row>
    <row r="12" spans="1:15" ht="12" customHeight="1" x14ac:dyDescent="0.2">
      <c r="A12" s="366"/>
      <c r="B12" s="133" t="s">
        <v>66</v>
      </c>
      <c r="C12" s="365">
        <f>SUM(C15+C18)</f>
        <v>4737</v>
      </c>
      <c r="D12" s="365">
        <f>SUM(D15+D18)</f>
        <v>268</v>
      </c>
      <c r="E12" s="365">
        <f>SUM(E15+E18)</f>
        <v>97</v>
      </c>
      <c r="F12" s="365">
        <f>SUM(F15+F18)</f>
        <v>13</v>
      </c>
      <c r="G12" s="365">
        <f>SUM(G15+G18)</f>
        <v>1</v>
      </c>
      <c r="H12" s="365">
        <f>SUM(H15+H18)</f>
        <v>0</v>
      </c>
      <c r="I12" s="365">
        <f>SUM(I15+I18)</f>
        <v>5</v>
      </c>
      <c r="J12" s="365">
        <f>SUM(J15+J18)</f>
        <v>111</v>
      </c>
      <c r="K12" s="365">
        <f>SUM(K15+K18)</f>
        <v>123</v>
      </c>
      <c r="L12" s="365">
        <f>SUM(L15+L18)</f>
        <v>149</v>
      </c>
      <c r="M12" s="365">
        <f>SUM(M15+M18)</f>
        <v>37</v>
      </c>
    </row>
    <row r="13" spans="1:15" ht="12" customHeight="1" x14ac:dyDescent="0.2">
      <c r="A13" s="366"/>
      <c r="B13" s="133" t="s">
        <v>65</v>
      </c>
      <c r="C13" s="365">
        <f>SUM(C16+C19)</f>
        <v>6829</v>
      </c>
      <c r="D13" s="365">
        <f>SUM(D16+D19)</f>
        <v>503</v>
      </c>
      <c r="E13" s="365">
        <f>SUM(E16+E19)</f>
        <v>121</v>
      </c>
      <c r="F13" s="365">
        <f>SUM(F16+F19)</f>
        <v>10</v>
      </c>
      <c r="G13" s="365">
        <f>SUM(G16+G19)</f>
        <v>0</v>
      </c>
      <c r="H13" s="365">
        <f>SUM(H16+H19)</f>
        <v>0</v>
      </c>
      <c r="I13" s="365">
        <f>SUM(I16+I19)</f>
        <v>6</v>
      </c>
      <c r="J13" s="365">
        <f>SUM(J16+J19)</f>
        <v>79</v>
      </c>
      <c r="K13" s="365">
        <f>SUM(K16+K19)</f>
        <v>116</v>
      </c>
      <c r="L13" s="365">
        <f>SUM(L16+L19)</f>
        <v>131</v>
      </c>
      <c r="M13" s="365">
        <f>SUM(M16+M19)</f>
        <v>40</v>
      </c>
    </row>
    <row r="14" spans="1:15" s="355" customFormat="1" ht="12" customHeight="1" x14ac:dyDescent="0.2">
      <c r="A14" s="127" t="s">
        <v>28</v>
      </c>
      <c r="B14" s="21" t="s">
        <v>67</v>
      </c>
      <c r="C14" s="236">
        <f>SUM(C15:C16)</f>
        <v>5730</v>
      </c>
      <c r="D14" s="236">
        <f>SUM(D15:D16)</f>
        <v>505</v>
      </c>
      <c r="E14" s="236">
        <f>SUM(E15:E16)</f>
        <v>99</v>
      </c>
      <c r="F14" s="236">
        <f>SUM(F15:F16)</f>
        <v>9</v>
      </c>
      <c r="G14" s="236">
        <f>SUM(G15:G16)</f>
        <v>0</v>
      </c>
      <c r="H14" s="236">
        <f>SUM(H15:H16)</f>
        <v>0</v>
      </c>
      <c r="I14" s="236">
        <f>SUM(I15:I16)</f>
        <v>6</v>
      </c>
      <c r="J14" s="236">
        <f>SUM(J15:J16)</f>
        <v>142</v>
      </c>
      <c r="K14" s="236">
        <f>SUM(K15:K16)</f>
        <v>99</v>
      </c>
      <c r="L14" s="236">
        <f>SUM(L15:L16)</f>
        <v>150</v>
      </c>
      <c r="M14" s="236">
        <f>SUM(M15:M16)</f>
        <v>0</v>
      </c>
    </row>
    <row r="15" spans="1:15" s="355" customFormat="1" ht="12" customHeight="1" x14ac:dyDescent="0.2">
      <c r="A15" s="131"/>
      <c r="B15" s="124" t="s">
        <v>66</v>
      </c>
      <c r="C15" s="236">
        <v>2220</v>
      </c>
      <c r="D15" s="236">
        <v>259</v>
      </c>
      <c r="E15" s="236">
        <v>48</v>
      </c>
      <c r="F15" s="236">
        <v>4</v>
      </c>
      <c r="G15" s="236">
        <v>0</v>
      </c>
      <c r="H15" s="236">
        <v>0</v>
      </c>
      <c r="I15" s="236">
        <v>3</v>
      </c>
      <c r="J15" s="236">
        <v>84</v>
      </c>
      <c r="K15" s="236">
        <v>52</v>
      </c>
      <c r="L15" s="236">
        <v>68</v>
      </c>
      <c r="M15" s="236">
        <v>0</v>
      </c>
    </row>
    <row r="16" spans="1:15" s="355" customFormat="1" ht="12" customHeight="1" x14ac:dyDescent="0.2">
      <c r="A16" s="130"/>
      <c r="B16" s="124" t="s">
        <v>65</v>
      </c>
      <c r="C16" s="236">
        <v>3510</v>
      </c>
      <c r="D16" s="236">
        <v>246</v>
      </c>
      <c r="E16" s="236">
        <v>51</v>
      </c>
      <c r="F16" s="236">
        <v>5</v>
      </c>
      <c r="G16" s="236">
        <v>0</v>
      </c>
      <c r="H16" s="236">
        <v>0</v>
      </c>
      <c r="I16" s="236">
        <v>3</v>
      </c>
      <c r="J16" s="236">
        <v>58</v>
      </c>
      <c r="K16" s="236">
        <v>47</v>
      </c>
      <c r="L16" s="236">
        <v>82</v>
      </c>
      <c r="M16" s="236">
        <v>0</v>
      </c>
    </row>
    <row r="17" spans="1:13" s="355" customFormat="1" ht="12" customHeight="1" x14ac:dyDescent="0.2">
      <c r="A17" s="361" t="s">
        <v>27</v>
      </c>
      <c r="B17" s="21" t="s">
        <v>67</v>
      </c>
      <c r="C17" s="236">
        <f>IF(SUM(C20,C23,C26,C29,C32,C35,C38,C41)=0,"-",SUM(C20,C23,C26,C29,C32,C35,C38,C41))</f>
        <v>5836</v>
      </c>
      <c r="D17" s="236">
        <f>IF(SUM(D20,D23,D26,D29,D32,D35,D38,D41)=0,"-",SUM(D20,D23,D26,D29,D32,D35,D38,D41))</f>
        <v>266</v>
      </c>
      <c r="E17" s="236">
        <f>IF(SUM(E20,E23,E26,E29,E32,E35,E38,E41)=0,"-",SUM(E20,E23,E26,E29,E32,E35,E38,E41))</f>
        <v>119</v>
      </c>
      <c r="F17" s="236">
        <f>IF(SUM(F20,F23,F26,F29,F32,F35,F38,F41)=0,"-",SUM(F20,F23,F26,F29,F32,F35,F38,F41))</f>
        <v>14</v>
      </c>
      <c r="G17" s="236">
        <f>IF(SUM(G20,G23,G26,G29,G32,G35,G38,G41)=0,"-",SUM(G20,G23,G26,G29,G32,G35,G38,G41))</f>
        <v>1</v>
      </c>
      <c r="H17" s="236" t="str">
        <f>IF(SUM(H20,H23,H26,H29,H32,H35,H38,H41)=0,"-",SUM(H20,H23,H26,H29,H32,H35,H38,H41))</f>
        <v>-</v>
      </c>
      <c r="I17" s="236">
        <f>IF(SUM(I20,I23,I26,I29,I32,I35,I38,I41)=0,"-",SUM(I20,I23,I26,I29,I32,I35,I38,I41))</f>
        <v>5</v>
      </c>
      <c r="J17" s="236">
        <f>IF(SUM(J20,J23,J26,J29,J32,J35,J38,J41)=0,"-",SUM(J20,J23,J26,J29,J32,J35,J38,J41))</f>
        <v>48</v>
      </c>
      <c r="K17" s="236">
        <f>IF(SUM(K20,K23,K26,K29,K32,K35,K38,K41)=0,"-",SUM(K20,K23,K26,K29,K32,K35,K38,K41))</f>
        <v>140</v>
      </c>
      <c r="L17" s="236">
        <f>IF(SUM(L20,L23,L26,L29,L32,L35,L38,L41)=0,"-",SUM(L20,L23,L26,L29,L32,L35,L38,L41))</f>
        <v>130</v>
      </c>
      <c r="M17" s="236">
        <f>IF(SUM(M20,M23,M26,M29,M32,M35,M38,M41)=0,"-",SUM(M20,M23,M26,M29,M32,M35,M38,M41))</f>
        <v>77</v>
      </c>
    </row>
    <row r="18" spans="1:13" s="355" customFormat="1" ht="12" customHeight="1" x14ac:dyDescent="0.2">
      <c r="A18" s="360"/>
      <c r="B18" s="124" t="s">
        <v>66</v>
      </c>
      <c r="C18" s="236">
        <f>IF(SUM(C21,C24,C27,C30,C33,C36,C39,C42)=0,"-",SUM(C21,C24,C27,C30,C33,C36,C39,C42))</f>
        <v>2517</v>
      </c>
      <c r="D18" s="236">
        <f>IF(SUM(D21,D24,D27,D30,D33,D36,D39,D42)=0,"-",SUM(D21,D24,D27,D30,D33,D36,D39,D42))</f>
        <v>9</v>
      </c>
      <c r="E18" s="236">
        <f>IF(SUM(E21,E24,E27,E30,E33,E36,E39,E42)=0,"-",SUM(E21,E24,E27,E30,E33,E36,E39,E42))</f>
        <v>49</v>
      </c>
      <c r="F18" s="236">
        <f>IF(SUM(F21,F24,F27,F30,F33,F36,F39,F42)=0,"-",SUM(F21,F24,F27,F30,F33,F36,F39,F42))</f>
        <v>9</v>
      </c>
      <c r="G18" s="236">
        <f>IF(SUM(G21,G24,G27,G30,G33,G36,G39,G42)=0,"-",SUM(G21,G24,G27,G30,G33,G36,G39,G42))</f>
        <v>1</v>
      </c>
      <c r="H18" s="236" t="str">
        <f>IF(SUM(H21,H24,H27,H30,H33,H36,H39,H42)=0,"-",SUM(H21,H24,H27,H30,H33,H36,H39,H42))</f>
        <v>-</v>
      </c>
      <c r="I18" s="236">
        <f>IF(SUM(I21,I24,I27,I30,I33,I36,I39,I42)=0,"-",SUM(I21,I24,I27,I30,I33,I36,I39,I42))</f>
        <v>2</v>
      </c>
      <c r="J18" s="236">
        <f>IF(SUM(J21,J24,J27,J30,J33,J36,J39,J42)=0,"-",SUM(J21,J24,J27,J30,J33,J36,J39,J42))</f>
        <v>27</v>
      </c>
      <c r="K18" s="236">
        <f>IF(SUM(K21,K24,K27,K30,K33,K36,K39,K42)=0,"-",SUM(K21,K24,K27,K30,K33,K36,K39,K42))</f>
        <v>71</v>
      </c>
      <c r="L18" s="236">
        <f>IF(SUM(L21,L24,L27,L30,L33,L36,L39,L42)=0,"-",SUM(L21,L24,L27,L30,L33,L36,L39,L42))</f>
        <v>81</v>
      </c>
      <c r="M18" s="236">
        <f>IF(SUM(M21,M24,M27,M30,M33,M36,M39,M42)=0,"-",SUM(M21,M24,M27,M30,M33,M36,M39,M42))</f>
        <v>37</v>
      </c>
    </row>
    <row r="19" spans="1:13" s="355" customFormat="1" ht="12" customHeight="1" x14ac:dyDescent="0.2">
      <c r="A19" s="360"/>
      <c r="B19" s="124" t="s">
        <v>65</v>
      </c>
      <c r="C19" s="236">
        <f>IF(SUM(C22,C25,C28,C31,C34,C37,C40,C43)=0,"-",SUM(C22,C25,C28,C31,C34,C37,C40,C43))</f>
        <v>3319</v>
      </c>
      <c r="D19" s="236">
        <f>IF(SUM(D22,D25,D28,D31,D34,D37,D40,D43)=0,"-",SUM(D22,D25,D28,D31,D34,D37,D40,D43))</f>
        <v>257</v>
      </c>
      <c r="E19" s="236">
        <f>IF(SUM(E22,E25,E28,E31,E34,E37,E40,E43)=0,"-",SUM(E22,E25,E28,E31,E34,E37,E40,E43))</f>
        <v>70</v>
      </c>
      <c r="F19" s="236">
        <f>IF(SUM(F22,F25,F28,F31,F34,F37,F40,F43)=0,"-",SUM(F22,F25,F28,F31,F34,F37,F40,F43))</f>
        <v>5</v>
      </c>
      <c r="G19" s="236" t="str">
        <f>IF(SUM(G22,G25,G28,G31,G34,G37,G40,G43)=0,"-",SUM(G22,G25,G28,G31,G34,G37,G40,G43))</f>
        <v>-</v>
      </c>
      <c r="H19" s="236" t="str">
        <f>IF(SUM(H22,H25,H28,H31,H34,H37,H40,H43)=0,"-",SUM(H22,H25,H28,H31,H34,H37,H40,H43))</f>
        <v>-</v>
      </c>
      <c r="I19" s="236">
        <f>IF(SUM(I22,I25,I28,I31,I34,I37,I40,I43)=0,"-",SUM(I22,I25,I28,I31,I34,I37,I40,I43))</f>
        <v>3</v>
      </c>
      <c r="J19" s="236">
        <f>IF(SUM(J22,J25,J28,J31,J34,J37,J40,J43)=0,"-",SUM(J22,J25,J28,J31,J34,J37,J40,J43))</f>
        <v>21</v>
      </c>
      <c r="K19" s="236">
        <f>IF(SUM(K22,K25,K28,K31,K34,K37,K40,K43)=0,"-",SUM(K22,K25,K28,K31,K34,K37,K40,K43))</f>
        <v>69</v>
      </c>
      <c r="L19" s="236">
        <f>IF(SUM(L22,L25,L28,L31,L34,L37,L40,L43)=0,"-",SUM(L22,L25,L28,L31,L34,L37,L40,L43))</f>
        <v>49</v>
      </c>
      <c r="M19" s="236">
        <f>IF(SUM(M22,M25,M28,M31,M34,M37,M40,M43)=0,"-",SUM(M22,M25,M28,M31,M34,M37,M40,M43))</f>
        <v>40</v>
      </c>
    </row>
    <row r="20" spans="1:13" s="355" customFormat="1" ht="12" customHeight="1" x14ac:dyDescent="0.2">
      <c r="A20" s="104" t="s">
        <v>26</v>
      </c>
      <c r="B20" s="476" t="s">
        <v>67</v>
      </c>
      <c r="C20" s="232">
        <f>IF(SUM(C21:C22)=0,"-",SUM(C21:C22))</f>
        <v>1894</v>
      </c>
      <c r="D20" s="232">
        <f>IF(SUM(D21:D22)=0,"-",SUM(D21:D22))</f>
        <v>61</v>
      </c>
      <c r="E20" s="232">
        <f>IF(SUM(E21:E22)=0,"-",SUM(E21:E22))</f>
        <v>30</v>
      </c>
      <c r="F20" s="232">
        <f>IF(SUM(F21:F22)=0,"-",SUM(F21:F22))</f>
        <v>4</v>
      </c>
      <c r="G20" s="232" t="str">
        <f>IF(SUM(G21:G22)=0,"-",SUM(G21:G22))</f>
        <v>-</v>
      </c>
      <c r="H20" s="232" t="str">
        <f>IF(SUM(H21:H22)=0,"-",SUM(H21:H22))</f>
        <v>-</v>
      </c>
      <c r="I20" s="232">
        <f>IF(SUM(I21:I22)=0,"-",SUM(I21:I22))</f>
        <v>1</v>
      </c>
      <c r="J20" s="232">
        <f>IF(SUM(J21:J22)=0,"-",SUM(J21:J22))</f>
        <v>1</v>
      </c>
      <c r="K20" s="232">
        <f>IF(SUM(K21:K22)=0,"-",SUM(K21:K22))</f>
        <v>62</v>
      </c>
      <c r="L20" s="232">
        <f>IF(SUM(L21:L22)=0,"-",SUM(L21:L22))</f>
        <v>29</v>
      </c>
      <c r="M20" s="232">
        <f>IF(SUM(M21:M22)=0,"-",SUM(M21:M22))</f>
        <v>4</v>
      </c>
    </row>
    <row r="21" spans="1:13" s="355" customFormat="1" ht="12" customHeight="1" x14ac:dyDescent="0.2">
      <c r="A21" s="103"/>
      <c r="B21" s="233" t="s">
        <v>66</v>
      </c>
      <c r="C21" s="232">
        <v>917</v>
      </c>
      <c r="D21" s="232">
        <v>6</v>
      </c>
      <c r="E21" s="232">
        <v>15</v>
      </c>
      <c r="F21" s="232">
        <v>3</v>
      </c>
      <c r="G21" s="232" t="s">
        <v>18</v>
      </c>
      <c r="H21" s="232" t="s">
        <v>18</v>
      </c>
      <c r="I21" s="232">
        <v>1</v>
      </c>
      <c r="J21" s="232">
        <v>1</v>
      </c>
      <c r="K21" s="232">
        <v>31</v>
      </c>
      <c r="L21" s="232">
        <v>21</v>
      </c>
      <c r="M21" s="232">
        <v>4</v>
      </c>
    </row>
    <row r="22" spans="1:13" s="355" customFormat="1" ht="12" customHeight="1" x14ac:dyDescent="0.2">
      <c r="A22" s="102"/>
      <c r="B22" s="233" t="s">
        <v>65</v>
      </c>
      <c r="C22" s="232">
        <v>977</v>
      </c>
      <c r="D22" s="232">
        <v>55</v>
      </c>
      <c r="E22" s="232">
        <v>15</v>
      </c>
      <c r="F22" s="232">
        <v>1</v>
      </c>
      <c r="G22" s="232" t="s">
        <v>18</v>
      </c>
      <c r="H22" s="232" t="s">
        <v>18</v>
      </c>
      <c r="I22" s="232" t="s">
        <v>18</v>
      </c>
      <c r="J22" s="232" t="s">
        <v>18</v>
      </c>
      <c r="K22" s="232">
        <v>31</v>
      </c>
      <c r="L22" s="232">
        <v>8</v>
      </c>
      <c r="M22" s="232" t="s">
        <v>18</v>
      </c>
    </row>
    <row r="23" spans="1:13" s="355" customFormat="1" ht="12" customHeight="1" x14ac:dyDescent="0.2">
      <c r="A23" s="104" t="s">
        <v>25</v>
      </c>
      <c r="B23" s="476" t="s">
        <v>67</v>
      </c>
      <c r="C23" s="232">
        <f>IF(SUM(C24:C25)=0,"-",SUM(C24:C25))</f>
        <v>474</v>
      </c>
      <c r="D23" s="232">
        <f>IF(SUM(D24:D25)=0,"-",SUM(D24:D25))</f>
        <v>73</v>
      </c>
      <c r="E23" s="232">
        <f>IF(SUM(E24:E25)=0,"-",SUM(E24:E25))</f>
        <v>50</v>
      </c>
      <c r="F23" s="232" t="str">
        <f>IF(SUM(F24:F25)=0,"-",SUM(F24:F25))</f>
        <v>-</v>
      </c>
      <c r="G23" s="232" t="str">
        <f>IF(SUM(G24:G25)=0,"-",SUM(G24:G25))</f>
        <v>-</v>
      </c>
      <c r="H23" s="232" t="str">
        <f>IF(SUM(H24:H25)=0,"-",SUM(H24:H25))</f>
        <v>-</v>
      </c>
      <c r="I23" s="232" t="str">
        <f>IF(SUM(I24:I25)=0,"-",SUM(I24:I25))</f>
        <v>-</v>
      </c>
      <c r="J23" s="232">
        <f>IF(SUM(J24:J25)=0,"-",SUM(J24:J25))</f>
        <v>30</v>
      </c>
      <c r="K23" s="232">
        <f>IF(SUM(K24:K25)=0,"-",SUM(K24:K25))</f>
        <v>3</v>
      </c>
      <c r="L23" s="232">
        <f>IF(SUM(L24:L25)=0,"-",SUM(L24:L25))</f>
        <v>41</v>
      </c>
      <c r="M23" s="232" t="str">
        <f>IF(SUM(M24:M25)=0,"-",SUM(M24:M25))</f>
        <v>-</v>
      </c>
    </row>
    <row r="24" spans="1:13" s="355" customFormat="1" ht="12" customHeight="1" x14ac:dyDescent="0.2">
      <c r="A24" s="103"/>
      <c r="B24" s="233" t="s">
        <v>66</v>
      </c>
      <c r="C24" s="232">
        <v>168</v>
      </c>
      <c r="D24" s="232" t="s">
        <v>18</v>
      </c>
      <c r="E24" s="232">
        <v>15</v>
      </c>
      <c r="F24" s="232" t="s">
        <v>18</v>
      </c>
      <c r="G24" s="232" t="s">
        <v>18</v>
      </c>
      <c r="H24" s="232" t="s">
        <v>18</v>
      </c>
      <c r="I24" s="232" t="s">
        <v>18</v>
      </c>
      <c r="J24" s="232">
        <v>15</v>
      </c>
      <c r="K24" s="232">
        <v>1</v>
      </c>
      <c r="L24" s="232">
        <v>20</v>
      </c>
      <c r="M24" s="232" t="s">
        <v>18</v>
      </c>
    </row>
    <row r="25" spans="1:13" s="355" customFormat="1" ht="12" customHeight="1" x14ac:dyDescent="0.2">
      <c r="A25" s="102"/>
      <c r="B25" s="233" t="s">
        <v>65</v>
      </c>
      <c r="C25" s="232">
        <v>306</v>
      </c>
      <c r="D25" s="232">
        <v>73</v>
      </c>
      <c r="E25" s="232">
        <v>35</v>
      </c>
      <c r="F25" s="232" t="s">
        <v>18</v>
      </c>
      <c r="G25" s="232" t="s">
        <v>18</v>
      </c>
      <c r="H25" s="232" t="s">
        <v>18</v>
      </c>
      <c r="I25" s="232" t="s">
        <v>18</v>
      </c>
      <c r="J25" s="232">
        <v>15</v>
      </c>
      <c r="K25" s="232">
        <v>2</v>
      </c>
      <c r="L25" s="232">
        <v>21</v>
      </c>
      <c r="M25" s="232" t="s">
        <v>18</v>
      </c>
    </row>
    <row r="26" spans="1:13" s="355" customFormat="1" ht="12" customHeight="1" x14ac:dyDescent="0.2">
      <c r="A26" s="104" t="s">
        <v>24</v>
      </c>
      <c r="B26" s="476" t="s">
        <v>67</v>
      </c>
      <c r="C26" s="232">
        <f>IF(SUM(C27:C28)=0,"-",SUM(C27:C28))</f>
        <v>370</v>
      </c>
      <c r="D26" s="232">
        <f>IF(SUM(D27:D28)=0,"-",SUM(D27:D28))</f>
        <v>21</v>
      </c>
      <c r="E26" s="232">
        <f>IF(SUM(E27:E28)=0,"-",SUM(E27:E28))</f>
        <v>4</v>
      </c>
      <c r="F26" s="232">
        <f>IF(SUM(F27:F28)=0,"-",SUM(F27:F28))</f>
        <v>1</v>
      </c>
      <c r="G26" s="232">
        <f>IF(SUM(G27:G28)=0,"-",SUM(G27:G28))</f>
        <v>1</v>
      </c>
      <c r="H26" s="232" t="str">
        <f>IF(SUM(H27:H28)=0,"-",SUM(H27:H28))</f>
        <v>-</v>
      </c>
      <c r="I26" s="232" t="str">
        <f>IF(SUM(I27:I28)=0,"-",SUM(I27:I28))</f>
        <v>-</v>
      </c>
      <c r="J26" s="232">
        <f>IF(SUM(J27:J28)=0,"-",SUM(J27:J28))</f>
        <v>2</v>
      </c>
      <c r="K26" s="232">
        <f>IF(SUM(K27:K28)=0,"-",SUM(K27:K28))</f>
        <v>26</v>
      </c>
      <c r="L26" s="232">
        <f>IF(SUM(L27:L28)=0,"-",SUM(L27:L28))</f>
        <v>4</v>
      </c>
      <c r="M26" s="232">
        <f>IF(SUM(M27:M28)=0,"-",SUM(M27:M28))</f>
        <v>1</v>
      </c>
    </row>
    <row r="27" spans="1:13" s="355" customFormat="1" ht="12" customHeight="1" x14ac:dyDescent="0.2">
      <c r="A27" s="103"/>
      <c r="B27" s="233" t="s">
        <v>66</v>
      </c>
      <c r="C27" s="232">
        <v>145</v>
      </c>
      <c r="D27" s="232">
        <v>1</v>
      </c>
      <c r="E27" s="232">
        <v>1</v>
      </c>
      <c r="F27" s="232">
        <v>1</v>
      </c>
      <c r="G27" s="232">
        <v>1</v>
      </c>
      <c r="H27" s="232" t="s">
        <v>18</v>
      </c>
      <c r="I27" s="232" t="s">
        <v>18</v>
      </c>
      <c r="J27" s="232">
        <v>1</v>
      </c>
      <c r="K27" s="232">
        <v>11</v>
      </c>
      <c r="L27" s="232">
        <v>3</v>
      </c>
      <c r="M27" s="232">
        <v>1</v>
      </c>
    </row>
    <row r="28" spans="1:13" s="355" customFormat="1" ht="9.75" customHeight="1" x14ac:dyDescent="0.2">
      <c r="A28" s="102"/>
      <c r="B28" s="233" t="s">
        <v>65</v>
      </c>
      <c r="C28" s="232">
        <v>225</v>
      </c>
      <c r="D28" s="232">
        <v>20</v>
      </c>
      <c r="E28" s="232">
        <v>3</v>
      </c>
      <c r="F28" s="232" t="s">
        <v>18</v>
      </c>
      <c r="G28" s="232" t="s">
        <v>18</v>
      </c>
      <c r="H28" s="232" t="s">
        <v>18</v>
      </c>
      <c r="I28" s="232" t="s">
        <v>18</v>
      </c>
      <c r="J28" s="232">
        <v>1</v>
      </c>
      <c r="K28" s="232">
        <v>15</v>
      </c>
      <c r="L28" s="232">
        <v>1</v>
      </c>
      <c r="M28" s="232" t="s">
        <v>18</v>
      </c>
    </row>
    <row r="29" spans="1:13" s="355" customFormat="1" ht="12" customHeight="1" x14ac:dyDescent="0.2">
      <c r="A29" s="104" t="s">
        <v>23</v>
      </c>
      <c r="B29" s="476" t="s">
        <v>67</v>
      </c>
      <c r="C29" s="232">
        <f>IF(SUM(C30:C31)=0,"-",SUM(C30:C31))</f>
        <v>424</v>
      </c>
      <c r="D29" s="232">
        <f>IF(SUM(D30:D31)=0,"-",SUM(D30:D31))</f>
        <v>14</v>
      </c>
      <c r="E29" s="232">
        <f>IF(SUM(E30:E31)=0,"-",SUM(E30:E31))</f>
        <v>7</v>
      </c>
      <c r="F29" s="232">
        <f>IF(SUM(F30:F31)=0,"-",SUM(F30:F31))</f>
        <v>1</v>
      </c>
      <c r="G29" s="232" t="str">
        <f>IF(SUM(G30:G31)=0,"-",SUM(G30:G31))</f>
        <v>-</v>
      </c>
      <c r="H29" s="232" t="str">
        <f>IF(SUM(H30:H31)=0,"-",SUM(H30:H31))</f>
        <v>-</v>
      </c>
      <c r="I29" s="232" t="str">
        <f>IF(SUM(I30:I31)=0,"-",SUM(I30:I31))</f>
        <v>-</v>
      </c>
      <c r="J29" s="232" t="str">
        <f>IF(SUM(J30:J31)=0,"-",SUM(J30:J31))</f>
        <v>-</v>
      </c>
      <c r="K29" s="232">
        <f>IF(SUM(K30:K31)=0,"-",SUM(K30:K31))</f>
        <v>9</v>
      </c>
      <c r="L29" s="232">
        <f>IF(SUM(L30:L31)=0,"-",SUM(L30:L31))</f>
        <v>1</v>
      </c>
      <c r="M29" s="232">
        <f>IF(SUM(M30:M31)=0,"-",SUM(M30:M31))</f>
        <v>10</v>
      </c>
    </row>
    <row r="30" spans="1:13" s="355" customFormat="1" ht="12" customHeight="1" x14ac:dyDescent="0.2">
      <c r="A30" s="103"/>
      <c r="B30" s="233" t="s">
        <v>66</v>
      </c>
      <c r="C30" s="232">
        <v>163</v>
      </c>
      <c r="D30" s="232" t="s">
        <v>18</v>
      </c>
      <c r="E30" s="232">
        <v>4</v>
      </c>
      <c r="F30" s="232">
        <v>1</v>
      </c>
      <c r="G30" s="232" t="s">
        <v>18</v>
      </c>
      <c r="H30" s="232" t="s">
        <v>18</v>
      </c>
      <c r="I30" s="232" t="s">
        <v>18</v>
      </c>
      <c r="J30" s="232" t="s">
        <v>18</v>
      </c>
      <c r="K30" s="232">
        <v>4</v>
      </c>
      <c r="L30" s="232">
        <v>1</v>
      </c>
      <c r="M30" s="232">
        <v>4</v>
      </c>
    </row>
    <row r="31" spans="1:13" s="355" customFormat="1" ht="12" customHeight="1" x14ac:dyDescent="0.2">
      <c r="A31" s="102"/>
      <c r="B31" s="233" t="s">
        <v>65</v>
      </c>
      <c r="C31" s="232">
        <v>261</v>
      </c>
      <c r="D31" s="232">
        <v>14</v>
      </c>
      <c r="E31" s="232">
        <v>3</v>
      </c>
      <c r="F31" s="232" t="s">
        <v>18</v>
      </c>
      <c r="G31" s="232" t="s">
        <v>18</v>
      </c>
      <c r="H31" s="232" t="s">
        <v>18</v>
      </c>
      <c r="I31" s="232" t="s">
        <v>18</v>
      </c>
      <c r="J31" s="232" t="s">
        <v>18</v>
      </c>
      <c r="K31" s="232">
        <v>5</v>
      </c>
      <c r="L31" s="232" t="s">
        <v>18</v>
      </c>
      <c r="M31" s="232">
        <v>6</v>
      </c>
    </row>
    <row r="32" spans="1:13" s="355" customFormat="1" ht="12" customHeight="1" x14ac:dyDescent="0.2">
      <c r="A32" s="104" t="s">
        <v>22</v>
      </c>
      <c r="B32" s="476" t="s">
        <v>67</v>
      </c>
      <c r="C32" s="232">
        <f>IF(SUM(C33:C34)=0,"-",SUM(C33:C34))</f>
        <v>512</v>
      </c>
      <c r="D32" s="232">
        <f>IF(SUM(D33:D34)=0,"-",SUM(D33:D34))</f>
        <v>32</v>
      </c>
      <c r="E32" s="232" t="str">
        <f>IF(SUM(E33:E34)=0,"-",SUM(E33:E34))</f>
        <v>-</v>
      </c>
      <c r="F32" s="232" t="str">
        <f>IF(SUM(F33:F34)=0,"-",SUM(F33:F34))</f>
        <v>-</v>
      </c>
      <c r="G32" s="232" t="str">
        <f>IF(SUM(G33:G34)=0,"-",SUM(G33:G34))</f>
        <v>-</v>
      </c>
      <c r="H32" s="232" t="str">
        <f>IF(SUM(H33:H34)=0,"-",SUM(H33:H34))</f>
        <v>-</v>
      </c>
      <c r="I32" s="232" t="str">
        <f>IF(SUM(I33:I34)=0,"-",SUM(I33:I34))</f>
        <v>-</v>
      </c>
      <c r="J32" s="232" t="str">
        <f>IF(SUM(J33:J34)=0,"-",SUM(J33:J34))</f>
        <v>-</v>
      </c>
      <c r="K32" s="232" t="str">
        <f>IF(SUM(K33:K34)=0,"-",SUM(K33:K34))</f>
        <v>-</v>
      </c>
      <c r="L32" s="232" t="str">
        <f>IF(SUM(L33:L34)=0,"-",SUM(L33:L34))</f>
        <v>-</v>
      </c>
      <c r="M32" s="232">
        <f>IF(SUM(M33:M34)=0,"-",SUM(M33:M34))</f>
        <v>59</v>
      </c>
    </row>
    <row r="33" spans="1:13" s="355" customFormat="1" ht="12" customHeight="1" x14ac:dyDescent="0.2">
      <c r="A33" s="103"/>
      <c r="B33" s="233" t="s">
        <v>66</v>
      </c>
      <c r="C33" s="232">
        <v>200</v>
      </c>
      <c r="D33" s="232" t="s">
        <v>18</v>
      </c>
      <c r="E33" s="232" t="s">
        <v>18</v>
      </c>
      <c r="F33" s="232" t="s">
        <v>18</v>
      </c>
      <c r="G33" s="232" t="s">
        <v>18</v>
      </c>
      <c r="H33" s="232" t="s">
        <v>18</v>
      </c>
      <c r="I33" s="232" t="s">
        <v>18</v>
      </c>
      <c r="J33" s="232" t="s">
        <v>18</v>
      </c>
      <c r="K33" s="232" t="s">
        <v>18</v>
      </c>
      <c r="L33" s="232" t="s">
        <v>18</v>
      </c>
      <c r="M33" s="232">
        <v>27</v>
      </c>
    </row>
    <row r="34" spans="1:13" s="355" customFormat="1" ht="12" customHeight="1" x14ac:dyDescent="0.2">
      <c r="A34" s="102"/>
      <c r="B34" s="233" t="s">
        <v>65</v>
      </c>
      <c r="C34" s="232">
        <v>312</v>
      </c>
      <c r="D34" s="232">
        <v>32</v>
      </c>
      <c r="E34" s="232" t="s">
        <v>18</v>
      </c>
      <c r="F34" s="232" t="s">
        <v>18</v>
      </c>
      <c r="G34" s="232" t="s">
        <v>18</v>
      </c>
      <c r="H34" s="232" t="s">
        <v>18</v>
      </c>
      <c r="I34" s="232" t="s">
        <v>18</v>
      </c>
      <c r="J34" s="232" t="s">
        <v>18</v>
      </c>
      <c r="K34" s="232" t="s">
        <v>18</v>
      </c>
      <c r="L34" s="232" t="s">
        <v>18</v>
      </c>
      <c r="M34" s="232">
        <v>32</v>
      </c>
    </row>
    <row r="35" spans="1:13" s="355" customFormat="1" ht="12" customHeight="1" x14ac:dyDescent="0.2">
      <c r="A35" s="104" t="s">
        <v>21</v>
      </c>
      <c r="B35" s="476" t="s">
        <v>67</v>
      </c>
      <c r="C35" s="232">
        <f>IF(SUM(C36:C37)=0,"-",SUM(C36:C37))</f>
        <v>1034</v>
      </c>
      <c r="D35" s="232">
        <f>IF(SUM(D36:D37)=0,"-",SUM(D36:D37))</f>
        <v>34</v>
      </c>
      <c r="E35" s="232">
        <f>IF(SUM(E36:E37)=0,"-",SUM(E36:E37))</f>
        <v>15</v>
      </c>
      <c r="F35" s="232">
        <f>IF(SUM(F36:F37)=0,"-",SUM(F36:F37))</f>
        <v>4</v>
      </c>
      <c r="G35" s="232" t="str">
        <f>IF(SUM(G36:G37)=0,"-",SUM(G36:G37))</f>
        <v>-</v>
      </c>
      <c r="H35" s="232" t="str">
        <f>IF(SUM(H36:H37)=0,"-",SUM(H36:H37))</f>
        <v>-</v>
      </c>
      <c r="I35" s="232">
        <f>IF(SUM(I36:I37)=0,"-",SUM(I36:I37))</f>
        <v>2</v>
      </c>
      <c r="J35" s="232">
        <f>IF(SUM(J36:J37)=0,"-",SUM(J36:J37))</f>
        <v>6</v>
      </c>
      <c r="K35" s="232">
        <f>IF(SUM(K36:K37)=0,"-",SUM(K36:K37))</f>
        <v>26</v>
      </c>
      <c r="L35" s="232">
        <f>IF(SUM(L36:L37)=0,"-",SUM(L36:L37))</f>
        <v>18</v>
      </c>
      <c r="M35" s="232">
        <f>IF(SUM(M36:M37)=0,"-",SUM(M36:M37))</f>
        <v>3</v>
      </c>
    </row>
    <row r="36" spans="1:13" s="355" customFormat="1" ht="12" customHeight="1" x14ac:dyDescent="0.2">
      <c r="A36" s="103"/>
      <c r="B36" s="233" t="s">
        <v>66</v>
      </c>
      <c r="C36" s="232">
        <v>456</v>
      </c>
      <c r="D36" s="232">
        <v>2</v>
      </c>
      <c r="E36" s="232">
        <v>7</v>
      </c>
      <c r="F36" s="232">
        <v>2</v>
      </c>
      <c r="G36" s="232" t="s">
        <v>18</v>
      </c>
      <c r="H36" s="232" t="s">
        <v>18</v>
      </c>
      <c r="I36" s="232">
        <v>1</v>
      </c>
      <c r="J36" s="232">
        <v>4</v>
      </c>
      <c r="K36" s="232">
        <v>13</v>
      </c>
      <c r="L36" s="232">
        <v>14</v>
      </c>
      <c r="M36" s="232">
        <v>1</v>
      </c>
    </row>
    <row r="37" spans="1:13" s="355" customFormat="1" ht="12" customHeight="1" x14ac:dyDescent="0.2">
      <c r="A37" s="102"/>
      <c r="B37" s="233" t="s">
        <v>65</v>
      </c>
      <c r="C37" s="232">
        <v>578</v>
      </c>
      <c r="D37" s="232">
        <v>32</v>
      </c>
      <c r="E37" s="232">
        <v>8</v>
      </c>
      <c r="F37" s="232">
        <v>2</v>
      </c>
      <c r="G37" s="232" t="s">
        <v>18</v>
      </c>
      <c r="H37" s="232" t="s">
        <v>18</v>
      </c>
      <c r="I37" s="232">
        <v>1</v>
      </c>
      <c r="J37" s="232">
        <v>2</v>
      </c>
      <c r="K37" s="232">
        <v>13</v>
      </c>
      <c r="L37" s="232">
        <v>4</v>
      </c>
      <c r="M37" s="232">
        <v>2</v>
      </c>
    </row>
    <row r="38" spans="1:13" s="355" customFormat="1" ht="12" customHeight="1" x14ac:dyDescent="0.2">
      <c r="A38" s="104" t="s">
        <v>20</v>
      </c>
      <c r="B38" s="476" t="s">
        <v>67</v>
      </c>
      <c r="C38" s="232">
        <f>IF(SUM(C39:C40)=0,"-",SUM(C39:C40))</f>
        <v>346</v>
      </c>
      <c r="D38" s="232">
        <f>IF(SUM(D39:D40)=0,"-",SUM(D39:D40))</f>
        <v>9</v>
      </c>
      <c r="E38" s="232">
        <f>IF(SUM(E39:E40)=0,"-",SUM(E39:E40))</f>
        <v>7</v>
      </c>
      <c r="F38" s="232">
        <f>IF(SUM(F39:F40)=0,"-",SUM(F39:F40))</f>
        <v>2</v>
      </c>
      <c r="G38" s="232" t="str">
        <f>IF(SUM(G39:G40)=0,"-",SUM(G39:G40))</f>
        <v>-</v>
      </c>
      <c r="H38" s="232" t="str">
        <f>IF(SUM(H39:H40)=0,"-",SUM(H39:H40))</f>
        <v>-</v>
      </c>
      <c r="I38" s="232">
        <f>IF(SUM(I39:I40)=0,"-",SUM(I39:I40))</f>
        <v>2</v>
      </c>
      <c r="J38" s="232" t="str">
        <f>IF(SUM(J39:J40)=0,"-",SUM(J39:J40))</f>
        <v>-</v>
      </c>
      <c r="K38" s="232">
        <f>IF(SUM(K39:K40)=0,"-",SUM(K39:K40))</f>
        <v>8</v>
      </c>
      <c r="L38" s="232">
        <f>IF(SUM(L39:L40)=0,"-",SUM(L39:L40))</f>
        <v>8</v>
      </c>
      <c r="M38" s="232" t="str">
        <f>IF(SUM(M39:M40)=0,"-",SUM(M39:M40))</f>
        <v>-</v>
      </c>
    </row>
    <row r="39" spans="1:13" s="355" customFormat="1" ht="12" customHeight="1" x14ac:dyDescent="0.2">
      <c r="A39" s="103"/>
      <c r="B39" s="233" t="s">
        <v>66</v>
      </c>
      <c r="C39" s="232">
        <v>152</v>
      </c>
      <c r="D39" s="232" t="s">
        <v>18</v>
      </c>
      <c r="E39" s="232">
        <v>4</v>
      </c>
      <c r="F39" s="232">
        <v>1</v>
      </c>
      <c r="G39" s="232" t="s">
        <v>18</v>
      </c>
      <c r="H39" s="232" t="s">
        <v>18</v>
      </c>
      <c r="I39" s="232" t="s">
        <v>18</v>
      </c>
      <c r="J39" s="232" t="s">
        <v>18</v>
      </c>
      <c r="K39" s="232">
        <v>7</v>
      </c>
      <c r="L39" s="232">
        <v>6</v>
      </c>
      <c r="M39" s="232" t="s">
        <v>18</v>
      </c>
    </row>
    <row r="40" spans="1:13" s="355" customFormat="1" ht="12" customHeight="1" x14ac:dyDescent="0.2">
      <c r="A40" s="102"/>
      <c r="B40" s="233" t="s">
        <v>65</v>
      </c>
      <c r="C40" s="232">
        <v>194</v>
      </c>
      <c r="D40" s="232">
        <v>9</v>
      </c>
      <c r="E40" s="232">
        <v>3</v>
      </c>
      <c r="F40" s="232">
        <v>1</v>
      </c>
      <c r="G40" s="232" t="s">
        <v>18</v>
      </c>
      <c r="H40" s="232" t="s">
        <v>18</v>
      </c>
      <c r="I40" s="232">
        <v>2</v>
      </c>
      <c r="J40" s="232" t="s">
        <v>18</v>
      </c>
      <c r="K40" s="232">
        <v>1</v>
      </c>
      <c r="L40" s="232">
        <v>2</v>
      </c>
      <c r="M40" s="232" t="s">
        <v>18</v>
      </c>
    </row>
    <row r="41" spans="1:13" s="355" customFormat="1" ht="12" customHeight="1" x14ac:dyDescent="0.2">
      <c r="A41" s="104" t="s">
        <v>19</v>
      </c>
      <c r="B41" s="476" t="s">
        <v>67</v>
      </c>
      <c r="C41" s="232">
        <f>IF(SUM(C42:C43)=0,"-",SUM(C42:C43))</f>
        <v>782</v>
      </c>
      <c r="D41" s="232">
        <f>IF(SUM(D42:D43)=0,"-",SUM(D42:D43))</f>
        <v>22</v>
      </c>
      <c r="E41" s="232">
        <f>IF(SUM(E42:E43)=0,"-",SUM(E42:E43))</f>
        <v>6</v>
      </c>
      <c r="F41" s="232">
        <f>IF(SUM(F42:F43)=0,"-",SUM(F42:F43))</f>
        <v>2</v>
      </c>
      <c r="G41" s="232" t="str">
        <f>IF(SUM(G42:G43)=0,"-",SUM(G42:G43))</f>
        <v>-</v>
      </c>
      <c r="H41" s="232" t="str">
        <f>IF(SUM(H42:H43)=0,"-",SUM(H42:H43))</f>
        <v>-</v>
      </c>
      <c r="I41" s="232" t="str">
        <f>IF(SUM(I42:I43)=0,"-",SUM(I42:I43))</f>
        <v>-</v>
      </c>
      <c r="J41" s="232">
        <f>IF(SUM(J42:J43)=0,"-",SUM(J42:J43))</f>
        <v>9</v>
      </c>
      <c r="K41" s="232">
        <f>IF(SUM(K42:K43)=0,"-",SUM(K42:K43))</f>
        <v>6</v>
      </c>
      <c r="L41" s="232">
        <f>IF(SUM(L42:L43)=0,"-",SUM(L42:L43))</f>
        <v>29</v>
      </c>
      <c r="M41" s="232" t="str">
        <f>IF(SUM(M42:M43)=0,"-",SUM(M42:M43))</f>
        <v>-</v>
      </c>
    </row>
    <row r="42" spans="1:13" s="355" customFormat="1" ht="12" customHeight="1" x14ac:dyDescent="0.2">
      <c r="A42" s="103"/>
      <c r="B42" s="233" t="s">
        <v>66</v>
      </c>
      <c r="C42" s="232">
        <v>316</v>
      </c>
      <c r="D42" s="232" t="s">
        <v>18</v>
      </c>
      <c r="E42" s="232">
        <v>3</v>
      </c>
      <c r="F42" s="232">
        <v>1</v>
      </c>
      <c r="G42" s="232" t="s">
        <v>18</v>
      </c>
      <c r="H42" s="232" t="s">
        <v>18</v>
      </c>
      <c r="I42" s="232" t="s">
        <v>18</v>
      </c>
      <c r="J42" s="232">
        <v>6</v>
      </c>
      <c r="K42" s="232">
        <v>4</v>
      </c>
      <c r="L42" s="232">
        <v>16</v>
      </c>
      <c r="M42" s="232" t="s">
        <v>18</v>
      </c>
    </row>
    <row r="43" spans="1:13" s="355" customFormat="1" ht="9.75" customHeight="1" x14ac:dyDescent="0.2">
      <c r="A43" s="102"/>
      <c r="B43" s="233" t="s">
        <v>65</v>
      </c>
      <c r="C43" s="232">
        <v>466</v>
      </c>
      <c r="D43" s="232">
        <v>22</v>
      </c>
      <c r="E43" s="232">
        <v>3</v>
      </c>
      <c r="F43" s="232">
        <v>1</v>
      </c>
      <c r="G43" s="232" t="s">
        <v>18</v>
      </c>
      <c r="H43" s="232" t="s">
        <v>18</v>
      </c>
      <c r="I43" s="232" t="s">
        <v>18</v>
      </c>
      <c r="J43" s="232">
        <v>3</v>
      </c>
      <c r="K43" s="232">
        <v>2</v>
      </c>
      <c r="L43" s="232">
        <v>13</v>
      </c>
      <c r="M43" s="232" t="s">
        <v>18</v>
      </c>
    </row>
    <row r="44" spans="1:13" s="355" customFormat="1" ht="12" customHeight="1" x14ac:dyDescent="0.2">
      <c r="A44" s="118" t="s">
        <v>17</v>
      </c>
      <c r="B44" s="32" t="s">
        <v>64</v>
      </c>
      <c r="C44" s="31">
        <f>C47</f>
        <v>2223</v>
      </c>
      <c r="D44" s="31">
        <f>D47</f>
        <v>162</v>
      </c>
      <c r="E44" s="31">
        <f>E47</f>
        <v>43</v>
      </c>
      <c r="F44" s="359">
        <f>F47</f>
        <v>6</v>
      </c>
      <c r="G44" s="359">
        <f>G47</f>
        <v>4</v>
      </c>
      <c r="H44" s="359">
        <f>H47</f>
        <v>4</v>
      </c>
      <c r="I44" s="359">
        <f>I47</f>
        <v>0</v>
      </c>
      <c r="J44" s="359">
        <f>J47</f>
        <v>12</v>
      </c>
      <c r="K44" s="359">
        <f>K47</f>
        <v>60</v>
      </c>
      <c r="L44" s="359">
        <f>L47</f>
        <v>40</v>
      </c>
      <c r="M44" s="359">
        <f>M47</f>
        <v>1</v>
      </c>
    </row>
    <row r="45" spans="1:13" s="355" customFormat="1" ht="12" customHeight="1" x14ac:dyDescent="0.2">
      <c r="A45" s="117"/>
      <c r="B45" s="133" t="s">
        <v>63</v>
      </c>
      <c r="C45" s="31">
        <f>C48</f>
        <v>965</v>
      </c>
      <c r="D45" s="31">
        <f>D48</f>
        <v>70</v>
      </c>
      <c r="E45" s="31">
        <f>E48</f>
        <v>10</v>
      </c>
      <c r="F45" s="359">
        <f>F48</f>
        <v>6</v>
      </c>
      <c r="G45" s="359">
        <f>G48</f>
        <v>4</v>
      </c>
      <c r="H45" s="359">
        <f>H48</f>
        <v>4</v>
      </c>
      <c r="I45" s="359">
        <f>I48</f>
        <v>0</v>
      </c>
      <c r="J45" s="359">
        <f>J48</f>
        <v>9</v>
      </c>
      <c r="K45" s="359">
        <f>K48</f>
        <v>25</v>
      </c>
      <c r="L45" s="359">
        <f>L48</f>
        <v>20</v>
      </c>
      <c r="M45" s="359">
        <f>M48</f>
        <v>0</v>
      </c>
    </row>
    <row r="46" spans="1:13" s="355" customFormat="1" ht="12" customHeight="1" x14ac:dyDescent="0.2">
      <c r="A46" s="116"/>
      <c r="B46" s="133" t="s">
        <v>62</v>
      </c>
      <c r="C46" s="31">
        <f>C49</f>
        <v>1258</v>
      </c>
      <c r="D46" s="31">
        <f>D49</f>
        <v>92</v>
      </c>
      <c r="E46" s="31">
        <f>E49</f>
        <v>33</v>
      </c>
      <c r="F46" s="359">
        <f>F49</f>
        <v>0</v>
      </c>
      <c r="G46" s="359">
        <f>G49</f>
        <v>0</v>
      </c>
      <c r="H46" s="359">
        <f>H49</f>
        <v>0</v>
      </c>
      <c r="I46" s="359">
        <f>I49</f>
        <v>0</v>
      </c>
      <c r="J46" s="359">
        <f>J49</f>
        <v>3</v>
      </c>
      <c r="K46" s="359">
        <f>K49</f>
        <v>35</v>
      </c>
      <c r="L46" s="359">
        <f>L49</f>
        <v>20</v>
      </c>
      <c r="M46" s="359">
        <f>M49</f>
        <v>1</v>
      </c>
    </row>
    <row r="47" spans="1:13" s="355" customFormat="1" ht="12" customHeight="1" x14ac:dyDescent="0.2">
      <c r="A47" s="111" t="s">
        <v>16</v>
      </c>
      <c r="B47" s="21" t="s">
        <v>64</v>
      </c>
      <c r="C47" s="236">
        <v>2223</v>
      </c>
      <c r="D47" s="236">
        <v>162</v>
      </c>
      <c r="E47" s="236">
        <v>43</v>
      </c>
      <c r="F47" s="358">
        <v>6</v>
      </c>
      <c r="G47" s="358">
        <v>4</v>
      </c>
      <c r="H47" s="358">
        <v>4</v>
      </c>
      <c r="I47" s="358">
        <v>0</v>
      </c>
      <c r="J47" s="358">
        <v>12</v>
      </c>
      <c r="K47" s="358">
        <v>60</v>
      </c>
      <c r="L47" s="358">
        <v>40</v>
      </c>
      <c r="M47" s="358">
        <v>1</v>
      </c>
    </row>
    <row r="48" spans="1:13" s="355" customFormat="1" ht="12" customHeight="1" x14ac:dyDescent="0.2">
      <c r="A48" s="110"/>
      <c r="B48" s="124" t="s">
        <v>63</v>
      </c>
      <c r="C48" s="236">
        <v>965</v>
      </c>
      <c r="D48" s="236">
        <v>70</v>
      </c>
      <c r="E48" s="236">
        <v>10</v>
      </c>
      <c r="F48" s="358">
        <v>6</v>
      </c>
      <c r="G48" s="358">
        <v>4</v>
      </c>
      <c r="H48" s="358">
        <v>4</v>
      </c>
      <c r="I48" s="358">
        <v>0</v>
      </c>
      <c r="J48" s="358">
        <v>9</v>
      </c>
      <c r="K48" s="358">
        <v>25</v>
      </c>
      <c r="L48" s="358">
        <v>20</v>
      </c>
      <c r="M48" s="358">
        <v>0</v>
      </c>
    </row>
    <row r="49" spans="1:13" s="355" customFormat="1" ht="12" customHeight="1" x14ac:dyDescent="0.2">
      <c r="A49" s="108"/>
      <c r="B49" s="124" t="s">
        <v>62</v>
      </c>
      <c r="C49" s="236">
        <v>1258</v>
      </c>
      <c r="D49" s="236">
        <v>92</v>
      </c>
      <c r="E49" s="236">
        <v>33</v>
      </c>
      <c r="F49" s="358">
        <v>0</v>
      </c>
      <c r="G49" s="358">
        <v>0</v>
      </c>
      <c r="H49" s="358">
        <v>0</v>
      </c>
      <c r="I49" s="358">
        <v>0</v>
      </c>
      <c r="J49" s="358">
        <v>3</v>
      </c>
      <c r="K49" s="358">
        <v>35</v>
      </c>
      <c r="L49" s="358">
        <v>20</v>
      </c>
      <c r="M49" s="358">
        <v>1</v>
      </c>
    </row>
    <row r="50" spans="1:13" s="355" customFormat="1" ht="12" customHeight="1" x14ac:dyDescent="0.2">
      <c r="A50" s="104" t="s">
        <v>15</v>
      </c>
      <c r="B50" s="476" t="s">
        <v>64</v>
      </c>
      <c r="C50" s="232">
        <v>749</v>
      </c>
      <c r="D50" s="232">
        <v>61</v>
      </c>
      <c r="E50" s="232">
        <v>16</v>
      </c>
      <c r="F50" s="357">
        <v>1</v>
      </c>
      <c r="G50" s="357">
        <v>0</v>
      </c>
      <c r="H50" s="357">
        <v>0</v>
      </c>
      <c r="I50" s="357">
        <v>0</v>
      </c>
      <c r="J50" s="357">
        <v>11</v>
      </c>
      <c r="K50" s="357">
        <v>16</v>
      </c>
      <c r="L50" s="357">
        <v>17</v>
      </c>
      <c r="M50" s="357">
        <v>0</v>
      </c>
    </row>
    <row r="51" spans="1:13" s="355" customFormat="1" ht="12" customHeight="1" x14ac:dyDescent="0.2">
      <c r="A51" s="103"/>
      <c r="B51" s="233" t="s">
        <v>63</v>
      </c>
      <c r="C51" s="232">
        <v>295</v>
      </c>
      <c r="D51" s="232">
        <v>28</v>
      </c>
      <c r="E51" s="232">
        <v>4</v>
      </c>
      <c r="F51" s="357">
        <v>1</v>
      </c>
      <c r="G51" s="357">
        <v>0</v>
      </c>
      <c r="H51" s="357">
        <v>0</v>
      </c>
      <c r="I51" s="357">
        <v>0</v>
      </c>
      <c r="J51" s="357">
        <v>8</v>
      </c>
      <c r="K51" s="357">
        <v>6</v>
      </c>
      <c r="L51" s="357">
        <v>9</v>
      </c>
      <c r="M51" s="357">
        <v>0</v>
      </c>
    </row>
    <row r="52" spans="1:13" s="355" customFormat="1" ht="12" customHeight="1" x14ac:dyDescent="0.2">
      <c r="A52" s="102"/>
      <c r="B52" s="233" t="s">
        <v>62</v>
      </c>
      <c r="C52" s="232">
        <v>454</v>
      </c>
      <c r="D52" s="232">
        <v>33</v>
      </c>
      <c r="E52" s="232">
        <v>12</v>
      </c>
      <c r="F52" s="357">
        <v>0</v>
      </c>
      <c r="G52" s="357">
        <v>0</v>
      </c>
      <c r="H52" s="357">
        <v>0</v>
      </c>
      <c r="I52" s="357">
        <v>0</v>
      </c>
      <c r="J52" s="357">
        <v>3</v>
      </c>
      <c r="K52" s="357">
        <v>10</v>
      </c>
      <c r="L52" s="357">
        <v>8</v>
      </c>
      <c r="M52" s="357">
        <v>0</v>
      </c>
    </row>
    <row r="53" spans="1:13" s="355" customFormat="1" ht="12" customHeight="1" x14ac:dyDescent="0.2">
      <c r="A53" s="104" t="s">
        <v>14</v>
      </c>
      <c r="B53" s="476" t="s">
        <v>64</v>
      </c>
      <c r="C53" s="232">
        <v>165</v>
      </c>
      <c r="D53" s="232">
        <v>12</v>
      </c>
      <c r="E53" s="232">
        <v>6</v>
      </c>
      <c r="F53" s="357">
        <v>0</v>
      </c>
      <c r="G53" s="357">
        <v>0</v>
      </c>
      <c r="H53" s="357">
        <v>0</v>
      </c>
      <c r="I53" s="357">
        <v>0</v>
      </c>
      <c r="J53" s="357">
        <v>1</v>
      </c>
      <c r="K53" s="357">
        <v>2</v>
      </c>
      <c r="L53" s="357">
        <v>2</v>
      </c>
      <c r="M53" s="357">
        <v>1</v>
      </c>
    </row>
    <row r="54" spans="1:13" s="355" customFormat="1" ht="12" customHeight="1" x14ac:dyDescent="0.2">
      <c r="A54" s="103"/>
      <c r="B54" s="233" t="s">
        <v>63</v>
      </c>
      <c r="C54" s="232">
        <v>65</v>
      </c>
      <c r="D54" s="232">
        <v>5</v>
      </c>
      <c r="E54" s="232">
        <v>2</v>
      </c>
      <c r="F54" s="357">
        <v>0</v>
      </c>
      <c r="G54" s="357">
        <v>0</v>
      </c>
      <c r="H54" s="357">
        <v>0</v>
      </c>
      <c r="I54" s="357">
        <v>0</v>
      </c>
      <c r="J54" s="357">
        <v>1</v>
      </c>
      <c r="K54" s="357">
        <v>2</v>
      </c>
      <c r="L54" s="357">
        <v>0</v>
      </c>
      <c r="M54" s="357">
        <v>0</v>
      </c>
    </row>
    <row r="55" spans="1:13" s="355" customFormat="1" ht="12" customHeight="1" x14ac:dyDescent="0.2">
      <c r="A55" s="102"/>
      <c r="B55" s="233" t="s">
        <v>62</v>
      </c>
      <c r="C55" s="232">
        <v>100</v>
      </c>
      <c r="D55" s="232">
        <v>7</v>
      </c>
      <c r="E55" s="232">
        <v>4</v>
      </c>
      <c r="F55" s="357">
        <v>0</v>
      </c>
      <c r="G55" s="357">
        <v>0</v>
      </c>
      <c r="H55" s="357">
        <v>0</v>
      </c>
      <c r="I55" s="357">
        <v>0</v>
      </c>
      <c r="J55" s="357">
        <v>0</v>
      </c>
      <c r="K55" s="357">
        <v>0</v>
      </c>
      <c r="L55" s="357">
        <v>2</v>
      </c>
      <c r="M55" s="357">
        <v>1</v>
      </c>
    </row>
    <row r="56" spans="1:13" s="355" customFormat="1" ht="12" customHeight="1" x14ac:dyDescent="0.2">
      <c r="A56" s="104" t="s">
        <v>13</v>
      </c>
      <c r="B56" s="476" t="s">
        <v>64</v>
      </c>
      <c r="C56" s="232">
        <v>544</v>
      </c>
      <c r="D56" s="232">
        <v>32</v>
      </c>
      <c r="E56" s="232">
        <v>6</v>
      </c>
      <c r="F56" s="357">
        <v>0</v>
      </c>
      <c r="G56" s="357">
        <v>0</v>
      </c>
      <c r="H56" s="357">
        <v>0</v>
      </c>
      <c r="I56" s="357">
        <v>0</v>
      </c>
      <c r="J56" s="357">
        <v>0</v>
      </c>
      <c r="K56" s="357">
        <v>16</v>
      </c>
      <c r="L56" s="357">
        <v>10</v>
      </c>
      <c r="M56" s="357">
        <v>0</v>
      </c>
    </row>
    <row r="57" spans="1:13" s="355" customFormat="1" ht="12" customHeight="1" x14ac:dyDescent="0.2">
      <c r="A57" s="103"/>
      <c r="B57" s="233" t="s">
        <v>63</v>
      </c>
      <c r="C57" s="232">
        <v>269</v>
      </c>
      <c r="D57" s="232">
        <v>12</v>
      </c>
      <c r="E57" s="232">
        <v>0</v>
      </c>
      <c r="F57" s="357">
        <v>0</v>
      </c>
      <c r="G57" s="357">
        <v>0</v>
      </c>
      <c r="H57" s="357">
        <v>0</v>
      </c>
      <c r="I57" s="357">
        <v>0</v>
      </c>
      <c r="J57" s="357">
        <v>0</v>
      </c>
      <c r="K57" s="357">
        <v>6</v>
      </c>
      <c r="L57" s="357">
        <v>6</v>
      </c>
      <c r="M57" s="357">
        <v>0</v>
      </c>
    </row>
    <row r="58" spans="1:13" s="355" customFormat="1" ht="12" customHeight="1" x14ac:dyDescent="0.2">
      <c r="A58" s="102"/>
      <c r="B58" s="233" t="s">
        <v>62</v>
      </c>
      <c r="C58" s="232">
        <v>275</v>
      </c>
      <c r="D58" s="232">
        <v>20</v>
      </c>
      <c r="E58" s="232">
        <v>6</v>
      </c>
      <c r="F58" s="357">
        <v>0</v>
      </c>
      <c r="G58" s="357">
        <v>0</v>
      </c>
      <c r="H58" s="357">
        <v>0</v>
      </c>
      <c r="I58" s="357">
        <v>0</v>
      </c>
      <c r="J58" s="357">
        <v>0</v>
      </c>
      <c r="K58" s="357">
        <v>10</v>
      </c>
      <c r="L58" s="357">
        <v>4</v>
      </c>
      <c r="M58" s="357">
        <v>0</v>
      </c>
    </row>
    <row r="59" spans="1:13" s="355" customFormat="1" ht="12" customHeight="1" x14ac:dyDescent="0.2">
      <c r="A59" s="104" t="s">
        <v>12</v>
      </c>
      <c r="B59" s="476" t="s">
        <v>64</v>
      </c>
      <c r="C59" s="232">
        <v>765</v>
      </c>
      <c r="D59" s="232">
        <v>57</v>
      </c>
      <c r="E59" s="232">
        <v>15</v>
      </c>
      <c r="F59" s="357">
        <v>5</v>
      </c>
      <c r="G59" s="357">
        <v>4</v>
      </c>
      <c r="H59" s="357">
        <v>4</v>
      </c>
      <c r="I59" s="357">
        <v>0</v>
      </c>
      <c r="J59" s="357">
        <v>0</v>
      </c>
      <c r="K59" s="357">
        <v>26</v>
      </c>
      <c r="L59" s="357">
        <v>11</v>
      </c>
      <c r="M59" s="357">
        <v>0</v>
      </c>
    </row>
    <row r="60" spans="1:13" s="355" customFormat="1" ht="12" customHeight="1" x14ac:dyDescent="0.2">
      <c r="A60" s="103"/>
      <c r="B60" s="233" t="s">
        <v>63</v>
      </c>
      <c r="C60" s="232">
        <v>336</v>
      </c>
      <c r="D60" s="232">
        <v>25</v>
      </c>
      <c r="E60" s="232">
        <v>4</v>
      </c>
      <c r="F60" s="357">
        <v>5</v>
      </c>
      <c r="G60" s="357">
        <v>4</v>
      </c>
      <c r="H60" s="357">
        <v>4</v>
      </c>
      <c r="I60" s="357">
        <v>0</v>
      </c>
      <c r="J60" s="357">
        <v>0</v>
      </c>
      <c r="K60" s="357">
        <v>11</v>
      </c>
      <c r="L60" s="357">
        <v>5</v>
      </c>
      <c r="M60" s="357">
        <v>0</v>
      </c>
    </row>
    <row r="61" spans="1:13" s="355" customFormat="1" ht="9.75" customHeight="1" x14ac:dyDescent="0.2">
      <c r="A61" s="102"/>
      <c r="B61" s="233" t="s">
        <v>62</v>
      </c>
      <c r="C61" s="232">
        <v>429</v>
      </c>
      <c r="D61" s="232">
        <v>32</v>
      </c>
      <c r="E61" s="232">
        <v>11</v>
      </c>
      <c r="F61" s="357">
        <v>0</v>
      </c>
      <c r="G61" s="357">
        <v>0</v>
      </c>
      <c r="H61" s="357">
        <v>0</v>
      </c>
      <c r="I61" s="357">
        <v>0</v>
      </c>
      <c r="J61" s="357">
        <v>0</v>
      </c>
      <c r="K61" s="357">
        <v>15</v>
      </c>
      <c r="L61" s="357">
        <v>6</v>
      </c>
      <c r="M61" s="357">
        <v>0</v>
      </c>
    </row>
    <row r="62" spans="1:13" s="355" customFormat="1" ht="12" customHeight="1" x14ac:dyDescent="0.2">
      <c r="A62" s="118" t="s">
        <v>11</v>
      </c>
      <c r="B62" s="32" t="s">
        <v>64</v>
      </c>
      <c r="C62" s="31">
        <f>C65</f>
        <v>1514</v>
      </c>
      <c r="D62" s="31">
        <f>D65</f>
        <v>125</v>
      </c>
      <c r="E62" s="31">
        <f>E65</f>
        <v>18</v>
      </c>
      <c r="F62" s="359">
        <f>F65</f>
        <v>8</v>
      </c>
      <c r="G62" s="359">
        <f>G65</f>
        <v>8</v>
      </c>
      <c r="H62" s="359">
        <f>H65</f>
        <v>5</v>
      </c>
      <c r="I62" s="359" t="str">
        <f>I65</f>
        <v>-</v>
      </c>
      <c r="J62" s="359">
        <f>J65</f>
        <v>19</v>
      </c>
      <c r="K62" s="359">
        <f>K65</f>
        <v>48</v>
      </c>
      <c r="L62" s="359">
        <f>L65</f>
        <v>30</v>
      </c>
      <c r="M62" s="359" t="str">
        <f>M65</f>
        <v>-</v>
      </c>
    </row>
    <row r="63" spans="1:13" s="355" customFormat="1" ht="12" customHeight="1" x14ac:dyDescent="0.2">
      <c r="A63" s="117"/>
      <c r="B63" s="133" t="s">
        <v>63</v>
      </c>
      <c r="C63" s="31">
        <f>C66</f>
        <v>644</v>
      </c>
      <c r="D63" s="31">
        <f>D66</f>
        <v>70</v>
      </c>
      <c r="E63" s="31">
        <f>E66</f>
        <v>8</v>
      </c>
      <c r="F63" s="359">
        <f>F66</f>
        <v>5</v>
      </c>
      <c r="G63" s="359">
        <f>G66</f>
        <v>5</v>
      </c>
      <c r="H63" s="359">
        <f>H66</f>
        <v>3</v>
      </c>
      <c r="I63" s="359" t="str">
        <f>I66</f>
        <v>-</v>
      </c>
      <c r="J63" s="359">
        <f>J66</f>
        <v>14</v>
      </c>
      <c r="K63" s="359">
        <f>K66</f>
        <v>27</v>
      </c>
      <c r="L63" s="359">
        <f>L66</f>
        <v>16</v>
      </c>
      <c r="M63" s="359" t="str">
        <f>M66</f>
        <v>-</v>
      </c>
    </row>
    <row r="64" spans="1:13" s="355" customFormat="1" ht="12" customHeight="1" x14ac:dyDescent="0.2">
      <c r="A64" s="116"/>
      <c r="B64" s="133" t="s">
        <v>62</v>
      </c>
      <c r="C64" s="31">
        <f>C67</f>
        <v>870</v>
      </c>
      <c r="D64" s="31">
        <f>D67</f>
        <v>55</v>
      </c>
      <c r="E64" s="31">
        <f>E67</f>
        <v>10</v>
      </c>
      <c r="F64" s="359">
        <f>F67</f>
        <v>3</v>
      </c>
      <c r="G64" s="359">
        <f>G67</f>
        <v>3</v>
      </c>
      <c r="H64" s="359">
        <f>H67</f>
        <v>2</v>
      </c>
      <c r="I64" s="359" t="str">
        <f>I67</f>
        <v>-</v>
      </c>
      <c r="J64" s="359">
        <f>J67</f>
        <v>5</v>
      </c>
      <c r="K64" s="359">
        <f>K67</f>
        <v>21</v>
      </c>
      <c r="L64" s="359">
        <f>L67</f>
        <v>14</v>
      </c>
      <c r="M64" s="359" t="str">
        <f>M67</f>
        <v>-</v>
      </c>
    </row>
    <row r="65" spans="1:13" s="355" customFormat="1" ht="12" customHeight="1" x14ac:dyDescent="0.2">
      <c r="A65" s="111" t="s">
        <v>10</v>
      </c>
      <c r="B65" s="21" t="s">
        <v>64</v>
      </c>
      <c r="C65" s="236">
        <v>1514</v>
      </c>
      <c r="D65" s="236">
        <v>125</v>
      </c>
      <c r="E65" s="236">
        <v>18</v>
      </c>
      <c r="F65" s="358">
        <v>8</v>
      </c>
      <c r="G65" s="358">
        <v>8</v>
      </c>
      <c r="H65" s="358">
        <v>5</v>
      </c>
      <c r="I65" s="358" t="s">
        <v>4</v>
      </c>
      <c r="J65" s="358">
        <v>19</v>
      </c>
      <c r="K65" s="358">
        <v>48</v>
      </c>
      <c r="L65" s="358">
        <v>30</v>
      </c>
      <c r="M65" s="358" t="s">
        <v>4</v>
      </c>
    </row>
    <row r="66" spans="1:13" s="355" customFormat="1" ht="12" customHeight="1" x14ac:dyDescent="0.2">
      <c r="A66" s="110"/>
      <c r="B66" s="124" t="s">
        <v>63</v>
      </c>
      <c r="C66" s="236">
        <v>644</v>
      </c>
      <c r="D66" s="236">
        <v>70</v>
      </c>
      <c r="E66" s="236">
        <v>8</v>
      </c>
      <c r="F66" s="358">
        <v>5</v>
      </c>
      <c r="G66" s="358">
        <v>5</v>
      </c>
      <c r="H66" s="358">
        <v>3</v>
      </c>
      <c r="I66" s="358" t="s">
        <v>4</v>
      </c>
      <c r="J66" s="358">
        <v>14</v>
      </c>
      <c r="K66" s="358">
        <v>27</v>
      </c>
      <c r="L66" s="358">
        <v>16</v>
      </c>
      <c r="M66" s="358" t="s">
        <v>4</v>
      </c>
    </row>
    <row r="67" spans="1:13" s="355" customFormat="1" ht="12" customHeight="1" x14ac:dyDescent="0.2">
      <c r="A67" s="108"/>
      <c r="B67" s="124" t="s">
        <v>62</v>
      </c>
      <c r="C67" s="236">
        <v>870</v>
      </c>
      <c r="D67" s="236">
        <v>55</v>
      </c>
      <c r="E67" s="236">
        <v>10</v>
      </c>
      <c r="F67" s="358">
        <v>3</v>
      </c>
      <c r="G67" s="358">
        <v>3</v>
      </c>
      <c r="H67" s="358">
        <v>2</v>
      </c>
      <c r="I67" s="358" t="s">
        <v>4</v>
      </c>
      <c r="J67" s="358">
        <v>5</v>
      </c>
      <c r="K67" s="358">
        <v>21</v>
      </c>
      <c r="L67" s="358">
        <v>14</v>
      </c>
      <c r="M67" s="358" t="s">
        <v>4</v>
      </c>
    </row>
    <row r="68" spans="1:13" s="355" customFormat="1" ht="12" customHeight="1" x14ac:dyDescent="0.2">
      <c r="A68" s="104" t="s">
        <v>9</v>
      </c>
      <c r="B68" s="476" t="s">
        <v>64</v>
      </c>
      <c r="C68" s="232">
        <v>377</v>
      </c>
      <c r="D68" s="232">
        <v>31</v>
      </c>
      <c r="E68" s="232">
        <v>6</v>
      </c>
      <c r="F68" s="357">
        <v>2</v>
      </c>
      <c r="G68" s="357">
        <v>2</v>
      </c>
      <c r="H68" s="357" t="s">
        <v>4</v>
      </c>
      <c r="I68" s="357" t="s">
        <v>4</v>
      </c>
      <c r="J68" s="357" t="s">
        <v>4</v>
      </c>
      <c r="K68" s="357">
        <v>17</v>
      </c>
      <c r="L68" s="357">
        <v>4</v>
      </c>
      <c r="M68" s="357">
        <v>2</v>
      </c>
    </row>
    <row r="69" spans="1:13" s="355" customFormat="1" ht="12" customHeight="1" x14ac:dyDescent="0.2">
      <c r="A69" s="103"/>
      <c r="B69" s="233" t="s">
        <v>63</v>
      </c>
      <c r="C69" s="232">
        <v>152</v>
      </c>
      <c r="D69" s="232">
        <v>14</v>
      </c>
      <c r="E69" s="232">
        <v>1</v>
      </c>
      <c r="F69" s="357">
        <v>1</v>
      </c>
      <c r="G69" s="357">
        <v>1</v>
      </c>
      <c r="H69" s="357" t="s">
        <v>4</v>
      </c>
      <c r="I69" s="357" t="s">
        <v>4</v>
      </c>
      <c r="J69" s="357" t="s">
        <v>4</v>
      </c>
      <c r="K69" s="357">
        <v>10</v>
      </c>
      <c r="L69" s="357">
        <v>2</v>
      </c>
      <c r="M69" s="357" t="s">
        <v>4</v>
      </c>
    </row>
    <row r="70" spans="1:13" s="355" customFormat="1" ht="9.75" customHeight="1" x14ac:dyDescent="0.2">
      <c r="A70" s="102"/>
      <c r="B70" s="233" t="s">
        <v>62</v>
      </c>
      <c r="C70" s="232">
        <v>225</v>
      </c>
      <c r="D70" s="232">
        <v>17</v>
      </c>
      <c r="E70" s="232">
        <v>5</v>
      </c>
      <c r="F70" s="357">
        <v>1</v>
      </c>
      <c r="G70" s="357">
        <v>1</v>
      </c>
      <c r="H70" s="357" t="s">
        <v>4</v>
      </c>
      <c r="I70" s="357" t="s">
        <v>4</v>
      </c>
      <c r="J70" s="357" t="s">
        <v>4</v>
      </c>
      <c r="K70" s="357">
        <v>7</v>
      </c>
      <c r="L70" s="357">
        <v>2</v>
      </c>
      <c r="M70" s="357">
        <v>2</v>
      </c>
    </row>
    <row r="71" spans="1:13" s="355" customFormat="1" ht="12" customHeight="1" x14ac:dyDescent="0.2">
      <c r="A71" s="104" t="s">
        <v>8</v>
      </c>
      <c r="B71" s="476" t="s">
        <v>64</v>
      </c>
      <c r="C71" s="232">
        <v>390</v>
      </c>
      <c r="D71" s="232">
        <v>30</v>
      </c>
      <c r="E71" s="232">
        <v>4</v>
      </c>
      <c r="F71" s="357" t="s">
        <v>4</v>
      </c>
      <c r="G71" s="357" t="s">
        <v>4</v>
      </c>
      <c r="H71" s="357" t="s">
        <v>4</v>
      </c>
      <c r="I71" s="357" t="s">
        <v>4</v>
      </c>
      <c r="J71" s="357" t="s">
        <v>4</v>
      </c>
      <c r="K71" s="357">
        <v>10</v>
      </c>
      <c r="L71" s="357">
        <v>16</v>
      </c>
      <c r="M71" s="357" t="s">
        <v>4</v>
      </c>
    </row>
    <row r="72" spans="1:13" s="355" customFormat="1" ht="12" customHeight="1" x14ac:dyDescent="0.2">
      <c r="A72" s="103"/>
      <c r="B72" s="233" t="s">
        <v>63</v>
      </c>
      <c r="C72" s="232">
        <v>171</v>
      </c>
      <c r="D72" s="232">
        <v>16</v>
      </c>
      <c r="E72" s="232">
        <v>1</v>
      </c>
      <c r="F72" s="357" t="s">
        <v>4</v>
      </c>
      <c r="G72" s="357" t="s">
        <v>4</v>
      </c>
      <c r="H72" s="357" t="s">
        <v>4</v>
      </c>
      <c r="I72" s="357" t="s">
        <v>4</v>
      </c>
      <c r="J72" s="357" t="s">
        <v>4</v>
      </c>
      <c r="K72" s="357">
        <v>5</v>
      </c>
      <c r="L72" s="357">
        <v>10</v>
      </c>
      <c r="M72" s="357" t="s">
        <v>4</v>
      </c>
    </row>
    <row r="73" spans="1:13" s="355" customFormat="1" ht="9.75" customHeight="1" x14ac:dyDescent="0.2">
      <c r="A73" s="102"/>
      <c r="B73" s="233" t="s">
        <v>62</v>
      </c>
      <c r="C73" s="232">
        <v>219</v>
      </c>
      <c r="D73" s="232">
        <v>14</v>
      </c>
      <c r="E73" s="232">
        <v>3</v>
      </c>
      <c r="F73" s="357" t="s">
        <v>4</v>
      </c>
      <c r="G73" s="357" t="s">
        <v>4</v>
      </c>
      <c r="H73" s="357" t="s">
        <v>4</v>
      </c>
      <c r="I73" s="357" t="s">
        <v>4</v>
      </c>
      <c r="J73" s="357" t="s">
        <v>4</v>
      </c>
      <c r="K73" s="357">
        <v>5</v>
      </c>
      <c r="L73" s="357">
        <v>6</v>
      </c>
      <c r="M73" s="357" t="s">
        <v>4</v>
      </c>
    </row>
    <row r="74" spans="1:13" s="355" customFormat="1" ht="12" customHeight="1" x14ac:dyDescent="0.2">
      <c r="A74" s="104" t="s">
        <v>7</v>
      </c>
      <c r="B74" s="476" t="s">
        <v>64</v>
      </c>
      <c r="C74" s="232">
        <v>334</v>
      </c>
      <c r="D74" s="232">
        <v>22</v>
      </c>
      <c r="E74" s="232">
        <v>2</v>
      </c>
      <c r="F74" s="357" t="s">
        <v>4</v>
      </c>
      <c r="G74" s="357" t="s">
        <v>4</v>
      </c>
      <c r="H74" s="357" t="s">
        <v>4</v>
      </c>
      <c r="I74" s="357" t="s">
        <v>4</v>
      </c>
      <c r="J74" s="357">
        <v>10</v>
      </c>
      <c r="K74" s="357">
        <v>3</v>
      </c>
      <c r="L74" s="357">
        <v>7</v>
      </c>
      <c r="M74" s="357" t="s">
        <v>4</v>
      </c>
    </row>
    <row r="75" spans="1:13" s="355" customFormat="1" ht="12" customHeight="1" x14ac:dyDescent="0.2">
      <c r="A75" s="103"/>
      <c r="B75" s="233" t="s">
        <v>63</v>
      </c>
      <c r="C75" s="232">
        <v>155</v>
      </c>
      <c r="D75" s="232">
        <v>12</v>
      </c>
      <c r="E75" s="232">
        <v>2</v>
      </c>
      <c r="F75" s="357" t="s">
        <v>4</v>
      </c>
      <c r="G75" s="357" t="s">
        <v>4</v>
      </c>
      <c r="H75" s="357" t="s">
        <v>4</v>
      </c>
      <c r="I75" s="357" t="s">
        <v>4</v>
      </c>
      <c r="J75" s="357">
        <v>7</v>
      </c>
      <c r="K75" s="357" t="s">
        <v>4</v>
      </c>
      <c r="L75" s="357">
        <v>3</v>
      </c>
      <c r="M75" s="357" t="s">
        <v>4</v>
      </c>
    </row>
    <row r="76" spans="1:13" s="355" customFormat="1" ht="12" customHeight="1" x14ac:dyDescent="0.2">
      <c r="A76" s="102"/>
      <c r="B76" s="233" t="s">
        <v>62</v>
      </c>
      <c r="C76" s="232">
        <v>179</v>
      </c>
      <c r="D76" s="232">
        <v>10</v>
      </c>
      <c r="E76" s="232" t="s">
        <v>4</v>
      </c>
      <c r="F76" s="357" t="s">
        <v>4</v>
      </c>
      <c r="G76" s="357" t="s">
        <v>4</v>
      </c>
      <c r="H76" s="357" t="s">
        <v>4</v>
      </c>
      <c r="I76" s="357" t="s">
        <v>4</v>
      </c>
      <c r="J76" s="357">
        <v>3</v>
      </c>
      <c r="K76" s="357">
        <v>3</v>
      </c>
      <c r="L76" s="357">
        <v>4</v>
      </c>
      <c r="M76" s="357" t="s">
        <v>4</v>
      </c>
    </row>
    <row r="77" spans="1:13" s="355" customFormat="1" ht="12" customHeight="1" x14ac:dyDescent="0.2">
      <c r="A77" s="104" t="s">
        <v>6</v>
      </c>
      <c r="B77" s="476" t="s">
        <v>64</v>
      </c>
      <c r="C77" s="232">
        <v>212</v>
      </c>
      <c r="D77" s="232">
        <v>13</v>
      </c>
      <c r="E77" s="232">
        <v>4</v>
      </c>
      <c r="F77" s="357" t="s">
        <v>4</v>
      </c>
      <c r="G77" s="357" t="s">
        <v>4</v>
      </c>
      <c r="H77" s="357" t="s">
        <v>4</v>
      </c>
      <c r="I77" s="357" t="s">
        <v>4</v>
      </c>
      <c r="J77" s="357" t="s">
        <v>4</v>
      </c>
      <c r="K77" s="357">
        <v>8</v>
      </c>
      <c r="L77" s="357">
        <v>1</v>
      </c>
      <c r="M77" s="357" t="s">
        <v>4</v>
      </c>
    </row>
    <row r="78" spans="1:13" s="355" customFormat="1" ht="12" customHeight="1" x14ac:dyDescent="0.2">
      <c r="A78" s="103"/>
      <c r="B78" s="233" t="s">
        <v>63</v>
      </c>
      <c r="C78" s="232">
        <v>83</v>
      </c>
      <c r="D78" s="232">
        <v>8</v>
      </c>
      <c r="E78" s="232">
        <v>3</v>
      </c>
      <c r="F78" s="357" t="s">
        <v>4</v>
      </c>
      <c r="G78" s="357" t="s">
        <v>4</v>
      </c>
      <c r="H78" s="357" t="s">
        <v>4</v>
      </c>
      <c r="I78" s="357" t="s">
        <v>4</v>
      </c>
      <c r="J78" s="357" t="s">
        <v>4</v>
      </c>
      <c r="K78" s="357">
        <v>5</v>
      </c>
      <c r="L78" s="357" t="s">
        <v>4</v>
      </c>
      <c r="M78" s="357" t="s">
        <v>4</v>
      </c>
    </row>
    <row r="79" spans="1:13" s="355" customFormat="1" ht="12" customHeight="1" x14ac:dyDescent="0.2">
      <c r="A79" s="102"/>
      <c r="B79" s="233" t="s">
        <v>62</v>
      </c>
      <c r="C79" s="232">
        <v>129</v>
      </c>
      <c r="D79" s="232">
        <v>5</v>
      </c>
      <c r="E79" s="232">
        <v>1</v>
      </c>
      <c r="F79" s="357" t="s">
        <v>4</v>
      </c>
      <c r="G79" s="357" t="s">
        <v>4</v>
      </c>
      <c r="H79" s="357" t="s">
        <v>4</v>
      </c>
      <c r="I79" s="357" t="s">
        <v>4</v>
      </c>
      <c r="J79" s="357" t="s">
        <v>4</v>
      </c>
      <c r="K79" s="357">
        <v>3</v>
      </c>
      <c r="L79" s="357">
        <v>1</v>
      </c>
      <c r="M79" s="357" t="s">
        <v>4</v>
      </c>
    </row>
    <row r="80" spans="1:13" s="355" customFormat="1" ht="12" customHeight="1" x14ac:dyDescent="0.2">
      <c r="A80" s="104" t="s">
        <v>5</v>
      </c>
      <c r="B80" s="476" t="s">
        <v>64</v>
      </c>
      <c r="C80" s="232">
        <v>201</v>
      </c>
      <c r="D80" s="232">
        <v>29</v>
      </c>
      <c r="E80" s="232">
        <v>2</v>
      </c>
      <c r="F80" s="357">
        <v>6</v>
      </c>
      <c r="G80" s="357">
        <v>6</v>
      </c>
      <c r="H80" s="357">
        <v>5</v>
      </c>
      <c r="I80" s="357" t="s">
        <v>4</v>
      </c>
      <c r="J80" s="357">
        <v>9</v>
      </c>
      <c r="K80" s="357">
        <v>10</v>
      </c>
      <c r="L80" s="357">
        <v>2</v>
      </c>
      <c r="M80" s="357" t="s">
        <v>4</v>
      </c>
    </row>
    <row r="81" spans="1:13" s="355" customFormat="1" ht="12" customHeight="1" x14ac:dyDescent="0.2">
      <c r="A81" s="103"/>
      <c r="B81" s="233" t="s">
        <v>63</v>
      </c>
      <c r="C81" s="232">
        <v>83</v>
      </c>
      <c r="D81" s="232">
        <v>20</v>
      </c>
      <c r="E81" s="232">
        <v>1</v>
      </c>
      <c r="F81" s="357">
        <v>4</v>
      </c>
      <c r="G81" s="357">
        <v>4</v>
      </c>
      <c r="H81" s="357">
        <v>3</v>
      </c>
      <c r="I81" s="357" t="s">
        <v>4</v>
      </c>
      <c r="J81" s="357">
        <v>7</v>
      </c>
      <c r="K81" s="357">
        <v>7</v>
      </c>
      <c r="L81" s="357">
        <v>1</v>
      </c>
      <c r="M81" s="357" t="s">
        <v>4</v>
      </c>
    </row>
    <row r="82" spans="1:13" s="355" customFormat="1" ht="12" customHeight="1" x14ac:dyDescent="0.2">
      <c r="A82" s="102"/>
      <c r="B82" s="233" t="s">
        <v>62</v>
      </c>
      <c r="C82" s="232">
        <v>118</v>
      </c>
      <c r="D82" s="232">
        <v>9</v>
      </c>
      <c r="E82" s="232">
        <v>1</v>
      </c>
      <c r="F82" s="357">
        <v>2</v>
      </c>
      <c r="G82" s="357">
        <v>2</v>
      </c>
      <c r="H82" s="357">
        <v>2</v>
      </c>
      <c r="I82" s="357" t="s">
        <v>4</v>
      </c>
      <c r="J82" s="357">
        <v>2</v>
      </c>
      <c r="K82" s="357">
        <v>3</v>
      </c>
      <c r="L82" s="357">
        <v>1</v>
      </c>
      <c r="M82" s="357" t="s">
        <v>4</v>
      </c>
    </row>
    <row r="83" spans="1:13" s="355" customFormat="1" ht="12" customHeight="1" x14ac:dyDescent="0.2">
      <c r="A83" s="53"/>
      <c r="B83" s="169"/>
      <c r="C83" s="169"/>
      <c r="D83" s="169"/>
      <c r="E83" s="164"/>
      <c r="F83" s="356"/>
      <c r="G83" s="356"/>
      <c r="H83" s="356"/>
      <c r="I83" s="356"/>
      <c r="J83" s="356"/>
      <c r="K83" s="356"/>
      <c r="L83" s="356"/>
      <c r="M83" s="356"/>
    </row>
    <row r="84" spans="1:13" ht="12" customHeight="1" x14ac:dyDescent="0.2">
      <c r="A84" s="16" t="s">
        <v>149</v>
      </c>
      <c r="B84" s="16"/>
      <c r="C84" s="16"/>
      <c r="D84" s="353"/>
      <c r="E84" s="352"/>
      <c r="F84" s="167"/>
      <c r="G84" s="167"/>
    </row>
    <row r="85" spans="1:13" ht="12" customHeight="1" x14ac:dyDescent="0.2">
      <c r="A85" s="350"/>
      <c r="B85" s="350"/>
      <c r="C85" s="350"/>
      <c r="D85" s="349"/>
      <c r="E85" s="348"/>
    </row>
    <row r="86" spans="1:13" ht="12" customHeight="1" x14ac:dyDescent="0.2">
      <c r="A86" s="53"/>
      <c r="B86" s="53"/>
      <c r="C86" s="53"/>
      <c r="D86" s="167"/>
      <c r="E86" s="167"/>
    </row>
    <row r="87" spans="1:13" ht="12" customHeight="1" x14ac:dyDescent="0.2">
      <c r="A87" s="346"/>
      <c r="B87" s="346"/>
      <c r="C87" s="346"/>
      <c r="D87" s="167"/>
      <c r="E87" s="345"/>
      <c r="F87" s="167"/>
    </row>
    <row r="88" spans="1:13" ht="12" customHeight="1" x14ac:dyDescent="0.2">
      <c r="A88" s="346"/>
      <c r="B88" s="346"/>
      <c r="C88" s="346"/>
      <c r="D88" s="346"/>
      <c r="E88" s="167"/>
      <c r="F88" s="345"/>
      <c r="G88" s="167"/>
    </row>
    <row r="89" spans="1:13" ht="12" customHeight="1" x14ac:dyDescent="0.2">
      <c r="A89" s="346"/>
      <c r="B89" s="346"/>
      <c r="C89" s="346"/>
      <c r="D89" s="346"/>
      <c r="E89" s="167"/>
      <c r="F89" s="345"/>
      <c r="G89" s="167"/>
    </row>
    <row r="90" spans="1:13" ht="12" customHeight="1" x14ac:dyDescent="0.2">
      <c r="A90" s="346"/>
      <c r="B90" s="346"/>
      <c r="C90" s="346"/>
      <c r="D90" s="346"/>
      <c r="E90" s="167"/>
      <c r="F90" s="345"/>
      <c r="G90" s="167"/>
    </row>
  </sheetData>
  <mergeCells count="41">
    <mergeCell ref="E2:M2"/>
    <mergeCell ref="F4:F7"/>
    <mergeCell ref="A2:B7"/>
    <mergeCell ref="C2:C7"/>
    <mergeCell ref="D2:D7"/>
    <mergeCell ref="J4:J7"/>
    <mergeCell ref="G4:H4"/>
    <mergeCell ref="L3:L7"/>
    <mergeCell ref="E3:K3"/>
    <mergeCell ref="A17:A19"/>
    <mergeCell ref="G6:G7"/>
    <mergeCell ref="E4:E7"/>
    <mergeCell ref="A8:A10"/>
    <mergeCell ref="A14:A16"/>
    <mergeCell ref="A11:A13"/>
    <mergeCell ref="A20:A22"/>
    <mergeCell ref="A23:A25"/>
    <mergeCell ref="A29:A31"/>
    <mergeCell ref="A32:A34"/>
    <mergeCell ref="A35:A37"/>
    <mergeCell ref="L1:M1"/>
    <mergeCell ref="K4:K7"/>
    <mergeCell ref="I4:I7"/>
    <mergeCell ref="G5:H5"/>
    <mergeCell ref="M3:M7"/>
    <mergeCell ref="A56:A58"/>
    <mergeCell ref="A59:A61"/>
    <mergeCell ref="A38:A40"/>
    <mergeCell ref="A26:A28"/>
    <mergeCell ref="A53:A55"/>
    <mergeCell ref="A41:A43"/>
    <mergeCell ref="A47:A49"/>
    <mergeCell ref="A50:A52"/>
    <mergeCell ref="A44:A46"/>
    <mergeCell ref="A80:A82"/>
    <mergeCell ref="A62:A64"/>
    <mergeCell ref="A65:A67"/>
    <mergeCell ref="A68:A70"/>
    <mergeCell ref="A71:A73"/>
    <mergeCell ref="A74:A76"/>
    <mergeCell ref="A77:A79"/>
  </mergeCells>
  <phoneticPr fontId="6"/>
  <pageMargins left="0.59" right="0.21" top="0.78740157480314965" bottom="0.67" header="0" footer="0"/>
  <pageSetup paperSize="9" orientation="landscape" r:id="rId1"/>
  <headerFooter alignWithMargins="0"/>
  <rowBreaks count="3" manualBreakCount="3">
    <brk id="22160" min="188" max="40220" man="1"/>
    <brk id="26140" min="184" max="46680" man="1"/>
    <brk id="29988" min="180" max="50520"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46"/>
  <sheetViews>
    <sheetView showGridLines="0" view="pageBreakPreview" zoomScaleNormal="75" workbookViewId="0">
      <pane xSplit="2" ySplit="12" topLeftCell="C13" activePane="bottomRight" state="frozen"/>
      <selection activeCell="B8" sqref="B8:O8"/>
      <selection pane="topRight" activeCell="B8" sqref="B8:O8"/>
      <selection pane="bottomLeft" activeCell="B8" sqref="B8:O8"/>
      <selection pane="bottomRight" activeCell="B8" sqref="B8:O8"/>
    </sheetView>
  </sheetViews>
  <sheetFormatPr defaultColWidth="9" defaultRowHeight="18" x14ac:dyDescent="0.55000000000000004"/>
  <cols>
    <col min="1" max="1" width="12.6328125" style="2" customWidth="1"/>
    <col min="2" max="2" width="13.7265625" style="1" customWidth="1"/>
    <col min="3" max="3" width="12.6328125" style="285" customWidth="1"/>
    <col min="4" max="4" width="11.6328125" style="1" customWidth="1"/>
    <col min="5" max="5" width="11.6328125" style="285" customWidth="1"/>
    <col min="6" max="9" width="11.6328125" style="1" customWidth="1"/>
    <col min="10" max="15" width="8.26953125" style="1" customWidth="1"/>
    <col min="16" max="16384" width="9" style="1"/>
  </cols>
  <sheetData>
    <row r="1" spans="1:12" ht="12.75" customHeight="1" x14ac:dyDescent="0.55000000000000004">
      <c r="A1" s="16" t="s">
        <v>210</v>
      </c>
      <c r="B1" s="16"/>
      <c r="C1" s="353"/>
      <c r="D1" s="508"/>
      <c r="E1" s="9"/>
      <c r="F1" s="508"/>
      <c r="G1" s="9"/>
      <c r="I1" s="49" t="s">
        <v>40</v>
      </c>
    </row>
    <row r="2" spans="1:12" ht="12.75" customHeight="1" x14ac:dyDescent="0.55000000000000004">
      <c r="A2" s="437"/>
      <c r="B2" s="428"/>
      <c r="C2" s="192" t="s">
        <v>163</v>
      </c>
      <c r="D2" s="507" t="s">
        <v>209</v>
      </c>
      <c r="E2" s="506"/>
      <c r="F2" s="506"/>
      <c r="G2" s="506"/>
      <c r="H2" s="506"/>
      <c r="I2" s="505"/>
    </row>
    <row r="3" spans="1:12" ht="6.75" customHeight="1" x14ac:dyDescent="0.55000000000000004">
      <c r="A3" s="430"/>
      <c r="B3" s="499"/>
      <c r="C3" s="182"/>
      <c r="D3" s="206" t="s">
        <v>200</v>
      </c>
      <c r="E3" s="221"/>
      <c r="F3" s="221"/>
      <c r="G3" s="504"/>
      <c r="H3" s="504"/>
      <c r="I3" s="503"/>
    </row>
    <row r="4" spans="1:12" ht="12.75" customHeight="1" x14ac:dyDescent="0.55000000000000004">
      <c r="A4" s="430"/>
      <c r="B4" s="499"/>
      <c r="C4" s="182"/>
      <c r="D4" s="185"/>
      <c r="E4" s="502"/>
      <c r="F4" s="502"/>
      <c r="G4" s="220" t="s">
        <v>208</v>
      </c>
      <c r="H4" s="220"/>
      <c r="I4" s="220"/>
    </row>
    <row r="5" spans="1:12" ht="8.25" customHeight="1" x14ac:dyDescent="0.55000000000000004">
      <c r="A5" s="430"/>
      <c r="B5" s="499"/>
      <c r="C5" s="182"/>
      <c r="D5" s="192" t="s">
        <v>158</v>
      </c>
      <c r="E5" s="501" t="s">
        <v>157</v>
      </c>
      <c r="F5" s="192" t="s">
        <v>129</v>
      </c>
      <c r="G5" s="192" t="s">
        <v>158</v>
      </c>
      <c r="H5" s="501" t="s">
        <v>157</v>
      </c>
      <c r="I5" s="192" t="s">
        <v>129</v>
      </c>
    </row>
    <row r="6" spans="1:12" s="7" customFormat="1" ht="12" customHeight="1" x14ac:dyDescent="0.2">
      <c r="A6" s="430"/>
      <c r="B6" s="499"/>
      <c r="C6" s="182"/>
      <c r="D6" s="182"/>
      <c r="E6" s="500"/>
      <c r="F6" s="182"/>
      <c r="G6" s="182"/>
      <c r="H6" s="500"/>
      <c r="I6" s="182"/>
    </row>
    <row r="7" spans="1:12" s="7" customFormat="1" ht="10.5" customHeight="1" x14ac:dyDescent="0.2">
      <c r="A7" s="430"/>
      <c r="B7" s="499"/>
      <c r="C7" s="182"/>
      <c r="D7" s="421"/>
      <c r="E7" s="420"/>
      <c r="F7" s="182"/>
      <c r="G7" s="421"/>
      <c r="H7" s="420"/>
      <c r="I7" s="182"/>
    </row>
    <row r="8" spans="1:12" s="7" customFormat="1" ht="10.5" customHeight="1" x14ac:dyDescent="0.2">
      <c r="A8" s="425"/>
      <c r="B8" s="498"/>
      <c r="C8" s="212"/>
      <c r="D8" s="184"/>
      <c r="E8" s="419"/>
      <c r="F8" s="212"/>
      <c r="G8" s="184"/>
      <c r="H8" s="419"/>
      <c r="I8" s="212"/>
    </row>
    <row r="9" spans="1:12" ht="12.75" customHeight="1" x14ac:dyDescent="0.55000000000000004">
      <c r="A9" s="242" t="s">
        <v>30</v>
      </c>
      <c r="B9" s="133" t="s">
        <v>67</v>
      </c>
      <c r="C9" s="31">
        <v>2387842</v>
      </c>
      <c r="D9" s="31">
        <v>38711</v>
      </c>
      <c r="E9" s="31">
        <v>126156</v>
      </c>
      <c r="F9" s="31">
        <f>+D9+E9</f>
        <v>164867</v>
      </c>
      <c r="G9" s="31">
        <v>5640</v>
      </c>
      <c r="H9" s="31">
        <v>13429</v>
      </c>
      <c r="I9" s="31">
        <f>+G9+H9</f>
        <v>19069</v>
      </c>
    </row>
    <row r="10" spans="1:12" ht="12.75" customHeight="1" x14ac:dyDescent="0.55000000000000004">
      <c r="A10" s="242" t="s">
        <v>29</v>
      </c>
      <c r="B10" s="133" t="s">
        <v>67</v>
      </c>
      <c r="C10" s="31">
        <f>SUM(C11:C12)</f>
        <v>173545</v>
      </c>
      <c r="D10" s="31">
        <f>SUM(D11:D12)</f>
        <v>894</v>
      </c>
      <c r="E10" s="31">
        <f>SUM(E11:E12)</f>
        <v>7002</v>
      </c>
      <c r="F10" s="31">
        <f>SUM(F11:F12)</f>
        <v>7896</v>
      </c>
      <c r="G10" s="31">
        <f>SUM(G11:G12)</f>
        <v>176</v>
      </c>
      <c r="H10" s="31">
        <f>SUM(H11:H12)</f>
        <v>552</v>
      </c>
      <c r="I10" s="31">
        <f>SUM(I11:I12)</f>
        <v>728</v>
      </c>
    </row>
    <row r="11" spans="1:12" x14ac:dyDescent="0.55000000000000004">
      <c r="A11" s="28" t="s">
        <v>28</v>
      </c>
      <c r="B11" s="124" t="s">
        <v>67</v>
      </c>
      <c r="C11" s="20">
        <v>122832</v>
      </c>
      <c r="D11" s="20">
        <v>133</v>
      </c>
      <c r="E11" s="20">
        <v>4847</v>
      </c>
      <c r="F11" s="20">
        <f>SUM(D11:E11)</f>
        <v>4980</v>
      </c>
      <c r="G11" s="20">
        <v>0</v>
      </c>
      <c r="H11" s="20">
        <v>22</v>
      </c>
      <c r="I11" s="20">
        <f>SUM(G11:H11)</f>
        <v>22</v>
      </c>
    </row>
    <row r="12" spans="1:12" s="24" customFormat="1" ht="12" customHeight="1" x14ac:dyDescent="0.55000000000000004">
      <c r="A12" s="497" t="s">
        <v>27</v>
      </c>
      <c r="B12" s="124" t="s">
        <v>67</v>
      </c>
      <c r="C12" s="236">
        <f>SUM(C13:C20)</f>
        <v>50713</v>
      </c>
      <c r="D12" s="236">
        <f>SUM(D13:D20)</f>
        <v>761</v>
      </c>
      <c r="E12" s="236">
        <f>SUM(E13:E20)</f>
        <v>2155</v>
      </c>
      <c r="F12" s="236">
        <f>SUM(F13:F20)</f>
        <v>2916</v>
      </c>
      <c r="G12" s="236">
        <f>SUM(G13:G20)</f>
        <v>176</v>
      </c>
      <c r="H12" s="236">
        <f>SUM(H13:H20)</f>
        <v>530</v>
      </c>
      <c r="I12" s="236">
        <f>SUM(I13:I20)</f>
        <v>706</v>
      </c>
    </row>
    <row r="13" spans="1:12" x14ac:dyDescent="0.55000000000000004">
      <c r="A13" s="19" t="s">
        <v>26</v>
      </c>
      <c r="B13" s="233" t="s">
        <v>67</v>
      </c>
      <c r="C13" s="18">
        <v>19972</v>
      </c>
      <c r="D13" s="18">
        <v>213</v>
      </c>
      <c r="E13" s="18">
        <v>764</v>
      </c>
      <c r="F13" s="18">
        <f>IF(SUM(D13:E13)=0,"-",SUM(D13:E13))</f>
        <v>977</v>
      </c>
      <c r="G13" s="18" t="s">
        <v>4</v>
      </c>
      <c r="H13" s="18">
        <v>20</v>
      </c>
      <c r="I13" s="18">
        <f>IF(SUM(G13:H13)=0,"-",SUM(G13:H13))</f>
        <v>20</v>
      </c>
      <c r="J13" s="285"/>
      <c r="L13" s="285"/>
    </row>
    <row r="14" spans="1:12" x14ac:dyDescent="0.55000000000000004">
      <c r="A14" s="19" t="s">
        <v>25</v>
      </c>
      <c r="B14" s="233" t="s">
        <v>67</v>
      </c>
      <c r="C14" s="18">
        <v>3254</v>
      </c>
      <c r="D14" s="18" t="s">
        <v>4</v>
      </c>
      <c r="E14" s="18">
        <v>172</v>
      </c>
      <c r="F14" s="18">
        <f>IF(SUM(D14:E14)=0,"-",SUM(D14:E14))</f>
        <v>172</v>
      </c>
      <c r="G14" s="18" t="s">
        <v>4</v>
      </c>
      <c r="H14" s="18">
        <v>86</v>
      </c>
      <c r="I14" s="18">
        <f>IF(SUM(G14:H14)=0,"-",SUM(G14:H14))</f>
        <v>86</v>
      </c>
    </row>
    <row r="15" spans="1:12" x14ac:dyDescent="0.55000000000000004">
      <c r="A15" s="19" t="s">
        <v>24</v>
      </c>
      <c r="B15" s="233" t="s">
        <v>67</v>
      </c>
      <c r="C15" s="18">
        <v>1920</v>
      </c>
      <c r="D15" s="18">
        <v>106</v>
      </c>
      <c r="E15" s="18">
        <v>48</v>
      </c>
      <c r="F15" s="18">
        <f>IF(SUM(D15:E15)=0,"-",SUM(D15:E15))</f>
        <v>154</v>
      </c>
      <c r="G15" s="18">
        <v>32</v>
      </c>
      <c r="H15" s="18" t="s">
        <v>18</v>
      </c>
      <c r="I15" s="18">
        <f>IF(SUM(G15:H15)=0,"-",SUM(G15:H15))</f>
        <v>32</v>
      </c>
    </row>
    <row r="16" spans="1:12" x14ac:dyDescent="0.55000000000000004">
      <c r="A16" s="19" t="s">
        <v>23</v>
      </c>
      <c r="B16" s="233" t="s">
        <v>67</v>
      </c>
      <c r="C16" s="18">
        <v>1919</v>
      </c>
      <c r="D16" s="18">
        <v>64</v>
      </c>
      <c r="E16" s="18">
        <v>33</v>
      </c>
      <c r="F16" s="18">
        <f>IF(SUM(D16:E16)=0,"-",SUM(D16:E16))</f>
        <v>97</v>
      </c>
      <c r="G16" s="18" t="s">
        <v>4</v>
      </c>
      <c r="H16" s="18" t="s">
        <v>4</v>
      </c>
      <c r="I16" s="18" t="str">
        <f>IF(SUM(G16:H16)=0,"-",SUM(G16:H16))</f>
        <v>-</v>
      </c>
      <c r="J16" s="285"/>
      <c r="L16" s="285"/>
    </row>
    <row r="17" spans="1:12" x14ac:dyDescent="0.55000000000000004">
      <c r="A17" s="19" t="s">
        <v>22</v>
      </c>
      <c r="B17" s="233" t="s">
        <v>67</v>
      </c>
      <c r="C17" s="18">
        <v>1996</v>
      </c>
      <c r="D17" s="18">
        <v>88</v>
      </c>
      <c r="E17" s="18">
        <v>71</v>
      </c>
      <c r="F17" s="18">
        <f>IF(SUM(D17:E17)=0,"-",SUM(D17:E17))</f>
        <v>159</v>
      </c>
      <c r="G17" s="18">
        <v>46</v>
      </c>
      <c r="H17" s="18">
        <v>34</v>
      </c>
      <c r="I17" s="18">
        <f>IF(SUM(G17:H17)=0,"-",SUM(G17:H17))</f>
        <v>80</v>
      </c>
    </row>
    <row r="18" spans="1:12" x14ac:dyDescent="0.55000000000000004">
      <c r="A18" s="19" t="s">
        <v>21</v>
      </c>
      <c r="B18" s="233" t="s">
        <v>67</v>
      </c>
      <c r="C18" s="18">
        <v>12928</v>
      </c>
      <c r="D18" s="18">
        <v>170</v>
      </c>
      <c r="E18" s="18">
        <v>763</v>
      </c>
      <c r="F18" s="18">
        <f>IF(SUM(D18:E18)=0,"-",SUM(D18:E18))</f>
        <v>933</v>
      </c>
      <c r="G18" s="18">
        <v>63</v>
      </c>
      <c r="H18" s="18">
        <v>327</v>
      </c>
      <c r="I18" s="18">
        <f>IF(SUM(G18:H18)=0,"-",SUM(G18:H18))</f>
        <v>390</v>
      </c>
    </row>
    <row r="19" spans="1:12" x14ac:dyDescent="0.55000000000000004">
      <c r="A19" s="19" t="s">
        <v>20</v>
      </c>
      <c r="B19" s="233" t="s">
        <v>67</v>
      </c>
      <c r="C19" s="18">
        <v>1807</v>
      </c>
      <c r="D19" s="18" t="s">
        <v>4</v>
      </c>
      <c r="E19" s="18">
        <v>77</v>
      </c>
      <c r="F19" s="18">
        <f>IF(SUM(D19:E19)=0,"-",SUM(D19:E19))</f>
        <v>77</v>
      </c>
      <c r="G19" s="18" t="s">
        <v>4</v>
      </c>
      <c r="H19" s="18">
        <v>2</v>
      </c>
      <c r="I19" s="18">
        <f>IF(SUM(G19:H19)=0,"-",SUM(G19:H19))</f>
        <v>2</v>
      </c>
      <c r="J19" s="285"/>
      <c r="L19" s="285"/>
    </row>
    <row r="20" spans="1:12" x14ac:dyDescent="0.55000000000000004">
      <c r="A20" s="19" t="s">
        <v>19</v>
      </c>
      <c r="B20" s="233" t="s">
        <v>67</v>
      </c>
      <c r="C20" s="18">
        <v>6917</v>
      </c>
      <c r="D20" s="18">
        <v>120</v>
      </c>
      <c r="E20" s="18">
        <v>227</v>
      </c>
      <c r="F20" s="18">
        <f>IF(SUM(D20:E20)=0,"-",SUM(D20:E20))</f>
        <v>347</v>
      </c>
      <c r="G20" s="18">
        <v>35</v>
      </c>
      <c r="H20" s="18">
        <v>61</v>
      </c>
      <c r="I20" s="18">
        <f>IF(SUM(G20:H20)=0,"-",SUM(G20:H20))</f>
        <v>96</v>
      </c>
    </row>
    <row r="21" spans="1:12" ht="54" x14ac:dyDescent="0.55000000000000004">
      <c r="A21" s="23" t="s">
        <v>17</v>
      </c>
      <c r="B21" s="133" t="s">
        <v>64</v>
      </c>
      <c r="C21" s="31">
        <f>C22</f>
        <v>16026</v>
      </c>
      <c r="D21" s="31">
        <f>D22</f>
        <v>793</v>
      </c>
      <c r="E21" s="31">
        <f>E22</f>
        <v>189</v>
      </c>
      <c r="F21" s="31">
        <f>F22</f>
        <v>982</v>
      </c>
      <c r="G21" s="31">
        <f>G22</f>
        <v>381</v>
      </c>
      <c r="H21" s="31">
        <f>H22</f>
        <v>72</v>
      </c>
      <c r="I21" s="31">
        <f>I22</f>
        <v>453</v>
      </c>
    </row>
    <row r="22" spans="1:12" x14ac:dyDescent="0.55000000000000004">
      <c r="A22" s="21" t="s">
        <v>16</v>
      </c>
      <c r="B22" s="124" t="s">
        <v>64</v>
      </c>
      <c r="C22" s="236">
        <v>16026</v>
      </c>
      <c r="D22" s="236">
        <v>793</v>
      </c>
      <c r="E22" s="236">
        <v>189</v>
      </c>
      <c r="F22" s="236">
        <v>982</v>
      </c>
      <c r="G22" s="236">
        <v>381</v>
      </c>
      <c r="H22" s="236">
        <v>72</v>
      </c>
      <c r="I22" s="236">
        <v>453</v>
      </c>
    </row>
    <row r="23" spans="1:12" x14ac:dyDescent="0.55000000000000004">
      <c r="A23" s="19" t="s">
        <v>15</v>
      </c>
      <c r="B23" s="233" t="s">
        <v>64</v>
      </c>
      <c r="C23" s="263">
        <v>7338</v>
      </c>
      <c r="D23" s="263">
        <v>275</v>
      </c>
      <c r="E23" s="263">
        <v>139</v>
      </c>
      <c r="F23" s="263">
        <v>414</v>
      </c>
      <c r="G23" s="263">
        <v>146</v>
      </c>
      <c r="H23" s="263">
        <v>54</v>
      </c>
      <c r="I23" s="263">
        <v>200</v>
      </c>
      <c r="J23" s="285"/>
      <c r="L23" s="285"/>
    </row>
    <row r="24" spans="1:12" x14ac:dyDescent="0.55000000000000004">
      <c r="A24" s="19" t="s">
        <v>14</v>
      </c>
      <c r="B24" s="233" t="s">
        <v>64</v>
      </c>
      <c r="C24" s="263">
        <v>2509</v>
      </c>
      <c r="D24" s="263">
        <v>41</v>
      </c>
      <c r="E24" s="263">
        <v>26</v>
      </c>
      <c r="F24" s="263">
        <v>67</v>
      </c>
      <c r="G24" s="263">
        <v>3</v>
      </c>
      <c r="H24" s="263">
        <v>1</v>
      </c>
      <c r="I24" s="263">
        <v>4</v>
      </c>
    </row>
    <row r="25" spans="1:12" x14ac:dyDescent="0.55000000000000004">
      <c r="A25" s="19" t="s">
        <v>13</v>
      </c>
      <c r="B25" s="233" t="s">
        <v>64</v>
      </c>
      <c r="C25" s="263">
        <v>2447</v>
      </c>
      <c r="D25" s="263">
        <v>133</v>
      </c>
      <c r="E25" s="263">
        <v>24</v>
      </c>
      <c r="F25" s="263">
        <v>157</v>
      </c>
      <c r="G25" s="263">
        <v>50</v>
      </c>
      <c r="H25" s="263">
        <v>17</v>
      </c>
      <c r="I25" s="263">
        <v>67</v>
      </c>
    </row>
    <row r="26" spans="1:12" x14ac:dyDescent="0.55000000000000004">
      <c r="A26" s="19" t="s">
        <v>12</v>
      </c>
      <c r="B26" s="233" t="s">
        <v>64</v>
      </c>
      <c r="C26" s="263">
        <v>3732</v>
      </c>
      <c r="D26" s="263">
        <v>344</v>
      </c>
      <c r="E26" s="263">
        <v>0</v>
      </c>
      <c r="F26" s="263">
        <v>344</v>
      </c>
      <c r="G26" s="263">
        <v>182</v>
      </c>
      <c r="H26" s="263">
        <v>0</v>
      </c>
      <c r="I26" s="263">
        <v>182</v>
      </c>
      <c r="J26" s="285"/>
      <c r="L26" s="285"/>
    </row>
    <row r="27" spans="1:12" ht="54" x14ac:dyDescent="0.55000000000000004">
      <c r="A27" s="23" t="s">
        <v>11</v>
      </c>
      <c r="B27" s="133" t="s">
        <v>64</v>
      </c>
      <c r="C27" s="31">
        <f>C28</f>
        <v>10193</v>
      </c>
      <c r="D27" s="31">
        <f>D28</f>
        <v>486</v>
      </c>
      <c r="E27" s="31">
        <f>E28</f>
        <v>260</v>
      </c>
      <c r="F27" s="31">
        <f>F28</f>
        <v>746</v>
      </c>
      <c r="G27" s="31">
        <f>G28</f>
        <v>221</v>
      </c>
      <c r="H27" s="31">
        <f>H28</f>
        <v>115</v>
      </c>
      <c r="I27" s="31">
        <f>I28</f>
        <v>336</v>
      </c>
    </row>
    <row r="28" spans="1:12" x14ac:dyDescent="0.55000000000000004">
      <c r="A28" s="21" t="s">
        <v>10</v>
      </c>
      <c r="B28" s="124" t="s">
        <v>64</v>
      </c>
      <c r="C28" s="236">
        <v>10193</v>
      </c>
      <c r="D28" s="236">
        <v>486</v>
      </c>
      <c r="E28" s="236">
        <v>260</v>
      </c>
      <c r="F28" s="236">
        <v>746</v>
      </c>
      <c r="G28" s="236">
        <v>221</v>
      </c>
      <c r="H28" s="236">
        <v>115</v>
      </c>
      <c r="I28" s="236">
        <v>336</v>
      </c>
    </row>
    <row r="29" spans="1:12" x14ac:dyDescent="0.55000000000000004">
      <c r="A29" s="19" t="s">
        <v>9</v>
      </c>
      <c r="B29" s="233" t="s">
        <v>64</v>
      </c>
      <c r="C29" s="263">
        <v>3466</v>
      </c>
      <c r="D29" s="263">
        <v>106</v>
      </c>
      <c r="E29" s="263">
        <v>58</v>
      </c>
      <c r="F29" s="263">
        <v>164</v>
      </c>
      <c r="G29" s="263">
        <v>43</v>
      </c>
      <c r="H29" s="263">
        <v>28</v>
      </c>
      <c r="I29" s="263">
        <v>71</v>
      </c>
      <c r="J29" s="285"/>
      <c r="L29" s="285"/>
    </row>
    <row r="30" spans="1:12" x14ac:dyDescent="0.55000000000000004">
      <c r="A30" s="19" t="s">
        <v>8</v>
      </c>
      <c r="B30" s="233" t="s">
        <v>64</v>
      </c>
      <c r="C30" s="263">
        <v>2199</v>
      </c>
      <c r="D30" s="263">
        <v>156</v>
      </c>
      <c r="E30" s="263">
        <v>120</v>
      </c>
      <c r="F30" s="263">
        <v>276</v>
      </c>
      <c r="G30" s="263">
        <v>100</v>
      </c>
      <c r="H30" s="263">
        <v>70</v>
      </c>
      <c r="I30" s="263">
        <v>170</v>
      </c>
    </row>
    <row r="31" spans="1:12" x14ac:dyDescent="0.55000000000000004">
      <c r="A31" s="19" t="s">
        <v>7</v>
      </c>
      <c r="B31" s="233" t="s">
        <v>64</v>
      </c>
      <c r="C31" s="263">
        <v>1734</v>
      </c>
      <c r="D31" s="263">
        <v>103</v>
      </c>
      <c r="E31" s="263">
        <v>49</v>
      </c>
      <c r="F31" s="263">
        <v>152</v>
      </c>
      <c r="G31" s="263">
        <v>73</v>
      </c>
      <c r="H31" s="263">
        <v>17</v>
      </c>
      <c r="I31" s="263">
        <v>90</v>
      </c>
    </row>
    <row r="32" spans="1:12" x14ac:dyDescent="0.55000000000000004">
      <c r="A32" s="19" t="s">
        <v>6</v>
      </c>
      <c r="B32" s="233" t="s">
        <v>64</v>
      </c>
      <c r="C32" s="263">
        <v>1698</v>
      </c>
      <c r="D32" s="263">
        <v>44</v>
      </c>
      <c r="E32" s="263">
        <v>21</v>
      </c>
      <c r="F32" s="263">
        <v>65</v>
      </c>
      <c r="G32" s="263">
        <v>4</v>
      </c>
      <c r="H32" s="263" t="s">
        <v>4</v>
      </c>
      <c r="I32" s="263">
        <v>4</v>
      </c>
      <c r="J32" s="285"/>
      <c r="L32" s="285"/>
    </row>
    <row r="33" spans="1:9" x14ac:dyDescent="0.55000000000000004">
      <c r="A33" s="19" t="s">
        <v>5</v>
      </c>
      <c r="B33" s="233" t="s">
        <v>64</v>
      </c>
      <c r="C33" s="263">
        <v>1096</v>
      </c>
      <c r="D33" s="263">
        <v>77</v>
      </c>
      <c r="E33" s="263">
        <v>12</v>
      </c>
      <c r="F33" s="263">
        <v>89</v>
      </c>
      <c r="G33" s="263">
        <v>1</v>
      </c>
      <c r="H33" s="263" t="s">
        <v>4</v>
      </c>
      <c r="I33" s="263">
        <v>1</v>
      </c>
    </row>
    <row r="34" spans="1:9" x14ac:dyDescent="0.55000000000000004">
      <c r="A34" s="443"/>
      <c r="B34" s="496"/>
      <c r="C34" s="15"/>
      <c r="D34" s="15"/>
      <c r="E34" s="15"/>
      <c r="F34" s="15"/>
      <c r="G34" s="15"/>
      <c r="H34" s="15"/>
      <c r="I34" s="15"/>
    </row>
    <row r="35" spans="1:9" x14ac:dyDescent="0.55000000000000004">
      <c r="A35" s="495" t="s">
        <v>149</v>
      </c>
      <c r="B35" s="13"/>
      <c r="C35" s="11"/>
      <c r="D35" s="294"/>
      <c r="E35" s="11"/>
      <c r="F35" s="294"/>
    </row>
    <row r="36" spans="1:9" x14ac:dyDescent="0.55000000000000004">
      <c r="A36" s="494"/>
      <c r="B36" s="378"/>
      <c r="C36" s="378"/>
      <c r="D36" s="378"/>
      <c r="E36" s="378"/>
      <c r="F36" s="378"/>
      <c r="G36" s="378"/>
      <c r="H36" s="378"/>
      <c r="I36" s="378"/>
    </row>
    <row r="37" spans="1:9" x14ac:dyDescent="0.55000000000000004">
      <c r="A37" s="493"/>
      <c r="B37" s="94"/>
      <c r="C37" s="11"/>
      <c r="D37" s="294"/>
      <c r="E37" s="11"/>
      <c r="F37" s="294"/>
      <c r="G37" s="14"/>
      <c r="H37" s="14"/>
      <c r="I37" s="14"/>
    </row>
    <row r="38" spans="1:9" x14ac:dyDescent="0.55000000000000004">
      <c r="A38" s="4"/>
      <c r="B38" s="4"/>
      <c r="C38" s="12"/>
      <c r="D38" s="492"/>
      <c r="E38" s="12"/>
      <c r="F38" s="492"/>
      <c r="G38" s="12"/>
      <c r="H38" s="14"/>
      <c r="I38" s="14"/>
    </row>
    <row r="39" spans="1:9" x14ac:dyDescent="0.55000000000000004">
      <c r="A39" s="4"/>
      <c r="B39" s="491"/>
      <c r="C39" s="4"/>
      <c r="D39" s="4"/>
      <c r="E39" s="4"/>
      <c r="F39" s="3"/>
      <c r="G39" s="3"/>
      <c r="H39" s="3"/>
    </row>
    <row r="40" spans="1:9" s="287" customFormat="1" ht="12" customHeight="1" x14ac:dyDescent="0.2">
      <c r="A40" s="290"/>
      <c r="B40" s="490"/>
      <c r="C40" s="490"/>
      <c r="D40" s="490"/>
      <c r="E40" s="490"/>
      <c r="F40" s="490"/>
      <c r="G40" s="490"/>
      <c r="H40" s="490"/>
      <c r="I40" s="490"/>
    </row>
    <row r="41" spans="1:9" x14ac:dyDescent="0.55000000000000004">
      <c r="A41" s="4"/>
      <c r="B41" s="4"/>
      <c r="C41" s="4"/>
      <c r="D41" s="4"/>
      <c r="E41" s="4"/>
      <c r="F41" s="3"/>
      <c r="G41" s="3"/>
      <c r="H41" s="3"/>
      <c r="I41" s="3"/>
    </row>
    <row r="42" spans="1:9" x14ac:dyDescent="0.55000000000000004">
      <c r="A42" s="4"/>
      <c r="B42" s="4"/>
      <c r="C42" s="3"/>
      <c r="D42" s="286"/>
      <c r="E42" s="3"/>
      <c r="F42" s="286"/>
      <c r="G42" s="3"/>
    </row>
    <row r="43" spans="1:9" x14ac:dyDescent="0.55000000000000004">
      <c r="A43" s="4"/>
      <c r="B43" s="4"/>
      <c r="C43" s="3"/>
      <c r="D43" s="286"/>
      <c r="E43" s="3"/>
      <c r="F43" s="286"/>
      <c r="G43" s="3"/>
    </row>
    <row r="44" spans="1:9" x14ac:dyDescent="0.55000000000000004">
      <c r="A44" s="4"/>
      <c r="B44" s="4"/>
      <c r="C44" s="3"/>
      <c r="D44" s="286"/>
      <c r="E44" s="3"/>
      <c r="F44" s="286"/>
      <c r="G44" s="3"/>
    </row>
    <row r="45" spans="1:9" x14ac:dyDescent="0.55000000000000004">
      <c r="B45" s="2"/>
      <c r="C45" s="1"/>
      <c r="D45" s="285"/>
      <c r="E45" s="1"/>
      <c r="F45" s="285"/>
    </row>
    <row r="46" spans="1:9" x14ac:dyDescent="0.55000000000000004">
      <c r="B46" s="2"/>
      <c r="C46" s="1"/>
      <c r="D46" s="285"/>
      <c r="E46" s="1"/>
      <c r="F46" s="285"/>
    </row>
  </sheetData>
  <mergeCells count="16">
    <mergeCell ref="A36:I36"/>
    <mergeCell ref="G5:G6"/>
    <mergeCell ref="F5:F6"/>
    <mergeCell ref="I7:I8"/>
    <mergeCell ref="H5:H6"/>
    <mergeCell ref="D5:D6"/>
    <mergeCell ref="A40:I40"/>
    <mergeCell ref="C2:C6"/>
    <mergeCell ref="D2:I2"/>
    <mergeCell ref="A2:A8"/>
    <mergeCell ref="F7:F8"/>
    <mergeCell ref="E5:E6"/>
    <mergeCell ref="C7:C8"/>
    <mergeCell ref="D3:F4"/>
    <mergeCell ref="G4:I4"/>
    <mergeCell ref="I5:I6"/>
  </mergeCells>
  <phoneticPr fontId="6"/>
  <pageMargins left="1.1811023622047245" right="0.78740157480314965" top="1.1811023622047245" bottom="0.78740157480314965" header="0" footer="0"/>
  <pageSetup paperSize="9" orientation="landscape" r:id="rId1"/>
  <headerFooter alignWithMargins="0"/>
  <rowBreaks count="3" manualBreakCount="3">
    <brk id="35805" min="227" max="54353" man="1"/>
    <brk id="36255" min="223" max="57901" man="1"/>
    <brk id="36513" min="219" max="5803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FF0000"/>
  </sheetPr>
  <dimension ref="A1:I46"/>
  <sheetViews>
    <sheetView showGridLines="0" view="pageBreakPreview" zoomScaleNormal="75" workbookViewId="0">
      <pane xSplit="2" ySplit="12" topLeftCell="C19" activePane="bottomRight" state="frozen"/>
      <selection activeCell="B8" sqref="B8:O8"/>
      <selection pane="topRight" activeCell="B8" sqref="B8:O8"/>
      <selection pane="bottomLeft" activeCell="B8" sqref="B8:O8"/>
      <selection pane="bottomRight" activeCell="B8" sqref="B8:O8"/>
    </sheetView>
  </sheetViews>
  <sheetFormatPr defaultColWidth="9" defaultRowHeight="18" x14ac:dyDescent="0.55000000000000004"/>
  <cols>
    <col min="1" max="1" width="11.90625" style="2" customWidth="1"/>
    <col min="2" max="2" width="12" style="1" bestFit="1" customWidth="1"/>
    <col min="3" max="3" width="9.6328125" style="285" bestFit="1" customWidth="1"/>
    <col min="4" max="4" width="9.6328125" style="1" bestFit="1" customWidth="1"/>
    <col min="5" max="5" width="9" style="285" bestFit="1" customWidth="1"/>
    <col min="6" max="6" width="13.08984375" style="1" bestFit="1" customWidth="1"/>
    <col min="7" max="12" width="8.26953125" style="1" customWidth="1"/>
    <col min="13" max="16384" width="9" style="1"/>
  </cols>
  <sheetData>
    <row r="1" spans="1:9" ht="12.75" customHeight="1" x14ac:dyDescent="0.55000000000000004">
      <c r="A1" s="16" t="s">
        <v>220</v>
      </c>
      <c r="B1" s="16"/>
      <c r="C1" s="353"/>
      <c r="D1" s="508"/>
      <c r="E1" s="9"/>
      <c r="F1" s="49" t="s">
        <v>40</v>
      </c>
    </row>
    <row r="2" spans="1:9" ht="23.25" customHeight="1" x14ac:dyDescent="0.55000000000000004">
      <c r="A2" s="437"/>
      <c r="B2" s="376" t="s">
        <v>219</v>
      </c>
      <c r="C2" s="72"/>
      <c r="D2" s="72"/>
      <c r="E2" s="72"/>
      <c r="F2" s="71"/>
    </row>
    <row r="3" spans="1:9" ht="11.25" customHeight="1" x14ac:dyDescent="0.55000000000000004">
      <c r="A3" s="430"/>
      <c r="B3" s="531" t="s">
        <v>163</v>
      </c>
      <c r="C3" s="530" t="s">
        <v>218</v>
      </c>
      <c r="D3" s="530" t="s">
        <v>217</v>
      </c>
      <c r="E3" s="530" t="s">
        <v>216</v>
      </c>
      <c r="F3" s="529" t="s">
        <v>188</v>
      </c>
    </row>
    <row r="4" spans="1:9" ht="12.75" customHeight="1" x14ac:dyDescent="0.55000000000000004">
      <c r="A4" s="430"/>
      <c r="B4" s="528"/>
      <c r="C4" s="527"/>
      <c r="D4" s="527"/>
      <c r="E4" s="527"/>
      <c r="F4" s="526"/>
    </row>
    <row r="5" spans="1:9" ht="12.75" customHeight="1" x14ac:dyDescent="0.55000000000000004">
      <c r="A5" s="430"/>
      <c r="B5" s="528"/>
      <c r="C5" s="527"/>
      <c r="D5" s="527"/>
      <c r="E5" s="527"/>
      <c r="F5" s="526"/>
    </row>
    <row r="6" spans="1:9" s="7" customFormat="1" ht="12" customHeight="1" x14ac:dyDescent="0.2">
      <c r="A6" s="430"/>
      <c r="B6" s="528"/>
      <c r="C6" s="527"/>
      <c r="D6" s="527"/>
      <c r="E6" s="527"/>
      <c r="F6" s="526"/>
    </row>
    <row r="7" spans="1:9" s="7" customFormat="1" ht="10.5" customHeight="1" x14ac:dyDescent="0.2">
      <c r="A7" s="430"/>
      <c r="B7" s="528"/>
      <c r="C7" s="527"/>
      <c r="D7" s="527"/>
      <c r="E7" s="527"/>
      <c r="F7" s="526"/>
    </row>
    <row r="8" spans="1:9" s="7" customFormat="1" ht="15" customHeight="1" x14ac:dyDescent="0.2">
      <c r="A8" s="425"/>
      <c r="B8" s="523" t="s">
        <v>156</v>
      </c>
      <c r="C8" s="525" t="s">
        <v>152</v>
      </c>
      <c r="D8" s="525" t="s">
        <v>215</v>
      </c>
      <c r="E8" s="524" t="s">
        <v>214</v>
      </c>
      <c r="F8" s="523" t="s">
        <v>213</v>
      </c>
    </row>
    <row r="9" spans="1:9" ht="18" customHeight="1" x14ac:dyDescent="0.55000000000000004">
      <c r="A9" s="520" t="s">
        <v>30</v>
      </c>
      <c r="B9" s="519">
        <v>1653062</v>
      </c>
      <c r="C9" s="522">
        <v>143404</v>
      </c>
      <c r="D9" s="522">
        <v>144960</v>
      </c>
      <c r="E9" s="522">
        <v>16752</v>
      </c>
      <c r="F9" s="521">
        <v>16.5</v>
      </c>
    </row>
    <row r="10" spans="1:9" ht="18" customHeight="1" x14ac:dyDescent="0.55000000000000004">
      <c r="A10" s="520" t="s">
        <v>29</v>
      </c>
      <c r="B10" s="519">
        <f>SUM(B11:B12)</f>
        <v>115109</v>
      </c>
      <c r="C10" s="519">
        <f>SUM(C11:C12)</f>
        <v>6984</v>
      </c>
      <c r="D10" s="519">
        <f>SUM(D11:D12)</f>
        <v>7276</v>
      </c>
      <c r="E10" s="519">
        <f>SUM(E11:E12)</f>
        <v>628</v>
      </c>
      <c r="F10" s="518">
        <f>(C10+D10-E10)/B10</f>
        <v>0.11842688234629786</v>
      </c>
    </row>
    <row r="11" spans="1:9" ht="18" customHeight="1" x14ac:dyDescent="0.55000000000000004">
      <c r="A11" s="75" t="s">
        <v>28</v>
      </c>
      <c r="B11" s="236">
        <v>81411</v>
      </c>
      <c r="C11" s="236">
        <v>4415</v>
      </c>
      <c r="D11" s="236">
        <v>4490</v>
      </c>
      <c r="E11" s="236">
        <v>22</v>
      </c>
      <c r="F11" s="517">
        <f>(C11+D11-E11)/B11</f>
        <v>0.10911301912517965</v>
      </c>
    </row>
    <row r="12" spans="1:9" s="24" customFormat="1" ht="18" customHeight="1" x14ac:dyDescent="0.55000000000000004">
      <c r="A12" s="516" t="s">
        <v>27</v>
      </c>
      <c r="B12" s="236">
        <f>SUM(B13:B20)</f>
        <v>33698</v>
      </c>
      <c r="C12" s="236">
        <f>SUM(C13:C20)</f>
        <v>2569</v>
      </c>
      <c r="D12" s="236">
        <f>SUM(D13:D20)</f>
        <v>2786</v>
      </c>
      <c r="E12" s="236">
        <f>SUM(E13:E20)</f>
        <v>606</v>
      </c>
      <c r="F12" s="515">
        <f>(C12+D12-E12)/B12</f>
        <v>0.14092824499970324</v>
      </c>
    </row>
    <row r="13" spans="1:9" ht="18" customHeight="1" x14ac:dyDescent="0.55000000000000004">
      <c r="A13" s="511" t="s">
        <v>26</v>
      </c>
      <c r="B13" s="232">
        <v>14281</v>
      </c>
      <c r="C13" s="18">
        <v>888</v>
      </c>
      <c r="D13" s="18">
        <v>882</v>
      </c>
      <c r="E13" s="18">
        <v>20</v>
      </c>
      <c r="F13" s="514">
        <f>(C13+D13-E13)/B13</f>
        <v>0.12254043834465374</v>
      </c>
      <c r="G13" s="285"/>
      <c r="I13" s="285"/>
    </row>
    <row r="14" spans="1:9" ht="18" customHeight="1" x14ac:dyDescent="0.55000000000000004">
      <c r="A14" s="511" t="s">
        <v>25</v>
      </c>
      <c r="B14" s="232">
        <v>1828</v>
      </c>
      <c r="C14" s="18">
        <v>163</v>
      </c>
      <c r="D14" s="18">
        <v>249</v>
      </c>
      <c r="E14" s="18">
        <v>79</v>
      </c>
      <c r="F14" s="514">
        <f>(C14+D14-E14)/B14</f>
        <v>0.18216630196936542</v>
      </c>
    </row>
    <row r="15" spans="1:9" ht="18" customHeight="1" x14ac:dyDescent="0.55000000000000004">
      <c r="A15" s="511" t="s">
        <v>24</v>
      </c>
      <c r="B15" s="232">
        <v>1058</v>
      </c>
      <c r="C15" s="18">
        <v>119</v>
      </c>
      <c r="D15" s="18">
        <v>101</v>
      </c>
      <c r="E15" s="18">
        <v>23</v>
      </c>
      <c r="F15" s="514">
        <f>(C15+D15-E15)/B15</f>
        <v>0.18620037807183365</v>
      </c>
    </row>
    <row r="16" spans="1:9" ht="18" customHeight="1" x14ac:dyDescent="0.55000000000000004">
      <c r="A16" s="511" t="s">
        <v>23</v>
      </c>
      <c r="B16" s="232">
        <v>1175</v>
      </c>
      <c r="C16" s="18">
        <v>73</v>
      </c>
      <c r="D16" s="18">
        <v>80</v>
      </c>
      <c r="E16" s="18" t="s">
        <v>4</v>
      </c>
      <c r="F16" s="514">
        <f>(C16+D16-E16)/B16</f>
        <v>0.1302127659574468</v>
      </c>
      <c r="G16" s="285"/>
      <c r="I16" s="285"/>
    </row>
    <row r="17" spans="1:9" ht="18" customHeight="1" x14ac:dyDescent="0.55000000000000004">
      <c r="A17" s="511" t="s">
        <v>22</v>
      </c>
      <c r="B17" s="232">
        <v>1062</v>
      </c>
      <c r="C17" s="18">
        <v>128</v>
      </c>
      <c r="D17" s="18">
        <v>159</v>
      </c>
      <c r="E17" s="18">
        <v>62</v>
      </c>
      <c r="F17" s="514">
        <f>(C17+D17-E17)/B17</f>
        <v>0.21186440677966101</v>
      </c>
    </row>
    <row r="18" spans="1:9" ht="18" customHeight="1" x14ac:dyDescent="0.55000000000000004">
      <c r="A18" s="511" t="s">
        <v>21</v>
      </c>
      <c r="B18" s="232">
        <v>8721</v>
      </c>
      <c r="C18" s="18">
        <v>834</v>
      </c>
      <c r="D18" s="18">
        <v>872</v>
      </c>
      <c r="E18" s="18">
        <v>341</v>
      </c>
      <c r="F18" s="514">
        <f>(C18+D18-E18)/B18</f>
        <v>0.15651874785001721</v>
      </c>
    </row>
    <row r="19" spans="1:9" ht="18" customHeight="1" x14ac:dyDescent="0.55000000000000004">
      <c r="A19" s="511" t="s">
        <v>20</v>
      </c>
      <c r="B19" s="232">
        <v>1182</v>
      </c>
      <c r="C19" s="18">
        <v>71</v>
      </c>
      <c r="D19" s="18">
        <v>61</v>
      </c>
      <c r="E19" s="18">
        <v>2</v>
      </c>
      <c r="F19" s="514">
        <f>(C19+D19-E19)/B19</f>
        <v>0.10998307952622674</v>
      </c>
      <c r="G19" s="285"/>
      <c r="I19" s="285"/>
    </row>
    <row r="20" spans="1:9" ht="18" customHeight="1" x14ac:dyDescent="0.55000000000000004">
      <c r="A20" s="511" t="s">
        <v>19</v>
      </c>
      <c r="B20" s="232">
        <v>4391</v>
      </c>
      <c r="C20" s="18">
        <v>293</v>
      </c>
      <c r="D20" s="18">
        <v>382</v>
      </c>
      <c r="E20" s="18">
        <v>79</v>
      </c>
      <c r="F20" s="514">
        <f>(C20+D20-E20)/B20</f>
        <v>0.13573217945798224</v>
      </c>
    </row>
    <row r="21" spans="1:9" ht="18" customHeight="1" x14ac:dyDescent="0.55000000000000004">
      <c r="A21" s="23" t="s">
        <v>17</v>
      </c>
      <c r="B21" s="31">
        <f>B22</f>
        <v>9154</v>
      </c>
      <c r="C21" s="31">
        <f>C22</f>
        <v>730</v>
      </c>
      <c r="D21" s="31">
        <f>D22</f>
        <v>794</v>
      </c>
      <c r="E21" s="31">
        <f>E22</f>
        <v>346</v>
      </c>
      <c r="F21" s="388">
        <f>F22</f>
        <v>12.868691282499453</v>
      </c>
    </row>
    <row r="22" spans="1:9" ht="18" customHeight="1" x14ac:dyDescent="0.55000000000000004">
      <c r="A22" s="512" t="s">
        <v>16</v>
      </c>
      <c r="B22" s="236">
        <v>9154</v>
      </c>
      <c r="C22" s="236">
        <v>730</v>
      </c>
      <c r="D22" s="236">
        <v>794</v>
      </c>
      <c r="E22" s="236">
        <v>346</v>
      </c>
      <c r="F22" s="384">
        <v>12.868691282499453</v>
      </c>
    </row>
    <row r="23" spans="1:9" ht="18" customHeight="1" x14ac:dyDescent="0.55000000000000004">
      <c r="A23" s="511" t="s">
        <v>15</v>
      </c>
      <c r="B23" s="232">
        <v>4911</v>
      </c>
      <c r="C23" s="263">
        <v>285</v>
      </c>
      <c r="D23" s="263">
        <v>327</v>
      </c>
      <c r="E23" s="263">
        <v>163</v>
      </c>
      <c r="F23" s="263">
        <v>9.1427407859906324</v>
      </c>
      <c r="G23" s="285"/>
      <c r="I23" s="285"/>
    </row>
    <row r="24" spans="1:9" ht="18" customHeight="1" x14ac:dyDescent="0.55000000000000004">
      <c r="A24" s="511" t="s">
        <v>14</v>
      </c>
      <c r="B24" s="232">
        <v>2840</v>
      </c>
      <c r="C24" s="263">
        <v>63</v>
      </c>
      <c r="D24" s="263">
        <v>78</v>
      </c>
      <c r="E24" s="263">
        <v>4</v>
      </c>
      <c r="F24" s="263">
        <v>4.823943661971831</v>
      </c>
    </row>
    <row r="25" spans="1:9" ht="18" customHeight="1" x14ac:dyDescent="0.55000000000000004">
      <c r="A25" s="511" t="s">
        <v>13</v>
      </c>
      <c r="B25" s="232">
        <v>1403</v>
      </c>
      <c r="C25" s="263">
        <v>129</v>
      </c>
      <c r="D25" s="263">
        <v>118</v>
      </c>
      <c r="E25" s="263">
        <v>53</v>
      </c>
      <c r="F25" s="263">
        <v>13.827512473271561</v>
      </c>
    </row>
    <row r="26" spans="1:9" ht="18" customHeight="1" x14ac:dyDescent="0.55000000000000004">
      <c r="A26" s="511" t="s">
        <v>12</v>
      </c>
      <c r="B26" s="232" t="s">
        <v>18</v>
      </c>
      <c r="C26" s="263">
        <v>253</v>
      </c>
      <c r="D26" s="263">
        <v>271</v>
      </c>
      <c r="E26" s="263">
        <v>126</v>
      </c>
      <c r="F26" s="263" t="s">
        <v>18</v>
      </c>
      <c r="G26" s="285"/>
      <c r="I26" s="285"/>
    </row>
    <row r="27" spans="1:9" ht="18" customHeight="1" x14ac:dyDescent="0.55000000000000004">
      <c r="A27" s="513" t="s">
        <v>11</v>
      </c>
      <c r="B27" s="31">
        <f>B28</f>
        <v>5993</v>
      </c>
      <c r="C27" s="31">
        <f>C28</f>
        <v>582</v>
      </c>
      <c r="D27" s="31">
        <f>D28</f>
        <v>652</v>
      </c>
      <c r="E27" s="31">
        <f>E28</f>
        <v>251</v>
      </c>
      <c r="F27" s="31">
        <f>F28</f>
        <v>16.402469547805772</v>
      </c>
    </row>
    <row r="28" spans="1:9" ht="18" customHeight="1" x14ac:dyDescent="0.55000000000000004">
      <c r="A28" s="512" t="s">
        <v>10</v>
      </c>
      <c r="B28" s="236">
        <v>5993</v>
      </c>
      <c r="C28" s="236">
        <v>582</v>
      </c>
      <c r="D28" s="236">
        <v>652</v>
      </c>
      <c r="E28" s="236">
        <v>251</v>
      </c>
      <c r="F28" s="236">
        <v>16.402469547805772</v>
      </c>
    </row>
    <row r="29" spans="1:9" ht="18" customHeight="1" x14ac:dyDescent="0.55000000000000004">
      <c r="A29" s="511" t="s">
        <v>9</v>
      </c>
      <c r="B29" s="232">
        <v>2141</v>
      </c>
      <c r="C29" s="263">
        <v>133</v>
      </c>
      <c r="D29" s="263">
        <v>141</v>
      </c>
      <c r="E29" s="263">
        <v>57</v>
      </c>
      <c r="F29" s="263">
        <v>10.135450723960766</v>
      </c>
      <c r="G29" s="285"/>
      <c r="I29" s="285"/>
    </row>
    <row r="30" spans="1:9" ht="18" customHeight="1" x14ac:dyDescent="0.55000000000000004">
      <c r="A30" s="511" t="s">
        <v>8</v>
      </c>
      <c r="B30" s="232">
        <v>1261</v>
      </c>
      <c r="C30" s="263">
        <v>211</v>
      </c>
      <c r="D30" s="263">
        <v>269</v>
      </c>
      <c r="E30" s="263">
        <v>125</v>
      </c>
      <c r="F30" s="263">
        <v>28.152260111022997</v>
      </c>
    </row>
    <row r="31" spans="1:9" ht="18" customHeight="1" x14ac:dyDescent="0.55000000000000004">
      <c r="A31" s="511" t="s">
        <v>7</v>
      </c>
      <c r="B31" s="232">
        <v>1020</v>
      </c>
      <c r="C31" s="263">
        <v>116</v>
      </c>
      <c r="D31" s="263">
        <v>139</v>
      </c>
      <c r="E31" s="263">
        <v>64</v>
      </c>
      <c r="F31" s="263">
        <v>18.725490196078432</v>
      </c>
    </row>
    <row r="32" spans="1:9" ht="18" customHeight="1" x14ac:dyDescent="0.55000000000000004">
      <c r="A32" s="511" t="s">
        <v>6</v>
      </c>
      <c r="B32" s="232">
        <v>937</v>
      </c>
      <c r="C32" s="263">
        <v>52</v>
      </c>
      <c r="D32" s="263">
        <v>48</v>
      </c>
      <c r="E32" s="263">
        <v>4</v>
      </c>
      <c r="F32" s="263">
        <v>10.245464247598719</v>
      </c>
      <c r="G32" s="285"/>
      <c r="I32" s="285"/>
    </row>
    <row r="33" spans="1:6" ht="18" customHeight="1" x14ac:dyDescent="0.55000000000000004">
      <c r="A33" s="511" t="s">
        <v>5</v>
      </c>
      <c r="B33" s="232">
        <v>634</v>
      </c>
      <c r="C33" s="263">
        <v>70</v>
      </c>
      <c r="D33" s="263">
        <v>55</v>
      </c>
      <c r="E33" s="263">
        <v>1</v>
      </c>
      <c r="F33" s="263">
        <v>19.558359621451103</v>
      </c>
    </row>
    <row r="34" spans="1:6" x14ac:dyDescent="0.55000000000000004">
      <c r="A34" s="443"/>
      <c r="B34" s="496"/>
      <c r="C34" s="15"/>
      <c r="D34" s="15"/>
      <c r="E34" s="15"/>
      <c r="F34" s="15"/>
    </row>
    <row r="35" spans="1:6" x14ac:dyDescent="0.55000000000000004">
      <c r="A35" s="495" t="s">
        <v>149</v>
      </c>
      <c r="B35" s="13"/>
      <c r="C35" s="11"/>
      <c r="D35" s="294"/>
      <c r="E35" s="11"/>
      <c r="F35" s="294"/>
    </row>
    <row r="36" spans="1:6" ht="30" customHeight="1" x14ac:dyDescent="0.55000000000000004">
      <c r="A36" s="510" t="s">
        <v>212</v>
      </c>
      <c r="B36" s="509"/>
      <c r="C36" s="509"/>
      <c r="D36" s="509"/>
      <c r="E36" s="509"/>
      <c r="F36" s="509"/>
    </row>
    <row r="37" spans="1:6" x14ac:dyDescent="0.55000000000000004">
      <c r="A37" s="94" t="s">
        <v>211</v>
      </c>
      <c r="B37" s="94"/>
      <c r="C37" s="11"/>
      <c r="D37" s="294"/>
      <c r="E37" s="11"/>
      <c r="F37" s="294"/>
    </row>
    <row r="38" spans="1:6" x14ac:dyDescent="0.55000000000000004">
      <c r="A38" s="4"/>
      <c r="B38" s="4"/>
      <c r="C38" s="12"/>
      <c r="D38" s="492"/>
      <c r="E38" s="12"/>
      <c r="F38" s="492"/>
    </row>
    <row r="39" spans="1:6" x14ac:dyDescent="0.55000000000000004">
      <c r="A39" s="4"/>
      <c r="B39" s="491"/>
      <c r="C39" s="4"/>
      <c r="D39" s="4"/>
      <c r="E39" s="4"/>
      <c r="F39" s="3"/>
    </row>
    <row r="40" spans="1:6" s="287" customFormat="1" ht="12" customHeight="1" x14ac:dyDescent="0.2">
      <c r="A40" s="290"/>
      <c r="B40" s="490"/>
      <c r="C40" s="490"/>
      <c r="D40" s="490"/>
      <c r="E40" s="490"/>
      <c r="F40" s="490"/>
    </row>
    <row r="41" spans="1:6" x14ac:dyDescent="0.55000000000000004">
      <c r="A41" s="4"/>
      <c r="B41" s="4"/>
      <c r="C41" s="4"/>
      <c r="D41" s="4"/>
      <c r="E41" s="4"/>
      <c r="F41" s="3"/>
    </row>
    <row r="42" spans="1:6" x14ac:dyDescent="0.55000000000000004">
      <c r="A42" s="4"/>
      <c r="B42" s="4"/>
      <c r="C42" s="3"/>
      <c r="D42" s="286"/>
      <c r="E42" s="3"/>
      <c r="F42" s="286"/>
    </row>
    <row r="43" spans="1:6" x14ac:dyDescent="0.55000000000000004">
      <c r="A43" s="4"/>
      <c r="B43" s="4"/>
      <c r="C43" s="3"/>
      <c r="D43" s="286"/>
      <c r="E43" s="3"/>
      <c r="F43" s="286"/>
    </row>
    <row r="44" spans="1:6" x14ac:dyDescent="0.55000000000000004">
      <c r="A44" s="4"/>
      <c r="B44" s="4"/>
      <c r="C44" s="3"/>
      <c r="D44" s="286"/>
      <c r="E44" s="3"/>
      <c r="F44" s="286"/>
    </row>
    <row r="45" spans="1:6" x14ac:dyDescent="0.55000000000000004">
      <c r="B45" s="2"/>
      <c r="C45" s="1"/>
      <c r="D45" s="285"/>
      <c r="E45" s="1"/>
      <c r="F45" s="285"/>
    </row>
    <row r="46" spans="1:6" x14ac:dyDescent="0.55000000000000004">
      <c r="B46" s="2"/>
      <c r="C46" s="1"/>
      <c r="D46" s="285"/>
      <c r="E46" s="1"/>
      <c r="F46" s="285"/>
    </row>
  </sheetData>
  <mergeCells count="9">
    <mergeCell ref="A36:F36"/>
    <mergeCell ref="A40:F40"/>
    <mergeCell ref="A2:A8"/>
    <mergeCell ref="B2:F2"/>
    <mergeCell ref="B3:B7"/>
    <mergeCell ref="C3:C7"/>
    <mergeCell ref="D3:D7"/>
    <mergeCell ref="E3:E7"/>
    <mergeCell ref="F3:F7"/>
  </mergeCells>
  <phoneticPr fontId="6"/>
  <pageMargins left="0.98425196850393704" right="0.39370078740157483" top="1.1811023622047245" bottom="0.78740157480314965" header="0" footer="0"/>
  <pageSetup paperSize="9" orientation="portrait" r:id="rId1"/>
  <headerFooter alignWithMargins="0"/>
  <rowBreaks count="3" manualBreakCount="3">
    <brk id="35805" min="227" max="54353" man="1"/>
    <brk id="36255" min="223" max="57901" man="1"/>
    <brk id="36513" min="219" max="5803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33"/>
  <sheetViews>
    <sheetView showGridLines="0" view="pageBreakPreview" zoomScale="75" zoomScaleNormal="100" zoomScaleSheetLayoutView="75" workbookViewId="0">
      <pane xSplit="1" ySplit="11" topLeftCell="B18" activePane="bottomRight" state="frozen"/>
      <selection activeCell="B8" sqref="B8:O8"/>
      <selection pane="topRight" activeCell="B8" sqref="B8:O8"/>
      <selection pane="bottomLeft" activeCell="B8" sqref="B8:O8"/>
      <selection pane="bottomRight" activeCell="B8" sqref="B8:O8"/>
    </sheetView>
  </sheetViews>
  <sheetFormatPr defaultColWidth="9" defaultRowHeight="18" x14ac:dyDescent="0.55000000000000004"/>
  <cols>
    <col min="1" max="1" width="11.7265625" style="534" customWidth="1"/>
    <col min="2" max="4" width="10.6328125" style="533" customWidth="1"/>
    <col min="5" max="5" width="10.6328125" style="532" customWidth="1"/>
    <col min="6" max="6" width="10.6328125" style="533" customWidth="1"/>
    <col min="7" max="9" width="10.6328125" style="532" customWidth="1"/>
    <col min="10" max="10" width="10.6328125" style="533" customWidth="1"/>
    <col min="11" max="21" width="10.6328125" style="532" customWidth="1"/>
    <col min="22" max="22" width="2.26953125" style="532" customWidth="1"/>
    <col min="23" max="30" width="8.26953125" style="532" customWidth="1"/>
    <col min="31" max="16384" width="9" style="532"/>
  </cols>
  <sheetData>
    <row r="1" spans="1:21" ht="19.5" customHeight="1" x14ac:dyDescent="0.55000000000000004">
      <c r="A1" s="583" t="s">
        <v>237</v>
      </c>
      <c r="B1" s="582"/>
      <c r="C1" s="582"/>
      <c r="D1" s="582"/>
      <c r="E1" s="581"/>
      <c r="F1" s="582"/>
      <c r="G1" s="581"/>
      <c r="H1" s="581"/>
      <c r="I1" s="581"/>
      <c r="J1" s="582"/>
      <c r="K1" s="581"/>
      <c r="L1" s="581"/>
      <c r="U1" s="580" t="s">
        <v>40</v>
      </c>
    </row>
    <row r="2" spans="1:21" ht="28" customHeight="1" x14ac:dyDescent="0.55000000000000004">
      <c r="A2" s="560"/>
      <c r="B2" s="573" t="s">
        <v>185</v>
      </c>
      <c r="C2" s="579" t="s">
        <v>236</v>
      </c>
      <c r="D2" s="578"/>
      <c r="E2" s="556" t="s">
        <v>235</v>
      </c>
      <c r="F2" s="556"/>
      <c r="G2" s="556"/>
      <c r="H2" s="556"/>
      <c r="I2" s="577"/>
      <c r="J2" s="576" t="s">
        <v>206</v>
      </c>
      <c r="K2" s="575"/>
      <c r="L2" s="575"/>
      <c r="M2" s="575"/>
      <c r="N2" s="575"/>
      <c r="O2" s="575"/>
      <c r="P2" s="575"/>
      <c r="Q2" s="575"/>
      <c r="R2" s="575"/>
      <c r="S2" s="575"/>
      <c r="T2" s="575"/>
      <c r="U2" s="574"/>
    </row>
    <row r="3" spans="1:21" ht="28" customHeight="1" x14ac:dyDescent="0.55000000000000004">
      <c r="A3" s="560"/>
      <c r="B3" s="564"/>
      <c r="C3" s="556" t="s">
        <v>234</v>
      </c>
      <c r="D3" s="556" t="s">
        <v>233</v>
      </c>
      <c r="E3" s="573" t="s">
        <v>232</v>
      </c>
      <c r="F3" s="573" t="s">
        <v>231</v>
      </c>
      <c r="G3" s="573" t="s">
        <v>230</v>
      </c>
      <c r="H3" s="573" t="s">
        <v>229</v>
      </c>
      <c r="I3" s="564" t="s">
        <v>184</v>
      </c>
      <c r="J3" s="572" t="s">
        <v>182</v>
      </c>
      <c r="K3" s="571"/>
      <c r="L3" s="571"/>
      <c r="M3" s="571"/>
      <c r="N3" s="571"/>
      <c r="O3" s="571"/>
      <c r="P3" s="571"/>
      <c r="Q3" s="571"/>
      <c r="R3" s="571"/>
      <c r="S3" s="570"/>
      <c r="T3" s="556" t="s">
        <v>181</v>
      </c>
      <c r="U3" s="556" t="s">
        <v>180</v>
      </c>
    </row>
    <row r="4" spans="1:21" ht="28" customHeight="1" x14ac:dyDescent="0.55000000000000004">
      <c r="A4" s="560"/>
      <c r="B4" s="564"/>
      <c r="C4" s="556"/>
      <c r="D4" s="556"/>
      <c r="E4" s="564"/>
      <c r="F4" s="564"/>
      <c r="G4" s="564"/>
      <c r="H4" s="564"/>
      <c r="I4" s="564"/>
      <c r="J4" s="560" t="s">
        <v>179</v>
      </c>
      <c r="K4" s="569" t="s">
        <v>178</v>
      </c>
      <c r="L4" s="568"/>
      <c r="M4" s="558" t="s">
        <v>228</v>
      </c>
      <c r="N4" s="558" t="s">
        <v>227</v>
      </c>
      <c r="O4" s="567" t="s">
        <v>226</v>
      </c>
      <c r="P4" s="567" t="s">
        <v>225</v>
      </c>
      <c r="Q4" s="567" t="s">
        <v>224</v>
      </c>
      <c r="R4" s="558" t="s">
        <v>177</v>
      </c>
      <c r="S4" s="566" t="s">
        <v>223</v>
      </c>
      <c r="T4" s="556"/>
      <c r="U4" s="556"/>
    </row>
    <row r="5" spans="1:21" ht="28" customHeight="1" x14ac:dyDescent="0.55000000000000004">
      <c r="A5" s="560"/>
      <c r="B5" s="564"/>
      <c r="C5" s="556"/>
      <c r="D5" s="556"/>
      <c r="E5" s="564"/>
      <c r="F5" s="564"/>
      <c r="G5" s="564"/>
      <c r="H5" s="564"/>
      <c r="I5" s="564"/>
      <c r="J5" s="560"/>
      <c r="K5" s="563"/>
      <c r="L5" s="565" t="s">
        <v>222</v>
      </c>
      <c r="M5" s="558"/>
      <c r="N5" s="558"/>
      <c r="O5" s="563"/>
      <c r="P5" s="563"/>
      <c r="Q5" s="563"/>
      <c r="R5" s="558"/>
      <c r="S5" s="562"/>
      <c r="T5" s="556"/>
      <c r="U5" s="556"/>
    </row>
    <row r="6" spans="1:21" ht="28" customHeight="1" x14ac:dyDescent="0.55000000000000004">
      <c r="A6" s="560"/>
      <c r="B6" s="564"/>
      <c r="C6" s="556"/>
      <c r="D6" s="556"/>
      <c r="E6" s="564"/>
      <c r="F6" s="564"/>
      <c r="G6" s="564"/>
      <c r="H6" s="564"/>
      <c r="I6" s="564"/>
      <c r="J6" s="560"/>
      <c r="K6" s="563"/>
      <c r="L6" s="558"/>
      <c r="M6" s="558"/>
      <c r="N6" s="558"/>
      <c r="O6" s="563"/>
      <c r="P6" s="563"/>
      <c r="Q6" s="563"/>
      <c r="R6" s="558"/>
      <c r="S6" s="562"/>
      <c r="T6" s="556"/>
      <c r="U6" s="556"/>
    </row>
    <row r="7" spans="1:21" ht="10.5" customHeight="1" x14ac:dyDescent="0.55000000000000004">
      <c r="A7" s="560"/>
      <c r="B7" s="561"/>
      <c r="C7" s="556"/>
      <c r="D7" s="556"/>
      <c r="E7" s="561"/>
      <c r="F7" s="561"/>
      <c r="G7" s="561"/>
      <c r="H7" s="561"/>
      <c r="I7" s="561"/>
      <c r="J7" s="560"/>
      <c r="K7" s="559"/>
      <c r="L7" s="558"/>
      <c r="M7" s="558"/>
      <c r="N7" s="558"/>
      <c r="O7" s="559"/>
      <c r="P7" s="559"/>
      <c r="Q7" s="559"/>
      <c r="R7" s="558"/>
      <c r="S7" s="557"/>
      <c r="T7" s="556"/>
      <c r="U7" s="556"/>
    </row>
    <row r="8" spans="1:21" ht="28" customHeight="1" x14ac:dyDescent="0.55000000000000004">
      <c r="A8" s="554" t="s">
        <v>30</v>
      </c>
      <c r="B8" s="553">
        <v>167748</v>
      </c>
      <c r="C8" s="553">
        <v>166422</v>
      </c>
      <c r="D8" s="553">
        <v>94</v>
      </c>
      <c r="E8" s="555">
        <v>161229</v>
      </c>
      <c r="F8" s="553">
        <v>2430</v>
      </c>
      <c r="G8" s="555">
        <v>100</v>
      </c>
      <c r="H8" s="555">
        <v>23</v>
      </c>
      <c r="I8" s="555">
        <v>5233</v>
      </c>
      <c r="J8" s="555">
        <v>854</v>
      </c>
      <c r="K8" s="555">
        <v>54</v>
      </c>
      <c r="L8" s="555">
        <v>4</v>
      </c>
      <c r="M8" s="555">
        <v>7</v>
      </c>
      <c r="N8" s="555">
        <v>105</v>
      </c>
      <c r="O8" s="555">
        <v>137</v>
      </c>
      <c r="P8" s="555">
        <v>26</v>
      </c>
      <c r="Q8" s="555">
        <v>236</v>
      </c>
      <c r="R8" s="555">
        <v>466</v>
      </c>
      <c r="S8" s="555">
        <v>199</v>
      </c>
      <c r="T8" s="555">
        <v>370</v>
      </c>
      <c r="U8" s="555">
        <v>2777</v>
      </c>
    </row>
    <row r="9" spans="1:21" ht="28" customHeight="1" x14ac:dyDescent="0.55000000000000004">
      <c r="A9" s="554" t="s">
        <v>29</v>
      </c>
      <c r="B9" s="553">
        <f>SUM(B10:B11)</f>
        <v>8098</v>
      </c>
      <c r="C9" s="553">
        <f>SUM(C10:C11)</f>
        <v>8097</v>
      </c>
      <c r="D9" s="553">
        <f>SUM(D10:D11)</f>
        <v>1</v>
      </c>
      <c r="E9" s="553">
        <f>SUM(E10:E11)</f>
        <v>7859</v>
      </c>
      <c r="F9" s="553">
        <f>SUM(F10:F11)</f>
        <v>116</v>
      </c>
      <c r="G9" s="553">
        <f>SUM(G10:G11)</f>
        <v>6</v>
      </c>
      <c r="H9" s="553">
        <f>SUM(H10:H11)</f>
        <v>3</v>
      </c>
      <c r="I9" s="553">
        <f>SUM(I10:I11)</f>
        <v>233</v>
      </c>
      <c r="J9" s="553">
        <f>SUM(J10:J11)</f>
        <v>90</v>
      </c>
      <c r="K9" s="553">
        <f>SUM(K10:K11)</f>
        <v>2</v>
      </c>
      <c r="L9" s="553">
        <f>SUM(L10:L11)</f>
        <v>1</v>
      </c>
      <c r="M9" s="553">
        <f>SUM(M10:M11)</f>
        <v>0</v>
      </c>
      <c r="N9" s="553">
        <f>SUM(N10:N11)</f>
        <v>12</v>
      </c>
      <c r="O9" s="553">
        <f>SUM(O10:O11)</f>
        <v>21</v>
      </c>
      <c r="P9" s="553">
        <f>SUM(P10:P11)</f>
        <v>9</v>
      </c>
      <c r="Q9" s="553">
        <f>SUM(Q10:Q11)</f>
        <v>24</v>
      </c>
      <c r="R9" s="553">
        <f>SUM(R10:R11)</f>
        <v>14</v>
      </c>
      <c r="S9" s="553">
        <f>SUM(S10:S11)</f>
        <v>13</v>
      </c>
      <c r="T9" s="553">
        <f>SUM(T10:T11)</f>
        <v>43</v>
      </c>
      <c r="U9" s="553">
        <f>SUM(U10:U11)</f>
        <v>5</v>
      </c>
    </row>
    <row r="10" spans="1:21" ht="28" customHeight="1" x14ac:dyDescent="0.55000000000000004">
      <c r="A10" s="551" t="s">
        <v>28</v>
      </c>
      <c r="B10" s="543">
        <v>4957</v>
      </c>
      <c r="C10" s="543">
        <v>4956</v>
      </c>
      <c r="D10" s="543">
        <v>1</v>
      </c>
      <c r="E10" s="552">
        <v>4779</v>
      </c>
      <c r="F10" s="543">
        <v>84</v>
      </c>
      <c r="G10" s="552">
        <v>6</v>
      </c>
      <c r="H10" s="552">
        <v>1</v>
      </c>
      <c r="I10" s="552">
        <v>178</v>
      </c>
      <c r="J10" s="543">
        <v>73</v>
      </c>
      <c r="K10" s="543">
        <v>1</v>
      </c>
      <c r="L10" s="543">
        <v>1</v>
      </c>
      <c r="M10" s="543">
        <v>0</v>
      </c>
      <c r="N10" s="543">
        <v>9</v>
      </c>
      <c r="O10" s="543">
        <v>19</v>
      </c>
      <c r="P10" s="543">
        <v>9</v>
      </c>
      <c r="Q10" s="543">
        <v>19</v>
      </c>
      <c r="R10" s="543">
        <v>8</v>
      </c>
      <c r="S10" s="543">
        <v>8</v>
      </c>
      <c r="T10" s="543">
        <v>32</v>
      </c>
      <c r="U10" s="543">
        <v>0</v>
      </c>
    </row>
    <row r="11" spans="1:21" s="550" customFormat="1" ht="28" customHeight="1" x14ac:dyDescent="0.55000000000000004">
      <c r="A11" s="551" t="s">
        <v>221</v>
      </c>
      <c r="B11" s="543">
        <f>SUM(B12:B19)</f>
        <v>3141</v>
      </c>
      <c r="C11" s="543">
        <f>SUM(C12:C19)</f>
        <v>3141</v>
      </c>
      <c r="D11" s="543">
        <f>SUM(D12:D19)</f>
        <v>0</v>
      </c>
      <c r="E11" s="543">
        <f>SUM(E12:E19)</f>
        <v>3080</v>
      </c>
      <c r="F11" s="543">
        <f>SUM(F12:F19)</f>
        <v>32</v>
      </c>
      <c r="G11" s="543">
        <f>SUM(G12:G19)</f>
        <v>0</v>
      </c>
      <c r="H11" s="543">
        <f>SUM(H12:H19)</f>
        <v>2</v>
      </c>
      <c r="I11" s="543">
        <f>SUM(I12:I19)</f>
        <v>55</v>
      </c>
      <c r="J11" s="543">
        <f>SUM(J12:J19)</f>
        <v>17</v>
      </c>
      <c r="K11" s="543">
        <f>SUM(K12:K19)</f>
        <v>1</v>
      </c>
      <c r="L11" s="543">
        <f>SUM(L12:L19)</f>
        <v>0</v>
      </c>
      <c r="M11" s="543">
        <f>SUM(M12:M19)</f>
        <v>0</v>
      </c>
      <c r="N11" s="543">
        <f>SUM(N12:N19)</f>
        <v>3</v>
      </c>
      <c r="O11" s="543">
        <f>SUM(O12:O19)</f>
        <v>2</v>
      </c>
      <c r="P11" s="543">
        <f>SUM(P12:P19)</f>
        <v>0</v>
      </c>
      <c r="Q11" s="543">
        <f>SUM(Q12:Q19)</f>
        <v>5</v>
      </c>
      <c r="R11" s="543">
        <f>SUM(R12:R19)</f>
        <v>6</v>
      </c>
      <c r="S11" s="543">
        <f>SUM(S12:S19)</f>
        <v>5</v>
      </c>
      <c r="T11" s="543">
        <f>SUM(T12:T19)</f>
        <v>11</v>
      </c>
      <c r="U11" s="543">
        <f>SUM(U12:U19)</f>
        <v>5</v>
      </c>
    </row>
    <row r="12" spans="1:21" ht="28" customHeight="1" x14ac:dyDescent="0.55000000000000004">
      <c r="A12" s="541" t="s">
        <v>26</v>
      </c>
      <c r="B12" s="540">
        <v>928</v>
      </c>
      <c r="C12" s="540">
        <v>928</v>
      </c>
      <c r="D12" s="540" t="s">
        <v>4</v>
      </c>
      <c r="E12" s="549">
        <v>921</v>
      </c>
      <c r="F12" s="540" t="s">
        <v>4</v>
      </c>
      <c r="G12" s="549" t="s">
        <v>4</v>
      </c>
      <c r="H12" s="549" t="s">
        <v>4</v>
      </c>
      <c r="I12" s="549">
        <v>8</v>
      </c>
      <c r="J12" s="540">
        <v>1</v>
      </c>
      <c r="K12" s="540" t="s">
        <v>4</v>
      </c>
      <c r="L12" s="540" t="s">
        <v>4</v>
      </c>
      <c r="M12" s="540" t="s">
        <v>4</v>
      </c>
      <c r="N12" s="540">
        <v>1</v>
      </c>
      <c r="O12" s="540" t="s">
        <v>4</v>
      </c>
      <c r="P12" s="540" t="s">
        <v>4</v>
      </c>
      <c r="Q12" s="540" t="s">
        <v>4</v>
      </c>
      <c r="R12" s="540" t="s">
        <v>4</v>
      </c>
      <c r="S12" s="540" t="s">
        <v>4</v>
      </c>
      <c r="T12" s="540">
        <v>6</v>
      </c>
      <c r="U12" s="540" t="s">
        <v>4</v>
      </c>
    </row>
    <row r="13" spans="1:21" ht="28" customHeight="1" x14ac:dyDescent="0.55000000000000004">
      <c r="A13" s="541" t="s">
        <v>25</v>
      </c>
      <c r="B13" s="540">
        <v>315</v>
      </c>
      <c r="C13" s="540">
        <v>315</v>
      </c>
      <c r="D13" s="540" t="s">
        <v>4</v>
      </c>
      <c r="E13" s="549">
        <v>308</v>
      </c>
      <c r="F13" s="540">
        <v>4</v>
      </c>
      <c r="G13" s="549" t="s">
        <v>4</v>
      </c>
      <c r="H13" s="549" t="s">
        <v>4</v>
      </c>
      <c r="I13" s="549">
        <v>7</v>
      </c>
      <c r="J13" s="540">
        <v>5</v>
      </c>
      <c r="K13" s="540" t="s">
        <v>4</v>
      </c>
      <c r="L13" s="540" t="s">
        <v>4</v>
      </c>
      <c r="M13" s="540" t="s">
        <v>4</v>
      </c>
      <c r="N13" s="540" t="s">
        <v>4</v>
      </c>
      <c r="O13" s="540" t="s">
        <v>4</v>
      </c>
      <c r="P13" s="540" t="s">
        <v>4</v>
      </c>
      <c r="Q13" s="540">
        <v>2</v>
      </c>
      <c r="R13" s="540" t="s">
        <v>4</v>
      </c>
      <c r="S13" s="540" t="s">
        <v>4</v>
      </c>
      <c r="T13" s="540" t="s">
        <v>4</v>
      </c>
      <c r="U13" s="540" t="s">
        <v>4</v>
      </c>
    </row>
    <row r="14" spans="1:21" ht="28" customHeight="1" x14ac:dyDescent="0.55000000000000004">
      <c r="A14" s="541" t="s">
        <v>24</v>
      </c>
      <c r="B14" s="540">
        <v>120</v>
      </c>
      <c r="C14" s="540">
        <v>120</v>
      </c>
      <c r="D14" s="540" t="s">
        <v>4</v>
      </c>
      <c r="E14" s="549">
        <v>118</v>
      </c>
      <c r="F14" s="540">
        <v>1</v>
      </c>
      <c r="G14" s="549" t="s">
        <v>4</v>
      </c>
      <c r="H14" s="549" t="s">
        <v>4</v>
      </c>
      <c r="I14" s="549">
        <v>2</v>
      </c>
      <c r="J14" s="540">
        <v>1</v>
      </c>
      <c r="K14" s="540" t="s">
        <v>4</v>
      </c>
      <c r="L14" s="540" t="s">
        <v>4</v>
      </c>
      <c r="M14" s="540" t="s">
        <v>4</v>
      </c>
      <c r="N14" s="540" t="s">
        <v>4</v>
      </c>
      <c r="O14" s="540" t="s">
        <v>4</v>
      </c>
      <c r="P14" s="540" t="s">
        <v>4</v>
      </c>
      <c r="Q14" s="540" t="s">
        <v>4</v>
      </c>
      <c r="R14" s="540" t="s">
        <v>4</v>
      </c>
      <c r="S14" s="540" t="s">
        <v>4</v>
      </c>
      <c r="T14" s="540" t="s">
        <v>4</v>
      </c>
      <c r="U14" s="540">
        <v>1</v>
      </c>
    </row>
    <row r="15" spans="1:21" ht="28" customHeight="1" x14ac:dyDescent="0.55000000000000004">
      <c r="A15" s="541" t="s">
        <v>23</v>
      </c>
      <c r="B15" s="540">
        <v>101</v>
      </c>
      <c r="C15" s="540">
        <v>101</v>
      </c>
      <c r="D15" s="540" t="s">
        <v>4</v>
      </c>
      <c r="E15" s="549">
        <v>100</v>
      </c>
      <c r="F15" s="540">
        <v>1</v>
      </c>
      <c r="G15" s="549" t="s">
        <v>4</v>
      </c>
      <c r="H15" s="549" t="s">
        <v>4</v>
      </c>
      <c r="I15" s="549">
        <v>1</v>
      </c>
      <c r="J15" s="540" t="s">
        <v>4</v>
      </c>
      <c r="K15" s="540" t="s">
        <v>4</v>
      </c>
      <c r="L15" s="540" t="s">
        <v>4</v>
      </c>
      <c r="M15" s="540" t="s">
        <v>4</v>
      </c>
      <c r="N15" s="540">
        <v>1</v>
      </c>
      <c r="O15" s="540" t="s">
        <v>4</v>
      </c>
      <c r="P15" s="540" t="s">
        <v>4</v>
      </c>
      <c r="Q15" s="540" t="s">
        <v>4</v>
      </c>
      <c r="R15" s="540" t="s">
        <v>4</v>
      </c>
      <c r="S15" s="540" t="s">
        <v>4</v>
      </c>
      <c r="T15" s="540" t="s">
        <v>4</v>
      </c>
      <c r="U15" s="540" t="s">
        <v>4</v>
      </c>
    </row>
    <row r="16" spans="1:21" ht="28" customHeight="1" x14ac:dyDescent="0.55000000000000004">
      <c r="A16" s="541" t="s">
        <v>22</v>
      </c>
      <c r="B16" s="540">
        <v>199</v>
      </c>
      <c r="C16" s="540">
        <v>199</v>
      </c>
      <c r="D16" s="540" t="s">
        <v>4</v>
      </c>
      <c r="E16" s="549">
        <v>194</v>
      </c>
      <c r="F16" s="540">
        <v>2</v>
      </c>
      <c r="G16" s="549" t="s">
        <v>4</v>
      </c>
      <c r="H16" s="549" t="s">
        <v>4</v>
      </c>
      <c r="I16" s="549">
        <v>5</v>
      </c>
      <c r="J16" s="540">
        <v>1</v>
      </c>
      <c r="K16" s="540" t="s">
        <v>4</v>
      </c>
      <c r="L16" s="540" t="s">
        <v>4</v>
      </c>
      <c r="M16" s="540" t="s">
        <v>4</v>
      </c>
      <c r="N16" s="540" t="s">
        <v>4</v>
      </c>
      <c r="O16" s="540" t="s">
        <v>4</v>
      </c>
      <c r="P16" s="540" t="s">
        <v>4</v>
      </c>
      <c r="Q16" s="540" t="s">
        <v>4</v>
      </c>
      <c r="R16" s="540">
        <v>1</v>
      </c>
      <c r="S16" s="540">
        <v>3</v>
      </c>
      <c r="T16" s="540" t="s">
        <v>4</v>
      </c>
      <c r="U16" s="540" t="s">
        <v>4</v>
      </c>
    </row>
    <row r="17" spans="1:21" ht="28" customHeight="1" x14ac:dyDescent="0.55000000000000004">
      <c r="A17" s="541" t="s">
        <v>21</v>
      </c>
      <c r="B17" s="540">
        <v>970</v>
      </c>
      <c r="C17" s="540">
        <v>970</v>
      </c>
      <c r="D17" s="540" t="s">
        <v>4</v>
      </c>
      <c r="E17" s="549">
        <v>944</v>
      </c>
      <c r="F17" s="540">
        <v>16</v>
      </c>
      <c r="G17" s="549" t="s">
        <v>4</v>
      </c>
      <c r="H17" s="549">
        <v>1</v>
      </c>
      <c r="I17" s="549">
        <v>21</v>
      </c>
      <c r="J17" s="540">
        <v>8</v>
      </c>
      <c r="K17" s="540">
        <v>1</v>
      </c>
      <c r="L17" s="540" t="s">
        <v>4</v>
      </c>
      <c r="M17" s="540" t="s">
        <v>4</v>
      </c>
      <c r="N17" s="540">
        <v>1</v>
      </c>
      <c r="O17" s="540">
        <v>2</v>
      </c>
      <c r="P17" s="540" t="s">
        <v>4</v>
      </c>
      <c r="Q17" s="540">
        <v>2</v>
      </c>
      <c r="R17" s="540">
        <v>4</v>
      </c>
      <c r="S17" s="540" t="s">
        <v>4</v>
      </c>
      <c r="T17" s="540">
        <v>2</v>
      </c>
      <c r="U17" s="540">
        <v>1</v>
      </c>
    </row>
    <row r="18" spans="1:21" ht="28" customHeight="1" x14ac:dyDescent="0.55000000000000004">
      <c r="A18" s="541" t="s">
        <v>20</v>
      </c>
      <c r="B18" s="540">
        <v>68</v>
      </c>
      <c r="C18" s="540">
        <v>68</v>
      </c>
      <c r="D18" s="540" t="s">
        <v>4</v>
      </c>
      <c r="E18" s="549">
        <v>64</v>
      </c>
      <c r="F18" s="540">
        <v>2</v>
      </c>
      <c r="G18" s="549" t="s">
        <v>4</v>
      </c>
      <c r="H18" s="549">
        <v>1</v>
      </c>
      <c r="I18" s="549">
        <v>2</v>
      </c>
      <c r="J18" s="540" t="s">
        <v>4</v>
      </c>
      <c r="K18" s="540" t="s">
        <v>4</v>
      </c>
      <c r="L18" s="540" t="s">
        <v>4</v>
      </c>
      <c r="M18" s="540" t="s">
        <v>4</v>
      </c>
      <c r="N18" s="540" t="s">
        <v>4</v>
      </c>
      <c r="O18" s="540" t="s">
        <v>4</v>
      </c>
      <c r="P18" s="540" t="s">
        <v>4</v>
      </c>
      <c r="Q18" s="540" t="s">
        <v>4</v>
      </c>
      <c r="R18" s="540" t="s">
        <v>4</v>
      </c>
      <c r="S18" s="540" t="s">
        <v>4</v>
      </c>
      <c r="T18" s="540">
        <v>2</v>
      </c>
      <c r="U18" s="540" t="s">
        <v>4</v>
      </c>
    </row>
    <row r="19" spans="1:21" ht="28" customHeight="1" x14ac:dyDescent="0.55000000000000004">
      <c r="A19" s="541" t="s">
        <v>19</v>
      </c>
      <c r="B19" s="540">
        <v>440</v>
      </c>
      <c r="C19" s="540">
        <v>440</v>
      </c>
      <c r="D19" s="540" t="s">
        <v>4</v>
      </c>
      <c r="E19" s="549">
        <v>431</v>
      </c>
      <c r="F19" s="540">
        <v>6</v>
      </c>
      <c r="G19" s="549" t="s">
        <v>4</v>
      </c>
      <c r="H19" s="549" t="s">
        <v>4</v>
      </c>
      <c r="I19" s="549">
        <v>9</v>
      </c>
      <c r="J19" s="540">
        <v>1</v>
      </c>
      <c r="K19" s="540" t="s">
        <v>4</v>
      </c>
      <c r="L19" s="540" t="s">
        <v>4</v>
      </c>
      <c r="M19" s="540" t="s">
        <v>4</v>
      </c>
      <c r="N19" s="540" t="s">
        <v>4</v>
      </c>
      <c r="O19" s="540" t="s">
        <v>4</v>
      </c>
      <c r="P19" s="540" t="s">
        <v>4</v>
      </c>
      <c r="Q19" s="540">
        <v>1</v>
      </c>
      <c r="R19" s="540">
        <v>1</v>
      </c>
      <c r="S19" s="540">
        <v>2</v>
      </c>
      <c r="T19" s="540">
        <v>1</v>
      </c>
      <c r="U19" s="540">
        <v>3</v>
      </c>
    </row>
    <row r="20" spans="1:21" ht="28" customHeight="1" x14ac:dyDescent="0.55000000000000004">
      <c r="A20" s="547" t="s">
        <v>17</v>
      </c>
      <c r="B20" s="546">
        <f>B21</f>
        <v>925</v>
      </c>
      <c r="C20" s="546">
        <f>C21</f>
        <v>0</v>
      </c>
      <c r="D20" s="546">
        <f>D21</f>
        <v>931</v>
      </c>
      <c r="E20" s="548">
        <f>E21</f>
        <v>14</v>
      </c>
      <c r="F20" s="546">
        <f>F21</f>
        <v>0</v>
      </c>
      <c r="G20" s="548">
        <f>G21</f>
        <v>0</v>
      </c>
      <c r="H20" s="548">
        <f>H21</f>
        <v>12</v>
      </c>
      <c r="I20" s="548">
        <f>I21</f>
        <v>4</v>
      </c>
      <c r="J20" s="548">
        <f>J21</f>
        <v>1</v>
      </c>
      <c r="K20" s="548">
        <f>K21</f>
        <v>0</v>
      </c>
      <c r="L20" s="548">
        <f>L21</f>
        <v>0</v>
      </c>
      <c r="M20" s="548">
        <f>M21</f>
        <v>2</v>
      </c>
      <c r="N20" s="548">
        <f>N21</f>
        <v>0</v>
      </c>
      <c r="O20" s="548">
        <f>O21</f>
        <v>0</v>
      </c>
      <c r="P20" s="548">
        <f>P21</f>
        <v>1</v>
      </c>
      <c r="Q20" s="548">
        <f>Q21</f>
        <v>1</v>
      </c>
      <c r="R20" s="548">
        <f>R21</f>
        <v>3</v>
      </c>
      <c r="S20" s="548">
        <f>S21</f>
        <v>2</v>
      </c>
      <c r="T20" s="548">
        <f>T21</f>
        <v>0</v>
      </c>
      <c r="U20" s="548">
        <f>U21</f>
        <v>0</v>
      </c>
    </row>
    <row r="21" spans="1:21" ht="28" customHeight="1" x14ac:dyDescent="0.55000000000000004">
      <c r="A21" s="544" t="s">
        <v>16</v>
      </c>
      <c r="B21" s="543">
        <v>925</v>
      </c>
      <c r="C21" s="543">
        <v>0</v>
      </c>
      <c r="D21" s="543">
        <v>931</v>
      </c>
      <c r="E21" s="542">
        <v>14</v>
      </c>
      <c r="F21" s="543">
        <v>0</v>
      </c>
      <c r="G21" s="542">
        <v>0</v>
      </c>
      <c r="H21" s="542">
        <v>12</v>
      </c>
      <c r="I21" s="542">
        <v>4</v>
      </c>
      <c r="J21" s="542">
        <v>1</v>
      </c>
      <c r="K21" s="542">
        <v>0</v>
      </c>
      <c r="L21" s="542">
        <v>0</v>
      </c>
      <c r="M21" s="542">
        <v>2</v>
      </c>
      <c r="N21" s="542">
        <v>0</v>
      </c>
      <c r="O21" s="542">
        <v>0</v>
      </c>
      <c r="P21" s="542">
        <v>1</v>
      </c>
      <c r="Q21" s="542">
        <v>1</v>
      </c>
      <c r="R21" s="542">
        <v>3</v>
      </c>
      <c r="S21" s="542">
        <v>2</v>
      </c>
      <c r="T21" s="542">
        <v>0</v>
      </c>
      <c r="U21" s="542">
        <v>0</v>
      </c>
    </row>
    <row r="22" spans="1:21" ht="28" customHeight="1" x14ac:dyDescent="0.55000000000000004">
      <c r="A22" s="541" t="s">
        <v>15</v>
      </c>
      <c r="B22" s="540">
        <v>394</v>
      </c>
      <c r="C22" s="540">
        <v>0</v>
      </c>
      <c r="D22" s="540">
        <v>390</v>
      </c>
      <c r="E22" s="539">
        <v>4</v>
      </c>
      <c r="F22" s="540">
        <v>0</v>
      </c>
      <c r="G22" s="539">
        <v>0</v>
      </c>
      <c r="H22" s="539">
        <v>4</v>
      </c>
      <c r="I22" s="539">
        <v>1</v>
      </c>
      <c r="J22" s="539">
        <v>0</v>
      </c>
      <c r="K22" s="539">
        <v>0</v>
      </c>
      <c r="L22" s="539">
        <v>0</v>
      </c>
      <c r="M22" s="539">
        <v>1</v>
      </c>
      <c r="N22" s="539">
        <v>0</v>
      </c>
      <c r="O22" s="539">
        <v>0</v>
      </c>
      <c r="P22" s="539">
        <v>1</v>
      </c>
      <c r="Q22" s="539">
        <v>0</v>
      </c>
      <c r="R22" s="539">
        <v>1</v>
      </c>
      <c r="S22" s="539">
        <v>0</v>
      </c>
      <c r="T22" s="539">
        <v>0</v>
      </c>
      <c r="U22" s="539">
        <v>0</v>
      </c>
    </row>
    <row r="23" spans="1:21" ht="28" customHeight="1" x14ac:dyDescent="0.55000000000000004">
      <c r="A23" s="541" t="s">
        <v>14</v>
      </c>
      <c r="B23" s="540">
        <v>61</v>
      </c>
      <c r="C23" s="540">
        <v>0</v>
      </c>
      <c r="D23" s="540">
        <v>61</v>
      </c>
      <c r="E23" s="539">
        <v>0</v>
      </c>
      <c r="F23" s="540">
        <v>0</v>
      </c>
      <c r="G23" s="539">
        <v>0</v>
      </c>
      <c r="H23" s="539">
        <v>0</v>
      </c>
      <c r="I23" s="539">
        <v>0</v>
      </c>
      <c r="J23" s="539">
        <v>0</v>
      </c>
      <c r="K23" s="539">
        <v>0</v>
      </c>
      <c r="L23" s="539">
        <v>0</v>
      </c>
      <c r="M23" s="539">
        <v>0</v>
      </c>
      <c r="N23" s="539">
        <v>0</v>
      </c>
      <c r="O23" s="539">
        <v>0</v>
      </c>
      <c r="P23" s="539">
        <v>0</v>
      </c>
      <c r="Q23" s="539">
        <v>0</v>
      </c>
      <c r="R23" s="539">
        <v>0</v>
      </c>
      <c r="S23" s="539">
        <v>0</v>
      </c>
      <c r="T23" s="539">
        <v>0</v>
      </c>
      <c r="U23" s="539">
        <v>0</v>
      </c>
    </row>
    <row r="24" spans="1:21" ht="28" customHeight="1" x14ac:dyDescent="0.55000000000000004">
      <c r="A24" s="541" t="s">
        <v>13</v>
      </c>
      <c r="B24" s="540">
        <v>124</v>
      </c>
      <c r="C24" s="540">
        <v>0</v>
      </c>
      <c r="D24" s="540">
        <v>140</v>
      </c>
      <c r="E24" s="539">
        <v>4</v>
      </c>
      <c r="F24" s="540">
        <v>0</v>
      </c>
      <c r="G24" s="539">
        <v>0</v>
      </c>
      <c r="H24" s="539">
        <v>2</v>
      </c>
      <c r="I24" s="539">
        <v>1</v>
      </c>
      <c r="J24" s="539">
        <v>1</v>
      </c>
      <c r="K24" s="539">
        <v>0</v>
      </c>
      <c r="L24" s="539">
        <v>0</v>
      </c>
      <c r="M24" s="539">
        <v>0</v>
      </c>
      <c r="N24" s="539">
        <v>0</v>
      </c>
      <c r="O24" s="539">
        <v>0</v>
      </c>
      <c r="P24" s="539">
        <v>0</v>
      </c>
      <c r="Q24" s="539">
        <v>0</v>
      </c>
      <c r="R24" s="539">
        <v>0</v>
      </c>
      <c r="S24" s="539">
        <v>2</v>
      </c>
      <c r="T24" s="539">
        <v>0</v>
      </c>
      <c r="U24" s="539">
        <v>0</v>
      </c>
    </row>
    <row r="25" spans="1:21" ht="28" customHeight="1" x14ac:dyDescent="0.55000000000000004">
      <c r="A25" s="541" t="s">
        <v>12</v>
      </c>
      <c r="B25" s="540">
        <v>346</v>
      </c>
      <c r="C25" s="540">
        <v>0</v>
      </c>
      <c r="D25" s="540">
        <v>340</v>
      </c>
      <c r="E25" s="539">
        <v>6</v>
      </c>
      <c r="F25" s="540">
        <v>0</v>
      </c>
      <c r="G25" s="539">
        <v>0</v>
      </c>
      <c r="H25" s="539">
        <v>6</v>
      </c>
      <c r="I25" s="539">
        <v>2</v>
      </c>
      <c r="J25" s="539">
        <v>0</v>
      </c>
      <c r="K25" s="539">
        <v>0</v>
      </c>
      <c r="L25" s="539">
        <v>0</v>
      </c>
      <c r="M25" s="539">
        <v>1</v>
      </c>
      <c r="N25" s="539">
        <v>0</v>
      </c>
      <c r="O25" s="539">
        <v>0</v>
      </c>
      <c r="P25" s="539">
        <v>0</v>
      </c>
      <c r="Q25" s="539">
        <v>1</v>
      </c>
      <c r="R25" s="539">
        <v>2</v>
      </c>
      <c r="S25" s="539">
        <v>0</v>
      </c>
      <c r="T25" s="539">
        <v>0</v>
      </c>
      <c r="U25" s="539">
        <v>0</v>
      </c>
    </row>
    <row r="26" spans="1:21" ht="40" customHeight="1" x14ac:dyDescent="0.55000000000000004">
      <c r="A26" s="547" t="s">
        <v>11</v>
      </c>
      <c r="B26" s="546">
        <f>B27</f>
        <v>802</v>
      </c>
      <c r="C26" s="546">
        <f>C27</f>
        <v>644</v>
      </c>
      <c r="D26" s="546" t="str">
        <f>D27</f>
        <v>-</v>
      </c>
      <c r="E26" s="545">
        <f>E27</f>
        <v>774</v>
      </c>
      <c r="F26" s="546">
        <f>F27</f>
        <v>4</v>
      </c>
      <c r="G26" s="545" t="str">
        <f>G27</f>
        <v>-</v>
      </c>
      <c r="H26" s="545" t="str">
        <f>H27</f>
        <v>-</v>
      </c>
      <c r="I26" s="545">
        <f>I27</f>
        <v>10</v>
      </c>
      <c r="J26" s="545">
        <f>J27</f>
        <v>2</v>
      </c>
      <c r="K26" s="545" t="str">
        <f>K27</f>
        <v>-</v>
      </c>
      <c r="L26" s="545" t="str">
        <f>L27</f>
        <v>-</v>
      </c>
      <c r="M26" s="545">
        <f>M27</f>
        <v>1</v>
      </c>
      <c r="N26" s="545">
        <f>N27</f>
        <v>1</v>
      </c>
      <c r="O26" s="545" t="str">
        <f>O27</f>
        <v>-</v>
      </c>
      <c r="P26" s="545" t="str">
        <f>P27</f>
        <v>-</v>
      </c>
      <c r="Q26" s="545" t="str">
        <f>Q27</f>
        <v>-</v>
      </c>
      <c r="R26" s="545" t="str">
        <f>R27</f>
        <v>-</v>
      </c>
      <c r="S26" s="545">
        <f>S27</f>
        <v>1</v>
      </c>
      <c r="T26" s="545">
        <f>T27</f>
        <v>4</v>
      </c>
      <c r="U26" s="545" t="str">
        <f>U27</f>
        <v>-</v>
      </c>
    </row>
    <row r="27" spans="1:21" ht="28" customHeight="1" x14ac:dyDescent="0.55000000000000004">
      <c r="A27" s="544" t="s">
        <v>10</v>
      </c>
      <c r="B27" s="543">
        <v>802</v>
      </c>
      <c r="C27" s="543">
        <v>644</v>
      </c>
      <c r="D27" s="543" t="s">
        <v>4</v>
      </c>
      <c r="E27" s="542">
        <v>774</v>
      </c>
      <c r="F27" s="543">
        <v>4</v>
      </c>
      <c r="G27" s="542" t="s">
        <v>4</v>
      </c>
      <c r="H27" s="542" t="s">
        <v>4</v>
      </c>
      <c r="I27" s="542">
        <v>10</v>
      </c>
      <c r="J27" s="542">
        <v>2</v>
      </c>
      <c r="K27" s="542" t="s">
        <v>4</v>
      </c>
      <c r="L27" s="542" t="s">
        <v>4</v>
      </c>
      <c r="M27" s="542">
        <v>1</v>
      </c>
      <c r="N27" s="542">
        <v>1</v>
      </c>
      <c r="O27" s="542" t="s">
        <v>4</v>
      </c>
      <c r="P27" s="542" t="s">
        <v>4</v>
      </c>
      <c r="Q27" s="542" t="s">
        <v>4</v>
      </c>
      <c r="R27" s="542" t="s">
        <v>4</v>
      </c>
      <c r="S27" s="542">
        <v>1</v>
      </c>
      <c r="T27" s="542">
        <v>4</v>
      </c>
      <c r="U27" s="542" t="s">
        <v>4</v>
      </c>
    </row>
    <row r="28" spans="1:21" ht="28" customHeight="1" x14ac:dyDescent="0.55000000000000004">
      <c r="A28" s="541" t="s">
        <v>9</v>
      </c>
      <c r="B28" s="540">
        <v>179</v>
      </c>
      <c r="C28" s="540">
        <v>179</v>
      </c>
      <c r="D28" s="540" t="s">
        <v>4</v>
      </c>
      <c r="E28" s="539">
        <v>176</v>
      </c>
      <c r="F28" s="540" t="s">
        <v>4</v>
      </c>
      <c r="G28" s="539" t="s">
        <v>4</v>
      </c>
      <c r="H28" s="539" t="s">
        <v>4</v>
      </c>
      <c r="I28" s="539">
        <v>2</v>
      </c>
      <c r="J28" s="539">
        <v>1</v>
      </c>
      <c r="K28" s="539" t="s">
        <v>4</v>
      </c>
      <c r="L28" s="539" t="s">
        <v>4</v>
      </c>
      <c r="M28" s="539" t="s">
        <v>4</v>
      </c>
      <c r="N28" s="539">
        <v>1</v>
      </c>
      <c r="O28" s="539" t="s">
        <v>4</v>
      </c>
      <c r="P28" s="539" t="s">
        <v>4</v>
      </c>
      <c r="Q28" s="539" t="s">
        <v>4</v>
      </c>
      <c r="R28" s="539" t="s">
        <v>4</v>
      </c>
      <c r="S28" s="539" t="s">
        <v>4</v>
      </c>
      <c r="T28" s="539" t="s">
        <v>4</v>
      </c>
      <c r="U28" s="539" t="s">
        <v>4</v>
      </c>
    </row>
    <row r="29" spans="1:21" ht="28" customHeight="1" x14ac:dyDescent="0.55000000000000004">
      <c r="A29" s="541" t="s">
        <v>8</v>
      </c>
      <c r="B29" s="540">
        <v>337</v>
      </c>
      <c r="C29" s="540">
        <v>179</v>
      </c>
      <c r="D29" s="540" t="s">
        <v>4</v>
      </c>
      <c r="E29" s="539">
        <v>315</v>
      </c>
      <c r="F29" s="540">
        <v>2</v>
      </c>
      <c r="G29" s="539" t="s">
        <v>4</v>
      </c>
      <c r="H29" s="539" t="s">
        <v>4</v>
      </c>
      <c r="I29" s="539">
        <v>5</v>
      </c>
      <c r="J29" s="539" t="s">
        <v>4</v>
      </c>
      <c r="K29" s="539" t="s">
        <v>4</v>
      </c>
      <c r="L29" s="539" t="s">
        <v>4</v>
      </c>
      <c r="M29" s="539" t="s">
        <v>4</v>
      </c>
      <c r="N29" s="539" t="s">
        <v>4</v>
      </c>
      <c r="O29" s="539" t="s">
        <v>4</v>
      </c>
      <c r="P29" s="539" t="s">
        <v>4</v>
      </c>
      <c r="Q29" s="539" t="s">
        <v>4</v>
      </c>
      <c r="R29" s="539" t="s">
        <v>4</v>
      </c>
      <c r="S29" s="539">
        <v>1</v>
      </c>
      <c r="T29" s="539">
        <v>3</v>
      </c>
      <c r="U29" s="539" t="s">
        <v>4</v>
      </c>
    </row>
    <row r="30" spans="1:21" ht="28" customHeight="1" x14ac:dyDescent="0.55000000000000004">
      <c r="A30" s="541" t="s">
        <v>7</v>
      </c>
      <c r="B30" s="540">
        <v>168</v>
      </c>
      <c r="C30" s="540">
        <v>168</v>
      </c>
      <c r="D30" s="540" t="s">
        <v>4</v>
      </c>
      <c r="E30" s="539">
        <v>166</v>
      </c>
      <c r="F30" s="540">
        <v>2</v>
      </c>
      <c r="G30" s="539" t="s">
        <v>4</v>
      </c>
      <c r="H30" s="539" t="s">
        <v>4</v>
      </c>
      <c r="I30" s="539">
        <v>2</v>
      </c>
      <c r="J30" s="539">
        <v>1</v>
      </c>
      <c r="K30" s="539" t="s">
        <v>4</v>
      </c>
      <c r="L30" s="539" t="s">
        <v>4</v>
      </c>
      <c r="M30" s="539">
        <v>1</v>
      </c>
      <c r="N30" s="539" t="s">
        <v>4</v>
      </c>
      <c r="O30" s="539" t="s">
        <v>4</v>
      </c>
      <c r="P30" s="539" t="s">
        <v>4</v>
      </c>
      <c r="Q30" s="539" t="s">
        <v>4</v>
      </c>
      <c r="R30" s="539" t="s">
        <v>4</v>
      </c>
      <c r="S30" s="539" t="s">
        <v>4</v>
      </c>
      <c r="T30" s="539" t="s">
        <v>4</v>
      </c>
      <c r="U30" s="539" t="s">
        <v>4</v>
      </c>
    </row>
    <row r="31" spans="1:21" ht="28" customHeight="1" x14ac:dyDescent="0.55000000000000004">
      <c r="A31" s="541" t="s">
        <v>6</v>
      </c>
      <c r="B31" s="540">
        <v>53</v>
      </c>
      <c r="C31" s="540">
        <v>53</v>
      </c>
      <c r="D31" s="540" t="s">
        <v>4</v>
      </c>
      <c r="E31" s="539">
        <v>53</v>
      </c>
      <c r="F31" s="540" t="s">
        <v>4</v>
      </c>
      <c r="G31" s="539" t="s">
        <v>4</v>
      </c>
      <c r="H31" s="539" t="s">
        <v>4</v>
      </c>
      <c r="I31" s="539" t="s">
        <v>4</v>
      </c>
      <c r="J31" s="539" t="s">
        <v>4</v>
      </c>
      <c r="K31" s="539" t="s">
        <v>4</v>
      </c>
      <c r="L31" s="539" t="s">
        <v>4</v>
      </c>
      <c r="M31" s="539" t="s">
        <v>4</v>
      </c>
      <c r="N31" s="539" t="s">
        <v>4</v>
      </c>
      <c r="O31" s="539" t="s">
        <v>4</v>
      </c>
      <c r="P31" s="539" t="s">
        <v>4</v>
      </c>
      <c r="Q31" s="539" t="s">
        <v>4</v>
      </c>
      <c r="R31" s="539" t="s">
        <v>4</v>
      </c>
      <c r="S31" s="539" t="s">
        <v>4</v>
      </c>
      <c r="T31" s="539" t="s">
        <v>4</v>
      </c>
      <c r="U31" s="539" t="s">
        <v>4</v>
      </c>
    </row>
    <row r="32" spans="1:21" ht="28" customHeight="1" x14ac:dyDescent="0.55000000000000004">
      <c r="A32" s="541" t="s">
        <v>5</v>
      </c>
      <c r="B32" s="540">
        <v>65</v>
      </c>
      <c r="C32" s="540">
        <v>65</v>
      </c>
      <c r="D32" s="540" t="s">
        <v>4</v>
      </c>
      <c r="E32" s="539">
        <v>64</v>
      </c>
      <c r="F32" s="540" t="s">
        <v>4</v>
      </c>
      <c r="G32" s="539" t="s">
        <v>4</v>
      </c>
      <c r="H32" s="539" t="s">
        <v>4</v>
      </c>
      <c r="I32" s="539">
        <v>1</v>
      </c>
      <c r="J32" s="539" t="s">
        <v>4</v>
      </c>
      <c r="K32" s="539" t="s">
        <v>4</v>
      </c>
      <c r="L32" s="539" t="s">
        <v>4</v>
      </c>
      <c r="M32" s="539" t="s">
        <v>4</v>
      </c>
      <c r="N32" s="539" t="s">
        <v>4</v>
      </c>
      <c r="O32" s="539" t="s">
        <v>4</v>
      </c>
      <c r="P32" s="539" t="s">
        <v>4</v>
      </c>
      <c r="Q32" s="539" t="s">
        <v>4</v>
      </c>
      <c r="R32" s="539" t="s">
        <v>4</v>
      </c>
      <c r="S32" s="539" t="s">
        <v>4</v>
      </c>
      <c r="T32" s="539">
        <v>1</v>
      </c>
      <c r="U32" s="539" t="s">
        <v>4</v>
      </c>
    </row>
    <row r="33" spans="1:21" ht="15.75" customHeight="1" x14ac:dyDescent="0.55000000000000004">
      <c r="A33" s="538" t="s">
        <v>149</v>
      </c>
      <c r="B33" s="536"/>
      <c r="C33" s="537"/>
      <c r="D33" s="537"/>
      <c r="E33" s="535"/>
      <c r="F33" s="536"/>
      <c r="G33" s="535"/>
      <c r="H33" s="535"/>
      <c r="I33" s="535"/>
      <c r="J33" s="535"/>
      <c r="K33" s="535"/>
      <c r="L33" s="535"/>
      <c r="M33" s="535"/>
      <c r="N33" s="535"/>
      <c r="O33" s="535"/>
      <c r="P33" s="535"/>
      <c r="Q33" s="535"/>
      <c r="R33" s="535"/>
      <c r="S33" s="535"/>
      <c r="T33" s="535"/>
      <c r="U33" s="535"/>
    </row>
  </sheetData>
  <mergeCells count="25">
    <mergeCell ref="C2:D2"/>
    <mergeCell ref="C3:C7"/>
    <mergeCell ref="D3:D7"/>
    <mergeCell ref="E3:E7"/>
    <mergeCell ref="E2:H2"/>
    <mergeCell ref="L5:L7"/>
    <mergeCell ref="A2:A7"/>
    <mergeCell ref="B2:B7"/>
    <mergeCell ref="U3:U7"/>
    <mergeCell ref="N4:N7"/>
    <mergeCell ref="R4:R7"/>
    <mergeCell ref="S4:S7"/>
    <mergeCell ref="O4:O7"/>
    <mergeCell ref="Q4:Q7"/>
    <mergeCell ref="J4:J7"/>
    <mergeCell ref="K4:K7"/>
    <mergeCell ref="F3:F7"/>
    <mergeCell ref="J2:U2"/>
    <mergeCell ref="J3:S3"/>
    <mergeCell ref="T3:T7"/>
    <mergeCell ref="G3:G7"/>
    <mergeCell ref="I3:I7"/>
    <mergeCell ref="H3:H7"/>
    <mergeCell ref="M4:M7"/>
    <mergeCell ref="P4:P7"/>
  </mergeCells>
  <phoneticPr fontId="6"/>
  <pageMargins left="0.39370078740157483" right="0.23622047244094491" top="0.98425196850393704" bottom="0.78740157480314965" header="0" footer="0"/>
  <pageSetup paperSize="9" scale="63" orientation="landscape" r:id="rId1"/>
  <headerFooter alignWithMargins="0"/>
  <rowBreaks count="3" manualBreakCount="3">
    <brk id="35805" min="227" max="54353" man="1"/>
    <brk id="36255" min="223" max="57901" man="1"/>
    <brk id="36513" min="219" max="5803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47"/>
  <sheetViews>
    <sheetView showGridLines="0" view="pageBreakPreview" zoomScale="75" zoomScaleNormal="75" zoomScaleSheetLayoutView="75" workbookViewId="0">
      <pane xSplit="2" ySplit="9" topLeftCell="C10" activePane="bottomRight" state="frozen"/>
      <selection activeCell="B8" sqref="B8:O8"/>
      <selection pane="topRight" activeCell="B8" sqref="B8:O8"/>
      <selection pane="bottomLeft" activeCell="B8" sqref="B8:O8"/>
      <selection pane="bottomRight" activeCell="B8" sqref="B8:O8"/>
    </sheetView>
  </sheetViews>
  <sheetFormatPr defaultColWidth="9" defaultRowHeight="18" x14ac:dyDescent="0.55000000000000004"/>
  <cols>
    <col min="1" max="1" width="11.81640625" style="2" customWidth="1"/>
    <col min="2" max="2" width="10.36328125" style="1" customWidth="1"/>
    <col min="3" max="3" width="10.36328125" style="285" customWidth="1"/>
    <col min="4" max="4" width="10.26953125" style="1" bestFit="1" customWidth="1"/>
    <col min="5" max="5" width="10.26953125" style="285" bestFit="1" customWidth="1"/>
    <col min="6" max="6" width="7.7265625" style="1" customWidth="1"/>
    <col min="7" max="8" width="10.26953125" style="1" bestFit="1" customWidth="1"/>
    <col min="9" max="9" width="7.7265625" style="1" customWidth="1"/>
    <col min="10" max="18" width="5.90625" style="1" customWidth="1"/>
    <col min="19" max="16384" width="9" style="1"/>
  </cols>
  <sheetData>
    <row r="1" spans="1:13" ht="12.75" customHeight="1" x14ac:dyDescent="0.55000000000000004">
      <c r="A1" s="16" t="s">
        <v>240</v>
      </c>
      <c r="B1" s="16"/>
      <c r="C1" s="353"/>
      <c r="D1" s="508"/>
      <c r="E1" s="9"/>
      <c r="F1" s="508"/>
      <c r="G1" s="9"/>
      <c r="H1" s="9"/>
      <c r="I1" s="49" t="s">
        <v>40</v>
      </c>
      <c r="L1" s="11"/>
      <c r="M1" s="294"/>
    </row>
    <row r="2" spans="1:13" ht="13.5" customHeight="1" x14ac:dyDescent="0.55000000000000004">
      <c r="A2" s="609"/>
      <c r="B2" s="206" t="s">
        <v>239</v>
      </c>
      <c r="C2" s="193"/>
      <c r="D2" s="608" t="s">
        <v>200</v>
      </c>
      <c r="E2" s="607"/>
      <c r="F2" s="607"/>
      <c r="G2" s="606"/>
      <c r="H2" s="606"/>
      <c r="I2" s="605"/>
    </row>
    <row r="3" spans="1:13" ht="13.5" customHeight="1" x14ac:dyDescent="0.55000000000000004">
      <c r="A3" s="601"/>
      <c r="B3" s="195"/>
      <c r="C3" s="183"/>
      <c r="D3" s="604"/>
      <c r="E3" s="603"/>
      <c r="F3" s="603"/>
      <c r="G3" s="602" t="s">
        <v>208</v>
      </c>
      <c r="H3" s="602"/>
      <c r="I3" s="602"/>
    </row>
    <row r="4" spans="1:13" s="7" customFormat="1" ht="13.5" customHeight="1" x14ac:dyDescent="0.55000000000000004">
      <c r="A4" s="601"/>
      <c r="B4" s="195" t="s">
        <v>238</v>
      </c>
      <c r="C4" s="183"/>
      <c r="D4" s="188" t="s">
        <v>158</v>
      </c>
      <c r="E4" s="427" t="s">
        <v>157</v>
      </c>
      <c r="F4" s="188" t="s">
        <v>129</v>
      </c>
      <c r="G4" s="188" t="s">
        <v>158</v>
      </c>
      <c r="H4" s="427" t="s">
        <v>157</v>
      </c>
      <c r="I4" s="188" t="s">
        <v>129</v>
      </c>
    </row>
    <row r="5" spans="1:13" ht="37.5" customHeight="1" x14ac:dyDescent="0.55000000000000004">
      <c r="A5" s="600"/>
      <c r="B5" s="185"/>
      <c r="C5" s="367"/>
      <c r="D5" s="184"/>
      <c r="E5" s="419"/>
      <c r="F5" s="184"/>
      <c r="G5" s="184"/>
      <c r="H5" s="419"/>
      <c r="I5" s="184"/>
    </row>
    <row r="6" spans="1:13" s="406" customFormat="1" ht="15" customHeight="1" x14ac:dyDescent="0.55000000000000004">
      <c r="A6" s="599" t="s">
        <v>30</v>
      </c>
      <c r="B6" s="598" t="s">
        <v>67</v>
      </c>
      <c r="C6" s="416">
        <v>1875779</v>
      </c>
      <c r="D6" s="416">
        <v>45358</v>
      </c>
      <c r="E6" s="416">
        <v>69719</v>
      </c>
      <c r="F6" s="416">
        <f>D6+E6</f>
        <v>115077</v>
      </c>
      <c r="G6" s="416">
        <v>5867</v>
      </c>
      <c r="H6" s="416">
        <v>6433</v>
      </c>
      <c r="I6" s="416">
        <f>G6+H6</f>
        <v>12300</v>
      </c>
    </row>
    <row r="7" spans="1:13" s="406" customFormat="1" ht="15" customHeight="1" x14ac:dyDescent="0.55000000000000004">
      <c r="A7" s="599" t="s">
        <v>29</v>
      </c>
      <c r="B7" s="598" t="s">
        <v>67</v>
      </c>
      <c r="C7" s="416">
        <f>SUM(C8+C9)</f>
        <v>142102</v>
      </c>
      <c r="D7" s="416">
        <f>SUM(D8+D9)</f>
        <v>1043</v>
      </c>
      <c r="E7" s="416">
        <f>SUM(E8+E9)</f>
        <v>4705</v>
      </c>
      <c r="F7" s="416">
        <f>SUM(F8+F9)</f>
        <v>5748</v>
      </c>
      <c r="G7" s="416">
        <f>SUM(G8+G9)</f>
        <v>65</v>
      </c>
      <c r="H7" s="416">
        <f>SUM(H8+H9)</f>
        <v>213</v>
      </c>
      <c r="I7" s="416">
        <f>SUM(I8+I9)</f>
        <v>278</v>
      </c>
    </row>
    <row r="8" spans="1:13" ht="15" customHeight="1" x14ac:dyDescent="0.55000000000000004">
      <c r="A8" s="597" t="s">
        <v>28</v>
      </c>
      <c r="B8" s="107" t="s">
        <v>67</v>
      </c>
      <c r="C8" s="20">
        <v>100232</v>
      </c>
      <c r="D8" s="20">
        <v>176</v>
      </c>
      <c r="E8" s="20">
        <v>3423</v>
      </c>
      <c r="F8" s="20">
        <f>SUM(D8:E8)</f>
        <v>3599</v>
      </c>
      <c r="G8" s="20">
        <v>0</v>
      </c>
      <c r="H8" s="20">
        <v>71</v>
      </c>
      <c r="I8" s="20">
        <f>SUM(G8:H8)</f>
        <v>71</v>
      </c>
    </row>
    <row r="9" spans="1:13" s="24" customFormat="1" ht="15" customHeight="1" x14ac:dyDescent="0.55000000000000004">
      <c r="A9" s="596" t="s">
        <v>27</v>
      </c>
      <c r="B9" s="107" t="s">
        <v>67</v>
      </c>
      <c r="C9" s="236">
        <f>SUM(C10:C17)</f>
        <v>41870</v>
      </c>
      <c r="D9" s="236">
        <f>SUM(D10:D17)</f>
        <v>867</v>
      </c>
      <c r="E9" s="236">
        <f>SUM(E10:E17)</f>
        <v>1282</v>
      </c>
      <c r="F9" s="236">
        <f>SUM(F10:F17)</f>
        <v>2149</v>
      </c>
      <c r="G9" s="236">
        <f>SUM(G10:G17)</f>
        <v>65</v>
      </c>
      <c r="H9" s="236">
        <f>SUM(H10:H17)</f>
        <v>142</v>
      </c>
      <c r="I9" s="236">
        <f>SUM(I10:I17)</f>
        <v>207</v>
      </c>
      <c r="J9" s="595"/>
    </row>
    <row r="10" spans="1:13" ht="15" customHeight="1" x14ac:dyDescent="0.55000000000000004">
      <c r="A10" s="511" t="s">
        <v>26</v>
      </c>
      <c r="B10" s="101" t="s">
        <v>67</v>
      </c>
      <c r="C10" s="18">
        <v>15935</v>
      </c>
      <c r="D10" s="18">
        <v>285</v>
      </c>
      <c r="E10" s="18">
        <v>551</v>
      </c>
      <c r="F10" s="18">
        <f>SUM(D10:E10)</f>
        <v>836</v>
      </c>
      <c r="G10" s="18" t="s">
        <v>18</v>
      </c>
      <c r="H10" s="18">
        <v>9</v>
      </c>
      <c r="I10" s="18">
        <f>SUM(G10:H10)</f>
        <v>9</v>
      </c>
    </row>
    <row r="11" spans="1:13" ht="15" customHeight="1" x14ac:dyDescent="0.55000000000000004">
      <c r="A11" s="511" t="s">
        <v>25</v>
      </c>
      <c r="B11" s="101" t="s">
        <v>67</v>
      </c>
      <c r="C11" s="18">
        <v>2895</v>
      </c>
      <c r="D11" s="18">
        <v>34</v>
      </c>
      <c r="E11" s="18">
        <v>130</v>
      </c>
      <c r="F11" s="18">
        <f>SUM(D11:E11)</f>
        <v>164</v>
      </c>
      <c r="G11" s="18">
        <v>19</v>
      </c>
      <c r="H11" s="18">
        <v>70</v>
      </c>
      <c r="I11" s="18">
        <f>SUM(G11:H11)</f>
        <v>89</v>
      </c>
    </row>
    <row r="12" spans="1:13" ht="15" customHeight="1" x14ac:dyDescent="0.55000000000000004">
      <c r="A12" s="511" t="s">
        <v>24</v>
      </c>
      <c r="B12" s="101" t="s">
        <v>67</v>
      </c>
      <c r="C12" s="18">
        <v>1706</v>
      </c>
      <c r="D12" s="18">
        <v>90</v>
      </c>
      <c r="E12" s="18">
        <v>21</v>
      </c>
      <c r="F12" s="18">
        <f>SUM(D12:E12)</f>
        <v>111</v>
      </c>
      <c r="G12" s="18" t="s">
        <v>18</v>
      </c>
      <c r="H12" s="18" t="s">
        <v>18</v>
      </c>
      <c r="I12" s="18">
        <f>SUM(G12:H12)</f>
        <v>0</v>
      </c>
    </row>
    <row r="13" spans="1:13" ht="15" customHeight="1" x14ac:dyDescent="0.55000000000000004">
      <c r="A13" s="511" t="s">
        <v>23</v>
      </c>
      <c r="B13" s="101" t="s">
        <v>67</v>
      </c>
      <c r="C13" s="18">
        <v>1620</v>
      </c>
      <c r="D13" s="18">
        <v>75</v>
      </c>
      <c r="E13" s="18">
        <v>38</v>
      </c>
      <c r="F13" s="18">
        <f>SUM(D13:E13)</f>
        <v>113</v>
      </c>
      <c r="G13" s="18" t="s">
        <v>18</v>
      </c>
      <c r="H13" s="18" t="s">
        <v>18</v>
      </c>
      <c r="I13" s="18">
        <f>SUM(G13:H13)</f>
        <v>0</v>
      </c>
    </row>
    <row r="14" spans="1:13" ht="15" customHeight="1" x14ac:dyDescent="0.55000000000000004">
      <c r="A14" s="511" t="s">
        <v>22</v>
      </c>
      <c r="B14" s="101" t="s">
        <v>67</v>
      </c>
      <c r="C14" s="18">
        <v>1792</v>
      </c>
      <c r="D14" s="18">
        <v>85</v>
      </c>
      <c r="E14" s="18">
        <v>49</v>
      </c>
      <c r="F14" s="18">
        <f>SUM(D14:E14)</f>
        <v>134</v>
      </c>
      <c r="G14" s="18">
        <v>6</v>
      </c>
      <c r="H14" s="18">
        <v>10</v>
      </c>
      <c r="I14" s="18">
        <f>SUM(G14:H14)</f>
        <v>16</v>
      </c>
    </row>
    <row r="15" spans="1:13" ht="15" customHeight="1" x14ac:dyDescent="0.55000000000000004">
      <c r="A15" s="511" t="s">
        <v>21</v>
      </c>
      <c r="B15" s="101" t="s">
        <v>67</v>
      </c>
      <c r="C15" s="18">
        <v>10585</v>
      </c>
      <c r="D15" s="18">
        <v>161</v>
      </c>
      <c r="E15" s="18">
        <v>286</v>
      </c>
      <c r="F15" s="18">
        <f>SUM(D15:E15)</f>
        <v>447</v>
      </c>
      <c r="G15" s="18" t="s">
        <v>18</v>
      </c>
      <c r="H15" s="18">
        <v>2</v>
      </c>
      <c r="I15" s="18">
        <f>SUM(G15:H15)</f>
        <v>2</v>
      </c>
    </row>
    <row r="16" spans="1:13" ht="15" customHeight="1" x14ac:dyDescent="0.55000000000000004">
      <c r="A16" s="511" t="s">
        <v>20</v>
      </c>
      <c r="B16" s="101" t="s">
        <v>67</v>
      </c>
      <c r="C16" s="18">
        <v>1463</v>
      </c>
      <c r="D16" s="18" t="s">
        <v>4</v>
      </c>
      <c r="E16" s="18">
        <v>50</v>
      </c>
      <c r="F16" s="18">
        <f>SUM(D16:E16)</f>
        <v>50</v>
      </c>
      <c r="G16" s="18" t="s">
        <v>18</v>
      </c>
      <c r="H16" s="18">
        <v>5</v>
      </c>
      <c r="I16" s="18">
        <f>SUM(G16:H16)</f>
        <v>5</v>
      </c>
    </row>
    <row r="17" spans="1:9" ht="15" customHeight="1" x14ac:dyDescent="0.55000000000000004">
      <c r="A17" s="511" t="s">
        <v>19</v>
      </c>
      <c r="B17" s="101" t="s">
        <v>67</v>
      </c>
      <c r="C17" s="18">
        <v>5874</v>
      </c>
      <c r="D17" s="18">
        <v>137</v>
      </c>
      <c r="E17" s="18">
        <v>157</v>
      </c>
      <c r="F17" s="18">
        <f>SUM(D17:E17)</f>
        <v>294</v>
      </c>
      <c r="G17" s="18">
        <v>40</v>
      </c>
      <c r="H17" s="18">
        <v>46</v>
      </c>
      <c r="I17" s="18">
        <f>SUM(G17:H17)</f>
        <v>86</v>
      </c>
    </row>
    <row r="18" spans="1:9" ht="36.5" customHeight="1" x14ac:dyDescent="0.55000000000000004">
      <c r="A18" s="513" t="s">
        <v>17</v>
      </c>
      <c r="B18" s="133" t="s">
        <v>64</v>
      </c>
      <c r="C18" s="31">
        <f>C19</f>
        <v>13370</v>
      </c>
      <c r="D18" s="31">
        <f>D19</f>
        <v>775</v>
      </c>
      <c r="E18" s="31">
        <f>E19</f>
        <v>181</v>
      </c>
      <c r="F18" s="31">
        <f>F19</f>
        <v>956</v>
      </c>
      <c r="G18" s="31">
        <f>G19</f>
        <v>278</v>
      </c>
      <c r="H18" s="31">
        <f>H19</f>
        <v>72</v>
      </c>
      <c r="I18" s="31">
        <f>I19</f>
        <v>350</v>
      </c>
    </row>
    <row r="19" spans="1:9" ht="15" customHeight="1" x14ac:dyDescent="0.55000000000000004">
      <c r="A19" s="512" t="s">
        <v>16</v>
      </c>
      <c r="B19" s="124" t="s">
        <v>64</v>
      </c>
      <c r="C19" s="236">
        <v>13370</v>
      </c>
      <c r="D19" s="236">
        <v>775</v>
      </c>
      <c r="E19" s="236">
        <v>181</v>
      </c>
      <c r="F19" s="236">
        <v>956</v>
      </c>
      <c r="G19" s="236">
        <v>278</v>
      </c>
      <c r="H19" s="236">
        <v>72</v>
      </c>
      <c r="I19" s="236">
        <v>350</v>
      </c>
    </row>
    <row r="20" spans="1:9" ht="15" customHeight="1" x14ac:dyDescent="0.55000000000000004">
      <c r="A20" s="511" t="s">
        <v>15</v>
      </c>
      <c r="B20" s="233" t="s">
        <v>64</v>
      </c>
      <c r="C20" s="263">
        <v>5909</v>
      </c>
      <c r="D20" s="263">
        <v>338</v>
      </c>
      <c r="E20" s="263">
        <v>121</v>
      </c>
      <c r="F20" s="263">
        <v>459</v>
      </c>
      <c r="G20" s="263">
        <v>198</v>
      </c>
      <c r="H20" s="263">
        <v>49</v>
      </c>
      <c r="I20" s="263">
        <v>247</v>
      </c>
    </row>
    <row r="21" spans="1:9" ht="15" customHeight="1" x14ac:dyDescent="0.55000000000000004">
      <c r="A21" s="511" t="s">
        <v>14</v>
      </c>
      <c r="B21" s="233" t="s">
        <v>64</v>
      </c>
      <c r="C21" s="263">
        <v>2095</v>
      </c>
      <c r="D21" s="263">
        <v>43</v>
      </c>
      <c r="E21" s="263">
        <v>22</v>
      </c>
      <c r="F21" s="263">
        <v>65</v>
      </c>
      <c r="G21" s="263">
        <v>5</v>
      </c>
      <c r="H21" s="263">
        <v>2</v>
      </c>
      <c r="I21" s="263">
        <v>7</v>
      </c>
    </row>
    <row r="22" spans="1:9" ht="15" customHeight="1" x14ac:dyDescent="0.55000000000000004">
      <c r="A22" s="511" t="s">
        <v>13</v>
      </c>
      <c r="B22" s="233" t="s">
        <v>64</v>
      </c>
      <c r="C22" s="263">
        <v>2088</v>
      </c>
      <c r="D22" s="263">
        <v>150</v>
      </c>
      <c r="E22" s="263">
        <v>33</v>
      </c>
      <c r="F22" s="263">
        <v>183</v>
      </c>
      <c r="G22" s="263">
        <v>74</v>
      </c>
      <c r="H22" s="263">
        <v>21</v>
      </c>
      <c r="I22" s="263">
        <v>95</v>
      </c>
    </row>
    <row r="23" spans="1:9" ht="15" customHeight="1" x14ac:dyDescent="0.55000000000000004">
      <c r="A23" s="511" t="s">
        <v>12</v>
      </c>
      <c r="B23" s="233" t="s">
        <v>64</v>
      </c>
      <c r="C23" s="263">
        <v>3278</v>
      </c>
      <c r="D23" s="263">
        <v>244</v>
      </c>
      <c r="E23" s="263">
        <v>5</v>
      </c>
      <c r="F23" s="263">
        <v>249</v>
      </c>
      <c r="G23" s="263">
        <v>1</v>
      </c>
      <c r="H23" s="263">
        <v>0</v>
      </c>
      <c r="I23" s="263">
        <v>1</v>
      </c>
    </row>
    <row r="24" spans="1:9" ht="36.5" customHeight="1" x14ac:dyDescent="0.55000000000000004">
      <c r="A24" s="513" t="s">
        <v>11</v>
      </c>
      <c r="B24" s="133" t="s">
        <v>64</v>
      </c>
      <c r="C24" s="31">
        <f>C25</f>
        <v>8771</v>
      </c>
      <c r="D24" s="31">
        <f>D25</f>
        <v>566</v>
      </c>
      <c r="E24" s="31">
        <f>E25</f>
        <v>143</v>
      </c>
      <c r="F24" s="31">
        <f>F25</f>
        <v>709</v>
      </c>
      <c r="G24" s="31">
        <f>G25</f>
        <v>246</v>
      </c>
      <c r="H24" s="31">
        <f>H25</f>
        <v>35</v>
      </c>
      <c r="I24" s="31">
        <f>I25</f>
        <v>281</v>
      </c>
    </row>
    <row r="25" spans="1:9" ht="15" customHeight="1" x14ac:dyDescent="0.55000000000000004">
      <c r="A25" s="512" t="s">
        <v>10</v>
      </c>
      <c r="B25" s="107" t="s">
        <v>64</v>
      </c>
      <c r="C25" s="20">
        <v>8771</v>
      </c>
      <c r="D25" s="20">
        <v>566</v>
      </c>
      <c r="E25" s="20">
        <v>143</v>
      </c>
      <c r="F25" s="20">
        <v>709</v>
      </c>
      <c r="G25" s="20">
        <v>246</v>
      </c>
      <c r="H25" s="20">
        <v>35</v>
      </c>
      <c r="I25" s="20">
        <v>281</v>
      </c>
    </row>
    <row r="26" spans="1:9" ht="15" customHeight="1" x14ac:dyDescent="0.55000000000000004">
      <c r="A26" s="511" t="s">
        <v>9</v>
      </c>
      <c r="B26" s="101" t="s">
        <v>64</v>
      </c>
      <c r="C26" s="18">
        <v>2912</v>
      </c>
      <c r="D26" s="18">
        <v>112</v>
      </c>
      <c r="E26" s="18">
        <v>42</v>
      </c>
      <c r="F26" s="18">
        <v>154</v>
      </c>
      <c r="G26" s="18">
        <v>13</v>
      </c>
      <c r="H26" s="18">
        <v>5</v>
      </c>
      <c r="I26" s="18">
        <v>18</v>
      </c>
    </row>
    <row r="27" spans="1:9" ht="15" customHeight="1" x14ac:dyDescent="0.55000000000000004">
      <c r="A27" s="511" t="s">
        <v>8</v>
      </c>
      <c r="B27" s="101" t="s">
        <v>64</v>
      </c>
      <c r="C27" s="18">
        <v>1918</v>
      </c>
      <c r="D27" s="18">
        <v>169</v>
      </c>
      <c r="E27" s="18">
        <v>49</v>
      </c>
      <c r="F27" s="18">
        <v>218</v>
      </c>
      <c r="G27" s="18">
        <v>102</v>
      </c>
      <c r="H27" s="18">
        <v>18</v>
      </c>
      <c r="I27" s="18">
        <v>120</v>
      </c>
    </row>
    <row r="28" spans="1:9" ht="15" customHeight="1" x14ac:dyDescent="0.55000000000000004">
      <c r="A28" s="511" t="s">
        <v>7</v>
      </c>
      <c r="B28" s="101" t="s">
        <v>64</v>
      </c>
      <c r="C28" s="18">
        <v>1482</v>
      </c>
      <c r="D28" s="18">
        <v>150</v>
      </c>
      <c r="E28" s="18">
        <v>29</v>
      </c>
      <c r="F28" s="18">
        <v>179</v>
      </c>
      <c r="G28" s="18">
        <v>120</v>
      </c>
      <c r="H28" s="18">
        <v>10</v>
      </c>
      <c r="I28" s="18">
        <v>130</v>
      </c>
    </row>
    <row r="29" spans="1:9" ht="15" customHeight="1" x14ac:dyDescent="0.55000000000000004">
      <c r="A29" s="511" t="s">
        <v>6</v>
      </c>
      <c r="B29" s="101" t="s">
        <v>64</v>
      </c>
      <c r="C29" s="18">
        <v>1500</v>
      </c>
      <c r="D29" s="18">
        <v>61</v>
      </c>
      <c r="E29" s="18">
        <v>16</v>
      </c>
      <c r="F29" s="18">
        <v>77</v>
      </c>
      <c r="G29" s="18">
        <v>10</v>
      </c>
      <c r="H29" s="18">
        <v>1</v>
      </c>
      <c r="I29" s="18">
        <v>11</v>
      </c>
    </row>
    <row r="30" spans="1:9" ht="15" customHeight="1" x14ac:dyDescent="0.55000000000000004">
      <c r="A30" s="511" t="s">
        <v>5</v>
      </c>
      <c r="B30" s="101" t="s">
        <v>64</v>
      </c>
      <c r="C30" s="18">
        <v>959</v>
      </c>
      <c r="D30" s="18">
        <v>74</v>
      </c>
      <c r="E30" s="18">
        <v>7</v>
      </c>
      <c r="F30" s="18">
        <v>81</v>
      </c>
      <c r="G30" s="18">
        <v>1</v>
      </c>
      <c r="H30" s="18">
        <v>1</v>
      </c>
      <c r="I30" s="18">
        <v>2</v>
      </c>
    </row>
    <row r="31" spans="1:9" ht="9.75" customHeight="1" x14ac:dyDescent="0.55000000000000004">
      <c r="A31" s="594"/>
      <c r="B31" s="593"/>
      <c r="C31" s="15"/>
      <c r="D31" s="15"/>
      <c r="E31" s="15"/>
      <c r="F31" s="15"/>
      <c r="G31" s="15"/>
      <c r="H31" s="15"/>
      <c r="I31" s="15"/>
    </row>
    <row r="32" spans="1:9" ht="12.75" customHeight="1" x14ac:dyDescent="0.55000000000000004">
      <c r="A32" s="495" t="s">
        <v>149</v>
      </c>
      <c r="B32" s="13"/>
      <c r="C32" s="11"/>
      <c r="D32" s="294"/>
      <c r="E32" s="11"/>
      <c r="F32" s="294"/>
      <c r="G32" s="14"/>
      <c r="H32" s="14"/>
      <c r="I32" s="14"/>
    </row>
    <row r="33" spans="1:13" ht="12.75" customHeight="1" x14ac:dyDescent="0.55000000000000004">
      <c r="A33" s="494"/>
      <c r="B33" s="378"/>
      <c r="C33" s="378"/>
      <c r="D33" s="378"/>
      <c r="E33" s="378"/>
      <c r="F33" s="378"/>
      <c r="G33" s="378"/>
      <c r="H33" s="378"/>
      <c r="I33" s="378"/>
    </row>
    <row r="34" spans="1:13" ht="14.25" customHeight="1" x14ac:dyDescent="0.55000000000000004">
      <c r="A34" s="94"/>
      <c r="B34" s="94"/>
      <c r="C34" s="3"/>
      <c r="D34" s="286"/>
      <c r="E34" s="3"/>
      <c r="F34" s="286"/>
      <c r="G34" s="3"/>
      <c r="H34" s="3"/>
    </row>
    <row r="35" spans="1:13" ht="18.75" customHeight="1" x14ac:dyDescent="0.55000000000000004">
      <c r="A35" s="4"/>
      <c r="B35" s="4"/>
      <c r="C35" s="3"/>
      <c r="D35" s="286"/>
      <c r="E35" s="3"/>
      <c r="F35" s="492"/>
      <c r="G35" s="3"/>
      <c r="H35" s="3"/>
      <c r="L35" s="11"/>
      <c r="M35" s="294"/>
    </row>
    <row r="36" spans="1:13" ht="12.75" customHeight="1" x14ac:dyDescent="0.55000000000000004">
      <c r="A36" s="4"/>
      <c r="B36" s="491"/>
      <c r="C36" s="4"/>
      <c r="D36" s="4"/>
      <c r="E36" s="4"/>
      <c r="F36" s="3"/>
      <c r="G36" s="286"/>
      <c r="H36" s="3"/>
      <c r="I36" s="3"/>
    </row>
    <row r="37" spans="1:13" s="287" customFormat="1" ht="12.75" customHeight="1" x14ac:dyDescent="0.2">
      <c r="A37" s="290"/>
      <c r="B37" s="290"/>
      <c r="C37" s="290"/>
      <c r="D37" s="290"/>
      <c r="E37" s="290"/>
      <c r="F37" s="290"/>
      <c r="G37" s="290"/>
      <c r="H37" s="290"/>
      <c r="I37" s="290"/>
    </row>
    <row r="38" spans="1:13" x14ac:dyDescent="0.55000000000000004">
      <c r="A38" s="4"/>
      <c r="B38" s="4"/>
      <c r="C38" s="4"/>
      <c r="D38" s="4"/>
      <c r="E38" s="4"/>
      <c r="F38" s="3"/>
      <c r="G38" s="286"/>
      <c r="H38" s="3"/>
      <c r="I38" s="3"/>
    </row>
    <row r="39" spans="1:13" x14ac:dyDescent="0.55000000000000004">
      <c r="A39" s="4"/>
      <c r="B39" s="4"/>
      <c r="C39" s="4"/>
      <c r="D39" s="4"/>
      <c r="E39" s="4"/>
      <c r="F39" s="3"/>
      <c r="G39" s="286"/>
      <c r="H39" s="3"/>
      <c r="I39" s="3"/>
    </row>
    <row r="40" spans="1:13" x14ac:dyDescent="0.55000000000000004">
      <c r="A40" s="4"/>
      <c r="B40" s="4"/>
      <c r="C40" s="3"/>
      <c r="D40" s="286"/>
      <c r="E40" s="3"/>
      <c r="F40" s="286"/>
      <c r="G40" s="3"/>
      <c r="H40" s="3"/>
    </row>
    <row r="41" spans="1:13" x14ac:dyDescent="0.55000000000000004">
      <c r="A41" s="4"/>
      <c r="B41" s="4"/>
      <c r="C41" s="3"/>
      <c r="D41" s="286"/>
      <c r="E41" s="3"/>
      <c r="F41" s="286"/>
      <c r="G41" s="3"/>
      <c r="H41" s="3"/>
    </row>
    <row r="42" spans="1:13" x14ac:dyDescent="0.55000000000000004">
      <c r="A42" s="4"/>
      <c r="B42" s="4"/>
      <c r="C42" s="591"/>
      <c r="D42" s="592"/>
      <c r="E42" s="591"/>
      <c r="F42" s="592"/>
      <c r="G42" s="591"/>
      <c r="H42" s="591"/>
      <c r="I42" s="584"/>
    </row>
    <row r="43" spans="1:13" x14ac:dyDescent="0.55000000000000004">
      <c r="A43" s="491"/>
      <c r="B43" s="491"/>
      <c r="C43" s="590"/>
      <c r="D43" s="589"/>
      <c r="E43" s="588"/>
      <c r="F43" s="589"/>
      <c r="G43" s="588"/>
      <c r="H43" s="588"/>
      <c r="I43" s="587"/>
    </row>
    <row r="44" spans="1:13" x14ac:dyDescent="0.55000000000000004">
      <c r="A44" s="586"/>
      <c r="B44" s="586"/>
      <c r="C44" s="584"/>
      <c r="D44" s="585"/>
      <c r="E44" s="584"/>
      <c r="F44" s="585"/>
      <c r="G44" s="584"/>
      <c r="H44" s="584"/>
      <c r="I44" s="584"/>
    </row>
    <row r="45" spans="1:13" x14ac:dyDescent="0.55000000000000004">
      <c r="B45" s="2"/>
      <c r="C45" s="1"/>
      <c r="D45" s="285"/>
      <c r="E45" s="1"/>
      <c r="F45" s="285"/>
    </row>
    <row r="46" spans="1:13" x14ac:dyDescent="0.55000000000000004">
      <c r="B46" s="2"/>
      <c r="C46" s="1"/>
      <c r="D46" s="285"/>
      <c r="E46" s="1"/>
      <c r="F46" s="285"/>
    </row>
    <row r="47" spans="1:13" x14ac:dyDescent="0.55000000000000004">
      <c r="B47" s="2"/>
      <c r="C47" s="1"/>
      <c r="D47" s="285"/>
      <c r="E47" s="1"/>
      <c r="F47" s="285"/>
    </row>
  </sheetData>
  <mergeCells count="6">
    <mergeCell ref="A33:I33"/>
    <mergeCell ref="G3:I3"/>
    <mergeCell ref="B4:C5"/>
    <mergeCell ref="A37:I37"/>
    <mergeCell ref="D2:F3"/>
    <mergeCell ref="B2:C3"/>
  </mergeCells>
  <phoneticPr fontId="6"/>
  <pageMargins left="1.1811023622047245" right="0.78740157480314965" top="0.98425196850393704" bottom="0.78740157480314965" header="0" footer="0"/>
  <pageSetup paperSize="9" scale="85" orientation="landscape" r:id="rId1"/>
  <headerFooter alignWithMargins="0"/>
  <rowBreaks count="3" manualBreakCount="3">
    <brk id="35805" min="227" max="54353" man="1"/>
    <brk id="36255" min="223" max="57901" man="1"/>
    <brk id="36513" min="219" max="580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FF0000"/>
  </sheetPr>
  <dimension ref="A1:Q38"/>
  <sheetViews>
    <sheetView showGridLines="0" view="pageBreakPreview" zoomScaleNormal="100" workbookViewId="0">
      <pane xSplit="1" ySplit="9" topLeftCell="B10" activePane="bottomRight" state="frozen"/>
      <selection activeCell="B8" sqref="B8:O8"/>
      <selection pane="topRight" activeCell="B8" sqref="B8:O8"/>
      <selection pane="bottomLeft" activeCell="B8" sqref="B8:O8"/>
      <selection pane="bottomRight" activeCell="B8" sqref="B8:O8"/>
    </sheetView>
  </sheetViews>
  <sheetFormatPr defaultColWidth="9" defaultRowHeight="18" x14ac:dyDescent="0.55000000000000004"/>
  <cols>
    <col min="1" max="1" width="11.6328125" style="2" customWidth="1"/>
    <col min="2" max="13" width="10.6328125" style="1" customWidth="1"/>
    <col min="14" max="15" width="6.7265625" style="1" customWidth="1"/>
    <col min="16" max="16384" width="9" style="1"/>
  </cols>
  <sheetData>
    <row r="1" spans="1:16" ht="18" customHeight="1" x14ac:dyDescent="0.55000000000000004">
      <c r="A1" s="53" t="s">
        <v>52</v>
      </c>
      <c r="B1" s="52"/>
      <c r="C1" s="52"/>
      <c r="D1" s="52"/>
      <c r="E1" s="52"/>
      <c r="F1" s="50"/>
      <c r="G1" s="50"/>
      <c r="H1" s="50"/>
      <c r="I1" s="50"/>
      <c r="J1" s="51"/>
      <c r="K1" s="50"/>
      <c r="L1" s="74"/>
      <c r="M1" s="74" t="s">
        <v>40</v>
      </c>
      <c r="O1" s="14"/>
    </row>
    <row r="2" spans="1:16" ht="15" customHeight="1" x14ac:dyDescent="0.55000000000000004">
      <c r="A2" s="48"/>
      <c r="B2" s="43" t="s">
        <v>51</v>
      </c>
      <c r="C2" s="73"/>
      <c r="D2" s="73"/>
      <c r="E2" s="73"/>
      <c r="F2" s="73"/>
      <c r="G2" s="73"/>
      <c r="H2" s="73"/>
      <c r="I2" s="73"/>
      <c r="J2" s="73"/>
      <c r="K2" s="73"/>
      <c r="L2" s="72"/>
      <c r="M2" s="71"/>
      <c r="N2" s="46"/>
      <c r="O2" s="40"/>
      <c r="P2" s="14"/>
    </row>
    <row r="3" spans="1:16" ht="15" customHeight="1" x14ac:dyDescent="0.55000000000000004">
      <c r="A3" s="45"/>
      <c r="B3" s="67" t="s">
        <v>50</v>
      </c>
      <c r="C3" s="65"/>
      <c r="D3" s="67" t="s">
        <v>49</v>
      </c>
      <c r="E3" s="65"/>
      <c r="F3" s="69" t="s">
        <v>48</v>
      </c>
      <c r="G3" s="70"/>
      <c r="H3" s="69" t="s">
        <v>47</v>
      </c>
      <c r="I3" s="68"/>
      <c r="J3" s="67" t="s">
        <v>46</v>
      </c>
      <c r="K3" s="65"/>
      <c r="L3" s="66" t="s">
        <v>45</v>
      </c>
      <c r="M3" s="65"/>
      <c r="N3" s="41"/>
      <c r="O3" s="40"/>
      <c r="P3" s="14"/>
    </row>
    <row r="4" spans="1:16" ht="15" customHeight="1" x14ac:dyDescent="0.55000000000000004">
      <c r="A4" s="45"/>
      <c r="B4" s="60"/>
      <c r="C4" s="58"/>
      <c r="D4" s="60"/>
      <c r="E4" s="58"/>
      <c r="F4" s="64"/>
      <c r="G4" s="63"/>
      <c r="H4" s="62" t="s">
        <v>44</v>
      </c>
      <c r="I4" s="61"/>
      <c r="J4" s="60"/>
      <c r="K4" s="58"/>
      <c r="L4" s="59"/>
      <c r="M4" s="58"/>
      <c r="N4" s="57"/>
      <c r="O4" s="56"/>
      <c r="P4" s="14"/>
    </row>
    <row r="5" spans="1:16" ht="28.5" customHeight="1" x14ac:dyDescent="0.55000000000000004">
      <c r="A5" s="39"/>
      <c r="B5" s="55" t="s">
        <v>43</v>
      </c>
      <c r="C5" s="54" t="s">
        <v>42</v>
      </c>
      <c r="D5" s="55" t="s">
        <v>43</v>
      </c>
      <c r="E5" s="54" t="s">
        <v>42</v>
      </c>
      <c r="F5" s="55" t="s">
        <v>43</v>
      </c>
      <c r="G5" s="54" t="s">
        <v>42</v>
      </c>
      <c r="H5" s="55" t="s">
        <v>43</v>
      </c>
      <c r="I5" s="54" t="s">
        <v>42</v>
      </c>
      <c r="J5" s="55" t="s">
        <v>43</v>
      </c>
      <c r="K5" s="54" t="s">
        <v>42</v>
      </c>
      <c r="L5" s="55" t="s">
        <v>43</v>
      </c>
      <c r="M5" s="54" t="s">
        <v>42</v>
      </c>
      <c r="N5" s="36"/>
      <c r="O5" s="35"/>
      <c r="P5" s="14"/>
    </row>
    <row r="6" spans="1:16" s="3" customFormat="1" x14ac:dyDescent="0.55000000000000004">
      <c r="A6" s="32" t="s">
        <v>30</v>
      </c>
      <c r="B6" s="31">
        <v>4573</v>
      </c>
      <c r="C6" s="31">
        <v>98537</v>
      </c>
      <c r="D6" s="31">
        <v>108</v>
      </c>
      <c r="E6" s="31">
        <v>1892</v>
      </c>
      <c r="F6" s="31">
        <v>430</v>
      </c>
      <c r="G6" s="31">
        <v>5098</v>
      </c>
      <c r="H6" s="31">
        <v>18</v>
      </c>
      <c r="I6" s="31">
        <v>831</v>
      </c>
      <c r="J6" s="31">
        <v>772</v>
      </c>
      <c r="K6" s="34">
        <v>17112</v>
      </c>
      <c r="L6" s="31">
        <v>19</v>
      </c>
      <c r="M6" s="31">
        <v>659</v>
      </c>
      <c r="N6" s="30"/>
      <c r="O6" s="29"/>
      <c r="P6" s="12"/>
    </row>
    <row r="7" spans="1:16" s="3" customFormat="1" x14ac:dyDescent="0.55000000000000004">
      <c r="A7" s="32" t="s">
        <v>29</v>
      </c>
      <c r="B7" s="31">
        <f>SUM(B8+B9)</f>
        <v>152</v>
      </c>
      <c r="C7" s="31">
        <f>SUM(C8+C9)</f>
        <v>3626</v>
      </c>
      <c r="D7" s="31">
        <f>SUM(D8+D9)</f>
        <v>3</v>
      </c>
      <c r="E7" s="31">
        <f>SUM(E8+E9)</f>
        <v>30</v>
      </c>
      <c r="F7" s="31">
        <f>SUM(F8+F9)</f>
        <v>63</v>
      </c>
      <c r="G7" s="31">
        <f>SUM(G8+G9)</f>
        <v>1141</v>
      </c>
      <c r="H7" s="31">
        <f>SUM(H8+H9)</f>
        <v>1</v>
      </c>
      <c r="I7" s="31">
        <f>SUM(I8+I9)</f>
        <v>240</v>
      </c>
      <c r="J7" s="31">
        <f>SUM(J8+J9)</f>
        <v>55</v>
      </c>
      <c r="K7" s="31">
        <f>SUM(K8+K9)</f>
        <v>755</v>
      </c>
      <c r="L7" s="31">
        <f>SUM(L8+L9)</f>
        <v>0</v>
      </c>
      <c r="M7" s="31">
        <f>SUM(M8+M9)</f>
        <v>0</v>
      </c>
      <c r="N7" s="30"/>
      <c r="O7" s="29"/>
      <c r="P7" s="12"/>
    </row>
    <row r="8" spans="1:16" x14ac:dyDescent="0.55000000000000004">
      <c r="A8" s="28" t="s">
        <v>28</v>
      </c>
      <c r="B8" s="20">
        <v>30</v>
      </c>
      <c r="C8" s="20">
        <v>1421</v>
      </c>
      <c r="D8" s="20">
        <v>1</v>
      </c>
      <c r="E8" s="20">
        <v>15</v>
      </c>
      <c r="F8" s="20">
        <v>1</v>
      </c>
      <c r="G8" s="20">
        <v>20</v>
      </c>
      <c r="H8" s="20">
        <v>1</v>
      </c>
      <c r="I8" s="20">
        <v>240</v>
      </c>
      <c r="J8" s="20">
        <v>17</v>
      </c>
      <c r="K8" s="20">
        <v>450</v>
      </c>
      <c r="L8" s="20">
        <v>0</v>
      </c>
      <c r="M8" s="20">
        <v>0</v>
      </c>
      <c r="N8" s="17"/>
      <c r="O8" s="15"/>
      <c r="P8" s="14"/>
    </row>
    <row r="9" spans="1:16" s="24" customFormat="1" x14ac:dyDescent="0.55000000000000004">
      <c r="A9" s="28" t="s">
        <v>27</v>
      </c>
      <c r="B9" s="20">
        <f>IF(SUM(B10:B17)=0,"-",SUM(B10:B17))</f>
        <v>122</v>
      </c>
      <c r="C9" s="20">
        <f>IF(SUM(C10:C17)=0,"-",SUM(C10:C17))</f>
        <v>2205</v>
      </c>
      <c r="D9" s="20">
        <f>IF(SUM(D10:D17)=0,"-",SUM(D10:D17))</f>
        <v>2</v>
      </c>
      <c r="E9" s="20">
        <f>IF(SUM(E10:E17)=0,"-",SUM(E10:E17))</f>
        <v>15</v>
      </c>
      <c r="F9" s="20">
        <f>IF(SUM(F10:F17)=0,"-",SUM(F10:F17))</f>
        <v>62</v>
      </c>
      <c r="G9" s="20">
        <f>IF(SUM(G10:G17)=0,"-",SUM(G10:G17))</f>
        <v>1121</v>
      </c>
      <c r="H9" s="20" t="str">
        <f>IF(SUM(H10:H17)=0,"-",SUM(H10:H17))</f>
        <v>-</v>
      </c>
      <c r="I9" s="20" t="str">
        <f>IF(SUM(I10:I17)=0,"-",SUM(I10:I17))</f>
        <v>-</v>
      </c>
      <c r="J9" s="20">
        <f>IF(SUM(J10:J17)=0,"-",SUM(J10:J17))</f>
        <v>38</v>
      </c>
      <c r="K9" s="20">
        <f>IF(SUM(K10:K17)=0,"-",SUM(K10:K17))</f>
        <v>305</v>
      </c>
      <c r="L9" s="20" t="str">
        <f>IF(SUM(L10:L17)=0,"-",SUM(L10:L17))</f>
        <v>-</v>
      </c>
      <c r="M9" s="20" t="str">
        <f>IF(SUM(M10:M17)=0,"-",SUM(M10:M17))</f>
        <v>-</v>
      </c>
      <c r="N9" s="27"/>
      <c r="O9" s="26"/>
      <c r="P9" s="25"/>
    </row>
    <row r="10" spans="1:16" x14ac:dyDescent="0.55000000000000004">
      <c r="A10" s="19" t="s">
        <v>26</v>
      </c>
      <c r="B10" s="18">
        <v>15</v>
      </c>
      <c r="C10" s="18">
        <v>421</v>
      </c>
      <c r="D10" s="18" t="s">
        <v>4</v>
      </c>
      <c r="E10" s="18" t="s">
        <v>4</v>
      </c>
      <c r="F10" s="18">
        <v>1</v>
      </c>
      <c r="G10" s="18">
        <v>12</v>
      </c>
      <c r="H10" s="18" t="s">
        <v>4</v>
      </c>
      <c r="I10" s="18" t="s">
        <v>4</v>
      </c>
      <c r="J10" s="18">
        <v>3</v>
      </c>
      <c r="K10" s="18">
        <v>45</v>
      </c>
      <c r="L10" s="18" t="s">
        <v>4</v>
      </c>
      <c r="M10" s="18" t="s">
        <v>4</v>
      </c>
      <c r="N10" s="17"/>
      <c r="O10" s="15"/>
      <c r="P10" s="14"/>
    </row>
    <row r="11" spans="1:16" x14ac:dyDescent="0.55000000000000004">
      <c r="A11" s="19" t="s">
        <v>25</v>
      </c>
      <c r="B11" s="18">
        <v>27</v>
      </c>
      <c r="C11" s="18">
        <v>559</v>
      </c>
      <c r="D11" s="18" t="s">
        <v>4</v>
      </c>
      <c r="E11" s="18" t="s">
        <v>4</v>
      </c>
      <c r="F11" s="18" t="s">
        <v>4</v>
      </c>
      <c r="G11" s="18" t="s">
        <v>4</v>
      </c>
      <c r="H11" s="18" t="s">
        <v>4</v>
      </c>
      <c r="I11" s="18" t="s">
        <v>4</v>
      </c>
      <c r="J11" s="18">
        <v>6</v>
      </c>
      <c r="K11" s="18">
        <v>47</v>
      </c>
      <c r="L11" s="18" t="s">
        <v>4</v>
      </c>
      <c r="M11" s="18" t="s">
        <v>4</v>
      </c>
      <c r="N11" s="17"/>
      <c r="O11" s="15"/>
      <c r="P11" s="14"/>
    </row>
    <row r="12" spans="1:16" x14ac:dyDescent="0.55000000000000004">
      <c r="A12" s="19" t="s">
        <v>24</v>
      </c>
      <c r="B12" s="18">
        <v>10</v>
      </c>
      <c r="C12" s="18">
        <v>269</v>
      </c>
      <c r="D12" s="18" t="s">
        <v>4</v>
      </c>
      <c r="E12" s="18" t="s">
        <v>4</v>
      </c>
      <c r="F12" s="18">
        <v>3</v>
      </c>
      <c r="G12" s="18">
        <v>164</v>
      </c>
      <c r="H12" s="18" t="s">
        <v>4</v>
      </c>
      <c r="I12" s="18" t="s">
        <v>4</v>
      </c>
      <c r="J12" s="18">
        <v>6</v>
      </c>
      <c r="K12" s="18">
        <v>49</v>
      </c>
      <c r="L12" s="18" t="s">
        <v>4</v>
      </c>
      <c r="M12" s="18" t="s">
        <v>4</v>
      </c>
      <c r="N12" s="17"/>
      <c r="O12" s="15"/>
      <c r="P12" s="14"/>
    </row>
    <row r="13" spans="1:16" x14ac:dyDescent="0.55000000000000004">
      <c r="A13" s="19" t="s">
        <v>23</v>
      </c>
      <c r="B13" s="18">
        <v>16</v>
      </c>
      <c r="C13" s="18">
        <v>372</v>
      </c>
      <c r="D13" s="18" t="s">
        <v>4</v>
      </c>
      <c r="E13" s="18" t="s">
        <v>4</v>
      </c>
      <c r="F13" s="18">
        <v>48</v>
      </c>
      <c r="G13" s="18">
        <v>834</v>
      </c>
      <c r="H13" s="18" t="s">
        <v>4</v>
      </c>
      <c r="I13" s="18" t="s">
        <v>4</v>
      </c>
      <c r="J13" s="18">
        <v>3</v>
      </c>
      <c r="K13" s="18">
        <v>40</v>
      </c>
      <c r="L13" s="18" t="s">
        <v>4</v>
      </c>
      <c r="M13" s="18" t="s">
        <v>4</v>
      </c>
      <c r="N13" s="17"/>
      <c r="O13" s="15"/>
      <c r="P13" s="14"/>
    </row>
    <row r="14" spans="1:16" x14ac:dyDescent="0.55000000000000004">
      <c r="A14" s="19" t="s">
        <v>22</v>
      </c>
      <c r="B14" s="18">
        <v>15</v>
      </c>
      <c r="C14" s="18">
        <v>155</v>
      </c>
      <c r="D14" s="18" t="s">
        <v>4</v>
      </c>
      <c r="E14" s="18" t="s">
        <v>4</v>
      </c>
      <c r="F14" s="18" t="s">
        <v>4</v>
      </c>
      <c r="G14" s="18" t="s">
        <v>4</v>
      </c>
      <c r="H14" s="18" t="s">
        <v>4</v>
      </c>
      <c r="I14" s="18" t="s">
        <v>4</v>
      </c>
      <c r="J14" s="18" t="s">
        <v>4</v>
      </c>
      <c r="K14" s="18" t="s">
        <v>4</v>
      </c>
      <c r="L14" s="18" t="s">
        <v>4</v>
      </c>
      <c r="M14" s="18" t="s">
        <v>4</v>
      </c>
      <c r="N14" s="17"/>
      <c r="O14" s="15"/>
      <c r="P14" s="14"/>
    </row>
    <row r="15" spans="1:16" x14ac:dyDescent="0.55000000000000004">
      <c r="A15" s="19" t="s">
        <v>21</v>
      </c>
      <c r="B15" s="18">
        <v>13</v>
      </c>
      <c r="C15" s="18">
        <v>233</v>
      </c>
      <c r="D15" s="18">
        <v>2</v>
      </c>
      <c r="E15" s="18">
        <v>15</v>
      </c>
      <c r="F15" s="18">
        <v>10</v>
      </c>
      <c r="G15" s="18">
        <v>111</v>
      </c>
      <c r="H15" s="18" t="s">
        <v>4</v>
      </c>
      <c r="I15" s="18" t="s">
        <v>4</v>
      </c>
      <c r="J15" s="18">
        <v>3</v>
      </c>
      <c r="K15" s="18">
        <v>68</v>
      </c>
      <c r="L15" s="18" t="s">
        <v>4</v>
      </c>
      <c r="M15" s="18" t="s">
        <v>4</v>
      </c>
      <c r="N15" s="17"/>
      <c r="O15" s="15"/>
      <c r="P15" s="14"/>
    </row>
    <row r="16" spans="1:16" x14ac:dyDescent="0.55000000000000004">
      <c r="A16" s="19" t="s">
        <v>20</v>
      </c>
      <c r="B16" s="18">
        <v>1</v>
      </c>
      <c r="C16" s="18">
        <v>47</v>
      </c>
      <c r="D16" s="18" t="s">
        <v>4</v>
      </c>
      <c r="E16" s="18" t="s">
        <v>4</v>
      </c>
      <c r="F16" s="18" t="s">
        <v>4</v>
      </c>
      <c r="G16" s="18" t="s">
        <v>4</v>
      </c>
      <c r="H16" s="18" t="s">
        <v>4</v>
      </c>
      <c r="I16" s="18" t="s">
        <v>4</v>
      </c>
      <c r="J16" s="18">
        <v>17</v>
      </c>
      <c r="K16" s="18">
        <v>56</v>
      </c>
      <c r="L16" s="18" t="s">
        <v>4</v>
      </c>
      <c r="M16" s="18" t="s">
        <v>4</v>
      </c>
      <c r="N16" s="17"/>
      <c r="O16" s="15"/>
      <c r="P16" s="14"/>
    </row>
    <row r="17" spans="1:16" x14ac:dyDescent="0.55000000000000004">
      <c r="A17" s="19" t="s">
        <v>19</v>
      </c>
      <c r="B17" s="18">
        <v>25</v>
      </c>
      <c r="C17" s="18">
        <v>149</v>
      </c>
      <c r="D17" s="18" t="s">
        <v>4</v>
      </c>
      <c r="E17" s="18" t="s">
        <v>4</v>
      </c>
      <c r="F17" s="18" t="s">
        <v>4</v>
      </c>
      <c r="G17" s="18" t="s">
        <v>4</v>
      </c>
      <c r="H17" s="18" t="s">
        <v>4</v>
      </c>
      <c r="I17" s="18" t="s">
        <v>4</v>
      </c>
      <c r="J17" s="18" t="s">
        <v>4</v>
      </c>
      <c r="K17" s="18" t="s">
        <v>4</v>
      </c>
      <c r="L17" s="18" t="s">
        <v>4</v>
      </c>
      <c r="M17" s="18" t="s">
        <v>4</v>
      </c>
      <c r="N17" s="17"/>
      <c r="O17" s="15"/>
      <c r="P17" s="14"/>
    </row>
    <row r="18" spans="1:16" ht="54" x14ac:dyDescent="0.55000000000000004">
      <c r="A18" s="23" t="s">
        <v>17</v>
      </c>
      <c r="B18" s="22">
        <f>B19</f>
        <v>151</v>
      </c>
      <c r="C18" s="22">
        <f>C19</f>
        <v>1959</v>
      </c>
      <c r="D18" s="22">
        <f>D19</f>
        <v>3</v>
      </c>
      <c r="E18" s="22">
        <f>E19</f>
        <v>72</v>
      </c>
      <c r="F18" s="22">
        <f>F19</f>
        <v>22</v>
      </c>
      <c r="G18" s="22">
        <f>G19</f>
        <v>261</v>
      </c>
      <c r="H18" s="22" t="str">
        <f>H19</f>
        <v>-</v>
      </c>
      <c r="I18" s="22" t="str">
        <f>I19</f>
        <v>-</v>
      </c>
      <c r="J18" s="22">
        <f>J19</f>
        <v>27</v>
      </c>
      <c r="K18" s="22">
        <f>K19</f>
        <v>251</v>
      </c>
      <c r="L18" s="22" t="str">
        <f>L19</f>
        <v>-</v>
      </c>
      <c r="M18" s="22" t="str">
        <f>M19</f>
        <v>-</v>
      </c>
      <c r="N18" s="17"/>
      <c r="O18" s="15"/>
      <c r="P18" s="14"/>
    </row>
    <row r="19" spans="1:16" x14ac:dyDescent="0.55000000000000004">
      <c r="A19" s="21" t="s">
        <v>16</v>
      </c>
      <c r="B19" s="20">
        <v>151</v>
      </c>
      <c r="C19" s="20">
        <v>1959</v>
      </c>
      <c r="D19" s="20">
        <v>3</v>
      </c>
      <c r="E19" s="20">
        <v>72</v>
      </c>
      <c r="F19" s="20">
        <v>22</v>
      </c>
      <c r="G19" s="20">
        <v>261</v>
      </c>
      <c r="H19" s="20" t="s">
        <v>4</v>
      </c>
      <c r="I19" s="20" t="s">
        <v>4</v>
      </c>
      <c r="J19" s="20">
        <v>27</v>
      </c>
      <c r="K19" s="20">
        <v>251</v>
      </c>
      <c r="L19" s="20" t="s">
        <v>4</v>
      </c>
      <c r="M19" s="20" t="s">
        <v>4</v>
      </c>
      <c r="N19" s="17"/>
      <c r="O19" s="15"/>
      <c r="P19" s="14"/>
    </row>
    <row r="20" spans="1:16" x14ac:dyDescent="0.55000000000000004">
      <c r="A20" s="19" t="s">
        <v>15</v>
      </c>
      <c r="B20" s="18">
        <v>44</v>
      </c>
      <c r="C20" s="18">
        <v>291</v>
      </c>
      <c r="D20" s="18">
        <v>0</v>
      </c>
      <c r="E20" s="18">
        <v>0</v>
      </c>
      <c r="F20" s="18">
        <v>0</v>
      </c>
      <c r="G20" s="18">
        <v>0</v>
      </c>
      <c r="H20" s="18">
        <v>0</v>
      </c>
      <c r="I20" s="18">
        <v>0</v>
      </c>
      <c r="J20" s="18">
        <v>12</v>
      </c>
      <c r="K20" s="18">
        <v>70</v>
      </c>
      <c r="L20" s="18">
        <v>0</v>
      </c>
      <c r="M20" s="18">
        <v>0</v>
      </c>
      <c r="N20" s="17"/>
      <c r="O20" s="15"/>
      <c r="P20" s="14"/>
    </row>
    <row r="21" spans="1:16" x14ac:dyDescent="0.55000000000000004">
      <c r="A21" s="19" t="s">
        <v>14</v>
      </c>
      <c r="B21" s="18">
        <v>45</v>
      </c>
      <c r="C21" s="18">
        <v>514</v>
      </c>
      <c r="D21" s="18">
        <v>3</v>
      </c>
      <c r="E21" s="18">
        <v>72</v>
      </c>
      <c r="F21" s="18">
        <v>22</v>
      </c>
      <c r="G21" s="18">
        <v>261</v>
      </c>
      <c r="H21" s="18">
        <v>0</v>
      </c>
      <c r="I21" s="18">
        <v>0</v>
      </c>
      <c r="J21" s="18">
        <v>7</v>
      </c>
      <c r="K21" s="18">
        <v>71</v>
      </c>
      <c r="L21" s="18">
        <v>0</v>
      </c>
      <c r="M21" s="18">
        <v>0</v>
      </c>
      <c r="N21" s="17"/>
      <c r="O21" s="15"/>
      <c r="P21" s="14"/>
    </row>
    <row r="22" spans="1:16" x14ac:dyDescent="0.55000000000000004">
      <c r="A22" s="19" t="s">
        <v>13</v>
      </c>
      <c r="B22" s="18">
        <v>59</v>
      </c>
      <c r="C22" s="18">
        <v>1036</v>
      </c>
      <c r="D22" s="18">
        <v>0</v>
      </c>
      <c r="E22" s="18">
        <v>0</v>
      </c>
      <c r="F22" s="18">
        <v>0</v>
      </c>
      <c r="G22" s="18">
        <v>0</v>
      </c>
      <c r="H22" s="18">
        <v>0</v>
      </c>
      <c r="I22" s="18">
        <v>0</v>
      </c>
      <c r="J22" s="18">
        <v>0</v>
      </c>
      <c r="K22" s="18">
        <v>0</v>
      </c>
      <c r="L22" s="18">
        <v>0</v>
      </c>
      <c r="M22" s="18">
        <v>0</v>
      </c>
      <c r="N22" s="17"/>
      <c r="O22" s="15"/>
      <c r="P22" s="14"/>
    </row>
    <row r="23" spans="1:16" x14ac:dyDescent="0.55000000000000004">
      <c r="A23" s="19" t="s">
        <v>12</v>
      </c>
      <c r="B23" s="18">
        <v>3</v>
      </c>
      <c r="C23" s="18">
        <v>118</v>
      </c>
      <c r="D23" s="18">
        <v>0</v>
      </c>
      <c r="E23" s="18">
        <v>0</v>
      </c>
      <c r="F23" s="18">
        <v>0</v>
      </c>
      <c r="G23" s="18">
        <v>0</v>
      </c>
      <c r="H23" s="18">
        <v>0</v>
      </c>
      <c r="I23" s="18">
        <v>0</v>
      </c>
      <c r="J23" s="18">
        <v>8</v>
      </c>
      <c r="K23" s="18">
        <v>110</v>
      </c>
      <c r="L23" s="18">
        <v>0</v>
      </c>
      <c r="M23" s="18">
        <v>0</v>
      </c>
      <c r="N23" s="17"/>
      <c r="O23" s="15"/>
      <c r="P23" s="14"/>
    </row>
    <row r="24" spans="1:16" ht="54" x14ac:dyDescent="0.55000000000000004">
      <c r="A24" s="23" t="s">
        <v>11</v>
      </c>
      <c r="B24" s="22">
        <f>B25</f>
        <v>83</v>
      </c>
      <c r="C24" s="22">
        <f>C25</f>
        <v>1135</v>
      </c>
      <c r="D24" s="22" t="str">
        <f>D25</f>
        <v>-</v>
      </c>
      <c r="E24" s="22" t="str">
        <f>E25</f>
        <v>-</v>
      </c>
      <c r="F24" s="22">
        <f>F25</f>
        <v>1</v>
      </c>
      <c r="G24" s="22">
        <f>G25</f>
        <v>150</v>
      </c>
      <c r="H24" s="22" t="str">
        <f>H25</f>
        <v>-</v>
      </c>
      <c r="I24" s="22" t="str">
        <f>I25</f>
        <v>-</v>
      </c>
      <c r="J24" s="22">
        <f>J25</f>
        <v>4</v>
      </c>
      <c r="K24" s="22">
        <f>K25</f>
        <v>98</v>
      </c>
      <c r="L24" s="22" t="str">
        <f>L25</f>
        <v>-</v>
      </c>
      <c r="M24" s="22" t="str">
        <f>M25</f>
        <v>-</v>
      </c>
      <c r="N24" s="17"/>
      <c r="O24" s="15"/>
      <c r="P24" s="14"/>
    </row>
    <row r="25" spans="1:16" x14ac:dyDescent="0.55000000000000004">
      <c r="A25" s="21" t="s">
        <v>10</v>
      </c>
      <c r="B25" s="20">
        <v>83</v>
      </c>
      <c r="C25" s="20">
        <v>1135</v>
      </c>
      <c r="D25" s="20" t="s">
        <v>4</v>
      </c>
      <c r="E25" s="20" t="s">
        <v>4</v>
      </c>
      <c r="F25" s="20">
        <v>1</v>
      </c>
      <c r="G25" s="20">
        <v>150</v>
      </c>
      <c r="H25" s="20" t="s">
        <v>4</v>
      </c>
      <c r="I25" s="20" t="s">
        <v>4</v>
      </c>
      <c r="J25" s="20">
        <v>4</v>
      </c>
      <c r="K25" s="20">
        <v>98</v>
      </c>
      <c r="L25" s="20" t="s">
        <v>4</v>
      </c>
      <c r="M25" s="20" t="s">
        <v>4</v>
      </c>
      <c r="N25" s="17"/>
      <c r="O25" s="15"/>
      <c r="P25" s="14"/>
    </row>
    <row r="26" spans="1:16" x14ac:dyDescent="0.55000000000000004">
      <c r="A26" s="19" t="s">
        <v>9</v>
      </c>
      <c r="B26" s="18">
        <v>42</v>
      </c>
      <c r="C26" s="18">
        <v>375</v>
      </c>
      <c r="D26" s="18" t="s">
        <v>4</v>
      </c>
      <c r="E26" s="18" t="s">
        <v>4</v>
      </c>
      <c r="F26" s="18" t="s">
        <v>4</v>
      </c>
      <c r="G26" s="18" t="s">
        <v>4</v>
      </c>
      <c r="H26" s="18" t="s">
        <v>4</v>
      </c>
      <c r="I26" s="18" t="s">
        <v>4</v>
      </c>
      <c r="J26" s="18">
        <v>1</v>
      </c>
      <c r="K26" s="18">
        <v>19</v>
      </c>
      <c r="L26" s="18" t="s">
        <v>4</v>
      </c>
      <c r="M26" s="18" t="s">
        <v>4</v>
      </c>
      <c r="N26" s="17"/>
      <c r="O26" s="15"/>
      <c r="P26" s="14"/>
    </row>
    <row r="27" spans="1:16" x14ac:dyDescent="0.55000000000000004">
      <c r="A27" s="19" t="s">
        <v>8</v>
      </c>
      <c r="B27" s="18">
        <v>16</v>
      </c>
      <c r="C27" s="18">
        <v>370</v>
      </c>
      <c r="D27" s="18" t="s">
        <v>4</v>
      </c>
      <c r="E27" s="18" t="s">
        <v>4</v>
      </c>
      <c r="F27" s="18" t="s">
        <v>4</v>
      </c>
      <c r="G27" s="18" t="s">
        <v>4</v>
      </c>
      <c r="H27" s="18" t="s">
        <v>4</v>
      </c>
      <c r="I27" s="18" t="s">
        <v>4</v>
      </c>
      <c r="J27" s="18" t="s">
        <v>4</v>
      </c>
      <c r="K27" s="18" t="s">
        <v>4</v>
      </c>
      <c r="L27" s="18" t="s">
        <v>4</v>
      </c>
      <c r="M27" s="18" t="s">
        <v>4</v>
      </c>
      <c r="N27" s="17"/>
      <c r="O27" s="15"/>
      <c r="P27" s="14"/>
    </row>
    <row r="28" spans="1:16" x14ac:dyDescent="0.55000000000000004">
      <c r="A28" s="19" t="s">
        <v>7</v>
      </c>
      <c r="B28" s="18">
        <v>8</v>
      </c>
      <c r="C28" s="18">
        <v>176</v>
      </c>
      <c r="D28" s="18" t="s">
        <v>4</v>
      </c>
      <c r="E28" s="18" t="s">
        <v>4</v>
      </c>
      <c r="F28" s="18" t="s">
        <v>4</v>
      </c>
      <c r="G28" s="18" t="s">
        <v>4</v>
      </c>
      <c r="H28" s="18" t="s">
        <v>4</v>
      </c>
      <c r="I28" s="18" t="s">
        <v>4</v>
      </c>
      <c r="J28" s="18">
        <v>3</v>
      </c>
      <c r="K28" s="18">
        <v>79</v>
      </c>
      <c r="L28" s="18" t="s">
        <v>4</v>
      </c>
      <c r="M28" s="18" t="s">
        <v>4</v>
      </c>
      <c r="N28" s="17"/>
      <c r="O28" s="15"/>
      <c r="P28" s="14"/>
    </row>
    <row r="29" spans="1:16" x14ac:dyDescent="0.55000000000000004">
      <c r="A29" s="19" t="s">
        <v>6</v>
      </c>
      <c r="B29" s="18">
        <v>15</v>
      </c>
      <c r="C29" s="18">
        <v>179</v>
      </c>
      <c r="D29" s="18" t="s">
        <v>4</v>
      </c>
      <c r="E29" s="18" t="s">
        <v>4</v>
      </c>
      <c r="F29" s="18">
        <v>1</v>
      </c>
      <c r="G29" s="18">
        <v>150</v>
      </c>
      <c r="H29" s="18" t="s">
        <v>4</v>
      </c>
      <c r="I29" s="18" t="s">
        <v>4</v>
      </c>
      <c r="J29" s="18" t="s">
        <v>4</v>
      </c>
      <c r="K29" s="18" t="s">
        <v>4</v>
      </c>
      <c r="L29" s="18" t="s">
        <v>4</v>
      </c>
      <c r="M29" s="18" t="s">
        <v>4</v>
      </c>
      <c r="N29" s="17"/>
      <c r="O29" s="15"/>
      <c r="P29" s="14"/>
    </row>
    <row r="30" spans="1:16" x14ac:dyDescent="0.55000000000000004">
      <c r="A30" s="19" t="s">
        <v>5</v>
      </c>
      <c r="B30" s="18">
        <v>2</v>
      </c>
      <c r="C30" s="18">
        <v>35</v>
      </c>
      <c r="D30" s="18" t="s">
        <v>4</v>
      </c>
      <c r="E30" s="18" t="s">
        <v>4</v>
      </c>
      <c r="F30" s="18" t="s">
        <v>4</v>
      </c>
      <c r="G30" s="18" t="s">
        <v>4</v>
      </c>
      <c r="H30" s="18" t="s">
        <v>4</v>
      </c>
      <c r="I30" s="18" t="s">
        <v>4</v>
      </c>
      <c r="J30" s="18" t="s">
        <v>4</v>
      </c>
      <c r="K30" s="18" t="s">
        <v>4</v>
      </c>
      <c r="L30" s="18" t="s">
        <v>4</v>
      </c>
      <c r="M30" s="18" t="s">
        <v>4</v>
      </c>
      <c r="N30" s="17"/>
      <c r="O30" s="15"/>
      <c r="P30" s="14"/>
    </row>
    <row r="31" spans="1:16" x14ac:dyDescent="0.55000000000000004">
      <c r="A31" s="16"/>
      <c r="B31" s="15"/>
      <c r="C31" s="15"/>
      <c r="D31" s="15"/>
      <c r="E31" s="15"/>
      <c r="F31" s="15"/>
      <c r="G31" s="15"/>
      <c r="H31" s="15"/>
      <c r="I31" s="15"/>
      <c r="J31" s="15"/>
      <c r="K31" s="15"/>
      <c r="L31" s="15"/>
      <c r="M31" s="15"/>
      <c r="N31" s="15"/>
      <c r="O31" s="15"/>
      <c r="P31" s="14"/>
    </row>
    <row r="32" spans="1:16" x14ac:dyDescent="0.55000000000000004">
      <c r="A32" s="13" t="s">
        <v>3</v>
      </c>
      <c r="B32" s="11"/>
      <c r="C32" s="11"/>
      <c r="D32" s="12"/>
      <c r="E32" s="12"/>
      <c r="F32" s="9"/>
      <c r="G32" s="9"/>
      <c r="H32" s="9"/>
      <c r="I32" s="9"/>
      <c r="J32" s="9"/>
      <c r="K32" s="11"/>
      <c r="L32" s="11"/>
      <c r="M32" s="11"/>
      <c r="N32" s="9"/>
      <c r="O32" s="9"/>
    </row>
    <row r="33" spans="1:17" x14ac:dyDescent="0.55000000000000004">
      <c r="A33" s="10"/>
      <c r="B33" s="9"/>
      <c r="C33" s="9"/>
      <c r="D33" s="9"/>
      <c r="E33" s="9"/>
      <c r="F33" s="9"/>
      <c r="G33" s="9"/>
      <c r="H33" s="9"/>
      <c r="I33" s="9"/>
      <c r="J33" s="9"/>
    </row>
    <row r="35" spans="1:17" x14ac:dyDescent="0.55000000000000004">
      <c r="A35" s="4"/>
      <c r="B35" s="3"/>
      <c r="C35" s="3"/>
      <c r="D35" s="3"/>
      <c r="E35" s="3"/>
      <c r="F35" s="3"/>
      <c r="G35" s="3"/>
      <c r="H35" s="3"/>
      <c r="I35" s="3"/>
      <c r="J35" s="3"/>
      <c r="K35" s="3"/>
      <c r="L35" s="3"/>
      <c r="M35" s="3"/>
      <c r="N35" s="3"/>
      <c r="O35" s="3"/>
      <c r="P35" s="3"/>
      <c r="Q35" s="3"/>
    </row>
    <row r="36" spans="1:17" x14ac:dyDescent="0.55000000000000004">
      <c r="A36" s="4"/>
      <c r="B36" s="3"/>
      <c r="C36" s="3"/>
      <c r="D36" s="3"/>
      <c r="E36" s="3"/>
      <c r="F36" s="3"/>
      <c r="G36" s="3"/>
      <c r="H36" s="3"/>
      <c r="I36" s="3"/>
      <c r="J36" s="3"/>
      <c r="K36" s="3"/>
      <c r="L36" s="3"/>
      <c r="M36" s="3"/>
      <c r="N36" s="3"/>
      <c r="O36" s="3"/>
      <c r="P36" s="3"/>
      <c r="Q36" s="3"/>
    </row>
    <row r="37" spans="1:17" x14ac:dyDescent="0.55000000000000004">
      <c r="A37" s="4"/>
      <c r="B37" s="3"/>
      <c r="C37" s="3"/>
      <c r="D37" s="3"/>
      <c r="E37" s="3"/>
      <c r="F37" s="3"/>
      <c r="G37" s="3"/>
      <c r="H37" s="3"/>
      <c r="I37" s="3"/>
      <c r="J37" s="3"/>
      <c r="K37" s="3"/>
      <c r="L37" s="3"/>
      <c r="M37" s="3"/>
      <c r="N37" s="3"/>
      <c r="O37" s="3"/>
      <c r="P37" s="3"/>
      <c r="Q37" s="3"/>
    </row>
    <row r="38" spans="1:17" x14ac:dyDescent="0.55000000000000004">
      <c r="A38" s="4"/>
      <c r="B38" s="3"/>
      <c r="C38" s="3"/>
      <c r="D38" s="3"/>
      <c r="E38" s="3"/>
      <c r="F38" s="3"/>
      <c r="G38" s="3"/>
      <c r="H38" s="3"/>
      <c r="I38" s="3"/>
      <c r="J38" s="3"/>
      <c r="K38" s="3"/>
      <c r="L38" s="3"/>
      <c r="M38" s="3"/>
      <c r="N38" s="3"/>
      <c r="O38" s="3"/>
      <c r="P38" s="3"/>
      <c r="Q38" s="3"/>
    </row>
  </sheetData>
  <mergeCells count="9">
    <mergeCell ref="N2:O3"/>
    <mergeCell ref="B2:M2"/>
    <mergeCell ref="B3:C4"/>
    <mergeCell ref="D3:E4"/>
    <mergeCell ref="F3:G4"/>
    <mergeCell ref="J3:K4"/>
    <mergeCell ref="L3:M4"/>
    <mergeCell ref="H3:I3"/>
    <mergeCell ref="H4:I4"/>
  </mergeCells>
  <phoneticPr fontId="3"/>
  <pageMargins left="1.1811023622047245" right="0.78740157480314965" top="1.1811023622047245" bottom="0.78740157480314965" header="0" footer="0"/>
  <pageSetup paperSize="9" scale="8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46"/>
  <sheetViews>
    <sheetView showGridLines="0" view="pageBreakPreview" zoomScaleNormal="75" workbookViewId="0">
      <pane xSplit="1" ySplit="12" topLeftCell="B13" activePane="bottomRight" state="frozen"/>
      <selection activeCell="B8" sqref="B8:O8"/>
      <selection pane="topRight" activeCell="B8" sqref="B8:O8"/>
      <selection pane="bottomLeft" activeCell="B8" sqref="B8:O8"/>
      <selection pane="bottomRight" activeCell="B8" sqref="B8:O8"/>
    </sheetView>
  </sheetViews>
  <sheetFormatPr defaultColWidth="9" defaultRowHeight="18" x14ac:dyDescent="0.55000000000000004"/>
  <cols>
    <col min="1" max="1" width="11.90625" style="2" customWidth="1"/>
    <col min="2" max="6" width="15.6328125" style="1" customWidth="1"/>
    <col min="7" max="12" width="8.26953125" style="1" customWidth="1"/>
    <col min="13" max="16384" width="9" style="1"/>
  </cols>
  <sheetData>
    <row r="1" spans="1:9" ht="12.75" customHeight="1" x14ac:dyDescent="0.55000000000000004">
      <c r="A1" s="16" t="s">
        <v>244</v>
      </c>
      <c r="B1" s="614"/>
      <c r="C1" s="614"/>
      <c r="D1" s="613"/>
      <c r="E1" s="612"/>
      <c r="F1" s="49" t="s">
        <v>40</v>
      </c>
    </row>
    <row r="2" spans="1:9" ht="23.25" customHeight="1" x14ac:dyDescent="0.55000000000000004">
      <c r="A2" s="437"/>
      <c r="B2" s="376" t="s">
        <v>243</v>
      </c>
      <c r="C2" s="72"/>
      <c r="D2" s="72"/>
      <c r="E2" s="72"/>
      <c r="F2" s="71"/>
    </row>
    <row r="3" spans="1:9" ht="11.25" customHeight="1" x14ac:dyDescent="0.55000000000000004">
      <c r="A3" s="430"/>
      <c r="B3" s="531" t="s">
        <v>163</v>
      </c>
      <c r="C3" s="530" t="s">
        <v>242</v>
      </c>
      <c r="D3" s="530" t="s">
        <v>217</v>
      </c>
      <c r="E3" s="530" t="s">
        <v>216</v>
      </c>
      <c r="F3" s="529" t="s">
        <v>188</v>
      </c>
    </row>
    <row r="4" spans="1:9" ht="12.75" customHeight="1" x14ac:dyDescent="0.55000000000000004">
      <c r="A4" s="430"/>
      <c r="B4" s="528"/>
      <c r="C4" s="527"/>
      <c r="D4" s="527"/>
      <c r="E4" s="527"/>
      <c r="F4" s="526"/>
    </row>
    <row r="5" spans="1:9" ht="12.75" customHeight="1" x14ac:dyDescent="0.55000000000000004">
      <c r="A5" s="430"/>
      <c r="B5" s="528"/>
      <c r="C5" s="527"/>
      <c r="D5" s="527"/>
      <c r="E5" s="527"/>
      <c r="F5" s="526"/>
    </row>
    <row r="6" spans="1:9" s="7" customFormat="1" ht="12" customHeight="1" x14ac:dyDescent="0.2">
      <c r="A6" s="430"/>
      <c r="B6" s="528"/>
      <c r="C6" s="527"/>
      <c r="D6" s="527"/>
      <c r="E6" s="527"/>
      <c r="F6" s="526"/>
    </row>
    <row r="7" spans="1:9" s="7" customFormat="1" ht="10.5" customHeight="1" x14ac:dyDescent="0.2">
      <c r="A7" s="430"/>
      <c r="B7" s="528"/>
      <c r="C7" s="527"/>
      <c r="D7" s="527"/>
      <c r="E7" s="527"/>
      <c r="F7" s="526"/>
    </row>
    <row r="8" spans="1:9" s="7" customFormat="1" ht="15" customHeight="1" x14ac:dyDescent="0.2">
      <c r="A8" s="425"/>
      <c r="B8" s="523" t="s">
        <v>156</v>
      </c>
      <c r="C8" s="525" t="s">
        <v>152</v>
      </c>
      <c r="D8" s="525" t="s">
        <v>215</v>
      </c>
      <c r="E8" s="524" t="s">
        <v>214</v>
      </c>
      <c r="F8" s="523" t="s">
        <v>213</v>
      </c>
    </row>
    <row r="9" spans="1:9" ht="18" customHeight="1" x14ac:dyDescent="0.55000000000000004">
      <c r="A9" s="520" t="s">
        <v>30</v>
      </c>
      <c r="B9" s="522">
        <v>1141019</v>
      </c>
      <c r="C9" s="522">
        <v>87140</v>
      </c>
      <c r="D9" s="522">
        <v>89051</v>
      </c>
      <c r="E9" s="522">
        <v>8894</v>
      </c>
      <c r="F9" s="521">
        <v>14.7</v>
      </c>
    </row>
    <row r="10" spans="1:9" ht="18" customHeight="1" x14ac:dyDescent="0.55000000000000004">
      <c r="A10" s="520" t="s">
        <v>29</v>
      </c>
      <c r="B10" s="522">
        <f>SUM(B11:B12)</f>
        <v>83666</v>
      </c>
      <c r="C10" s="522">
        <f>SUM(C11:C12)</f>
        <v>4799</v>
      </c>
      <c r="D10" s="522">
        <f>SUM(D11:D12)</f>
        <v>4942</v>
      </c>
      <c r="E10" s="522">
        <f>SUM(E11:E12)</f>
        <v>237</v>
      </c>
      <c r="F10" s="518">
        <f>(C10+D10-E10)/B10</f>
        <v>0.11359453063371022</v>
      </c>
    </row>
    <row r="11" spans="1:9" ht="18" customHeight="1" x14ac:dyDescent="0.55000000000000004">
      <c r="A11" s="75" t="s">
        <v>28</v>
      </c>
      <c r="B11" s="236">
        <v>58811</v>
      </c>
      <c r="C11" s="236">
        <v>3045</v>
      </c>
      <c r="D11" s="236">
        <v>3167</v>
      </c>
      <c r="E11" s="236">
        <v>71</v>
      </c>
      <c r="F11" s="402">
        <f>(C11+D11-E11)/B11</f>
        <v>0.10441924129839655</v>
      </c>
    </row>
    <row r="12" spans="1:9" s="24" customFormat="1" ht="18" customHeight="1" x14ac:dyDescent="0.55000000000000004">
      <c r="A12" s="611" t="s">
        <v>27</v>
      </c>
      <c r="B12" s="236">
        <f>SUM(B13:B20)</f>
        <v>24855</v>
      </c>
      <c r="C12" s="236">
        <f>SUM(C13:C20)</f>
        <v>1754</v>
      </c>
      <c r="D12" s="236">
        <f>SUM(D13:D20)</f>
        <v>1775</v>
      </c>
      <c r="E12" s="236">
        <f>SUM(E13:E20)</f>
        <v>166</v>
      </c>
      <c r="F12" s="384">
        <f>(C12+D12-E12)/B12*100</f>
        <v>13.530476765238383</v>
      </c>
    </row>
    <row r="13" spans="1:9" ht="18" customHeight="1" x14ac:dyDescent="0.55000000000000004">
      <c r="A13" s="511" t="s">
        <v>26</v>
      </c>
      <c r="B13" s="263">
        <v>10244</v>
      </c>
      <c r="C13" s="263">
        <v>718</v>
      </c>
      <c r="D13" s="263">
        <v>556</v>
      </c>
      <c r="E13" s="263">
        <v>8</v>
      </c>
      <c r="F13" s="610">
        <v>12.4</v>
      </c>
      <c r="G13" s="285"/>
      <c r="I13" s="285"/>
    </row>
    <row r="14" spans="1:9" ht="18" customHeight="1" x14ac:dyDescent="0.55000000000000004">
      <c r="A14" s="511" t="s">
        <v>25</v>
      </c>
      <c r="B14" s="263">
        <v>1469</v>
      </c>
      <c r="C14" s="263">
        <v>142</v>
      </c>
      <c r="D14" s="263">
        <v>252</v>
      </c>
      <c r="E14" s="263">
        <v>73</v>
      </c>
      <c r="F14" s="610">
        <v>21.9</v>
      </c>
    </row>
    <row r="15" spans="1:9" ht="18" customHeight="1" x14ac:dyDescent="0.55000000000000004">
      <c r="A15" s="511" t="s">
        <v>24</v>
      </c>
      <c r="B15" s="263">
        <v>844</v>
      </c>
      <c r="C15" s="263">
        <v>80</v>
      </c>
      <c r="D15" s="263">
        <v>73</v>
      </c>
      <c r="E15" s="263" t="s">
        <v>4</v>
      </c>
      <c r="F15" s="610">
        <v>18.100000000000001</v>
      </c>
    </row>
    <row r="16" spans="1:9" ht="18" customHeight="1" x14ac:dyDescent="0.55000000000000004">
      <c r="A16" s="511" t="s">
        <v>23</v>
      </c>
      <c r="B16" s="263">
        <v>876</v>
      </c>
      <c r="C16" s="263">
        <v>80</v>
      </c>
      <c r="D16" s="263">
        <v>81</v>
      </c>
      <c r="E16" s="263" t="s">
        <v>4</v>
      </c>
      <c r="F16" s="610">
        <v>18.399999999999999</v>
      </c>
      <c r="G16" s="285"/>
      <c r="I16" s="285"/>
    </row>
    <row r="17" spans="1:9" ht="18" customHeight="1" x14ac:dyDescent="0.55000000000000004">
      <c r="A17" s="511" t="s">
        <v>22</v>
      </c>
      <c r="B17" s="263">
        <v>858</v>
      </c>
      <c r="C17" s="263">
        <v>102</v>
      </c>
      <c r="D17" s="263">
        <v>122</v>
      </c>
      <c r="E17" s="263">
        <v>15</v>
      </c>
      <c r="F17" s="610">
        <v>24.4</v>
      </c>
    </row>
    <row r="18" spans="1:9" ht="18" customHeight="1" x14ac:dyDescent="0.55000000000000004">
      <c r="A18" s="511" t="s">
        <v>21</v>
      </c>
      <c r="B18" s="263">
        <v>6378</v>
      </c>
      <c r="C18" s="263">
        <v>359</v>
      </c>
      <c r="D18" s="263">
        <v>356</v>
      </c>
      <c r="E18" s="263">
        <v>2</v>
      </c>
      <c r="F18" s="610">
        <v>11.2</v>
      </c>
    </row>
    <row r="19" spans="1:9" ht="18" customHeight="1" x14ac:dyDescent="0.55000000000000004">
      <c r="A19" s="511" t="s">
        <v>20</v>
      </c>
      <c r="B19" s="263">
        <v>838</v>
      </c>
      <c r="C19" s="263">
        <v>43</v>
      </c>
      <c r="D19" s="263">
        <v>37</v>
      </c>
      <c r="E19" s="263">
        <v>5</v>
      </c>
      <c r="F19" s="610">
        <v>8.9</v>
      </c>
      <c r="G19" s="285"/>
      <c r="I19" s="285"/>
    </row>
    <row r="20" spans="1:9" ht="18" customHeight="1" x14ac:dyDescent="0.55000000000000004">
      <c r="A20" s="511" t="s">
        <v>19</v>
      </c>
      <c r="B20" s="263">
        <v>3348</v>
      </c>
      <c r="C20" s="263">
        <v>230</v>
      </c>
      <c r="D20" s="263">
        <v>298</v>
      </c>
      <c r="E20" s="263">
        <v>63</v>
      </c>
      <c r="F20" s="610">
        <v>13.9</v>
      </c>
    </row>
    <row r="21" spans="1:9" ht="35.5" customHeight="1" x14ac:dyDescent="0.55000000000000004">
      <c r="A21" s="513" t="s">
        <v>17</v>
      </c>
      <c r="B21" s="31">
        <f>B22</f>
        <v>7137</v>
      </c>
      <c r="C21" s="31">
        <f>C22</f>
        <v>737</v>
      </c>
      <c r="D21" s="31">
        <f>D22</f>
        <v>772</v>
      </c>
      <c r="E21" s="31">
        <f>E22</f>
        <v>257</v>
      </c>
      <c r="F21" s="388">
        <f>IF((SUM(C21:D21)-E21)=0,"-",(SUM(C21:D21)-E21)/B21*100)</f>
        <v>17.542384755499508</v>
      </c>
    </row>
    <row r="22" spans="1:9" ht="18" customHeight="1" x14ac:dyDescent="0.55000000000000004">
      <c r="A22" s="512" t="s">
        <v>16</v>
      </c>
      <c r="B22" s="236">
        <v>7137</v>
      </c>
      <c r="C22" s="236">
        <v>737</v>
      </c>
      <c r="D22" s="236">
        <v>772</v>
      </c>
      <c r="E22" s="236">
        <v>257</v>
      </c>
      <c r="F22" s="236">
        <v>17.542384755499508</v>
      </c>
    </row>
    <row r="23" spans="1:9" ht="18" customHeight="1" x14ac:dyDescent="0.55000000000000004">
      <c r="A23" s="511" t="s">
        <v>15</v>
      </c>
      <c r="B23" s="263">
        <v>3482</v>
      </c>
      <c r="C23" s="263">
        <v>370</v>
      </c>
      <c r="D23" s="263">
        <v>370</v>
      </c>
      <c r="E23" s="263">
        <v>191</v>
      </c>
      <c r="F23" s="263">
        <v>15.766800689259048</v>
      </c>
      <c r="G23" s="285"/>
      <c r="I23" s="285"/>
    </row>
    <row r="24" spans="1:9" ht="18" customHeight="1" x14ac:dyDescent="0.55000000000000004">
      <c r="A24" s="511" t="s">
        <v>14</v>
      </c>
      <c r="B24" s="263">
        <v>1026</v>
      </c>
      <c r="C24" s="263">
        <v>57</v>
      </c>
      <c r="D24" s="263">
        <v>76</v>
      </c>
      <c r="E24" s="263">
        <v>6</v>
      </c>
      <c r="F24" s="263">
        <v>12.378167641325536</v>
      </c>
    </row>
    <row r="25" spans="1:9" ht="18" customHeight="1" x14ac:dyDescent="0.55000000000000004">
      <c r="A25" s="511" t="s">
        <v>13</v>
      </c>
      <c r="B25" s="263">
        <v>1044</v>
      </c>
      <c r="C25" s="263">
        <v>132</v>
      </c>
      <c r="D25" s="263">
        <v>122</v>
      </c>
      <c r="E25" s="263">
        <v>60</v>
      </c>
      <c r="F25" s="263">
        <v>18.582375478927204</v>
      </c>
    </row>
    <row r="26" spans="1:9" ht="18" customHeight="1" x14ac:dyDescent="0.55000000000000004">
      <c r="A26" s="511" t="s">
        <v>12</v>
      </c>
      <c r="B26" s="263">
        <v>1585</v>
      </c>
      <c r="C26" s="263">
        <v>178</v>
      </c>
      <c r="D26" s="263">
        <v>204</v>
      </c>
      <c r="E26" s="263">
        <v>0</v>
      </c>
      <c r="F26" s="263">
        <v>24.100946372239747</v>
      </c>
      <c r="G26" s="285"/>
      <c r="I26" s="285"/>
    </row>
    <row r="27" spans="1:9" ht="35.5" customHeight="1" x14ac:dyDescent="0.55000000000000004">
      <c r="A27" s="513" t="s">
        <v>11</v>
      </c>
      <c r="B27" s="31">
        <f>B28</f>
        <v>4571</v>
      </c>
      <c r="C27" s="31">
        <f>C28</f>
        <v>518</v>
      </c>
      <c r="D27" s="31">
        <f>D28</f>
        <v>583</v>
      </c>
      <c r="E27" s="31">
        <f>E28</f>
        <v>184</v>
      </c>
      <c r="F27" s="31">
        <f>IF((SUM(C27:D27)-E27)=0,"-",(SUM(C27:D27)-E27)/B27*100)</f>
        <v>20.06125574272588</v>
      </c>
    </row>
    <row r="28" spans="1:9" ht="18" customHeight="1" x14ac:dyDescent="0.55000000000000004">
      <c r="A28" s="512" t="s">
        <v>10</v>
      </c>
      <c r="B28" s="236">
        <v>4571</v>
      </c>
      <c r="C28" s="236">
        <v>518</v>
      </c>
      <c r="D28" s="236">
        <v>583</v>
      </c>
      <c r="E28" s="236">
        <v>184</v>
      </c>
      <c r="F28" s="236">
        <v>20.06125574272588</v>
      </c>
    </row>
    <row r="29" spans="1:9" ht="18" customHeight="1" x14ac:dyDescent="0.55000000000000004">
      <c r="A29" s="511" t="s">
        <v>9</v>
      </c>
      <c r="B29" s="263">
        <v>1587</v>
      </c>
      <c r="C29" s="263">
        <v>122</v>
      </c>
      <c r="D29" s="263">
        <v>126</v>
      </c>
      <c r="E29" s="263">
        <v>15</v>
      </c>
      <c r="F29" s="263">
        <v>14.681789540012602</v>
      </c>
      <c r="G29" s="285"/>
      <c r="I29" s="285"/>
    </row>
    <row r="30" spans="1:9" ht="18" customHeight="1" x14ac:dyDescent="0.55000000000000004">
      <c r="A30" s="511" t="s">
        <v>8</v>
      </c>
      <c r="B30" s="263">
        <v>980</v>
      </c>
      <c r="C30" s="263">
        <v>149</v>
      </c>
      <c r="D30" s="263">
        <v>186</v>
      </c>
      <c r="E30" s="263">
        <v>72</v>
      </c>
      <c r="F30" s="263">
        <v>26.836734693877553</v>
      </c>
    </row>
    <row r="31" spans="1:9" ht="18" customHeight="1" x14ac:dyDescent="0.55000000000000004">
      <c r="A31" s="511" t="s">
        <v>7</v>
      </c>
      <c r="B31" s="263">
        <v>768</v>
      </c>
      <c r="C31" s="263">
        <v>127</v>
      </c>
      <c r="D31" s="263">
        <v>146</v>
      </c>
      <c r="E31" s="263">
        <v>86</v>
      </c>
      <c r="F31" s="263">
        <v>24.348958333333336</v>
      </c>
    </row>
    <row r="32" spans="1:9" ht="18" customHeight="1" x14ac:dyDescent="0.55000000000000004">
      <c r="A32" s="511" t="s">
        <v>6</v>
      </c>
      <c r="B32" s="263">
        <v>739</v>
      </c>
      <c r="C32" s="263">
        <v>58</v>
      </c>
      <c r="D32" s="263">
        <v>58</v>
      </c>
      <c r="E32" s="263">
        <v>10</v>
      </c>
      <c r="F32" s="263">
        <v>14.343707713125845</v>
      </c>
      <c r="G32" s="285"/>
      <c r="I32" s="285"/>
    </row>
    <row r="33" spans="1:6" ht="18" customHeight="1" x14ac:dyDescent="0.55000000000000004">
      <c r="A33" s="511" t="s">
        <v>5</v>
      </c>
      <c r="B33" s="263">
        <v>497</v>
      </c>
      <c r="C33" s="263">
        <v>62</v>
      </c>
      <c r="D33" s="263">
        <v>67</v>
      </c>
      <c r="E33" s="263">
        <v>1</v>
      </c>
      <c r="F33" s="263">
        <v>25.754527162977869</v>
      </c>
    </row>
    <row r="34" spans="1:6" x14ac:dyDescent="0.55000000000000004">
      <c r="A34" s="443"/>
      <c r="B34" s="15"/>
      <c r="C34" s="15"/>
      <c r="D34" s="15"/>
      <c r="E34" s="15"/>
      <c r="F34" s="15"/>
    </row>
    <row r="35" spans="1:6" x14ac:dyDescent="0.55000000000000004">
      <c r="A35" s="495" t="s">
        <v>149</v>
      </c>
      <c r="B35" s="294"/>
      <c r="C35" s="294"/>
    </row>
    <row r="36" spans="1:6" x14ac:dyDescent="0.55000000000000004">
      <c r="A36" s="446" t="s">
        <v>241</v>
      </c>
      <c r="B36" s="446"/>
      <c r="C36" s="446"/>
      <c r="D36" s="446"/>
      <c r="E36" s="446"/>
      <c r="F36" s="446"/>
    </row>
    <row r="37" spans="1:6" x14ac:dyDescent="0.55000000000000004">
      <c r="A37" s="446"/>
      <c r="B37" s="446"/>
      <c r="C37" s="446"/>
      <c r="D37" s="446"/>
      <c r="E37" s="446"/>
      <c r="F37" s="446"/>
    </row>
    <row r="38" spans="1:6" x14ac:dyDescent="0.55000000000000004">
      <c r="A38" s="4"/>
      <c r="B38" s="492"/>
      <c r="C38" s="492"/>
      <c r="D38" s="12"/>
      <c r="E38" s="14"/>
      <c r="F38" s="14"/>
    </row>
    <row r="39" spans="1:6" x14ac:dyDescent="0.55000000000000004">
      <c r="A39" s="4"/>
      <c r="B39" s="3"/>
      <c r="C39" s="3"/>
      <c r="D39" s="3"/>
      <c r="E39" s="3"/>
    </row>
    <row r="40" spans="1:6" s="287" customFormat="1" ht="12" customHeight="1" x14ac:dyDescent="0.2">
      <c r="A40" s="290"/>
      <c r="B40" s="490"/>
      <c r="C40" s="490"/>
      <c r="D40" s="490"/>
      <c r="E40" s="490"/>
      <c r="F40" s="490"/>
    </row>
    <row r="41" spans="1:6" x14ac:dyDescent="0.55000000000000004">
      <c r="A41" s="4"/>
      <c r="B41" s="3"/>
      <c r="C41" s="3"/>
      <c r="D41" s="3"/>
      <c r="E41" s="3"/>
      <c r="F41" s="3"/>
    </row>
    <row r="42" spans="1:6" x14ac:dyDescent="0.55000000000000004">
      <c r="A42" s="4"/>
      <c r="B42" s="286"/>
      <c r="C42" s="286"/>
      <c r="D42" s="3"/>
    </row>
    <row r="43" spans="1:6" x14ac:dyDescent="0.55000000000000004">
      <c r="A43" s="4"/>
      <c r="B43" s="286"/>
      <c r="C43" s="286"/>
      <c r="D43" s="3"/>
    </row>
    <row r="44" spans="1:6" x14ac:dyDescent="0.55000000000000004">
      <c r="A44" s="4"/>
      <c r="B44" s="286"/>
      <c r="C44" s="286"/>
      <c r="D44" s="3"/>
    </row>
    <row r="45" spans="1:6" x14ac:dyDescent="0.55000000000000004">
      <c r="B45" s="285"/>
      <c r="C45" s="285"/>
    </row>
    <row r="46" spans="1:6" x14ac:dyDescent="0.55000000000000004">
      <c r="B46" s="285"/>
      <c r="C46" s="285"/>
    </row>
  </sheetData>
  <mergeCells count="9">
    <mergeCell ref="A40:F40"/>
    <mergeCell ref="A2:A8"/>
    <mergeCell ref="B2:F2"/>
    <mergeCell ref="B3:B7"/>
    <mergeCell ref="C3:C7"/>
    <mergeCell ref="D3:D7"/>
    <mergeCell ref="E3:E7"/>
    <mergeCell ref="F3:F7"/>
    <mergeCell ref="A36:F37"/>
  </mergeCells>
  <phoneticPr fontId="6"/>
  <pageMargins left="0.98425196850393704" right="0.39370078740157483" top="1.1811023622047245" bottom="0.78740157480314965" header="0" footer="0"/>
  <pageSetup paperSize="9" scale="93" orientation="portrait" r:id="rId1"/>
  <headerFooter alignWithMargins="0"/>
  <rowBreaks count="3" manualBreakCount="3">
    <brk id="35805" min="227" max="54353" man="1"/>
    <brk id="36255" min="223" max="57901" man="1"/>
    <brk id="36513" min="219" max="5803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37"/>
  <sheetViews>
    <sheetView showGridLines="0" view="pageBreakPreview" zoomScale="75" zoomScaleNormal="100" zoomScaleSheetLayoutView="75" workbookViewId="0">
      <pane xSplit="1" ySplit="11" topLeftCell="B12" activePane="bottomRight" state="frozen"/>
      <selection activeCell="B8" sqref="B8:O8"/>
      <selection pane="topRight" activeCell="B8" sqref="B8:O8"/>
      <selection pane="bottomLeft" activeCell="B8" sqref="B8:O8"/>
      <selection pane="bottomRight" activeCell="B8" sqref="B8:O8"/>
    </sheetView>
  </sheetViews>
  <sheetFormatPr defaultColWidth="9" defaultRowHeight="18" x14ac:dyDescent="0.55000000000000004"/>
  <cols>
    <col min="1" max="1" width="11.90625" style="2" customWidth="1"/>
    <col min="2" max="4" width="9.08984375" style="285" customWidth="1"/>
    <col min="5" max="5" width="7.7265625" style="1" customWidth="1"/>
    <col min="6" max="6" width="7.7265625" style="285" customWidth="1"/>
    <col min="7" max="9" width="7.7265625" style="1" customWidth="1"/>
    <col min="10" max="10" width="8.90625" style="1" customWidth="1"/>
    <col min="11" max="11" width="8.7265625" style="1" customWidth="1"/>
    <col min="12" max="16" width="7.7265625" style="1" customWidth="1"/>
    <col min="17" max="25" width="5.90625" style="1" customWidth="1"/>
    <col min="26" max="16384" width="9" style="1"/>
  </cols>
  <sheetData>
    <row r="1" spans="1:20" ht="17.25" customHeight="1" x14ac:dyDescent="0.55000000000000004">
      <c r="A1" s="16" t="s">
        <v>256</v>
      </c>
      <c r="B1" s="508"/>
      <c r="C1" s="508"/>
      <c r="D1" s="508"/>
      <c r="E1" s="9"/>
      <c r="F1" s="508"/>
      <c r="G1" s="9"/>
      <c r="H1" s="9"/>
      <c r="I1" s="9"/>
      <c r="J1" s="15"/>
      <c r="K1" s="625"/>
      <c r="P1" s="222" t="s">
        <v>40</v>
      </c>
      <c r="Q1" s="222"/>
      <c r="R1" s="222"/>
      <c r="S1" s="11"/>
      <c r="T1" s="294"/>
    </row>
    <row r="2" spans="1:20" ht="12" customHeight="1" x14ac:dyDescent="0.55000000000000004">
      <c r="A2" s="333"/>
      <c r="B2" s="192" t="s">
        <v>185</v>
      </c>
      <c r="C2" s="556" t="s">
        <v>229</v>
      </c>
      <c r="D2" s="556"/>
      <c r="E2" s="220" t="s">
        <v>255</v>
      </c>
      <c r="F2" s="220"/>
      <c r="G2" s="220"/>
      <c r="H2" s="220"/>
      <c r="I2" s="220"/>
      <c r="J2" s="327"/>
      <c r="K2" s="376" t="s">
        <v>254</v>
      </c>
      <c r="L2" s="375"/>
      <c r="M2" s="375"/>
      <c r="N2" s="375"/>
      <c r="O2" s="375"/>
      <c r="P2" s="375"/>
      <c r="Q2" s="375"/>
      <c r="R2" s="374"/>
    </row>
    <row r="3" spans="1:20" ht="12" customHeight="1" x14ac:dyDescent="0.55000000000000004">
      <c r="A3" s="333"/>
      <c r="B3" s="182"/>
      <c r="C3" s="573" t="s">
        <v>253</v>
      </c>
      <c r="D3" s="573" t="s">
        <v>252</v>
      </c>
      <c r="E3" s="192" t="s">
        <v>251</v>
      </c>
      <c r="F3" s="192" t="s">
        <v>250</v>
      </c>
      <c r="G3" s="192" t="s">
        <v>249</v>
      </c>
      <c r="H3" s="192" t="s">
        <v>248</v>
      </c>
      <c r="I3" s="192" t="s">
        <v>247</v>
      </c>
      <c r="J3" s="192" t="s">
        <v>246</v>
      </c>
      <c r="K3" s="624" t="s">
        <v>182</v>
      </c>
      <c r="L3" s="623"/>
      <c r="M3" s="623"/>
      <c r="N3" s="623"/>
      <c r="O3" s="623"/>
      <c r="P3" s="622"/>
      <c r="Q3" s="220" t="s">
        <v>181</v>
      </c>
      <c r="R3" s="220" t="s">
        <v>180</v>
      </c>
    </row>
    <row r="4" spans="1:20" ht="12" customHeight="1" x14ac:dyDescent="0.55000000000000004">
      <c r="A4" s="333"/>
      <c r="B4" s="182"/>
      <c r="C4" s="564"/>
      <c r="D4" s="564"/>
      <c r="E4" s="182"/>
      <c r="F4" s="182"/>
      <c r="G4" s="182"/>
      <c r="H4" s="182"/>
      <c r="I4" s="182"/>
      <c r="J4" s="182"/>
      <c r="K4" s="192" t="s">
        <v>179</v>
      </c>
      <c r="L4" s="206" t="s">
        <v>178</v>
      </c>
      <c r="M4" s="443"/>
      <c r="N4" s="621"/>
      <c r="O4" s="220" t="s">
        <v>177</v>
      </c>
      <c r="P4" s="193" t="s">
        <v>176</v>
      </c>
      <c r="Q4" s="220"/>
      <c r="R4" s="220"/>
    </row>
    <row r="5" spans="1:20" ht="12" customHeight="1" x14ac:dyDescent="0.55000000000000004">
      <c r="A5" s="333"/>
      <c r="B5" s="182"/>
      <c r="C5" s="564"/>
      <c r="D5" s="564"/>
      <c r="E5" s="182"/>
      <c r="F5" s="182"/>
      <c r="G5" s="182"/>
      <c r="H5" s="182"/>
      <c r="I5" s="182"/>
      <c r="J5" s="182"/>
      <c r="K5" s="182"/>
      <c r="L5" s="195"/>
      <c r="M5" s="620"/>
      <c r="N5" s="620"/>
      <c r="O5" s="220"/>
      <c r="P5" s="183"/>
      <c r="Q5" s="220"/>
      <c r="R5" s="220"/>
    </row>
    <row r="6" spans="1:20" ht="12" customHeight="1" x14ac:dyDescent="0.55000000000000004">
      <c r="A6" s="333"/>
      <c r="B6" s="182"/>
      <c r="C6" s="564"/>
      <c r="D6" s="564"/>
      <c r="E6" s="182"/>
      <c r="F6" s="182"/>
      <c r="G6" s="182"/>
      <c r="H6" s="182"/>
      <c r="I6" s="182"/>
      <c r="J6" s="182"/>
      <c r="K6" s="182"/>
      <c r="L6" s="195"/>
      <c r="M6" s="206" t="s">
        <v>203</v>
      </c>
      <c r="N6" s="192" t="s">
        <v>245</v>
      </c>
      <c r="O6" s="220"/>
      <c r="P6" s="183"/>
      <c r="Q6" s="220"/>
      <c r="R6" s="220"/>
    </row>
    <row r="7" spans="1:20" ht="43.5" customHeight="1" x14ac:dyDescent="0.55000000000000004">
      <c r="A7" s="333"/>
      <c r="B7" s="212"/>
      <c r="C7" s="561"/>
      <c r="D7" s="561"/>
      <c r="E7" s="212"/>
      <c r="F7" s="212"/>
      <c r="G7" s="212"/>
      <c r="H7" s="212"/>
      <c r="I7" s="212"/>
      <c r="J7" s="212"/>
      <c r="K7" s="212"/>
      <c r="L7" s="185"/>
      <c r="M7" s="185"/>
      <c r="N7" s="212"/>
      <c r="O7" s="220"/>
      <c r="P7" s="367"/>
      <c r="Q7" s="220"/>
      <c r="R7" s="220"/>
    </row>
    <row r="8" spans="1:20" ht="18" customHeight="1" x14ac:dyDescent="0.55000000000000004">
      <c r="A8" s="32" t="s">
        <v>30</v>
      </c>
      <c r="B8" s="31">
        <v>115077</v>
      </c>
      <c r="C8" s="522">
        <v>9</v>
      </c>
      <c r="D8" s="522">
        <v>4</v>
      </c>
      <c r="E8" s="365">
        <v>94596</v>
      </c>
      <c r="F8" s="31">
        <v>7395</v>
      </c>
      <c r="G8" s="365">
        <v>4146</v>
      </c>
      <c r="H8" s="365">
        <v>491</v>
      </c>
      <c r="I8" s="365">
        <v>92</v>
      </c>
      <c r="J8" s="365">
        <v>5077</v>
      </c>
      <c r="K8" s="365">
        <v>1376</v>
      </c>
      <c r="L8" s="365">
        <v>530</v>
      </c>
      <c r="M8" s="365">
        <v>186</v>
      </c>
      <c r="N8" s="365">
        <v>41</v>
      </c>
      <c r="O8" s="365">
        <v>238</v>
      </c>
      <c r="P8" s="365">
        <v>1981</v>
      </c>
      <c r="Q8" s="365">
        <v>361</v>
      </c>
      <c r="R8" s="365">
        <v>590</v>
      </c>
    </row>
    <row r="9" spans="1:20" ht="18" customHeight="1" x14ac:dyDescent="0.55000000000000004">
      <c r="A9" s="32" t="s">
        <v>29</v>
      </c>
      <c r="B9" s="31">
        <f>SUM(B10:B11)</f>
        <v>5768</v>
      </c>
      <c r="C9" s="31">
        <f>SUM(C10:C11)</f>
        <v>0</v>
      </c>
      <c r="D9" s="31">
        <f>SUM(D10:D11)</f>
        <v>0</v>
      </c>
      <c r="E9" s="31">
        <f>SUM(E10:E11)</f>
        <v>2134</v>
      </c>
      <c r="F9" s="31">
        <f>SUM(F10:F11)</f>
        <v>82</v>
      </c>
      <c r="G9" s="31">
        <f>SUM(G10:G11)</f>
        <v>91</v>
      </c>
      <c r="H9" s="31">
        <f>SUM(H10:H11)</f>
        <v>12</v>
      </c>
      <c r="I9" s="31">
        <f>SUM(I10:I11)</f>
        <v>1</v>
      </c>
      <c r="J9" s="31">
        <f>SUM(J10:J11)</f>
        <v>321</v>
      </c>
      <c r="K9" s="31">
        <f>SUM(K10:K11)</f>
        <v>133</v>
      </c>
      <c r="L9" s="31">
        <f>SUM(L10:L11)</f>
        <v>34</v>
      </c>
      <c r="M9" s="31">
        <f>SUM(M10:M11)</f>
        <v>3</v>
      </c>
      <c r="N9" s="31">
        <f>SUM(N10:N11)</f>
        <v>2</v>
      </c>
      <c r="O9" s="31">
        <f>SUM(O10:O11)</f>
        <v>18</v>
      </c>
      <c r="P9" s="31">
        <f>SUM(P10:P11)</f>
        <v>56</v>
      </c>
      <c r="Q9" s="31">
        <f>SUM(Q10:Q11)</f>
        <v>76</v>
      </c>
      <c r="R9" s="31">
        <f>SUM(R10:R11)</f>
        <v>4</v>
      </c>
    </row>
    <row r="10" spans="1:20" ht="18" customHeight="1" x14ac:dyDescent="0.55000000000000004">
      <c r="A10" s="28" t="s">
        <v>28</v>
      </c>
      <c r="B10" s="20">
        <v>3591</v>
      </c>
      <c r="C10" s="20">
        <v>0</v>
      </c>
      <c r="D10" s="20">
        <v>0</v>
      </c>
      <c r="E10" s="619">
        <v>179</v>
      </c>
      <c r="F10" s="20">
        <v>1</v>
      </c>
      <c r="G10" s="619">
        <v>0</v>
      </c>
      <c r="H10" s="619">
        <v>1</v>
      </c>
      <c r="I10" s="619">
        <v>0</v>
      </c>
      <c r="J10" s="619">
        <v>208</v>
      </c>
      <c r="K10" s="619">
        <v>109</v>
      </c>
      <c r="L10" s="619">
        <v>23</v>
      </c>
      <c r="M10" s="619">
        <v>2</v>
      </c>
      <c r="N10" s="619">
        <v>1</v>
      </c>
      <c r="O10" s="619">
        <v>14</v>
      </c>
      <c r="P10" s="619">
        <v>44</v>
      </c>
      <c r="Q10" s="619">
        <v>18</v>
      </c>
      <c r="R10" s="619">
        <v>0</v>
      </c>
    </row>
    <row r="11" spans="1:20" s="24" customFormat="1" ht="18" customHeight="1" x14ac:dyDescent="0.55000000000000004">
      <c r="A11" s="21" t="s">
        <v>27</v>
      </c>
      <c r="B11" s="20">
        <f>SUM(B12:B19)</f>
        <v>2177</v>
      </c>
      <c r="C11" s="20">
        <f>SUM(C12:C19)</f>
        <v>0</v>
      </c>
      <c r="D11" s="20">
        <f>SUM(D12:D19)</f>
        <v>0</v>
      </c>
      <c r="E11" s="20">
        <f>SUM(E12:E19)</f>
        <v>1955</v>
      </c>
      <c r="F11" s="20">
        <f>SUM(F12:F19)</f>
        <v>81</v>
      </c>
      <c r="G11" s="20">
        <f>SUM(G12:G19)</f>
        <v>91</v>
      </c>
      <c r="H11" s="20">
        <f>SUM(H12:H19)</f>
        <v>11</v>
      </c>
      <c r="I11" s="20">
        <f>SUM(I12:I19)</f>
        <v>1</v>
      </c>
      <c r="J11" s="20">
        <f>SUM(J12:J19)</f>
        <v>113</v>
      </c>
      <c r="K11" s="20">
        <f>SUM(K12:K19)</f>
        <v>24</v>
      </c>
      <c r="L11" s="20">
        <f>SUM(L12:L19)</f>
        <v>11</v>
      </c>
      <c r="M11" s="20">
        <f>SUM(M12:M19)</f>
        <v>1</v>
      </c>
      <c r="N11" s="20">
        <f>SUM(N12:N19)</f>
        <v>1</v>
      </c>
      <c r="O11" s="20">
        <f>SUM(O12:O19)</f>
        <v>4</v>
      </c>
      <c r="P11" s="20">
        <f>SUM(P12:P19)</f>
        <v>12</v>
      </c>
      <c r="Q11" s="20">
        <f>SUM(Q12:Q19)</f>
        <v>58</v>
      </c>
      <c r="R11" s="20">
        <f>SUM(R12:R19)</f>
        <v>4</v>
      </c>
    </row>
    <row r="12" spans="1:20" ht="18" customHeight="1" x14ac:dyDescent="0.55000000000000004">
      <c r="A12" s="19" t="s">
        <v>26</v>
      </c>
      <c r="B12" s="18">
        <v>625</v>
      </c>
      <c r="C12" s="18" t="s">
        <v>4</v>
      </c>
      <c r="D12" s="18" t="s">
        <v>4</v>
      </c>
      <c r="E12" s="618">
        <v>537</v>
      </c>
      <c r="F12" s="18">
        <v>31</v>
      </c>
      <c r="G12" s="618">
        <v>51</v>
      </c>
      <c r="H12" s="618">
        <v>5</v>
      </c>
      <c r="I12" s="618">
        <v>1</v>
      </c>
      <c r="J12" s="618">
        <v>57</v>
      </c>
      <c r="K12" s="618" t="s">
        <v>4</v>
      </c>
      <c r="L12" s="618">
        <v>3</v>
      </c>
      <c r="M12" s="618" t="s">
        <v>4</v>
      </c>
      <c r="N12" s="618" t="s">
        <v>4</v>
      </c>
      <c r="O12" s="618" t="s">
        <v>4</v>
      </c>
      <c r="P12" s="618" t="s">
        <v>4</v>
      </c>
      <c r="Q12" s="618">
        <v>54</v>
      </c>
      <c r="R12" s="618" t="s">
        <v>4</v>
      </c>
    </row>
    <row r="13" spans="1:20" ht="18" customHeight="1" x14ac:dyDescent="0.55000000000000004">
      <c r="A13" s="19" t="s">
        <v>25</v>
      </c>
      <c r="B13" s="18">
        <v>347</v>
      </c>
      <c r="C13" s="18" t="s">
        <v>4</v>
      </c>
      <c r="D13" s="18" t="s">
        <v>4</v>
      </c>
      <c r="E13" s="618">
        <v>328</v>
      </c>
      <c r="F13" s="18">
        <v>14</v>
      </c>
      <c r="G13" s="618">
        <v>4</v>
      </c>
      <c r="H13" s="618">
        <v>1</v>
      </c>
      <c r="I13" s="618" t="s">
        <v>4</v>
      </c>
      <c r="J13" s="618">
        <v>10</v>
      </c>
      <c r="K13" s="618">
        <v>4</v>
      </c>
      <c r="L13" s="618">
        <v>5</v>
      </c>
      <c r="M13" s="618" t="s">
        <v>4</v>
      </c>
      <c r="N13" s="618" t="s">
        <v>4</v>
      </c>
      <c r="O13" s="618" t="s">
        <v>4</v>
      </c>
      <c r="P13" s="618">
        <v>1</v>
      </c>
      <c r="Q13" s="618" t="s">
        <v>4</v>
      </c>
      <c r="R13" s="618" t="s">
        <v>4</v>
      </c>
    </row>
    <row r="14" spans="1:20" ht="18" customHeight="1" x14ac:dyDescent="0.55000000000000004">
      <c r="A14" s="19" t="s">
        <v>24</v>
      </c>
      <c r="B14" s="18">
        <v>97</v>
      </c>
      <c r="C14" s="18" t="s">
        <v>4</v>
      </c>
      <c r="D14" s="18" t="s">
        <v>4</v>
      </c>
      <c r="E14" s="618">
        <v>91</v>
      </c>
      <c r="F14" s="18">
        <v>2</v>
      </c>
      <c r="G14" s="618">
        <v>4</v>
      </c>
      <c r="H14" s="618" t="s">
        <v>4</v>
      </c>
      <c r="I14" s="618" t="s">
        <v>4</v>
      </c>
      <c r="J14" s="618">
        <v>4</v>
      </c>
      <c r="K14" s="618">
        <v>1</v>
      </c>
      <c r="L14" s="618" t="s">
        <v>4</v>
      </c>
      <c r="M14" s="618" t="s">
        <v>4</v>
      </c>
      <c r="N14" s="618" t="s">
        <v>4</v>
      </c>
      <c r="O14" s="618" t="s">
        <v>4</v>
      </c>
      <c r="P14" s="618">
        <v>3</v>
      </c>
      <c r="Q14" s="618" t="s">
        <v>4</v>
      </c>
      <c r="R14" s="618" t="s">
        <v>4</v>
      </c>
    </row>
    <row r="15" spans="1:20" ht="18" customHeight="1" x14ac:dyDescent="0.55000000000000004">
      <c r="A15" s="19" t="s">
        <v>23</v>
      </c>
      <c r="B15" s="18">
        <v>111</v>
      </c>
      <c r="C15" s="18" t="s">
        <v>4</v>
      </c>
      <c r="D15" s="18" t="s">
        <v>4</v>
      </c>
      <c r="E15" s="618">
        <v>70</v>
      </c>
      <c r="F15" s="18">
        <v>2</v>
      </c>
      <c r="G15" s="618">
        <v>1</v>
      </c>
      <c r="H15" s="618" t="s">
        <v>4</v>
      </c>
      <c r="I15" s="618" t="s">
        <v>4</v>
      </c>
      <c r="J15" s="618">
        <v>4</v>
      </c>
      <c r="K15" s="618" t="s">
        <v>4</v>
      </c>
      <c r="L15" s="618" t="s">
        <v>4</v>
      </c>
      <c r="M15" s="618" t="s">
        <v>4</v>
      </c>
      <c r="N15" s="618" t="s">
        <v>4</v>
      </c>
      <c r="O15" s="618">
        <v>1</v>
      </c>
      <c r="P15" s="618" t="s">
        <v>4</v>
      </c>
      <c r="Q15" s="618" t="s">
        <v>4</v>
      </c>
      <c r="R15" s="618">
        <v>3</v>
      </c>
    </row>
    <row r="16" spans="1:20" ht="18" customHeight="1" x14ac:dyDescent="0.55000000000000004">
      <c r="A16" s="19" t="s">
        <v>22</v>
      </c>
      <c r="B16" s="18">
        <v>152</v>
      </c>
      <c r="C16" s="18" t="s">
        <v>4</v>
      </c>
      <c r="D16" s="18" t="s">
        <v>4</v>
      </c>
      <c r="E16" s="618">
        <v>138</v>
      </c>
      <c r="F16" s="18">
        <v>4</v>
      </c>
      <c r="G16" s="618">
        <v>6</v>
      </c>
      <c r="H16" s="618">
        <v>4</v>
      </c>
      <c r="I16" s="618" t="s">
        <v>4</v>
      </c>
      <c r="J16" s="618">
        <v>10</v>
      </c>
      <c r="K16" s="618">
        <v>2</v>
      </c>
      <c r="L16" s="618">
        <v>2</v>
      </c>
      <c r="M16" s="618" t="s">
        <v>4</v>
      </c>
      <c r="N16" s="618" t="s">
        <v>4</v>
      </c>
      <c r="O16" s="618" t="s">
        <v>4</v>
      </c>
      <c r="P16" s="618">
        <v>6</v>
      </c>
      <c r="Q16" s="618" t="s">
        <v>4</v>
      </c>
      <c r="R16" s="618" t="s">
        <v>4</v>
      </c>
    </row>
    <row r="17" spans="1:18" ht="18" customHeight="1" x14ac:dyDescent="0.55000000000000004">
      <c r="A17" s="19" t="s">
        <v>21</v>
      </c>
      <c r="B17" s="18">
        <v>443</v>
      </c>
      <c r="C17" s="18" t="s">
        <v>4</v>
      </c>
      <c r="D17" s="18" t="s">
        <v>4</v>
      </c>
      <c r="E17" s="618">
        <v>407</v>
      </c>
      <c r="F17" s="18">
        <v>24</v>
      </c>
      <c r="G17" s="618">
        <v>12</v>
      </c>
      <c r="H17" s="618" t="s">
        <v>4</v>
      </c>
      <c r="I17" s="618" t="s">
        <v>4</v>
      </c>
      <c r="J17" s="618">
        <v>11</v>
      </c>
      <c r="K17" s="618">
        <v>7</v>
      </c>
      <c r="L17" s="618" t="s">
        <v>4</v>
      </c>
      <c r="M17" s="618" t="s">
        <v>4</v>
      </c>
      <c r="N17" s="618" t="s">
        <v>4</v>
      </c>
      <c r="O17" s="618">
        <v>1</v>
      </c>
      <c r="P17" s="618">
        <v>1</v>
      </c>
      <c r="Q17" s="618">
        <v>2</v>
      </c>
      <c r="R17" s="618" t="s">
        <v>4</v>
      </c>
    </row>
    <row r="18" spans="1:18" ht="18" customHeight="1" x14ac:dyDescent="0.55000000000000004">
      <c r="A18" s="19" t="s">
        <v>20</v>
      </c>
      <c r="B18" s="18">
        <v>46</v>
      </c>
      <c r="C18" s="18" t="s">
        <v>4</v>
      </c>
      <c r="D18" s="18" t="s">
        <v>4</v>
      </c>
      <c r="E18" s="618">
        <v>43</v>
      </c>
      <c r="F18" s="18">
        <v>3</v>
      </c>
      <c r="G18" s="618" t="s">
        <v>4</v>
      </c>
      <c r="H18" s="618" t="s">
        <v>4</v>
      </c>
      <c r="I18" s="618" t="s">
        <v>4</v>
      </c>
      <c r="J18" s="618">
        <v>3</v>
      </c>
      <c r="K18" s="618">
        <v>1</v>
      </c>
      <c r="L18" s="618" t="s">
        <v>4</v>
      </c>
      <c r="M18" s="618" t="s">
        <v>4</v>
      </c>
      <c r="N18" s="618" t="s">
        <v>4</v>
      </c>
      <c r="O18" s="618" t="s">
        <v>4</v>
      </c>
      <c r="P18" s="618" t="s">
        <v>4</v>
      </c>
      <c r="Q18" s="618">
        <v>2</v>
      </c>
      <c r="R18" s="618" t="s">
        <v>4</v>
      </c>
    </row>
    <row r="19" spans="1:18" ht="18" customHeight="1" x14ac:dyDescent="0.55000000000000004">
      <c r="A19" s="19" t="s">
        <v>19</v>
      </c>
      <c r="B19" s="18">
        <v>356</v>
      </c>
      <c r="C19" s="18" t="s">
        <v>4</v>
      </c>
      <c r="D19" s="18" t="s">
        <v>4</v>
      </c>
      <c r="E19" s="618">
        <v>341</v>
      </c>
      <c r="F19" s="18">
        <v>1</v>
      </c>
      <c r="G19" s="618">
        <v>13</v>
      </c>
      <c r="H19" s="618">
        <v>1</v>
      </c>
      <c r="I19" s="618" t="s">
        <v>4</v>
      </c>
      <c r="J19" s="618">
        <v>14</v>
      </c>
      <c r="K19" s="618">
        <v>9</v>
      </c>
      <c r="L19" s="618">
        <v>1</v>
      </c>
      <c r="M19" s="618">
        <v>1</v>
      </c>
      <c r="N19" s="618">
        <v>1</v>
      </c>
      <c r="O19" s="618">
        <v>2</v>
      </c>
      <c r="P19" s="618">
        <v>1</v>
      </c>
      <c r="Q19" s="618" t="s">
        <v>4</v>
      </c>
      <c r="R19" s="618">
        <v>1</v>
      </c>
    </row>
    <row r="20" spans="1:18" ht="41" customHeight="1" x14ac:dyDescent="0.55000000000000004">
      <c r="A20" s="23" t="s">
        <v>17</v>
      </c>
      <c r="B20" s="22">
        <f>B21</f>
        <v>1001</v>
      </c>
      <c r="C20" s="22">
        <f>C21</f>
        <v>7</v>
      </c>
      <c r="D20" s="22">
        <f>D21</f>
        <v>0</v>
      </c>
      <c r="E20" s="22">
        <f>E21</f>
        <v>929</v>
      </c>
      <c r="F20" s="22">
        <f>F21</f>
        <v>38</v>
      </c>
      <c r="G20" s="22">
        <f>G21</f>
        <v>23</v>
      </c>
      <c r="H20" s="22">
        <f>H21</f>
        <v>7</v>
      </c>
      <c r="I20" s="22">
        <f>I21</f>
        <v>1</v>
      </c>
      <c r="J20" s="22">
        <f>J21</f>
        <v>20</v>
      </c>
      <c r="K20" s="22">
        <f>K21</f>
        <v>15</v>
      </c>
      <c r="L20" s="22">
        <f>L21</f>
        <v>2</v>
      </c>
      <c r="M20" s="22">
        <f>M21</f>
        <v>1</v>
      </c>
      <c r="N20" s="22">
        <f>N21</f>
        <v>0</v>
      </c>
      <c r="O20" s="22">
        <f>O21</f>
        <v>0</v>
      </c>
      <c r="P20" s="22">
        <f>P21</f>
        <v>10</v>
      </c>
      <c r="Q20" s="22">
        <f>Q21</f>
        <v>1</v>
      </c>
      <c r="R20" s="22">
        <f>R21</f>
        <v>1</v>
      </c>
    </row>
    <row r="21" spans="1:18" ht="18" customHeight="1" x14ac:dyDescent="0.55000000000000004">
      <c r="A21" s="21" t="s">
        <v>16</v>
      </c>
      <c r="B21" s="20">
        <v>1001</v>
      </c>
      <c r="C21" s="20">
        <v>7</v>
      </c>
      <c r="D21" s="20">
        <v>0</v>
      </c>
      <c r="E21" s="617">
        <v>929</v>
      </c>
      <c r="F21" s="20">
        <v>38</v>
      </c>
      <c r="G21" s="617">
        <v>23</v>
      </c>
      <c r="H21" s="617">
        <v>7</v>
      </c>
      <c r="I21" s="617">
        <v>1</v>
      </c>
      <c r="J21" s="617">
        <v>20</v>
      </c>
      <c r="K21" s="617">
        <v>15</v>
      </c>
      <c r="L21" s="617">
        <v>2</v>
      </c>
      <c r="M21" s="617">
        <v>1</v>
      </c>
      <c r="N21" s="617">
        <v>0</v>
      </c>
      <c r="O21" s="617">
        <v>0</v>
      </c>
      <c r="P21" s="617">
        <v>10</v>
      </c>
      <c r="Q21" s="617">
        <v>1</v>
      </c>
      <c r="R21" s="617">
        <v>1</v>
      </c>
    </row>
    <row r="22" spans="1:18" ht="18" customHeight="1" x14ac:dyDescent="0.55000000000000004">
      <c r="A22" s="19" t="s">
        <v>15</v>
      </c>
      <c r="B22" s="18">
        <v>456</v>
      </c>
      <c r="C22" s="18">
        <v>0</v>
      </c>
      <c r="D22" s="18">
        <v>0</v>
      </c>
      <c r="E22" s="616">
        <v>422</v>
      </c>
      <c r="F22" s="18">
        <v>22</v>
      </c>
      <c r="G22" s="616">
        <v>11</v>
      </c>
      <c r="H22" s="616">
        <v>4</v>
      </c>
      <c r="I22" s="616">
        <v>1</v>
      </c>
      <c r="J22" s="616">
        <v>7</v>
      </c>
      <c r="K22" s="616">
        <v>9</v>
      </c>
      <c r="L22" s="616">
        <v>1</v>
      </c>
      <c r="M22" s="616">
        <v>1</v>
      </c>
      <c r="N22" s="616">
        <v>0</v>
      </c>
      <c r="O22" s="616">
        <v>0</v>
      </c>
      <c r="P22" s="616">
        <v>5</v>
      </c>
      <c r="Q22" s="616">
        <v>0</v>
      </c>
      <c r="R22" s="616">
        <v>1</v>
      </c>
    </row>
    <row r="23" spans="1:18" ht="18" customHeight="1" x14ac:dyDescent="0.55000000000000004">
      <c r="A23" s="19" t="s">
        <v>14</v>
      </c>
      <c r="B23" s="18">
        <v>96</v>
      </c>
      <c r="C23" s="18">
        <v>0</v>
      </c>
      <c r="D23" s="18">
        <v>0</v>
      </c>
      <c r="E23" s="616">
        <v>85</v>
      </c>
      <c r="F23" s="18">
        <v>7</v>
      </c>
      <c r="G23" s="616">
        <v>4</v>
      </c>
      <c r="H23" s="616">
        <v>0</v>
      </c>
      <c r="I23" s="616">
        <v>0</v>
      </c>
      <c r="J23" s="616">
        <v>3</v>
      </c>
      <c r="K23" s="616">
        <v>1</v>
      </c>
      <c r="L23" s="616">
        <v>0</v>
      </c>
      <c r="M23" s="616">
        <v>0</v>
      </c>
      <c r="N23" s="616">
        <v>0</v>
      </c>
      <c r="O23" s="616">
        <v>0</v>
      </c>
      <c r="P23" s="616">
        <v>2</v>
      </c>
      <c r="Q23" s="616">
        <v>0</v>
      </c>
      <c r="R23" s="616">
        <v>0</v>
      </c>
    </row>
    <row r="24" spans="1:18" ht="18" customHeight="1" x14ac:dyDescent="0.55000000000000004">
      <c r="A24" s="19" t="s">
        <v>13</v>
      </c>
      <c r="B24" s="18">
        <v>169</v>
      </c>
      <c r="C24" s="18">
        <v>0</v>
      </c>
      <c r="D24" s="18">
        <v>0</v>
      </c>
      <c r="E24" s="616">
        <v>157</v>
      </c>
      <c r="F24" s="18">
        <v>5</v>
      </c>
      <c r="G24" s="616">
        <v>6</v>
      </c>
      <c r="H24" s="616">
        <v>1</v>
      </c>
      <c r="I24" s="616">
        <v>0</v>
      </c>
      <c r="J24" s="616">
        <v>7</v>
      </c>
      <c r="K24" s="616">
        <v>3</v>
      </c>
      <c r="L24" s="616">
        <v>1</v>
      </c>
      <c r="M24" s="616">
        <v>0</v>
      </c>
      <c r="N24" s="616">
        <v>0</v>
      </c>
      <c r="O24" s="616">
        <v>0</v>
      </c>
      <c r="P24" s="616">
        <v>2</v>
      </c>
      <c r="Q24" s="616">
        <v>1</v>
      </c>
      <c r="R24" s="616">
        <v>0</v>
      </c>
    </row>
    <row r="25" spans="1:18" ht="18" customHeight="1" x14ac:dyDescent="0.55000000000000004">
      <c r="A25" s="19" t="s">
        <v>12</v>
      </c>
      <c r="B25" s="18">
        <v>280</v>
      </c>
      <c r="C25" s="18">
        <v>7</v>
      </c>
      <c r="D25" s="18">
        <v>0</v>
      </c>
      <c r="E25" s="616">
        <v>265</v>
      </c>
      <c r="F25" s="18">
        <v>4</v>
      </c>
      <c r="G25" s="616">
        <v>2</v>
      </c>
      <c r="H25" s="616">
        <v>2</v>
      </c>
      <c r="I25" s="616">
        <v>0</v>
      </c>
      <c r="J25" s="616">
        <v>3</v>
      </c>
      <c r="K25" s="616">
        <v>2</v>
      </c>
      <c r="L25" s="616">
        <v>0</v>
      </c>
      <c r="M25" s="616">
        <v>0</v>
      </c>
      <c r="N25" s="616">
        <v>0</v>
      </c>
      <c r="O25" s="616">
        <v>0</v>
      </c>
      <c r="P25" s="616">
        <v>1</v>
      </c>
      <c r="Q25" s="616">
        <v>0</v>
      </c>
      <c r="R25" s="616">
        <v>0</v>
      </c>
    </row>
    <row r="26" spans="1:18" ht="41" customHeight="1" x14ac:dyDescent="0.55000000000000004">
      <c r="A26" s="23" t="s">
        <v>11</v>
      </c>
      <c r="B26" s="31">
        <f>B27</f>
        <v>775</v>
      </c>
      <c r="C26" s="31" t="str">
        <f>C27</f>
        <v>-</v>
      </c>
      <c r="D26" s="31" t="str">
        <f>D27</f>
        <v>-</v>
      </c>
      <c r="E26" s="359">
        <f>E27</f>
        <v>656</v>
      </c>
      <c r="F26" s="31">
        <f>F27</f>
        <v>29</v>
      </c>
      <c r="G26" s="359">
        <f>G27</f>
        <v>12</v>
      </c>
      <c r="H26" s="359">
        <f>H27</f>
        <v>1</v>
      </c>
      <c r="I26" s="359" t="str">
        <f>I27</f>
        <v>-</v>
      </c>
      <c r="J26" s="359">
        <f>J27</f>
        <v>25</v>
      </c>
      <c r="K26" s="359">
        <f>K27</f>
        <v>4</v>
      </c>
      <c r="L26" s="359">
        <f>L27</f>
        <v>2</v>
      </c>
      <c r="M26" s="359">
        <f>M27</f>
        <v>2</v>
      </c>
      <c r="N26" s="359" t="str">
        <f>N27</f>
        <v>-</v>
      </c>
      <c r="O26" s="359" t="str">
        <f>O27</f>
        <v>-</v>
      </c>
      <c r="P26" s="359">
        <f>P27</f>
        <v>10</v>
      </c>
      <c r="Q26" s="359">
        <f>Q27</f>
        <v>5</v>
      </c>
      <c r="R26" s="359">
        <f>R27</f>
        <v>3</v>
      </c>
    </row>
    <row r="27" spans="1:18" ht="18" customHeight="1" x14ac:dyDescent="0.55000000000000004">
      <c r="A27" s="21" t="s">
        <v>10</v>
      </c>
      <c r="B27" s="20">
        <v>775</v>
      </c>
      <c r="C27" s="20" t="s">
        <v>4</v>
      </c>
      <c r="D27" s="20" t="s">
        <v>4</v>
      </c>
      <c r="E27" s="617">
        <v>656</v>
      </c>
      <c r="F27" s="20">
        <v>29</v>
      </c>
      <c r="G27" s="617">
        <v>12</v>
      </c>
      <c r="H27" s="617">
        <v>1</v>
      </c>
      <c r="I27" s="617" t="s">
        <v>4</v>
      </c>
      <c r="J27" s="617">
        <v>25</v>
      </c>
      <c r="K27" s="617">
        <v>4</v>
      </c>
      <c r="L27" s="617">
        <v>2</v>
      </c>
      <c r="M27" s="617">
        <v>2</v>
      </c>
      <c r="N27" s="617" t="s">
        <v>4</v>
      </c>
      <c r="O27" s="617" t="s">
        <v>4</v>
      </c>
      <c r="P27" s="617">
        <v>10</v>
      </c>
      <c r="Q27" s="617">
        <v>5</v>
      </c>
      <c r="R27" s="617">
        <v>3</v>
      </c>
    </row>
    <row r="28" spans="1:18" ht="18" customHeight="1" x14ac:dyDescent="0.55000000000000004">
      <c r="A28" s="19" t="s">
        <v>9</v>
      </c>
      <c r="B28" s="18">
        <v>167</v>
      </c>
      <c r="C28" s="18" t="s">
        <v>4</v>
      </c>
      <c r="D28" s="18" t="s">
        <v>4</v>
      </c>
      <c r="E28" s="616">
        <v>162</v>
      </c>
      <c r="F28" s="18">
        <v>1</v>
      </c>
      <c r="G28" s="616">
        <v>4</v>
      </c>
      <c r="H28" s="616" t="s">
        <v>4</v>
      </c>
      <c r="I28" s="616" t="s">
        <v>4</v>
      </c>
      <c r="J28" s="616">
        <v>5</v>
      </c>
      <c r="K28" s="616">
        <v>1</v>
      </c>
      <c r="L28" s="616" t="s">
        <v>4</v>
      </c>
      <c r="M28" s="616" t="s">
        <v>4</v>
      </c>
      <c r="N28" s="616" t="s">
        <v>4</v>
      </c>
      <c r="O28" s="616" t="s">
        <v>4</v>
      </c>
      <c r="P28" s="616">
        <v>1</v>
      </c>
      <c r="Q28" s="616" t="s">
        <v>4</v>
      </c>
      <c r="R28" s="616">
        <v>3</v>
      </c>
    </row>
    <row r="29" spans="1:18" ht="18" customHeight="1" x14ac:dyDescent="0.55000000000000004">
      <c r="A29" s="19" t="s">
        <v>8</v>
      </c>
      <c r="B29" s="18">
        <v>265</v>
      </c>
      <c r="C29" s="18" t="s">
        <v>4</v>
      </c>
      <c r="D29" s="18" t="s">
        <v>4</v>
      </c>
      <c r="E29" s="616">
        <v>174</v>
      </c>
      <c r="F29" s="18">
        <v>11</v>
      </c>
      <c r="G29" s="616">
        <v>2</v>
      </c>
      <c r="H29" s="616">
        <v>1</v>
      </c>
      <c r="I29" s="616" t="s">
        <v>4</v>
      </c>
      <c r="J29" s="616">
        <v>13</v>
      </c>
      <c r="K29" s="616">
        <v>2</v>
      </c>
      <c r="L29" s="616" t="s">
        <v>4</v>
      </c>
      <c r="M29" s="616" t="s">
        <v>4</v>
      </c>
      <c r="N29" s="616" t="s">
        <v>4</v>
      </c>
      <c r="O29" s="616" t="s">
        <v>4</v>
      </c>
      <c r="P29" s="616">
        <v>5</v>
      </c>
      <c r="Q29" s="616">
        <v>5</v>
      </c>
      <c r="R29" s="616" t="s">
        <v>4</v>
      </c>
    </row>
    <row r="30" spans="1:18" ht="18" customHeight="1" x14ac:dyDescent="0.55000000000000004">
      <c r="A30" s="19" t="s">
        <v>7</v>
      </c>
      <c r="B30" s="18">
        <v>190</v>
      </c>
      <c r="C30" s="18" t="s">
        <v>4</v>
      </c>
      <c r="D30" s="18" t="s">
        <v>4</v>
      </c>
      <c r="E30" s="616">
        <v>174</v>
      </c>
      <c r="F30" s="18">
        <v>14</v>
      </c>
      <c r="G30" s="616">
        <v>2</v>
      </c>
      <c r="H30" s="616" t="s">
        <v>4</v>
      </c>
      <c r="I30" s="616" t="s">
        <v>4</v>
      </c>
      <c r="J30" s="616">
        <v>2</v>
      </c>
      <c r="K30" s="616" t="s">
        <v>4</v>
      </c>
      <c r="L30" s="616">
        <v>2</v>
      </c>
      <c r="M30" s="616">
        <v>2</v>
      </c>
      <c r="N30" s="616" t="s">
        <v>4</v>
      </c>
      <c r="O30" s="616" t="s">
        <v>4</v>
      </c>
      <c r="P30" s="616" t="s">
        <v>4</v>
      </c>
      <c r="Q30" s="616" t="s">
        <v>4</v>
      </c>
      <c r="R30" s="616" t="s">
        <v>4</v>
      </c>
    </row>
    <row r="31" spans="1:18" ht="18" customHeight="1" x14ac:dyDescent="0.55000000000000004">
      <c r="A31" s="19" t="s">
        <v>6</v>
      </c>
      <c r="B31" s="18">
        <v>70</v>
      </c>
      <c r="C31" s="18" t="s">
        <v>4</v>
      </c>
      <c r="D31" s="18" t="s">
        <v>4</v>
      </c>
      <c r="E31" s="616">
        <v>65</v>
      </c>
      <c r="F31" s="18">
        <v>3</v>
      </c>
      <c r="G31" s="616">
        <v>2</v>
      </c>
      <c r="H31" s="616" t="s">
        <v>4</v>
      </c>
      <c r="I31" s="616" t="s">
        <v>4</v>
      </c>
      <c r="J31" s="616">
        <v>2</v>
      </c>
      <c r="K31" s="616" t="s">
        <v>4</v>
      </c>
      <c r="L31" s="616" t="s">
        <v>4</v>
      </c>
      <c r="M31" s="616" t="s">
        <v>4</v>
      </c>
      <c r="N31" s="616" t="s">
        <v>4</v>
      </c>
      <c r="O31" s="616" t="s">
        <v>4</v>
      </c>
      <c r="P31" s="616">
        <v>2</v>
      </c>
      <c r="Q31" s="616" t="s">
        <v>4</v>
      </c>
      <c r="R31" s="616" t="s">
        <v>4</v>
      </c>
    </row>
    <row r="32" spans="1:18" ht="18" customHeight="1" x14ac:dyDescent="0.55000000000000004">
      <c r="A32" s="19" t="s">
        <v>5</v>
      </c>
      <c r="B32" s="18">
        <v>83</v>
      </c>
      <c r="C32" s="18" t="s">
        <v>4</v>
      </c>
      <c r="D32" s="18" t="s">
        <v>4</v>
      </c>
      <c r="E32" s="616">
        <v>81</v>
      </c>
      <c r="F32" s="18" t="s">
        <v>4</v>
      </c>
      <c r="G32" s="616">
        <v>2</v>
      </c>
      <c r="H32" s="616" t="s">
        <v>4</v>
      </c>
      <c r="I32" s="616" t="s">
        <v>4</v>
      </c>
      <c r="J32" s="616">
        <v>3</v>
      </c>
      <c r="K32" s="616">
        <v>1</v>
      </c>
      <c r="L32" s="616" t="s">
        <v>4</v>
      </c>
      <c r="M32" s="616" t="s">
        <v>4</v>
      </c>
      <c r="N32" s="616" t="s">
        <v>4</v>
      </c>
      <c r="O32" s="616" t="s">
        <v>4</v>
      </c>
      <c r="P32" s="616">
        <v>2</v>
      </c>
      <c r="Q32" s="616" t="s">
        <v>4</v>
      </c>
      <c r="R32" s="616" t="s">
        <v>4</v>
      </c>
    </row>
    <row r="33" spans="1:18" ht="12.75" customHeight="1" x14ac:dyDescent="0.55000000000000004">
      <c r="A33" s="594"/>
      <c r="B33" s="615"/>
      <c r="C33" s="15"/>
      <c r="D33" s="15"/>
      <c r="E33" s="14"/>
      <c r="F33" s="15"/>
      <c r="G33" s="14"/>
      <c r="H33" s="14"/>
      <c r="I33" s="14"/>
      <c r="J33" s="14"/>
      <c r="K33" s="14"/>
      <c r="L33" s="14"/>
      <c r="M33" s="14"/>
      <c r="N33" s="14"/>
      <c r="O33" s="14"/>
      <c r="P33" s="14"/>
      <c r="Q33" s="14"/>
      <c r="R33" s="14"/>
    </row>
    <row r="34" spans="1:18" ht="13.5" customHeight="1" x14ac:dyDescent="0.55000000000000004">
      <c r="A34" s="495" t="s">
        <v>149</v>
      </c>
      <c r="B34" s="294"/>
      <c r="C34" s="294"/>
      <c r="D34" s="294"/>
      <c r="E34" s="11"/>
      <c r="F34" s="294"/>
      <c r="G34" s="14"/>
      <c r="H34" s="14"/>
      <c r="I34" s="14"/>
      <c r="J34" s="14"/>
      <c r="K34" s="11"/>
      <c r="L34" s="294"/>
      <c r="M34" s="294"/>
      <c r="N34" s="294"/>
      <c r="O34" s="14"/>
      <c r="P34" s="14"/>
      <c r="Q34" s="11"/>
      <c r="R34" s="294"/>
    </row>
    <row r="35" spans="1:18" ht="13.5" customHeight="1" x14ac:dyDescent="0.55000000000000004">
      <c r="A35" s="10"/>
      <c r="B35" s="492"/>
      <c r="C35" s="492"/>
      <c r="D35" s="492"/>
      <c r="E35" s="12"/>
      <c r="F35" s="492"/>
      <c r="G35" s="12"/>
      <c r="H35" s="12"/>
      <c r="I35" s="12"/>
      <c r="J35" s="14"/>
      <c r="K35" s="14"/>
      <c r="L35" s="14"/>
    </row>
    <row r="36" spans="1:18" ht="9.75" customHeight="1" x14ac:dyDescent="0.55000000000000004">
      <c r="A36" s="4"/>
      <c r="B36" s="4"/>
      <c r="C36" s="4"/>
      <c r="D36" s="4"/>
      <c r="E36" s="4"/>
      <c r="F36" s="3"/>
      <c r="G36" s="286"/>
      <c r="H36" s="3"/>
      <c r="I36" s="3"/>
      <c r="J36" s="3"/>
    </row>
    <row r="37" spans="1:18" ht="9.75" customHeight="1" x14ac:dyDescent="0.55000000000000004">
      <c r="A37" s="4"/>
      <c r="B37" s="4"/>
      <c r="C37" s="4"/>
      <c r="D37" s="4"/>
      <c r="E37" s="4"/>
      <c r="F37" s="3"/>
      <c r="G37" s="286"/>
      <c r="H37" s="3"/>
      <c r="I37" s="3"/>
      <c r="J37" s="3"/>
    </row>
  </sheetData>
  <mergeCells count="23">
    <mergeCell ref="C3:C7"/>
    <mergeCell ref="C2:D2"/>
    <mergeCell ref="G3:G7"/>
    <mergeCell ref="O4:O7"/>
    <mergeCell ref="I3:I7"/>
    <mergeCell ref="M6:M7"/>
    <mergeCell ref="D3:D7"/>
    <mergeCell ref="N6:N7"/>
    <mergeCell ref="A2:A7"/>
    <mergeCell ref="B2:B7"/>
    <mergeCell ref="E2:I2"/>
    <mergeCell ref="K2:R2"/>
    <mergeCell ref="E3:E7"/>
    <mergeCell ref="H3:H7"/>
    <mergeCell ref="F3:F7"/>
    <mergeCell ref="J3:J7"/>
    <mergeCell ref="P1:R1"/>
    <mergeCell ref="Q3:Q7"/>
    <mergeCell ref="R3:R7"/>
    <mergeCell ref="K3:P3"/>
    <mergeCell ref="K4:K7"/>
    <mergeCell ref="L4:L7"/>
    <mergeCell ref="P4:P7"/>
  </mergeCells>
  <phoneticPr fontId="6"/>
  <pageMargins left="0.59055118110236227" right="0.27559055118110237" top="0.98425196850393704" bottom="0.78740157480314965" header="0" footer="0"/>
  <pageSetup paperSize="9" scale="86" orientation="landscape" r:id="rId1"/>
  <headerFooter alignWithMargins="0"/>
  <rowBreaks count="3" manualBreakCount="3">
    <brk id="35805" min="227" max="54353" man="1"/>
    <brk id="36255" min="223" max="57901" man="1"/>
    <brk id="36513" min="219" max="5803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46"/>
  <sheetViews>
    <sheetView showGridLines="0" view="pageBreakPreview" zoomScaleNormal="75" workbookViewId="0">
      <pane xSplit="1" ySplit="8" topLeftCell="B9" activePane="bottomRight" state="frozen"/>
      <selection activeCell="B8" sqref="B8:O8"/>
      <selection pane="topRight" activeCell="B8" sqref="B8:O8"/>
      <selection pane="bottomLeft" activeCell="B8" sqref="B8:O8"/>
      <selection pane="bottomRight" activeCell="B8" sqref="B8:O8"/>
    </sheetView>
  </sheetViews>
  <sheetFormatPr defaultColWidth="9" defaultRowHeight="18" x14ac:dyDescent="0.55000000000000004"/>
  <cols>
    <col min="1" max="1" width="15.90625" style="2" customWidth="1"/>
    <col min="2" max="2" width="7.36328125" style="1" bestFit="1" customWidth="1"/>
    <col min="3" max="3" width="7.36328125" style="285" bestFit="1" customWidth="1"/>
    <col min="4" max="4" width="6" style="285" bestFit="1" customWidth="1"/>
    <col min="5" max="5" width="7.36328125" style="285" bestFit="1" customWidth="1"/>
    <col min="6" max="6" width="8.08984375" style="1" bestFit="1" customWidth="1"/>
    <col min="7" max="7" width="8.08984375" style="285" bestFit="1" customWidth="1"/>
    <col min="8" max="10" width="8.08984375" style="1" bestFit="1" customWidth="1"/>
    <col min="11" max="11" width="7.36328125" style="1" bestFit="1" customWidth="1"/>
    <col min="12" max="13" width="8.453125" style="1" bestFit="1" customWidth="1"/>
    <col min="14" max="14" width="7.36328125" style="1" customWidth="1"/>
    <col min="15" max="15" width="10" style="1" customWidth="1"/>
    <col min="16" max="18" width="8.08984375" style="1" bestFit="1" customWidth="1"/>
    <col min="19" max="19" width="8.453125" style="1" bestFit="1" customWidth="1"/>
    <col min="20" max="20" width="8.08984375" style="1" bestFit="1" customWidth="1"/>
    <col min="21" max="21" width="8.81640625" style="1" bestFit="1" customWidth="1"/>
    <col min="22" max="16384" width="9" style="1"/>
  </cols>
  <sheetData>
    <row r="1" spans="1:21" ht="18" customHeight="1" x14ac:dyDescent="0.55000000000000004">
      <c r="A1" s="16" t="s">
        <v>271</v>
      </c>
      <c r="B1" s="353"/>
      <c r="C1" s="508"/>
      <c r="D1" s="508"/>
      <c r="E1" s="508"/>
      <c r="F1" s="9"/>
      <c r="G1" s="508"/>
      <c r="H1" s="9"/>
      <c r="I1" s="9"/>
      <c r="J1" s="9"/>
      <c r="K1" s="9"/>
      <c r="L1" s="9"/>
      <c r="R1" s="222" t="s">
        <v>40</v>
      </c>
      <c r="S1" s="222"/>
      <c r="T1" s="222"/>
      <c r="U1" s="222"/>
    </row>
    <row r="2" spans="1:21" ht="15" customHeight="1" x14ac:dyDescent="0.55000000000000004">
      <c r="A2" s="609"/>
      <c r="B2" s="652" t="s">
        <v>270</v>
      </c>
      <c r="C2" s="651"/>
      <c r="D2" s="651"/>
      <c r="E2" s="651"/>
      <c r="F2" s="651"/>
      <c r="G2" s="651"/>
      <c r="H2" s="651"/>
      <c r="I2" s="651"/>
      <c r="J2" s="651"/>
      <c r="K2" s="651"/>
      <c r="L2" s="652" t="s">
        <v>269</v>
      </c>
      <c r="M2" s="651"/>
      <c r="N2" s="651"/>
      <c r="O2" s="651"/>
      <c r="P2" s="651"/>
      <c r="Q2" s="651"/>
      <c r="R2" s="651"/>
      <c r="S2" s="651"/>
      <c r="T2" s="651"/>
      <c r="U2" s="650"/>
    </row>
    <row r="3" spans="1:21" s="24" customFormat="1" ht="16.5" customHeight="1" x14ac:dyDescent="0.55000000000000004">
      <c r="A3" s="649"/>
      <c r="B3" s="648" t="s">
        <v>268</v>
      </c>
      <c r="C3" s="647"/>
      <c r="D3" s="644" t="s">
        <v>267</v>
      </c>
      <c r="E3" s="644"/>
      <c r="F3" s="645" t="s">
        <v>266</v>
      </c>
      <c r="G3" s="644"/>
      <c r="H3" s="643"/>
      <c r="I3" s="643"/>
      <c r="J3" s="643"/>
      <c r="K3" s="642"/>
      <c r="L3" s="648" t="s">
        <v>200</v>
      </c>
      <c r="M3" s="647"/>
      <c r="N3" s="644" t="s">
        <v>267</v>
      </c>
      <c r="O3" s="646"/>
      <c r="P3" s="645" t="s">
        <v>266</v>
      </c>
      <c r="Q3" s="644"/>
      <c r="R3" s="643"/>
      <c r="S3" s="643"/>
      <c r="T3" s="643"/>
      <c r="U3" s="642"/>
    </row>
    <row r="4" spans="1:21" s="7" customFormat="1" ht="13.5" customHeight="1" x14ac:dyDescent="0.2">
      <c r="A4" s="641"/>
      <c r="B4" s="637" t="s">
        <v>265</v>
      </c>
      <c r="C4" s="635" t="s">
        <v>264</v>
      </c>
      <c r="D4" s="635" t="s">
        <v>263</v>
      </c>
      <c r="E4" s="640" t="s">
        <v>262</v>
      </c>
      <c r="F4" s="637" t="s">
        <v>261</v>
      </c>
      <c r="G4" s="636" t="s">
        <v>260</v>
      </c>
      <c r="H4" s="638" t="s">
        <v>259</v>
      </c>
      <c r="I4" s="635" t="s">
        <v>258</v>
      </c>
      <c r="J4" s="635" t="s">
        <v>257</v>
      </c>
      <c r="K4" s="634" t="s">
        <v>129</v>
      </c>
      <c r="L4" s="639" t="s">
        <v>265</v>
      </c>
      <c r="M4" s="635" t="s">
        <v>264</v>
      </c>
      <c r="N4" s="638" t="s">
        <v>263</v>
      </c>
      <c r="O4" s="636" t="s">
        <v>262</v>
      </c>
      <c r="P4" s="637" t="s">
        <v>261</v>
      </c>
      <c r="Q4" s="636" t="s">
        <v>260</v>
      </c>
      <c r="R4" s="635" t="s">
        <v>259</v>
      </c>
      <c r="S4" s="635" t="s">
        <v>258</v>
      </c>
      <c r="T4" s="635" t="s">
        <v>257</v>
      </c>
      <c r="U4" s="634" t="s">
        <v>129</v>
      </c>
    </row>
    <row r="5" spans="1:21" x14ac:dyDescent="0.55000000000000004">
      <c r="A5" s="633" t="s">
        <v>30</v>
      </c>
      <c r="B5" s="31">
        <v>1500</v>
      </c>
      <c r="C5" s="31">
        <v>1501</v>
      </c>
      <c r="D5" s="31">
        <v>2</v>
      </c>
      <c r="E5" s="31">
        <v>1498</v>
      </c>
      <c r="F5" s="31">
        <v>0</v>
      </c>
      <c r="G5" s="31">
        <v>0</v>
      </c>
      <c r="H5" s="33">
        <v>0</v>
      </c>
      <c r="I5" s="33">
        <v>882</v>
      </c>
      <c r="J5" s="33">
        <v>617</v>
      </c>
      <c r="K5" s="31">
        <f>SUM(F5:J5)</f>
        <v>1499</v>
      </c>
      <c r="L5" s="31">
        <v>17858</v>
      </c>
      <c r="M5" s="31">
        <v>17913</v>
      </c>
      <c r="N5" s="31">
        <v>177</v>
      </c>
      <c r="O5" s="31">
        <v>17681</v>
      </c>
      <c r="P5" s="31">
        <v>30</v>
      </c>
      <c r="Q5" s="31">
        <v>9</v>
      </c>
      <c r="R5" s="33">
        <v>49</v>
      </c>
      <c r="S5" s="33">
        <v>12764</v>
      </c>
      <c r="T5" s="33">
        <v>5060</v>
      </c>
      <c r="U5" s="31">
        <f>SUM(P5:T5)</f>
        <v>17912</v>
      </c>
    </row>
    <row r="6" spans="1:21" x14ac:dyDescent="0.55000000000000004">
      <c r="A6" s="633" t="s">
        <v>29</v>
      </c>
      <c r="B6" s="31">
        <f>SUM(B7:B8)</f>
        <v>99</v>
      </c>
      <c r="C6" s="31">
        <f>SUM(C7:C8)</f>
        <v>98</v>
      </c>
      <c r="D6" s="31">
        <f>SUM(D7:D8)</f>
        <v>1</v>
      </c>
      <c r="E6" s="31">
        <f>SUM(E7:E8)</f>
        <v>98</v>
      </c>
      <c r="F6" s="31">
        <f>SUM(F7:F8)</f>
        <v>0</v>
      </c>
      <c r="G6" s="31">
        <f>SUM(G7:G8)</f>
        <v>0</v>
      </c>
      <c r="H6" s="31">
        <f>SUM(H7:H8)</f>
        <v>0</v>
      </c>
      <c r="I6" s="31">
        <f>SUM(I7:I8)</f>
        <v>70</v>
      </c>
      <c r="J6" s="31">
        <f>SUM(J7:J8)</f>
        <v>28</v>
      </c>
      <c r="K6" s="31">
        <f>SUM(K7:K8)</f>
        <v>98</v>
      </c>
      <c r="L6" s="31">
        <f>SUM(L7:L8)</f>
        <v>2701</v>
      </c>
      <c r="M6" s="31">
        <f>SUM(M7:M8)</f>
        <v>2703</v>
      </c>
      <c r="N6" s="31">
        <f>SUM(N7:N8)</f>
        <v>37</v>
      </c>
      <c r="O6" s="31">
        <f>SUM(O7:O8)</f>
        <v>2664</v>
      </c>
      <c r="P6" s="31">
        <f>SUM(P7:P8)</f>
        <v>2</v>
      </c>
      <c r="Q6" s="31">
        <f>SUM(Q7:Q8)</f>
        <v>2</v>
      </c>
      <c r="R6" s="31">
        <f>SUM(R7:R8)</f>
        <v>5</v>
      </c>
      <c r="S6" s="31">
        <f>SUM(S7:S8)</f>
        <v>2562</v>
      </c>
      <c r="T6" s="31">
        <f>SUM(T7:T8)</f>
        <v>181</v>
      </c>
      <c r="U6" s="31">
        <f>SUM(U7:U8)</f>
        <v>2703</v>
      </c>
    </row>
    <row r="7" spans="1:21" x14ac:dyDescent="0.55000000000000004">
      <c r="A7" s="21" t="s">
        <v>28</v>
      </c>
      <c r="B7" s="632">
        <v>49</v>
      </c>
      <c r="C7" s="632">
        <v>49</v>
      </c>
      <c r="D7" s="632">
        <v>1</v>
      </c>
      <c r="E7" s="632">
        <v>48</v>
      </c>
      <c r="F7" s="632">
        <v>0</v>
      </c>
      <c r="G7" s="632">
        <v>0</v>
      </c>
      <c r="H7" s="632">
        <v>0</v>
      </c>
      <c r="I7" s="632">
        <v>49</v>
      </c>
      <c r="J7" s="632">
        <v>0</v>
      </c>
      <c r="K7" s="632">
        <f>SUM(F7:J7)</f>
        <v>49</v>
      </c>
      <c r="L7" s="632">
        <v>1984</v>
      </c>
      <c r="M7" s="632">
        <v>1983</v>
      </c>
      <c r="N7" s="632">
        <v>30</v>
      </c>
      <c r="O7" s="632">
        <v>1954</v>
      </c>
      <c r="P7" s="632">
        <v>2</v>
      </c>
      <c r="Q7" s="632">
        <v>1</v>
      </c>
      <c r="R7" s="632">
        <v>4</v>
      </c>
      <c r="S7" s="632">
        <v>1976</v>
      </c>
      <c r="T7" s="632">
        <v>0</v>
      </c>
      <c r="U7" s="632">
        <f>SUM(P7:T7)</f>
        <v>1983</v>
      </c>
    </row>
    <row r="8" spans="1:21" s="24" customFormat="1" x14ac:dyDescent="0.55000000000000004">
      <c r="A8" s="21" t="s">
        <v>27</v>
      </c>
      <c r="B8" s="20">
        <f>IF(SUM(B9:B16)=0,"-",SUM(B9:B16))</f>
        <v>50</v>
      </c>
      <c r="C8" s="20">
        <f>IF(SUM(C9:C16)=0,"-",SUM(C9:C16))</f>
        <v>49</v>
      </c>
      <c r="D8" s="20" t="str">
        <f>IF(SUM(D9:D16)=0,"-",SUM(D9:D16))</f>
        <v>-</v>
      </c>
      <c r="E8" s="20">
        <f>IF(SUM(E9:E16)=0,"-",SUM(E9:E16))</f>
        <v>50</v>
      </c>
      <c r="F8" s="20" t="str">
        <f>IF(SUM(F9:F16)=0,"-",SUM(F9:F16))</f>
        <v>-</v>
      </c>
      <c r="G8" s="20" t="str">
        <f>IF(SUM(G9:G16)=0,"-",SUM(G9:G16))</f>
        <v>-</v>
      </c>
      <c r="H8" s="20" t="str">
        <f>IF(SUM(H9:H16)=0,"-",SUM(H9:H16))</f>
        <v>-</v>
      </c>
      <c r="I8" s="20">
        <f>IF(SUM(I9:I16)=0,"-",SUM(I9:I16))</f>
        <v>21</v>
      </c>
      <c r="J8" s="20">
        <f>IF(SUM(J9:J16)=0,"-",SUM(J9:J16))</f>
        <v>28</v>
      </c>
      <c r="K8" s="20">
        <f>IF(SUM(K9:K16)=0,"-",SUM(K9:K16))</f>
        <v>49</v>
      </c>
      <c r="L8" s="20">
        <f>IF(SUM(L9:L16)=0,"-",SUM(L9:L16))</f>
        <v>717</v>
      </c>
      <c r="M8" s="20">
        <f>IF(SUM(M9:M16)=0,"-",SUM(M9:M16))</f>
        <v>720</v>
      </c>
      <c r="N8" s="20">
        <f>IF(SUM(N9:N16)=0,"-",SUM(N9:N16))</f>
        <v>7</v>
      </c>
      <c r="O8" s="20">
        <f>IF(SUM(O9:O16)=0,"-",SUM(O9:O16))</f>
        <v>710</v>
      </c>
      <c r="P8" s="20" t="str">
        <f>IF(SUM(P9:P16)=0,"-",SUM(P9:P16))</f>
        <v>-</v>
      </c>
      <c r="Q8" s="20">
        <f>IF(SUM(Q9:Q16)=0,"-",SUM(Q9:Q16))</f>
        <v>1</v>
      </c>
      <c r="R8" s="20">
        <f>IF(SUM(R9:R16)=0,"-",SUM(R9:R16))</f>
        <v>1</v>
      </c>
      <c r="S8" s="20">
        <f>IF(SUM(S9:S16)=0,"-",SUM(S9:S16))</f>
        <v>586</v>
      </c>
      <c r="T8" s="20">
        <f>IF(SUM(T9:T16)=0,"-",SUM(T9:T16))</f>
        <v>181</v>
      </c>
      <c r="U8" s="20">
        <f>IF(SUM(U9:U16)=0,"-",SUM(U9:U16))</f>
        <v>720</v>
      </c>
    </row>
    <row r="9" spans="1:21" x14ac:dyDescent="0.55000000000000004">
      <c r="A9" s="19" t="s">
        <v>26</v>
      </c>
      <c r="B9" s="18">
        <v>4</v>
      </c>
      <c r="C9" s="18">
        <v>4</v>
      </c>
      <c r="D9" s="18" t="s">
        <v>4</v>
      </c>
      <c r="E9" s="18">
        <v>4</v>
      </c>
      <c r="F9" s="18" t="s">
        <v>18</v>
      </c>
      <c r="G9" s="18" t="s">
        <v>18</v>
      </c>
      <c r="H9" s="18" t="s">
        <v>18</v>
      </c>
      <c r="I9" s="18">
        <v>4</v>
      </c>
      <c r="J9" s="18" t="s">
        <v>4</v>
      </c>
      <c r="K9" s="18">
        <f>SUM(F9:J9)</f>
        <v>4</v>
      </c>
      <c r="L9" s="18">
        <v>338</v>
      </c>
      <c r="M9" s="18">
        <v>338</v>
      </c>
      <c r="N9" s="18">
        <v>5</v>
      </c>
      <c r="O9" s="18">
        <v>333</v>
      </c>
      <c r="P9" s="18" t="s">
        <v>4</v>
      </c>
      <c r="Q9" s="18" t="s">
        <v>4</v>
      </c>
      <c r="R9" s="18">
        <v>1</v>
      </c>
      <c r="S9" s="18">
        <v>341</v>
      </c>
      <c r="T9" s="18" t="s">
        <v>4</v>
      </c>
      <c r="U9" s="18">
        <v>338</v>
      </c>
    </row>
    <row r="10" spans="1:21" x14ac:dyDescent="0.55000000000000004">
      <c r="A10" s="19" t="s">
        <v>25</v>
      </c>
      <c r="B10" s="18">
        <v>3</v>
      </c>
      <c r="C10" s="18">
        <v>3</v>
      </c>
      <c r="D10" s="18" t="s">
        <v>4</v>
      </c>
      <c r="E10" s="18">
        <v>3</v>
      </c>
      <c r="F10" s="18" t="s">
        <v>18</v>
      </c>
      <c r="G10" s="18" t="s">
        <v>18</v>
      </c>
      <c r="H10" s="18" t="s">
        <v>18</v>
      </c>
      <c r="I10" s="18" t="s">
        <v>4</v>
      </c>
      <c r="J10" s="18">
        <v>3</v>
      </c>
      <c r="K10" s="18">
        <f>SUM(F10:J10)</f>
        <v>3</v>
      </c>
      <c r="L10" s="18">
        <v>32</v>
      </c>
      <c r="M10" s="18">
        <v>32</v>
      </c>
      <c r="N10" s="18" t="s">
        <v>4</v>
      </c>
      <c r="O10" s="18">
        <v>32</v>
      </c>
      <c r="P10" s="18" t="s">
        <v>4</v>
      </c>
      <c r="Q10" s="18" t="s">
        <v>4</v>
      </c>
      <c r="R10" s="18" t="s">
        <v>4</v>
      </c>
      <c r="S10" s="18" t="s">
        <v>4</v>
      </c>
      <c r="T10" s="18">
        <v>35</v>
      </c>
      <c r="U10" s="18">
        <v>32</v>
      </c>
    </row>
    <row r="11" spans="1:21" x14ac:dyDescent="0.55000000000000004">
      <c r="A11" s="19" t="s">
        <v>24</v>
      </c>
      <c r="B11" s="18">
        <v>3</v>
      </c>
      <c r="C11" s="18">
        <v>3</v>
      </c>
      <c r="D11" s="18" t="s">
        <v>4</v>
      </c>
      <c r="E11" s="18">
        <v>3</v>
      </c>
      <c r="F11" s="18" t="s">
        <v>18</v>
      </c>
      <c r="G11" s="18" t="s">
        <v>18</v>
      </c>
      <c r="H11" s="18" t="s">
        <v>18</v>
      </c>
      <c r="I11" s="18" t="s">
        <v>4</v>
      </c>
      <c r="J11" s="18">
        <v>3</v>
      </c>
      <c r="K11" s="18">
        <f>SUM(F11:J11)</f>
        <v>3</v>
      </c>
      <c r="L11" s="18">
        <v>27</v>
      </c>
      <c r="M11" s="18">
        <v>27</v>
      </c>
      <c r="N11" s="18" t="s">
        <v>4</v>
      </c>
      <c r="O11" s="18">
        <v>27</v>
      </c>
      <c r="P11" s="18" t="s">
        <v>4</v>
      </c>
      <c r="Q11" s="18" t="s">
        <v>4</v>
      </c>
      <c r="R11" s="18" t="s">
        <v>4</v>
      </c>
      <c r="S11" s="18" t="s">
        <v>4</v>
      </c>
      <c r="T11" s="18">
        <v>30</v>
      </c>
      <c r="U11" s="18">
        <v>27</v>
      </c>
    </row>
    <row r="12" spans="1:21" x14ac:dyDescent="0.55000000000000004">
      <c r="A12" s="19" t="s">
        <v>23</v>
      </c>
      <c r="B12" s="18" t="s">
        <v>4</v>
      </c>
      <c r="C12" s="18" t="s">
        <v>4</v>
      </c>
      <c r="D12" s="18" t="s">
        <v>4</v>
      </c>
      <c r="E12" s="18" t="s">
        <v>4</v>
      </c>
      <c r="F12" s="18" t="s">
        <v>18</v>
      </c>
      <c r="G12" s="18" t="s">
        <v>18</v>
      </c>
      <c r="H12" s="18" t="s">
        <v>18</v>
      </c>
      <c r="I12" s="18" t="s">
        <v>4</v>
      </c>
      <c r="J12" s="18" t="s">
        <v>4</v>
      </c>
      <c r="K12" s="18">
        <f>SUM(F12:J12)</f>
        <v>0</v>
      </c>
      <c r="L12" s="18">
        <v>6</v>
      </c>
      <c r="M12" s="18">
        <v>6</v>
      </c>
      <c r="N12" s="18" t="s">
        <v>4</v>
      </c>
      <c r="O12" s="18">
        <v>6</v>
      </c>
      <c r="P12" s="18" t="s">
        <v>4</v>
      </c>
      <c r="Q12" s="18">
        <v>1</v>
      </c>
      <c r="R12" s="18" t="s">
        <v>4</v>
      </c>
      <c r="S12" s="18">
        <v>5</v>
      </c>
      <c r="T12" s="18" t="s">
        <v>4</v>
      </c>
      <c r="U12" s="18">
        <v>6</v>
      </c>
    </row>
    <row r="13" spans="1:21" x14ac:dyDescent="0.55000000000000004">
      <c r="A13" s="19" t="s">
        <v>22</v>
      </c>
      <c r="B13" s="18" t="s">
        <v>4</v>
      </c>
      <c r="C13" s="18" t="s">
        <v>4</v>
      </c>
      <c r="D13" s="18" t="s">
        <v>4</v>
      </c>
      <c r="E13" s="18" t="s">
        <v>4</v>
      </c>
      <c r="F13" s="18" t="s">
        <v>18</v>
      </c>
      <c r="G13" s="18" t="s">
        <v>18</v>
      </c>
      <c r="H13" s="18" t="s">
        <v>18</v>
      </c>
      <c r="I13" s="18" t="s">
        <v>4</v>
      </c>
      <c r="J13" s="18" t="s">
        <v>4</v>
      </c>
      <c r="K13" s="18">
        <f>SUM(F13:J13)</f>
        <v>0</v>
      </c>
      <c r="L13" s="18">
        <v>10</v>
      </c>
      <c r="M13" s="18">
        <v>10</v>
      </c>
      <c r="N13" s="18">
        <v>1</v>
      </c>
      <c r="O13" s="18">
        <v>9</v>
      </c>
      <c r="P13" s="18" t="s">
        <v>4</v>
      </c>
      <c r="Q13" s="18" t="s">
        <v>4</v>
      </c>
      <c r="R13" s="18" t="s">
        <v>4</v>
      </c>
      <c r="S13" s="18" t="s">
        <v>4</v>
      </c>
      <c r="T13" s="18">
        <v>10</v>
      </c>
      <c r="U13" s="18">
        <v>10</v>
      </c>
    </row>
    <row r="14" spans="1:21" x14ac:dyDescent="0.55000000000000004">
      <c r="A14" s="19" t="s">
        <v>21</v>
      </c>
      <c r="B14" s="18">
        <v>34</v>
      </c>
      <c r="C14" s="18">
        <v>34</v>
      </c>
      <c r="D14" s="18" t="s">
        <v>4</v>
      </c>
      <c r="E14" s="18">
        <v>34</v>
      </c>
      <c r="F14" s="18" t="s">
        <v>18</v>
      </c>
      <c r="G14" s="18" t="s">
        <v>18</v>
      </c>
      <c r="H14" s="18" t="s">
        <v>18</v>
      </c>
      <c r="I14" s="18">
        <v>14</v>
      </c>
      <c r="J14" s="18">
        <v>20</v>
      </c>
      <c r="K14" s="18">
        <f>SUM(F14:J14)</f>
        <v>34</v>
      </c>
      <c r="L14" s="18">
        <v>210</v>
      </c>
      <c r="M14" s="18">
        <v>210</v>
      </c>
      <c r="N14" s="18">
        <v>1</v>
      </c>
      <c r="O14" s="18">
        <v>209</v>
      </c>
      <c r="P14" s="18" t="s">
        <v>4</v>
      </c>
      <c r="Q14" s="18" t="s">
        <v>4</v>
      </c>
      <c r="R14" s="18" t="s">
        <v>4</v>
      </c>
      <c r="S14" s="18">
        <v>140</v>
      </c>
      <c r="T14" s="18">
        <v>104</v>
      </c>
      <c r="U14" s="18">
        <v>210</v>
      </c>
    </row>
    <row r="15" spans="1:21" x14ac:dyDescent="0.55000000000000004">
      <c r="A15" s="19" t="s">
        <v>20</v>
      </c>
      <c r="B15" s="18">
        <v>3</v>
      </c>
      <c r="C15" s="18">
        <v>2</v>
      </c>
      <c r="D15" s="18" t="s">
        <v>4</v>
      </c>
      <c r="E15" s="18">
        <v>3</v>
      </c>
      <c r="F15" s="18" t="s">
        <v>18</v>
      </c>
      <c r="G15" s="18" t="s">
        <v>18</v>
      </c>
      <c r="H15" s="18" t="s">
        <v>18</v>
      </c>
      <c r="I15" s="18" t="s">
        <v>4</v>
      </c>
      <c r="J15" s="18">
        <v>2</v>
      </c>
      <c r="K15" s="18">
        <f>SUM(F15:J15)</f>
        <v>2</v>
      </c>
      <c r="L15" s="18">
        <v>20</v>
      </c>
      <c r="M15" s="18">
        <v>23</v>
      </c>
      <c r="N15" s="18" t="s">
        <v>4</v>
      </c>
      <c r="O15" s="18">
        <v>20</v>
      </c>
      <c r="P15" s="18" t="s">
        <v>4</v>
      </c>
      <c r="Q15" s="18" t="s">
        <v>4</v>
      </c>
      <c r="R15" s="18" t="s">
        <v>4</v>
      </c>
      <c r="S15" s="18">
        <v>23</v>
      </c>
      <c r="T15" s="18">
        <v>2</v>
      </c>
      <c r="U15" s="18">
        <v>23</v>
      </c>
    </row>
    <row r="16" spans="1:21" x14ac:dyDescent="0.55000000000000004">
      <c r="A16" s="19" t="s">
        <v>19</v>
      </c>
      <c r="B16" s="18">
        <v>3</v>
      </c>
      <c r="C16" s="18">
        <v>3</v>
      </c>
      <c r="D16" s="18" t="s">
        <v>4</v>
      </c>
      <c r="E16" s="18">
        <v>3</v>
      </c>
      <c r="F16" s="18" t="s">
        <v>18</v>
      </c>
      <c r="G16" s="18" t="s">
        <v>18</v>
      </c>
      <c r="H16" s="18" t="s">
        <v>18</v>
      </c>
      <c r="I16" s="18">
        <v>3</v>
      </c>
      <c r="J16" s="18" t="s">
        <v>4</v>
      </c>
      <c r="K16" s="18">
        <f>SUM(F16:J16)</f>
        <v>3</v>
      </c>
      <c r="L16" s="18">
        <v>74</v>
      </c>
      <c r="M16" s="18">
        <v>74</v>
      </c>
      <c r="N16" s="18" t="s">
        <v>4</v>
      </c>
      <c r="O16" s="18">
        <v>74</v>
      </c>
      <c r="P16" s="18" t="s">
        <v>4</v>
      </c>
      <c r="Q16" s="18" t="s">
        <v>4</v>
      </c>
      <c r="R16" s="18" t="s">
        <v>4</v>
      </c>
      <c r="S16" s="18">
        <v>77</v>
      </c>
      <c r="T16" s="18" t="s">
        <v>4</v>
      </c>
      <c r="U16" s="18">
        <v>74</v>
      </c>
    </row>
    <row r="17" spans="1:21" ht="54" x14ac:dyDescent="0.55000000000000004">
      <c r="A17" s="23" t="s">
        <v>17</v>
      </c>
      <c r="B17" s="31">
        <f>B18</f>
        <v>10</v>
      </c>
      <c r="C17" s="31">
        <f>C18</f>
        <v>10</v>
      </c>
      <c r="D17" s="31">
        <f>D18</f>
        <v>0</v>
      </c>
      <c r="E17" s="31">
        <f>E18</f>
        <v>10</v>
      </c>
      <c r="F17" s="31">
        <f>F18</f>
        <v>0</v>
      </c>
      <c r="G17" s="31">
        <f>G18</f>
        <v>0</v>
      </c>
      <c r="H17" s="31">
        <f>H18</f>
        <v>0</v>
      </c>
      <c r="I17" s="31">
        <f>I18</f>
        <v>5</v>
      </c>
      <c r="J17" s="31">
        <f>J18</f>
        <v>5</v>
      </c>
      <c r="K17" s="31">
        <f>K18</f>
        <v>5</v>
      </c>
      <c r="L17" s="31">
        <f>L18</f>
        <v>214</v>
      </c>
      <c r="M17" s="31">
        <f>M18</f>
        <v>214</v>
      </c>
      <c r="N17" s="31">
        <f>N18</f>
        <v>0</v>
      </c>
      <c r="O17" s="31">
        <f>O18</f>
        <v>214</v>
      </c>
      <c r="P17" s="31">
        <f>P18</f>
        <v>0</v>
      </c>
      <c r="Q17" s="31">
        <f>Q18</f>
        <v>1</v>
      </c>
      <c r="R17" s="31">
        <f>R18</f>
        <v>1</v>
      </c>
      <c r="S17" s="31">
        <f>S18</f>
        <v>60</v>
      </c>
      <c r="T17" s="31">
        <f>T18</f>
        <v>152</v>
      </c>
      <c r="U17" s="31">
        <f>U18</f>
        <v>214</v>
      </c>
    </row>
    <row r="18" spans="1:21" x14ac:dyDescent="0.55000000000000004">
      <c r="A18" s="21" t="s">
        <v>16</v>
      </c>
      <c r="B18" s="20">
        <v>10</v>
      </c>
      <c r="C18" s="20">
        <v>10</v>
      </c>
      <c r="D18" s="20">
        <v>0</v>
      </c>
      <c r="E18" s="20">
        <v>10</v>
      </c>
      <c r="F18" s="20">
        <v>0</v>
      </c>
      <c r="G18" s="20">
        <v>0</v>
      </c>
      <c r="H18" s="20">
        <v>0</v>
      </c>
      <c r="I18" s="20">
        <v>5</v>
      </c>
      <c r="J18" s="20">
        <v>5</v>
      </c>
      <c r="K18" s="20">
        <v>5</v>
      </c>
      <c r="L18" s="20">
        <v>214</v>
      </c>
      <c r="M18" s="20">
        <v>214</v>
      </c>
      <c r="N18" s="20">
        <v>0</v>
      </c>
      <c r="O18" s="20">
        <v>214</v>
      </c>
      <c r="P18" s="20">
        <v>0</v>
      </c>
      <c r="Q18" s="20">
        <v>1</v>
      </c>
      <c r="R18" s="20">
        <v>1</v>
      </c>
      <c r="S18" s="20">
        <v>60</v>
      </c>
      <c r="T18" s="20">
        <v>152</v>
      </c>
      <c r="U18" s="20">
        <v>214</v>
      </c>
    </row>
    <row r="19" spans="1:21" x14ac:dyDescent="0.55000000000000004">
      <c r="A19" s="19" t="s">
        <v>15</v>
      </c>
      <c r="B19" s="18">
        <v>0</v>
      </c>
      <c r="C19" s="18">
        <v>0</v>
      </c>
      <c r="D19" s="18">
        <v>0</v>
      </c>
      <c r="E19" s="18">
        <v>0</v>
      </c>
      <c r="F19" s="18">
        <v>0</v>
      </c>
      <c r="G19" s="18">
        <v>0</v>
      </c>
      <c r="H19" s="18">
        <v>0</v>
      </c>
      <c r="I19" s="18">
        <v>0</v>
      </c>
      <c r="J19" s="18">
        <v>0</v>
      </c>
      <c r="K19" s="18">
        <v>0</v>
      </c>
      <c r="L19" s="18">
        <v>0</v>
      </c>
      <c r="M19" s="18">
        <v>0</v>
      </c>
      <c r="N19" s="18">
        <v>0</v>
      </c>
      <c r="O19" s="18">
        <v>0</v>
      </c>
      <c r="P19" s="18">
        <v>0</v>
      </c>
      <c r="Q19" s="18">
        <v>0</v>
      </c>
      <c r="R19" s="18">
        <v>0</v>
      </c>
      <c r="S19" s="18">
        <v>0</v>
      </c>
      <c r="T19" s="18">
        <v>0</v>
      </c>
      <c r="U19" s="18">
        <v>0</v>
      </c>
    </row>
    <row r="20" spans="1:21" x14ac:dyDescent="0.55000000000000004">
      <c r="A20" s="19" t="s">
        <v>14</v>
      </c>
      <c r="B20" s="18">
        <v>0</v>
      </c>
      <c r="C20" s="18">
        <v>0</v>
      </c>
      <c r="D20" s="18">
        <v>0</v>
      </c>
      <c r="E20" s="18">
        <v>0</v>
      </c>
      <c r="F20" s="18">
        <v>0</v>
      </c>
      <c r="G20" s="18">
        <v>0</v>
      </c>
      <c r="H20" s="18">
        <v>0</v>
      </c>
      <c r="I20" s="18">
        <v>0</v>
      </c>
      <c r="J20" s="18">
        <v>0</v>
      </c>
      <c r="K20" s="18">
        <v>0</v>
      </c>
      <c r="L20" s="18">
        <v>25</v>
      </c>
      <c r="M20" s="18">
        <v>25</v>
      </c>
      <c r="N20" s="18">
        <v>0</v>
      </c>
      <c r="O20" s="18">
        <v>25</v>
      </c>
      <c r="P20" s="18">
        <v>0</v>
      </c>
      <c r="Q20" s="18">
        <v>0</v>
      </c>
      <c r="R20" s="18">
        <v>0</v>
      </c>
      <c r="S20" s="18">
        <v>0</v>
      </c>
      <c r="T20" s="18">
        <v>25</v>
      </c>
      <c r="U20" s="18">
        <v>25</v>
      </c>
    </row>
    <row r="21" spans="1:21" x14ac:dyDescent="0.55000000000000004">
      <c r="A21" s="19" t="s">
        <v>13</v>
      </c>
      <c r="B21" s="18">
        <v>5</v>
      </c>
      <c r="C21" s="18">
        <v>5</v>
      </c>
      <c r="D21" s="18">
        <v>0</v>
      </c>
      <c r="E21" s="18">
        <v>5</v>
      </c>
      <c r="F21" s="18">
        <v>0</v>
      </c>
      <c r="G21" s="18">
        <v>0</v>
      </c>
      <c r="H21" s="18">
        <v>0</v>
      </c>
      <c r="I21" s="18">
        <v>0</v>
      </c>
      <c r="J21" s="18">
        <v>5</v>
      </c>
      <c r="K21" s="18">
        <v>5</v>
      </c>
      <c r="L21" s="18">
        <v>129</v>
      </c>
      <c r="M21" s="18">
        <v>129</v>
      </c>
      <c r="N21" s="18">
        <v>0</v>
      </c>
      <c r="O21" s="18">
        <v>129</v>
      </c>
      <c r="P21" s="18">
        <v>0</v>
      </c>
      <c r="Q21" s="18">
        <v>1</v>
      </c>
      <c r="R21" s="18">
        <v>1</v>
      </c>
      <c r="S21" s="18">
        <v>0</v>
      </c>
      <c r="T21" s="18">
        <v>127</v>
      </c>
      <c r="U21" s="18">
        <v>129</v>
      </c>
    </row>
    <row r="22" spans="1:21" x14ac:dyDescent="0.55000000000000004">
      <c r="A22" s="19" t="s">
        <v>12</v>
      </c>
      <c r="B22" s="18">
        <v>5</v>
      </c>
      <c r="C22" s="18">
        <v>5</v>
      </c>
      <c r="D22" s="18">
        <v>0</v>
      </c>
      <c r="E22" s="18">
        <v>5</v>
      </c>
      <c r="F22" s="18">
        <v>0</v>
      </c>
      <c r="G22" s="18">
        <v>0</v>
      </c>
      <c r="H22" s="18">
        <v>0</v>
      </c>
      <c r="I22" s="18">
        <v>5</v>
      </c>
      <c r="J22" s="18">
        <v>0</v>
      </c>
      <c r="K22" s="18">
        <v>0</v>
      </c>
      <c r="L22" s="18">
        <v>60</v>
      </c>
      <c r="M22" s="18">
        <v>60</v>
      </c>
      <c r="N22" s="18">
        <v>0</v>
      </c>
      <c r="O22" s="18">
        <v>60</v>
      </c>
      <c r="P22" s="18">
        <v>0</v>
      </c>
      <c r="Q22" s="18">
        <v>0</v>
      </c>
      <c r="R22" s="18">
        <v>0</v>
      </c>
      <c r="S22" s="18">
        <v>60</v>
      </c>
      <c r="T22" s="18">
        <v>0</v>
      </c>
      <c r="U22" s="18">
        <v>60</v>
      </c>
    </row>
    <row r="23" spans="1:21" ht="54" x14ac:dyDescent="0.55000000000000004">
      <c r="A23" s="23" t="s">
        <v>11</v>
      </c>
      <c r="B23" s="31">
        <f>B24</f>
        <v>23</v>
      </c>
      <c r="C23" s="31" t="str">
        <f>C24</f>
        <v>-</v>
      </c>
      <c r="D23" s="31">
        <f>D24</f>
        <v>24</v>
      </c>
      <c r="E23" s="31" t="str">
        <f>E24</f>
        <v>-</v>
      </c>
      <c r="F23" s="31" t="str">
        <f>F24</f>
        <v>-</v>
      </c>
      <c r="G23" s="31" t="str">
        <f>G24</f>
        <v>-</v>
      </c>
      <c r="H23" s="31">
        <f>H24</f>
        <v>15</v>
      </c>
      <c r="I23" s="31">
        <f>I24</f>
        <v>8</v>
      </c>
      <c r="J23" s="31">
        <f>J24</f>
        <v>23</v>
      </c>
      <c r="K23" s="31">
        <f>K24</f>
        <v>153</v>
      </c>
      <c r="L23" s="31" t="str">
        <f>L24</f>
        <v>-</v>
      </c>
      <c r="M23" s="31">
        <f>M24</f>
        <v>2</v>
      </c>
      <c r="N23" s="31">
        <f>N24</f>
        <v>151</v>
      </c>
      <c r="O23" s="31" t="str">
        <f>O24</f>
        <v>-</v>
      </c>
      <c r="P23" s="31" t="str">
        <f>P24</f>
        <v>-</v>
      </c>
      <c r="Q23" s="31" t="str">
        <f>Q24</f>
        <v>-</v>
      </c>
      <c r="R23" s="31">
        <f>R24</f>
        <v>128</v>
      </c>
      <c r="S23" s="31">
        <f>S24</f>
        <v>25</v>
      </c>
      <c r="T23" s="31">
        <f>T24</f>
        <v>153</v>
      </c>
      <c r="U23" s="31">
        <f>SUM(P23:T23)</f>
        <v>306</v>
      </c>
    </row>
    <row r="24" spans="1:21" x14ac:dyDescent="0.55000000000000004">
      <c r="A24" s="21" t="s">
        <v>10</v>
      </c>
      <c r="B24" s="20">
        <v>23</v>
      </c>
      <c r="C24" s="20" t="s">
        <v>4</v>
      </c>
      <c r="D24" s="20">
        <v>24</v>
      </c>
      <c r="E24" s="20" t="s">
        <v>4</v>
      </c>
      <c r="F24" s="20" t="s">
        <v>4</v>
      </c>
      <c r="G24" s="20" t="s">
        <v>4</v>
      </c>
      <c r="H24" s="20">
        <v>15</v>
      </c>
      <c r="I24" s="20">
        <v>8</v>
      </c>
      <c r="J24" s="20">
        <v>23</v>
      </c>
      <c r="K24" s="20">
        <v>153</v>
      </c>
      <c r="L24" s="20" t="s">
        <v>4</v>
      </c>
      <c r="M24" s="20">
        <v>2</v>
      </c>
      <c r="N24" s="20">
        <v>151</v>
      </c>
      <c r="O24" s="20" t="s">
        <v>4</v>
      </c>
      <c r="P24" s="20" t="s">
        <v>4</v>
      </c>
      <c r="Q24" s="20" t="s">
        <v>4</v>
      </c>
      <c r="R24" s="20">
        <v>128</v>
      </c>
      <c r="S24" s="20">
        <v>25</v>
      </c>
      <c r="T24" s="20">
        <v>153</v>
      </c>
      <c r="U24" s="20">
        <v>198</v>
      </c>
    </row>
    <row r="25" spans="1:21" x14ac:dyDescent="0.55000000000000004">
      <c r="A25" s="19" t="s">
        <v>9</v>
      </c>
      <c r="B25" s="18">
        <v>8</v>
      </c>
      <c r="C25" s="18" t="s">
        <v>4</v>
      </c>
      <c r="D25" s="18">
        <v>8</v>
      </c>
      <c r="E25" s="18" t="s">
        <v>4</v>
      </c>
      <c r="F25" s="18" t="s">
        <v>4</v>
      </c>
      <c r="G25" s="18" t="s">
        <v>4</v>
      </c>
      <c r="H25" s="18" t="s">
        <v>4</v>
      </c>
      <c r="I25" s="18">
        <v>8</v>
      </c>
      <c r="J25" s="18">
        <v>8</v>
      </c>
      <c r="K25" s="18">
        <v>25</v>
      </c>
      <c r="L25" s="18"/>
      <c r="M25" s="18" t="s">
        <v>4</v>
      </c>
      <c r="N25" s="18">
        <v>25</v>
      </c>
      <c r="O25" s="18" t="s">
        <v>4</v>
      </c>
      <c r="P25" s="18" t="s">
        <v>4</v>
      </c>
      <c r="Q25" s="18"/>
      <c r="R25" s="18" t="s">
        <v>4</v>
      </c>
      <c r="S25" s="18">
        <v>25</v>
      </c>
      <c r="T25" s="18">
        <v>25</v>
      </c>
      <c r="U25" s="18">
        <v>40</v>
      </c>
    </row>
    <row r="26" spans="1:21" x14ac:dyDescent="0.55000000000000004">
      <c r="A26" s="19" t="s">
        <v>8</v>
      </c>
      <c r="B26" s="18">
        <v>11</v>
      </c>
      <c r="C26" s="18" t="s">
        <v>4</v>
      </c>
      <c r="D26" s="18">
        <v>11</v>
      </c>
      <c r="E26" s="18" t="s">
        <v>4</v>
      </c>
      <c r="F26" s="18" t="s">
        <v>4</v>
      </c>
      <c r="G26" s="18" t="s">
        <v>4</v>
      </c>
      <c r="H26" s="18">
        <v>11</v>
      </c>
      <c r="I26" s="18" t="s">
        <v>4</v>
      </c>
      <c r="J26" s="18">
        <v>11</v>
      </c>
      <c r="K26" s="18">
        <v>11</v>
      </c>
      <c r="L26" s="18"/>
      <c r="M26" s="18" t="s">
        <v>4</v>
      </c>
      <c r="N26" s="18">
        <v>11</v>
      </c>
      <c r="O26" s="18" t="s">
        <v>4</v>
      </c>
      <c r="P26" s="18" t="s">
        <v>4</v>
      </c>
      <c r="Q26" s="18"/>
      <c r="R26" s="18">
        <v>11</v>
      </c>
      <c r="S26" s="18" t="s">
        <v>4</v>
      </c>
      <c r="T26" s="18">
        <v>11</v>
      </c>
      <c r="U26" s="18">
        <v>23</v>
      </c>
    </row>
    <row r="27" spans="1:21" x14ac:dyDescent="0.55000000000000004">
      <c r="A27" s="19" t="s">
        <v>7</v>
      </c>
      <c r="B27" s="18" t="s">
        <v>4</v>
      </c>
      <c r="C27" s="18" t="s">
        <v>4</v>
      </c>
      <c r="D27" s="18">
        <v>1</v>
      </c>
      <c r="E27" s="18" t="s">
        <v>4</v>
      </c>
      <c r="F27" s="18" t="s">
        <v>4</v>
      </c>
      <c r="G27" s="18" t="s">
        <v>4</v>
      </c>
      <c r="H27" s="18" t="s">
        <v>4</v>
      </c>
      <c r="I27" s="18" t="s">
        <v>4</v>
      </c>
      <c r="J27" s="18" t="s">
        <v>4</v>
      </c>
      <c r="K27" s="18">
        <v>55</v>
      </c>
      <c r="L27" s="18"/>
      <c r="M27" s="18">
        <v>1</v>
      </c>
      <c r="N27" s="18">
        <v>54</v>
      </c>
      <c r="O27" s="18" t="s">
        <v>4</v>
      </c>
      <c r="P27" s="18" t="s">
        <v>4</v>
      </c>
      <c r="Q27" s="18"/>
      <c r="R27" s="18">
        <v>55</v>
      </c>
      <c r="S27" s="18" t="s">
        <v>4</v>
      </c>
      <c r="T27" s="18">
        <v>55</v>
      </c>
      <c r="U27" s="18">
        <v>87</v>
      </c>
    </row>
    <row r="28" spans="1:21" x14ac:dyDescent="0.55000000000000004">
      <c r="A28" s="19" t="s">
        <v>6</v>
      </c>
      <c r="B28" s="18" t="s">
        <v>4</v>
      </c>
      <c r="C28" s="18" t="s">
        <v>4</v>
      </c>
      <c r="D28" s="18" t="s">
        <v>4</v>
      </c>
      <c r="E28" s="18" t="s">
        <v>4</v>
      </c>
      <c r="F28" s="18" t="s">
        <v>4</v>
      </c>
      <c r="G28" s="18" t="s">
        <v>4</v>
      </c>
      <c r="H28" s="18" t="s">
        <v>4</v>
      </c>
      <c r="I28" s="18" t="s">
        <v>4</v>
      </c>
      <c r="J28" s="18" t="s">
        <v>4</v>
      </c>
      <c r="K28" s="18">
        <v>47</v>
      </c>
      <c r="L28" s="18"/>
      <c r="M28" s="18">
        <v>1</v>
      </c>
      <c r="N28" s="18">
        <v>46</v>
      </c>
      <c r="O28" s="18" t="s">
        <v>4</v>
      </c>
      <c r="P28" s="18" t="s">
        <v>4</v>
      </c>
      <c r="Q28" s="18"/>
      <c r="R28" s="18">
        <v>47</v>
      </c>
      <c r="S28" s="18" t="s">
        <v>4</v>
      </c>
      <c r="T28" s="18">
        <v>47</v>
      </c>
      <c r="U28" s="18">
        <v>16</v>
      </c>
    </row>
    <row r="29" spans="1:21" x14ac:dyDescent="0.55000000000000004">
      <c r="A29" s="19" t="s">
        <v>5</v>
      </c>
      <c r="B29" s="18">
        <v>4</v>
      </c>
      <c r="C29" s="18" t="s">
        <v>4</v>
      </c>
      <c r="D29" s="18">
        <v>4</v>
      </c>
      <c r="E29" s="18" t="s">
        <v>4</v>
      </c>
      <c r="F29" s="18" t="s">
        <v>4</v>
      </c>
      <c r="G29" s="18" t="s">
        <v>4</v>
      </c>
      <c r="H29" s="18">
        <v>4</v>
      </c>
      <c r="I29" s="18" t="s">
        <v>4</v>
      </c>
      <c r="J29" s="18">
        <v>4</v>
      </c>
      <c r="K29" s="18">
        <v>15</v>
      </c>
      <c r="L29" s="18"/>
      <c r="M29" s="18" t="s">
        <v>4</v>
      </c>
      <c r="N29" s="18">
        <v>15</v>
      </c>
      <c r="O29" s="18" t="s">
        <v>4</v>
      </c>
      <c r="P29" s="18" t="s">
        <v>4</v>
      </c>
      <c r="Q29" s="18"/>
      <c r="R29" s="18">
        <v>15</v>
      </c>
      <c r="S29" s="18" t="s">
        <v>4</v>
      </c>
      <c r="T29" s="18">
        <v>15</v>
      </c>
      <c r="U29" s="18">
        <v>32</v>
      </c>
    </row>
    <row r="30" spans="1:21" x14ac:dyDescent="0.55000000000000004">
      <c r="A30" s="631"/>
      <c r="B30" s="630"/>
      <c r="C30" s="17"/>
      <c r="D30" s="15"/>
      <c r="E30" s="15"/>
      <c r="F30" s="15"/>
      <c r="G30" s="15"/>
      <c r="H30" s="15"/>
      <c r="I30" s="15"/>
      <c r="J30" s="15"/>
      <c r="K30" s="15"/>
      <c r="L30" s="15"/>
      <c r="M30" s="15"/>
      <c r="N30" s="15"/>
      <c r="O30" s="15"/>
      <c r="P30" s="15"/>
      <c r="Q30" s="15"/>
      <c r="R30" s="15"/>
      <c r="S30" s="15"/>
      <c r="T30" s="15"/>
      <c r="U30" s="15"/>
    </row>
    <row r="31" spans="1:21" x14ac:dyDescent="0.55000000000000004">
      <c r="A31" s="629" t="s">
        <v>149</v>
      </c>
      <c r="B31" s="628"/>
      <c r="C31" s="627"/>
      <c r="D31" s="294"/>
      <c r="E31" s="294"/>
      <c r="F31" s="11"/>
      <c r="G31" s="294"/>
    </row>
    <row r="32" spans="1:21" x14ac:dyDescent="0.55000000000000004">
      <c r="A32" s="10"/>
      <c r="B32" s="11"/>
      <c r="C32" s="294"/>
      <c r="D32" s="294"/>
      <c r="E32" s="294"/>
      <c r="F32" s="11"/>
      <c r="G32" s="294"/>
      <c r="H32" s="14"/>
      <c r="I32" s="14"/>
      <c r="J32" s="14"/>
      <c r="K32" s="14"/>
      <c r="L32" s="14"/>
      <c r="M32" s="14"/>
      <c r="N32" s="14"/>
      <c r="O32" s="14"/>
      <c r="P32" s="14"/>
      <c r="Q32" s="14"/>
      <c r="R32" s="14"/>
      <c r="S32" s="14"/>
      <c r="T32" s="14"/>
    </row>
    <row r="33" spans="1:20" x14ac:dyDescent="0.55000000000000004">
      <c r="A33" s="94"/>
      <c r="B33" s="11"/>
      <c r="C33" s="294"/>
      <c r="D33" s="294"/>
      <c r="E33" s="294"/>
      <c r="F33" s="11"/>
      <c r="G33" s="294"/>
      <c r="H33" s="14"/>
      <c r="I33" s="14"/>
      <c r="J33" s="14"/>
      <c r="K33" s="14"/>
      <c r="L33" s="14"/>
      <c r="M33" s="14"/>
      <c r="N33" s="14"/>
      <c r="O33" s="14"/>
      <c r="P33" s="14"/>
      <c r="Q33" s="14"/>
      <c r="R33" s="14"/>
      <c r="S33" s="14"/>
      <c r="T33" s="14"/>
    </row>
    <row r="34" spans="1:20" x14ac:dyDescent="0.55000000000000004">
      <c r="A34" s="4"/>
      <c r="B34" s="12"/>
      <c r="C34" s="492"/>
      <c r="D34" s="492"/>
      <c r="E34" s="492"/>
      <c r="F34" s="12"/>
      <c r="G34" s="492"/>
      <c r="H34" s="12"/>
      <c r="I34" s="12"/>
      <c r="J34" s="12"/>
      <c r="K34" s="12"/>
      <c r="L34" s="14"/>
      <c r="M34" s="14"/>
      <c r="N34" s="14"/>
      <c r="O34" s="14"/>
      <c r="P34" s="14"/>
      <c r="Q34" s="14"/>
      <c r="R34" s="14"/>
      <c r="S34" s="14"/>
      <c r="T34" s="14"/>
    </row>
    <row r="35" spans="1:20" x14ac:dyDescent="0.55000000000000004">
      <c r="A35" s="4"/>
      <c r="B35" s="3"/>
      <c r="C35" s="286"/>
      <c r="D35" s="286"/>
      <c r="E35" s="286"/>
      <c r="F35" s="3"/>
      <c r="G35" s="286"/>
      <c r="H35" s="3"/>
      <c r="I35" s="3"/>
      <c r="J35" s="3"/>
      <c r="K35" s="3"/>
    </row>
    <row r="36" spans="1:20" x14ac:dyDescent="0.55000000000000004">
      <c r="A36" s="4"/>
      <c r="B36" s="3"/>
      <c r="C36" s="286"/>
      <c r="D36" s="286"/>
      <c r="E36" s="286"/>
      <c r="F36" s="3"/>
      <c r="G36" s="286"/>
      <c r="H36" s="3"/>
      <c r="I36" s="3"/>
      <c r="J36" s="3"/>
      <c r="K36" s="3"/>
    </row>
    <row r="37" spans="1:20" x14ac:dyDescent="0.55000000000000004">
      <c r="A37" s="4"/>
      <c r="B37" s="3"/>
      <c r="C37" s="286"/>
      <c r="D37" s="286"/>
      <c r="E37" s="286"/>
      <c r="F37" s="3"/>
      <c r="G37" s="286"/>
      <c r="H37" s="3"/>
      <c r="I37" s="3"/>
      <c r="J37" s="3"/>
      <c r="K37" s="3"/>
    </row>
    <row r="44" spans="1:20" x14ac:dyDescent="0.55000000000000004">
      <c r="L44" s="14"/>
    </row>
    <row r="45" spans="1:20" x14ac:dyDescent="0.55000000000000004">
      <c r="G45" s="626"/>
      <c r="H45" s="14"/>
      <c r="I45" s="14"/>
      <c r="J45" s="14"/>
      <c r="L45" s="14"/>
    </row>
    <row r="46" spans="1:20" x14ac:dyDescent="0.55000000000000004">
      <c r="H46" s="14"/>
      <c r="I46" s="14"/>
      <c r="J46" s="14"/>
    </row>
  </sheetData>
  <mergeCells count="9">
    <mergeCell ref="N3:O3"/>
    <mergeCell ref="R1:U1"/>
    <mergeCell ref="B3:C3"/>
    <mergeCell ref="L3:M3"/>
    <mergeCell ref="F3:K3"/>
    <mergeCell ref="B2:K2"/>
    <mergeCell ref="L2:U2"/>
    <mergeCell ref="P3:U3"/>
    <mergeCell ref="D3:E3"/>
  </mergeCells>
  <phoneticPr fontId="6"/>
  <pageMargins left="0.78740157480314965" right="0.54" top="0.79" bottom="0.78740157480314965" header="0" footer="0"/>
  <pageSetup paperSize="9" scale="76" fitToHeight="0" orientation="landscape" r:id="rId1"/>
  <headerFooter alignWithMargins="0"/>
  <rowBreaks count="3" manualBreakCount="3">
    <brk id="35805" min="227" max="54353" man="1"/>
    <brk id="36255" min="223" max="57901" man="1"/>
    <brk id="36513" min="219" max="5803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36"/>
  <sheetViews>
    <sheetView showGridLines="0" view="pageBreakPreview" zoomScaleNormal="75" workbookViewId="0">
      <pane xSplit="1" ySplit="7" topLeftCell="B8" activePane="bottomRight" state="frozen"/>
      <selection activeCell="B8" sqref="B8:O8"/>
      <selection pane="topRight" activeCell="B8" sqref="B8:O8"/>
      <selection pane="bottomLeft" activeCell="B8" sqref="B8:O8"/>
      <selection pane="bottomRight" activeCell="B8" sqref="B8:O8"/>
    </sheetView>
  </sheetViews>
  <sheetFormatPr defaultColWidth="9" defaultRowHeight="18" x14ac:dyDescent="0.55000000000000004"/>
  <cols>
    <col min="1" max="1" width="13.54296875" style="2" customWidth="1"/>
    <col min="2" max="2" width="20.90625" style="1" customWidth="1"/>
    <col min="3" max="3" width="20.90625" style="285" customWidth="1"/>
    <col min="4" max="4" width="28.36328125" style="1" customWidth="1"/>
    <col min="5" max="5" width="20.90625" style="285" customWidth="1"/>
    <col min="6" max="16384" width="9" style="1"/>
  </cols>
  <sheetData>
    <row r="1" spans="1:5" ht="18" customHeight="1" x14ac:dyDescent="0.55000000000000004">
      <c r="A1" s="16" t="s">
        <v>276</v>
      </c>
      <c r="B1" s="353"/>
      <c r="C1" s="508"/>
      <c r="D1" s="9"/>
      <c r="E1" s="49" t="s">
        <v>40</v>
      </c>
    </row>
    <row r="2" spans="1:5" s="24" customFormat="1" ht="16.5" customHeight="1" x14ac:dyDescent="0.55000000000000004">
      <c r="A2" s="658"/>
      <c r="B2" s="43" t="s">
        <v>275</v>
      </c>
      <c r="C2" s="85"/>
      <c r="D2" s="84" t="s">
        <v>274</v>
      </c>
      <c r="E2" s="42"/>
    </row>
    <row r="3" spans="1:5" s="7" customFormat="1" ht="13.5" customHeight="1" x14ac:dyDescent="0.2">
      <c r="A3" s="657"/>
      <c r="B3" s="638" t="s">
        <v>43</v>
      </c>
      <c r="C3" s="637" t="s">
        <v>273</v>
      </c>
      <c r="D3" s="637" t="s">
        <v>43</v>
      </c>
      <c r="E3" s="656" t="s">
        <v>273</v>
      </c>
    </row>
    <row r="4" spans="1:5" x14ac:dyDescent="0.55000000000000004">
      <c r="A4" s="655" t="s">
        <v>30</v>
      </c>
      <c r="B4" s="31">
        <v>37</v>
      </c>
      <c r="C4" s="31">
        <v>1094</v>
      </c>
      <c r="D4" s="31">
        <v>84</v>
      </c>
      <c r="E4" s="31">
        <v>211</v>
      </c>
    </row>
    <row r="5" spans="1:5" x14ac:dyDescent="0.55000000000000004">
      <c r="A5" s="655" t="s">
        <v>29</v>
      </c>
      <c r="B5" s="31">
        <f>SUM(B6:B7)</f>
        <v>0</v>
      </c>
      <c r="C5" s="31">
        <f>SUM(C6:C7)</f>
        <v>0</v>
      </c>
      <c r="D5" s="31">
        <f>SUM(D6:D7)</f>
        <v>11</v>
      </c>
      <c r="E5" s="31">
        <f>SUM(E6:E7)</f>
        <v>11</v>
      </c>
    </row>
    <row r="6" spans="1:5" x14ac:dyDescent="0.55000000000000004">
      <c r="A6" s="28" t="s">
        <v>28</v>
      </c>
      <c r="B6" s="632">
        <v>0</v>
      </c>
      <c r="C6" s="632">
        <v>0</v>
      </c>
      <c r="D6" s="632">
        <v>11</v>
      </c>
      <c r="E6" s="632">
        <v>11</v>
      </c>
    </row>
    <row r="7" spans="1:5" x14ac:dyDescent="0.55000000000000004">
      <c r="A7" s="28" t="s">
        <v>27</v>
      </c>
      <c r="B7" s="20" t="str">
        <f>IF(SUM(B8:B28)=0,"-",SUM(B8:B28))</f>
        <v>-</v>
      </c>
      <c r="C7" s="20" t="s">
        <v>272</v>
      </c>
      <c r="D7" s="20" t="str">
        <f>IF(SUM(D8:D28)=0,"-",SUM(D8:D28))</f>
        <v>-</v>
      </c>
      <c r="E7" s="20" t="str">
        <f>IF(SUM(E8:E28)=0,"-",SUM(E8:E28))</f>
        <v>-</v>
      </c>
    </row>
    <row r="8" spans="1:5" x14ac:dyDescent="0.55000000000000004">
      <c r="A8" s="511" t="s">
        <v>26</v>
      </c>
      <c r="B8" s="18" t="s">
        <v>18</v>
      </c>
      <c r="C8" s="18" t="s">
        <v>18</v>
      </c>
      <c r="D8" s="18" t="s">
        <v>18</v>
      </c>
      <c r="E8" s="18" t="s">
        <v>18</v>
      </c>
    </row>
    <row r="9" spans="1:5" x14ac:dyDescent="0.55000000000000004">
      <c r="A9" s="511" t="s">
        <v>25</v>
      </c>
      <c r="B9" s="18" t="s">
        <v>18</v>
      </c>
      <c r="C9" s="18" t="s">
        <v>18</v>
      </c>
      <c r="D9" s="18" t="s">
        <v>18</v>
      </c>
      <c r="E9" s="18" t="s">
        <v>18</v>
      </c>
    </row>
    <row r="10" spans="1:5" x14ac:dyDescent="0.55000000000000004">
      <c r="A10" s="511" t="s">
        <v>24</v>
      </c>
      <c r="B10" s="18" t="s">
        <v>18</v>
      </c>
      <c r="C10" s="18" t="s">
        <v>18</v>
      </c>
      <c r="D10" s="18" t="s">
        <v>18</v>
      </c>
      <c r="E10" s="18" t="s">
        <v>18</v>
      </c>
    </row>
    <row r="11" spans="1:5" x14ac:dyDescent="0.55000000000000004">
      <c r="A11" s="511" t="s">
        <v>23</v>
      </c>
      <c r="B11" s="18" t="s">
        <v>18</v>
      </c>
      <c r="C11" s="18" t="s">
        <v>18</v>
      </c>
      <c r="D11" s="18" t="s">
        <v>18</v>
      </c>
      <c r="E11" s="18" t="s">
        <v>18</v>
      </c>
    </row>
    <row r="12" spans="1:5" x14ac:dyDescent="0.55000000000000004">
      <c r="A12" s="511" t="s">
        <v>22</v>
      </c>
      <c r="B12" s="18" t="s">
        <v>18</v>
      </c>
      <c r="C12" s="18" t="s">
        <v>18</v>
      </c>
      <c r="D12" s="18" t="s">
        <v>18</v>
      </c>
      <c r="E12" s="18" t="s">
        <v>18</v>
      </c>
    </row>
    <row r="13" spans="1:5" x14ac:dyDescent="0.55000000000000004">
      <c r="A13" s="511" t="s">
        <v>21</v>
      </c>
      <c r="B13" s="18" t="s">
        <v>18</v>
      </c>
      <c r="C13" s="18" t="s">
        <v>18</v>
      </c>
      <c r="D13" s="18" t="s">
        <v>18</v>
      </c>
      <c r="E13" s="18" t="s">
        <v>18</v>
      </c>
    </row>
    <row r="14" spans="1:5" x14ac:dyDescent="0.55000000000000004">
      <c r="A14" s="511" t="s">
        <v>20</v>
      </c>
      <c r="B14" s="18" t="s">
        <v>18</v>
      </c>
      <c r="C14" s="18" t="s">
        <v>18</v>
      </c>
      <c r="D14" s="18" t="s">
        <v>18</v>
      </c>
      <c r="E14" s="18" t="s">
        <v>18</v>
      </c>
    </row>
    <row r="15" spans="1:5" x14ac:dyDescent="0.55000000000000004">
      <c r="A15" s="511" t="s">
        <v>19</v>
      </c>
      <c r="B15" s="18" t="s">
        <v>18</v>
      </c>
      <c r="C15" s="18" t="s">
        <v>18</v>
      </c>
      <c r="D15" s="18" t="s">
        <v>18</v>
      </c>
      <c r="E15" s="18" t="s">
        <v>18</v>
      </c>
    </row>
    <row r="16" spans="1:5" ht="49.5" x14ac:dyDescent="0.55000000000000004">
      <c r="A16" s="513" t="s">
        <v>17</v>
      </c>
      <c r="B16" s="31" t="s">
        <v>4</v>
      </c>
      <c r="C16" s="31" t="s">
        <v>4</v>
      </c>
      <c r="D16" s="31" t="s">
        <v>4</v>
      </c>
      <c r="E16" s="31" t="s">
        <v>4</v>
      </c>
    </row>
    <row r="17" spans="1:9" x14ac:dyDescent="0.55000000000000004">
      <c r="A17" s="512" t="s">
        <v>16</v>
      </c>
      <c r="B17" s="20" t="s">
        <v>4</v>
      </c>
      <c r="C17" s="20" t="s">
        <v>4</v>
      </c>
      <c r="D17" s="20" t="s">
        <v>4</v>
      </c>
      <c r="E17" s="20" t="s">
        <v>4</v>
      </c>
    </row>
    <row r="18" spans="1:9" x14ac:dyDescent="0.55000000000000004">
      <c r="A18" s="511" t="s">
        <v>15</v>
      </c>
      <c r="B18" s="18" t="s">
        <v>4</v>
      </c>
      <c r="C18" s="18" t="s">
        <v>4</v>
      </c>
      <c r="D18" s="18" t="s">
        <v>4</v>
      </c>
      <c r="E18" s="18" t="s">
        <v>4</v>
      </c>
    </row>
    <row r="19" spans="1:9" x14ac:dyDescent="0.55000000000000004">
      <c r="A19" s="511" t="s">
        <v>14</v>
      </c>
      <c r="B19" s="18" t="s">
        <v>4</v>
      </c>
      <c r="C19" s="18" t="s">
        <v>4</v>
      </c>
      <c r="D19" s="18" t="s">
        <v>4</v>
      </c>
      <c r="E19" s="18" t="s">
        <v>4</v>
      </c>
    </row>
    <row r="20" spans="1:9" x14ac:dyDescent="0.55000000000000004">
      <c r="A20" s="511" t="s">
        <v>13</v>
      </c>
      <c r="B20" s="18" t="s">
        <v>4</v>
      </c>
      <c r="C20" s="18" t="s">
        <v>4</v>
      </c>
      <c r="D20" s="18" t="s">
        <v>4</v>
      </c>
      <c r="E20" s="18" t="s">
        <v>4</v>
      </c>
    </row>
    <row r="21" spans="1:9" x14ac:dyDescent="0.55000000000000004">
      <c r="A21" s="511" t="s">
        <v>12</v>
      </c>
      <c r="B21" s="18" t="s">
        <v>4</v>
      </c>
      <c r="C21" s="18" t="s">
        <v>4</v>
      </c>
      <c r="D21" s="18" t="s">
        <v>4</v>
      </c>
      <c r="E21" s="18" t="s">
        <v>4</v>
      </c>
    </row>
    <row r="22" spans="1:9" ht="49.5" x14ac:dyDescent="0.55000000000000004">
      <c r="A22" s="513" t="s">
        <v>11</v>
      </c>
      <c r="B22" s="31" t="str">
        <f>B23</f>
        <v>-</v>
      </c>
      <c r="C22" s="31" t="str">
        <f>C23</f>
        <v>-</v>
      </c>
      <c r="D22" s="31" t="str">
        <f>D23</f>
        <v>-</v>
      </c>
      <c r="E22" s="31" t="str">
        <f>E23</f>
        <v>-</v>
      </c>
    </row>
    <row r="23" spans="1:9" x14ac:dyDescent="0.55000000000000004">
      <c r="A23" s="512" t="s">
        <v>10</v>
      </c>
      <c r="B23" s="20" t="str">
        <f>IF(SUM(B24:B43)=0,"-",SUM(B24:B43))</f>
        <v>-</v>
      </c>
      <c r="C23" s="20" t="str">
        <f>IF(SUM(C24:C43)=0,"-",SUM(C24:C43))</f>
        <v>-</v>
      </c>
      <c r="D23" s="20" t="str">
        <f>IF(SUM(D24:D43)=0,"-",SUM(D24:D43))</f>
        <v>-</v>
      </c>
      <c r="E23" s="20" t="str">
        <f>IF(SUM(E24:E43)=0,"-",SUM(E24:E43))</f>
        <v>-</v>
      </c>
    </row>
    <row r="24" spans="1:9" x14ac:dyDescent="0.55000000000000004">
      <c r="A24" s="511" t="s">
        <v>9</v>
      </c>
      <c r="B24" s="18" t="s">
        <v>4</v>
      </c>
      <c r="C24" s="18" t="s">
        <v>4</v>
      </c>
      <c r="D24" s="18" t="s">
        <v>4</v>
      </c>
      <c r="E24" s="18" t="s">
        <v>4</v>
      </c>
    </row>
    <row r="25" spans="1:9" x14ac:dyDescent="0.55000000000000004">
      <c r="A25" s="511" t="s">
        <v>8</v>
      </c>
      <c r="B25" s="18" t="s">
        <v>4</v>
      </c>
      <c r="C25" s="18" t="s">
        <v>4</v>
      </c>
      <c r="D25" s="18" t="s">
        <v>4</v>
      </c>
      <c r="E25" s="18" t="s">
        <v>4</v>
      </c>
    </row>
    <row r="26" spans="1:9" x14ac:dyDescent="0.55000000000000004">
      <c r="A26" s="511" t="s">
        <v>7</v>
      </c>
      <c r="B26" s="18" t="s">
        <v>4</v>
      </c>
      <c r="C26" s="18" t="s">
        <v>4</v>
      </c>
      <c r="D26" s="18" t="s">
        <v>4</v>
      </c>
      <c r="E26" s="18" t="s">
        <v>4</v>
      </c>
    </row>
    <row r="27" spans="1:9" x14ac:dyDescent="0.55000000000000004">
      <c r="A27" s="511" t="s">
        <v>6</v>
      </c>
      <c r="B27" s="18" t="s">
        <v>4</v>
      </c>
      <c r="C27" s="18" t="s">
        <v>4</v>
      </c>
      <c r="D27" s="18" t="s">
        <v>4</v>
      </c>
      <c r="E27" s="18" t="s">
        <v>4</v>
      </c>
    </row>
    <row r="28" spans="1:9" x14ac:dyDescent="0.55000000000000004">
      <c r="A28" s="511" t="s">
        <v>5</v>
      </c>
      <c r="B28" s="18" t="s">
        <v>4</v>
      </c>
      <c r="C28" s="18" t="s">
        <v>4</v>
      </c>
      <c r="D28" s="18" t="s">
        <v>4</v>
      </c>
      <c r="E28" s="18" t="s">
        <v>4</v>
      </c>
    </row>
    <row r="29" spans="1:9" x14ac:dyDescent="0.55000000000000004">
      <c r="A29" s="654"/>
      <c r="B29" s="653"/>
      <c r="C29" s="615"/>
      <c r="D29" s="615"/>
      <c r="E29" s="615"/>
    </row>
    <row r="30" spans="1:9" x14ac:dyDescent="0.55000000000000004">
      <c r="A30" s="629" t="s">
        <v>149</v>
      </c>
      <c r="B30" s="469"/>
      <c r="C30" s="294"/>
      <c r="D30" s="11"/>
      <c r="E30" s="294"/>
    </row>
    <row r="31" spans="1:9" x14ac:dyDescent="0.55000000000000004">
      <c r="A31" s="10"/>
      <c r="B31" s="11"/>
      <c r="C31" s="294"/>
      <c r="D31" s="11"/>
      <c r="E31" s="294"/>
      <c r="F31" s="14"/>
      <c r="G31" s="14"/>
      <c r="H31" s="14"/>
      <c r="I31" s="14"/>
    </row>
    <row r="32" spans="1:9" x14ac:dyDescent="0.55000000000000004">
      <c r="A32" s="94"/>
      <c r="B32" s="11"/>
      <c r="C32" s="294"/>
      <c r="D32" s="11"/>
      <c r="E32" s="294"/>
      <c r="F32" s="14"/>
      <c r="G32" s="14"/>
      <c r="H32" s="14"/>
      <c r="I32" s="14"/>
    </row>
    <row r="33" spans="1:9" x14ac:dyDescent="0.55000000000000004">
      <c r="A33" s="4"/>
      <c r="B33" s="12"/>
      <c r="C33" s="492"/>
      <c r="D33" s="12"/>
      <c r="E33" s="492"/>
      <c r="F33" s="14"/>
      <c r="G33" s="14"/>
      <c r="H33" s="14"/>
      <c r="I33" s="14"/>
    </row>
    <row r="34" spans="1:9" x14ac:dyDescent="0.55000000000000004">
      <c r="A34" s="4"/>
      <c r="B34" s="3"/>
      <c r="C34" s="286"/>
      <c r="D34" s="3"/>
      <c r="E34" s="286"/>
    </row>
    <row r="35" spans="1:9" x14ac:dyDescent="0.55000000000000004">
      <c r="A35" s="4"/>
      <c r="B35" s="3"/>
      <c r="C35" s="286"/>
      <c r="D35" s="3"/>
      <c r="E35" s="286"/>
    </row>
    <row r="36" spans="1:9" x14ac:dyDescent="0.55000000000000004">
      <c r="A36" s="4"/>
      <c r="B36" s="3"/>
      <c r="C36" s="286"/>
      <c r="D36" s="3"/>
      <c r="E36" s="286"/>
    </row>
  </sheetData>
  <mergeCells count="3">
    <mergeCell ref="B2:C2"/>
    <mergeCell ref="D2:E2"/>
    <mergeCell ref="A2:A3"/>
  </mergeCells>
  <phoneticPr fontId="6"/>
  <pageMargins left="0.78740157480314965" right="0.78740157480314965" top="0.78740157480314965" bottom="0.78740157480314965" header="0" footer="0"/>
  <pageSetup paperSize="9" orientation="landscape" r:id="rId1"/>
  <headerFooter alignWithMargins="0"/>
  <rowBreaks count="3" manualBreakCount="3">
    <brk id="35805" min="227" max="54353" man="1"/>
    <brk id="36255" min="223" max="57901" man="1"/>
    <brk id="36513" min="219" max="5803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44"/>
  <sheetViews>
    <sheetView showGridLines="0" view="pageBreakPreview" zoomScaleNormal="100" workbookViewId="0">
      <pane xSplit="1" ySplit="8" topLeftCell="B9" activePane="bottomRight" state="frozen"/>
      <selection activeCell="B8" sqref="B8:O8"/>
      <selection pane="topRight" activeCell="B8" sqref="B8:O8"/>
      <selection pane="bottomLeft" activeCell="B8" sqref="B8:O8"/>
      <selection pane="bottomRight" activeCell="B8" sqref="B8:O8"/>
    </sheetView>
  </sheetViews>
  <sheetFormatPr defaultColWidth="9" defaultRowHeight="18" x14ac:dyDescent="0.55000000000000004"/>
  <cols>
    <col min="1" max="1" width="12" style="2" customWidth="1"/>
    <col min="2" max="2" width="10.26953125" style="1" bestFit="1" customWidth="1"/>
    <col min="3" max="3" width="10.6328125" style="1" customWidth="1"/>
    <col min="4" max="4" width="10.26953125" style="1" bestFit="1" customWidth="1"/>
    <col min="5" max="5" width="10.6328125" style="1" customWidth="1"/>
    <col min="6" max="6" width="10.26953125" style="1" bestFit="1" customWidth="1"/>
    <col min="7" max="7" width="10.6328125" style="1" customWidth="1"/>
    <col min="8" max="8" width="10.26953125" style="1" bestFit="1" customWidth="1"/>
    <col min="9" max="13" width="10.6328125" style="1" customWidth="1"/>
    <col min="14" max="14" width="10.26953125" style="1" bestFit="1" customWidth="1"/>
    <col min="15" max="15" width="10.6328125" style="1" customWidth="1"/>
    <col min="16" max="16" width="10.26953125" style="1" bestFit="1" customWidth="1"/>
    <col min="17" max="17" width="10.6328125" style="1" customWidth="1"/>
    <col min="18" max="16384" width="9" style="1"/>
  </cols>
  <sheetData>
    <row r="1" spans="1:21" ht="18" customHeight="1" x14ac:dyDescent="0.55000000000000004">
      <c r="A1" s="16" t="s">
        <v>59</v>
      </c>
      <c r="B1" s="78"/>
      <c r="C1" s="78"/>
      <c r="D1" s="77"/>
      <c r="E1" s="77"/>
      <c r="F1" s="77"/>
      <c r="G1" s="77"/>
      <c r="H1" s="77"/>
      <c r="I1" s="77"/>
      <c r="J1" s="77"/>
      <c r="K1" s="77"/>
      <c r="L1" s="77"/>
      <c r="M1" s="77"/>
      <c r="N1" s="77"/>
      <c r="O1" s="77"/>
      <c r="P1" s="91"/>
      <c r="Q1" s="49" t="s">
        <v>40</v>
      </c>
      <c r="R1" s="78"/>
      <c r="S1" s="77"/>
      <c r="T1" s="77"/>
      <c r="U1" s="77"/>
    </row>
    <row r="2" spans="1:21" ht="12" customHeight="1" x14ac:dyDescent="0.55000000000000004">
      <c r="A2" s="48"/>
      <c r="B2" s="90" t="s">
        <v>58</v>
      </c>
      <c r="C2" s="90"/>
      <c r="D2" s="90"/>
      <c r="E2" s="90"/>
      <c r="F2" s="90"/>
      <c r="G2" s="90"/>
      <c r="H2" s="90"/>
      <c r="I2" s="90"/>
      <c r="J2" s="90"/>
      <c r="K2" s="90"/>
      <c r="L2" s="90"/>
      <c r="M2" s="90"/>
      <c r="N2" s="89"/>
      <c r="O2" s="89"/>
      <c r="P2" s="88" t="s">
        <v>57</v>
      </c>
      <c r="Q2" s="87"/>
      <c r="R2" s="78"/>
      <c r="S2" s="77"/>
      <c r="T2" s="77"/>
      <c r="U2" s="77"/>
    </row>
    <row r="3" spans="1:21" x14ac:dyDescent="0.55000000000000004">
      <c r="A3" s="86"/>
      <c r="B3" s="43" t="s">
        <v>35</v>
      </c>
      <c r="C3" s="85"/>
      <c r="D3" s="84" t="s">
        <v>34</v>
      </c>
      <c r="E3" s="85"/>
      <c r="F3" s="84" t="s">
        <v>33</v>
      </c>
      <c r="G3" s="85"/>
      <c r="H3" s="84" t="s">
        <v>56</v>
      </c>
      <c r="I3" s="85"/>
      <c r="J3" s="84" t="s">
        <v>55</v>
      </c>
      <c r="K3" s="44"/>
      <c r="L3" s="84" t="s">
        <v>54</v>
      </c>
      <c r="M3" s="44"/>
      <c r="N3" s="83" t="s">
        <v>46</v>
      </c>
      <c r="O3" s="82"/>
      <c r="P3" s="81"/>
      <c r="Q3" s="80"/>
      <c r="R3" s="78"/>
      <c r="S3" s="77"/>
      <c r="T3" s="77"/>
      <c r="U3" s="77"/>
    </row>
    <row r="4" spans="1:21" ht="36" x14ac:dyDescent="0.55000000000000004">
      <c r="A4" s="79"/>
      <c r="B4" s="54" t="s">
        <v>43</v>
      </c>
      <c r="C4" s="54" t="s">
        <v>53</v>
      </c>
      <c r="D4" s="54" t="s">
        <v>43</v>
      </c>
      <c r="E4" s="54" t="s">
        <v>53</v>
      </c>
      <c r="F4" s="54" t="s">
        <v>43</v>
      </c>
      <c r="G4" s="54" t="s">
        <v>53</v>
      </c>
      <c r="H4" s="54" t="s">
        <v>43</v>
      </c>
      <c r="I4" s="54" t="s">
        <v>53</v>
      </c>
      <c r="J4" s="54" t="s">
        <v>43</v>
      </c>
      <c r="K4" s="54" t="s">
        <v>53</v>
      </c>
      <c r="L4" s="54" t="s">
        <v>43</v>
      </c>
      <c r="M4" s="54" t="s">
        <v>53</v>
      </c>
      <c r="N4" s="54" t="s">
        <v>43</v>
      </c>
      <c r="O4" s="54" t="s">
        <v>53</v>
      </c>
      <c r="P4" s="54" t="s">
        <v>43</v>
      </c>
      <c r="Q4" s="54" t="s">
        <v>53</v>
      </c>
      <c r="R4" s="78"/>
      <c r="S4" s="77"/>
      <c r="T4" s="77"/>
      <c r="U4" s="77"/>
    </row>
    <row r="5" spans="1:21" x14ac:dyDescent="0.55000000000000004">
      <c r="A5" s="76" t="s">
        <v>30</v>
      </c>
      <c r="B5" s="31">
        <v>1014</v>
      </c>
      <c r="C5" s="31">
        <v>5215</v>
      </c>
      <c r="D5" s="31">
        <v>662</v>
      </c>
      <c r="E5" s="31">
        <v>2194</v>
      </c>
      <c r="F5" s="31">
        <v>807</v>
      </c>
      <c r="G5" s="31">
        <v>2403</v>
      </c>
      <c r="H5" s="31">
        <v>209</v>
      </c>
      <c r="I5" s="31">
        <v>2146</v>
      </c>
      <c r="J5" s="31">
        <v>214</v>
      </c>
      <c r="K5" s="31">
        <v>1816</v>
      </c>
      <c r="L5" s="31">
        <v>180</v>
      </c>
      <c r="M5" s="31">
        <v>348</v>
      </c>
      <c r="N5" s="31">
        <v>3074</v>
      </c>
      <c r="O5" s="31">
        <v>11084</v>
      </c>
      <c r="P5" s="31">
        <v>8284</v>
      </c>
      <c r="Q5" s="31">
        <v>37452</v>
      </c>
      <c r="R5" s="14"/>
    </row>
    <row r="6" spans="1:21" x14ac:dyDescent="0.55000000000000004">
      <c r="A6" s="76" t="s">
        <v>29</v>
      </c>
      <c r="B6" s="31">
        <f>SUM(B7+B8)</f>
        <v>83</v>
      </c>
      <c r="C6" s="31">
        <f>SUM(C7+C8)</f>
        <v>781</v>
      </c>
      <c r="D6" s="31">
        <f>SUM(D7+D8)</f>
        <v>67</v>
      </c>
      <c r="E6" s="31">
        <f>SUM(E7+E8)</f>
        <v>378</v>
      </c>
      <c r="F6" s="31">
        <f>SUM(F7+F8)</f>
        <v>61</v>
      </c>
      <c r="G6" s="31">
        <f>SUM(G7+G8)</f>
        <v>364</v>
      </c>
      <c r="H6" s="31">
        <f>SUM(H7+H8)</f>
        <v>3</v>
      </c>
      <c r="I6" s="31">
        <f>SUM(I7+I8)</f>
        <v>96</v>
      </c>
      <c r="J6" s="31">
        <f>SUM(J7+J8)</f>
        <v>29</v>
      </c>
      <c r="K6" s="31">
        <f>SUM(K7+K8)</f>
        <v>115</v>
      </c>
      <c r="L6" s="31">
        <f>SUM(L7+L8)</f>
        <v>2</v>
      </c>
      <c r="M6" s="31">
        <f>SUM(M7+M8)</f>
        <v>5</v>
      </c>
      <c r="N6" s="31">
        <f>SUM(N7+N8)</f>
        <v>82</v>
      </c>
      <c r="O6" s="31">
        <f>SUM(O7+O8)</f>
        <v>8</v>
      </c>
      <c r="P6" s="31">
        <f>SUM(P7+P8)</f>
        <v>309</v>
      </c>
      <c r="Q6" s="31">
        <f>SUM(Q7+Q8)</f>
        <v>368</v>
      </c>
      <c r="R6" s="14"/>
    </row>
    <row r="7" spans="1:21" x14ac:dyDescent="0.55000000000000004">
      <c r="A7" s="75" t="s">
        <v>28</v>
      </c>
      <c r="B7" s="20">
        <v>3</v>
      </c>
      <c r="C7" s="20">
        <v>4</v>
      </c>
      <c r="D7" s="20">
        <v>4</v>
      </c>
      <c r="E7" s="20">
        <v>8</v>
      </c>
      <c r="F7" s="20">
        <v>2</v>
      </c>
      <c r="G7" s="20">
        <v>4</v>
      </c>
      <c r="H7" s="20">
        <v>0</v>
      </c>
      <c r="I7" s="20">
        <v>0</v>
      </c>
      <c r="J7" s="20">
        <v>0</v>
      </c>
      <c r="K7" s="20">
        <v>0</v>
      </c>
      <c r="L7" s="20">
        <v>0</v>
      </c>
      <c r="M7" s="20">
        <v>0</v>
      </c>
      <c r="N7" s="20">
        <v>2</v>
      </c>
      <c r="O7" s="20">
        <v>3</v>
      </c>
      <c r="P7" s="20">
        <v>8</v>
      </c>
      <c r="Q7" s="20">
        <v>9</v>
      </c>
      <c r="R7" s="14"/>
    </row>
    <row r="8" spans="1:21" s="24" customFormat="1" x14ac:dyDescent="0.55000000000000004">
      <c r="A8" s="28" t="s">
        <v>27</v>
      </c>
      <c r="B8" s="20">
        <f>IF(SUM(B9:B16)=0,"-",SUM(B9:B16))</f>
        <v>80</v>
      </c>
      <c r="C8" s="20">
        <f>IF(SUM(C9:C16)=0,"-",SUM(C9:C16))</f>
        <v>777</v>
      </c>
      <c r="D8" s="20">
        <f>IF(SUM(D9:D16)=0,"-",SUM(D9:D16))</f>
        <v>63</v>
      </c>
      <c r="E8" s="20">
        <f>IF(SUM(E9:E16)=0,"-",SUM(E9:E16))</f>
        <v>370</v>
      </c>
      <c r="F8" s="20">
        <f>IF(SUM(F9:F16)=0,"-",SUM(F9:F16))</f>
        <v>59</v>
      </c>
      <c r="G8" s="20">
        <f>IF(SUM(G9:G16)=0,"-",SUM(G9:G16))</f>
        <v>360</v>
      </c>
      <c r="H8" s="20">
        <f>IF(SUM(H9:H16)=0,"-",SUM(H9:H16))</f>
        <v>3</v>
      </c>
      <c r="I8" s="20">
        <f>IF(SUM(I9:I16)=0,"-",SUM(I9:I16))</f>
        <v>96</v>
      </c>
      <c r="J8" s="20">
        <f>IF(SUM(J9:J16)=0,"-",SUM(J9:J16))</f>
        <v>29</v>
      </c>
      <c r="K8" s="20">
        <f>IF(SUM(K9:K16)=0,"-",SUM(K9:K16))</f>
        <v>115</v>
      </c>
      <c r="L8" s="20">
        <f>IF(SUM(L9:L16)=0,"-",SUM(L9:L16))</f>
        <v>2</v>
      </c>
      <c r="M8" s="20">
        <f>IF(SUM(M9:M16)=0,"-",SUM(M9:M16))</f>
        <v>5</v>
      </c>
      <c r="N8" s="20">
        <f>IF(SUM(N9:N16)=0,"-",SUM(N9:N16))</f>
        <v>80</v>
      </c>
      <c r="O8" s="20">
        <f>IF(SUM(O9:O16)=0,"-",SUM(O9:O16))</f>
        <v>5</v>
      </c>
      <c r="P8" s="20">
        <f>IF(SUM(P9:P16)=0,"-",SUM(P9:P16))</f>
        <v>301</v>
      </c>
      <c r="Q8" s="20">
        <f>IF(SUM(Q9:Q16)=0,"-",SUM(Q9:Q16))</f>
        <v>359</v>
      </c>
      <c r="R8" s="25"/>
    </row>
    <row r="9" spans="1:21" x14ac:dyDescent="0.55000000000000004">
      <c r="A9" s="19" t="s">
        <v>26</v>
      </c>
      <c r="B9" s="18">
        <v>26</v>
      </c>
      <c r="C9" s="18">
        <v>156</v>
      </c>
      <c r="D9" s="18">
        <v>26</v>
      </c>
      <c r="E9" s="18">
        <v>167</v>
      </c>
      <c r="F9" s="18">
        <v>26</v>
      </c>
      <c r="G9" s="18">
        <v>157</v>
      </c>
      <c r="H9" s="18" t="s">
        <v>4</v>
      </c>
      <c r="I9" s="18" t="s">
        <v>4</v>
      </c>
      <c r="J9" s="18" t="s">
        <v>4</v>
      </c>
      <c r="K9" s="18" t="s">
        <v>4</v>
      </c>
      <c r="L9" s="18" t="s">
        <v>4</v>
      </c>
      <c r="M9" s="18" t="s">
        <v>4</v>
      </c>
      <c r="N9" s="18">
        <v>26</v>
      </c>
      <c r="O9" s="18" t="s">
        <v>4</v>
      </c>
      <c r="P9" s="18">
        <v>36</v>
      </c>
      <c r="Q9" s="18">
        <v>150</v>
      </c>
      <c r="R9" s="14"/>
    </row>
    <row r="10" spans="1:21" x14ac:dyDescent="0.55000000000000004">
      <c r="A10" s="19" t="s">
        <v>25</v>
      </c>
      <c r="B10" s="18" t="s">
        <v>4</v>
      </c>
      <c r="C10" s="18" t="s">
        <v>4</v>
      </c>
      <c r="D10" s="18" t="s">
        <v>4</v>
      </c>
      <c r="E10" s="18" t="s">
        <v>4</v>
      </c>
      <c r="F10" s="18" t="s">
        <v>4</v>
      </c>
      <c r="G10" s="18" t="s">
        <v>4</v>
      </c>
      <c r="H10" s="18" t="s">
        <v>4</v>
      </c>
      <c r="I10" s="18" t="s">
        <v>4</v>
      </c>
      <c r="J10" s="18" t="s">
        <v>4</v>
      </c>
      <c r="K10" s="18" t="s">
        <v>4</v>
      </c>
      <c r="L10" s="18" t="s">
        <v>4</v>
      </c>
      <c r="M10" s="18" t="s">
        <v>4</v>
      </c>
      <c r="N10" s="18" t="s">
        <v>4</v>
      </c>
      <c r="O10" s="18" t="s">
        <v>4</v>
      </c>
      <c r="P10" s="18">
        <v>52</v>
      </c>
      <c r="Q10" s="18" t="s">
        <v>4</v>
      </c>
      <c r="R10" s="14"/>
    </row>
    <row r="11" spans="1:21" x14ac:dyDescent="0.55000000000000004">
      <c r="A11" s="19" t="s">
        <v>24</v>
      </c>
      <c r="B11" s="18">
        <v>6</v>
      </c>
      <c r="C11" s="18">
        <v>259</v>
      </c>
      <c r="D11" s="18">
        <v>4</v>
      </c>
      <c r="E11" s="18">
        <v>135</v>
      </c>
      <c r="F11" s="18">
        <v>4</v>
      </c>
      <c r="G11" s="18">
        <v>124</v>
      </c>
      <c r="H11" s="18">
        <v>3</v>
      </c>
      <c r="I11" s="18">
        <v>96</v>
      </c>
      <c r="J11" s="18">
        <v>3</v>
      </c>
      <c r="K11" s="18">
        <v>60</v>
      </c>
      <c r="L11" s="18" t="s">
        <v>4</v>
      </c>
      <c r="M11" s="18" t="s">
        <v>4</v>
      </c>
      <c r="N11" s="18">
        <v>1</v>
      </c>
      <c r="O11" s="18" t="s">
        <v>4</v>
      </c>
      <c r="P11" s="18">
        <v>18</v>
      </c>
      <c r="Q11" s="18">
        <v>14</v>
      </c>
      <c r="R11" s="14"/>
    </row>
    <row r="12" spans="1:21" x14ac:dyDescent="0.55000000000000004">
      <c r="A12" s="19" t="s">
        <v>23</v>
      </c>
      <c r="B12" s="18">
        <v>5</v>
      </c>
      <c r="C12" s="18">
        <v>97</v>
      </c>
      <c r="D12" s="18" t="s">
        <v>4</v>
      </c>
      <c r="E12" s="18" t="s">
        <v>4</v>
      </c>
      <c r="F12" s="18" t="s">
        <v>4</v>
      </c>
      <c r="G12" s="18" t="s">
        <v>4</v>
      </c>
      <c r="H12" s="18" t="s">
        <v>4</v>
      </c>
      <c r="I12" s="18" t="s">
        <v>4</v>
      </c>
      <c r="J12" s="18" t="s">
        <v>4</v>
      </c>
      <c r="K12" s="18" t="s">
        <v>4</v>
      </c>
      <c r="L12" s="18" t="s">
        <v>4</v>
      </c>
      <c r="M12" s="18" t="s">
        <v>4</v>
      </c>
      <c r="N12" s="18">
        <v>1</v>
      </c>
      <c r="O12" s="18" t="s">
        <v>4</v>
      </c>
      <c r="P12" s="18">
        <v>102</v>
      </c>
      <c r="Q12" s="18">
        <v>1</v>
      </c>
      <c r="R12" s="14"/>
    </row>
    <row r="13" spans="1:21" x14ac:dyDescent="0.55000000000000004">
      <c r="A13" s="19" t="s">
        <v>22</v>
      </c>
      <c r="B13" s="18" t="s">
        <v>4</v>
      </c>
      <c r="C13" s="18" t="s">
        <v>4</v>
      </c>
      <c r="D13" s="18" t="s">
        <v>4</v>
      </c>
      <c r="E13" s="18" t="s">
        <v>4</v>
      </c>
      <c r="F13" s="18" t="s">
        <v>4</v>
      </c>
      <c r="G13" s="18" t="s">
        <v>4</v>
      </c>
      <c r="H13" s="18" t="s">
        <v>4</v>
      </c>
      <c r="I13" s="18" t="s">
        <v>4</v>
      </c>
      <c r="J13" s="18" t="s">
        <v>4</v>
      </c>
      <c r="K13" s="18" t="s">
        <v>4</v>
      </c>
      <c r="L13" s="18" t="s">
        <v>4</v>
      </c>
      <c r="M13" s="18" t="s">
        <v>4</v>
      </c>
      <c r="N13" s="18">
        <v>3</v>
      </c>
      <c r="O13" s="18" t="s">
        <v>4</v>
      </c>
      <c r="P13" s="18">
        <v>6</v>
      </c>
      <c r="Q13" s="18">
        <v>4</v>
      </c>
      <c r="R13" s="14"/>
    </row>
    <row r="14" spans="1:21" x14ac:dyDescent="0.55000000000000004">
      <c r="A14" s="19" t="s">
        <v>21</v>
      </c>
      <c r="B14" s="18">
        <v>43</v>
      </c>
      <c r="C14" s="18">
        <v>265</v>
      </c>
      <c r="D14" s="18">
        <v>33</v>
      </c>
      <c r="E14" s="18">
        <v>68</v>
      </c>
      <c r="F14" s="18">
        <v>24</v>
      </c>
      <c r="G14" s="18">
        <v>38</v>
      </c>
      <c r="H14" s="18" t="s">
        <v>4</v>
      </c>
      <c r="I14" s="18" t="s">
        <v>4</v>
      </c>
      <c r="J14" s="18">
        <v>26</v>
      </c>
      <c r="K14" s="18">
        <v>55</v>
      </c>
      <c r="L14" s="18">
        <v>2</v>
      </c>
      <c r="M14" s="18">
        <v>5</v>
      </c>
      <c r="N14" s="18">
        <v>43</v>
      </c>
      <c r="O14" s="18">
        <v>5</v>
      </c>
      <c r="P14" s="18">
        <v>45</v>
      </c>
      <c r="Q14" s="18">
        <v>163</v>
      </c>
      <c r="R14" s="14"/>
    </row>
    <row r="15" spans="1:21" x14ac:dyDescent="0.55000000000000004">
      <c r="A15" s="19" t="s">
        <v>20</v>
      </c>
      <c r="B15" s="18" t="s">
        <v>4</v>
      </c>
      <c r="C15" s="18" t="s">
        <v>4</v>
      </c>
      <c r="D15" s="18" t="s">
        <v>4</v>
      </c>
      <c r="E15" s="18" t="s">
        <v>4</v>
      </c>
      <c r="F15" s="18" t="s">
        <v>4</v>
      </c>
      <c r="G15" s="18" t="s">
        <v>4</v>
      </c>
      <c r="H15" s="18" t="s">
        <v>4</v>
      </c>
      <c r="I15" s="18" t="s">
        <v>4</v>
      </c>
      <c r="J15" s="18" t="s">
        <v>4</v>
      </c>
      <c r="K15" s="18" t="s">
        <v>4</v>
      </c>
      <c r="L15" s="18" t="s">
        <v>4</v>
      </c>
      <c r="M15" s="18" t="s">
        <v>4</v>
      </c>
      <c r="N15" s="18">
        <v>6</v>
      </c>
      <c r="O15" s="18" t="s">
        <v>4</v>
      </c>
      <c r="P15" s="18">
        <v>19</v>
      </c>
      <c r="Q15" s="18">
        <v>27</v>
      </c>
      <c r="R15" s="14"/>
    </row>
    <row r="16" spans="1:21" x14ac:dyDescent="0.55000000000000004">
      <c r="A16" s="19" t="s">
        <v>19</v>
      </c>
      <c r="B16" s="18" t="s">
        <v>4</v>
      </c>
      <c r="C16" s="18" t="s">
        <v>4</v>
      </c>
      <c r="D16" s="18" t="s">
        <v>4</v>
      </c>
      <c r="E16" s="18" t="s">
        <v>4</v>
      </c>
      <c r="F16" s="18">
        <v>5</v>
      </c>
      <c r="G16" s="18">
        <v>41</v>
      </c>
      <c r="H16" s="18" t="s">
        <v>4</v>
      </c>
      <c r="I16" s="18" t="s">
        <v>4</v>
      </c>
      <c r="J16" s="18" t="s">
        <v>4</v>
      </c>
      <c r="K16" s="18" t="s">
        <v>4</v>
      </c>
      <c r="L16" s="18" t="s">
        <v>4</v>
      </c>
      <c r="M16" s="18" t="s">
        <v>4</v>
      </c>
      <c r="N16" s="18" t="s">
        <v>4</v>
      </c>
      <c r="O16" s="18" t="s">
        <v>4</v>
      </c>
      <c r="P16" s="18">
        <v>23</v>
      </c>
      <c r="Q16" s="18" t="s">
        <v>4</v>
      </c>
      <c r="R16" s="14"/>
    </row>
    <row r="17" spans="1:18" ht="54" x14ac:dyDescent="0.55000000000000004">
      <c r="A17" s="23" t="s">
        <v>17</v>
      </c>
      <c r="B17" s="22">
        <f>B18</f>
        <v>2</v>
      </c>
      <c r="C17" s="22">
        <f>C18</f>
        <v>67</v>
      </c>
      <c r="D17" s="22">
        <f>D18</f>
        <v>2</v>
      </c>
      <c r="E17" s="22">
        <f>E18</f>
        <v>67</v>
      </c>
      <c r="F17" s="22">
        <f>F18</f>
        <v>2</v>
      </c>
      <c r="G17" s="22">
        <f>G18</f>
        <v>67</v>
      </c>
      <c r="H17" s="22" t="str">
        <f>H18</f>
        <v>-</v>
      </c>
      <c r="I17" s="22" t="str">
        <f>I18</f>
        <v>-</v>
      </c>
      <c r="J17" s="22" t="str">
        <f>J18</f>
        <v>-</v>
      </c>
      <c r="K17" s="22" t="str">
        <f>K18</f>
        <v>-</v>
      </c>
      <c r="L17" s="22" t="str">
        <f>L18</f>
        <v>-</v>
      </c>
      <c r="M17" s="22" t="str">
        <f>M18</f>
        <v>-</v>
      </c>
      <c r="N17" s="22">
        <f>N18</f>
        <v>2</v>
      </c>
      <c r="O17" s="22">
        <f>O18</f>
        <v>72</v>
      </c>
      <c r="P17" s="22">
        <f>P18</f>
        <v>198</v>
      </c>
      <c r="Q17" s="22">
        <f>Q18</f>
        <v>2280</v>
      </c>
      <c r="R17" s="14"/>
    </row>
    <row r="18" spans="1:18" x14ac:dyDescent="0.55000000000000004">
      <c r="A18" s="21" t="s">
        <v>16</v>
      </c>
      <c r="B18" s="20">
        <v>2</v>
      </c>
      <c r="C18" s="20">
        <v>67</v>
      </c>
      <c r="D18" s="20">
        <v>2</v>
      </c>
      <c r="E18" s="20">
        <v>67</v>
      </c>
      <c r="F18" s="20">
        <v>2</v>
      </c>
      <c r="G18" s="20">
        <v>67</v>
      </c>
      <c r="H18" s="20" t="s">
        <v>4</v>
      </c>
      <c r="I18" s="20" t="s">
        <v>4</v>
      </c>
      <c r="J18" s="20" t="s">
        <v>4</v>
      </c>
      <c r="K18" s="20" t="s">
        <v>4</v>
      </c>
      <c r="L18" s="20" t="s">
        <v>4</v>
      </c>
      <c r="M18" s="20" t="s">
        <v>4</v>
      </c>
      <c r="N18" s="20">
        <v>2</v>
      </c>
      <c r="O18" s="20">
        <v>72</v>
      </c>
      <c r="P18" s="20">
        <v>198</v>
      </c>
      <c r="Q18" s="20">
        <v>2280</v>
      </c>
      <c r="R18" s="14"/>
    </row>
    <row r="19" spans="1:18" x14ac:dyDescent="0.55000000000000004">
      <c r="A19" s="19" t="s">
        <v>15</v>
      </c>
      <c r="B19" s="18">
        <v>0</v>
      </c>
      <c r="C19" s="18">
        <v>0</v>
      </c>
      <c r="D19" s="18">
        <v>0</v>
      </c>
      <c r="E19" s="18">
        <v>0</v>
      </c>
      <c r="F19" s="18">
        <v>0</v>
      </c>
      <c r="G19" s="18">
        <v>0</v>
      </c>
      <c r="H19" s="18">
        <v>0</v>
      </c>
      <c r="I19" s="18">
        <v>0</v>
      </c>
      <c r="J19" s="18">
        <v>0</v>
      </c>
      <c r="K19" s="18">
        <v>0</v>
      </c>
      <c r="L19" s="18">
        <v>0</v>
      </c>
      <c r="M19" s="18">
        <v>0</v>
      </c>
      <c r="N19" s="18">
        <v>1</v>
      </c>
      <c r="O19" s="18">
        <v>5</v>
      </c>
      <c r="P19" s="18">
        <v>41</v>
      </c>
      <c r="Q19" s="18">
        <v>282</v>
      </c>
      <c r="R19" s="14"/>
    </row>
    <row r="20" spans="1:18" x14ac:dyDescent="0.55000000000000004">
      <c r="A20" s="19" t="s">
        <v>14</v>
      </c>
      <c r="B20" s="18">
        <v>0</v>
      </c>
      <c r="C20" s="18">
        <v>0</v>
      </c>
      <c r="D20" s="18">
        <v>0</v>
      </c>
      <c r="E20" s="18">
        <v>0</v>
      </c>
      <c r="F20" s="18">
        <v>0</v>
      </c>
      <c r="G20" s="18">
        <v>0</v>
      </c>
      <c r="H20" s="18">
        <v>0</v>
      </c>
      <c r="I20" s="18">
        <v>0</v>
      </c>
      <c r="J20" s="18">
        <v>0</v>
      </c>
      <c r="K20" s="18">
        <v>0</v>
      </c>
      <c r="L20" s="18">
        <v>0</v>
      </c>
      <c r="M20" s="18">
        <v>0</v>
      </c>
      <c r="N20" s="18">
        <v>0</v>
      </c>
      <c r="O20" s="18">
        <v>0</v>
      </c>
      <c r="P20" s="18">
        <v>43</v>
      </c>
      <c r="Q20" s="18">
        <v>524</v>
      </c>
      <c r="R20" s="14"/>
    </row>
    <row r="21" spans="1:18" x14ac:dyDescent="0.55000000000000004">
      <c r="A21" s="19" t="s">
        <v>13</v>
      </c>
      <c r="B21" s="18">
        <v>0</v>
      </c>
      <c r="C21" s="18">
        <v>0</v>
      </c>
      <c r="D21" s="18">
        <v>0</v>
      </c>
      <c r="E21" s="18">
        <v>0</v>
      </c>
      <c r="F21" s="18">
        <v>0</v>
      </c>
      <c r="G21" s="18">
        <v>0</v>
      </c>
      <c r="H21" s="18">
        <v>0</v>
      </c>
      <c r="I21" s="18">
        <v>0</v>
      </c>
      <c r="J21" s="18">
        <v>0</v>
      </c>
      <c r="K21" s="18">
        <v>0</v>
      </c>
      <c r="L21" s="18">
        <v>0</v>
      </c>
      <c r="M21" s="18">
        <v>0</v>
      </c>
      <c r="N21" s="18">
        <v>0</v>
      </c>
      <c r="O21" s="18">
        <v>0</v>
      </c>
      <c r="P21" s="18">
        <v>53</v>
      </c>
      <c r="Q21" s="18">
        <v>770</v>
      </c>
      <c r="R21" s="14"/>
    </row>
    <row r="22" spans="1:18" x14ac:dyDescent="0.55000000000000004">
      <c r="A22" s="19" t="s">
        <v>12</v>
      </c>
      <c r="B22" s="18">
        <v>2</v>
      </c>
      <c r="C22" s="18">
        <v>67</v>
      </c>
      <c r="D22" s="18">
        <v>2</v>
      </c>
      <c r="E22" s="18">
        <v>67</v>
      </c>
      <c r="F22" s="18">
        <v>2</v>
      </c>
      <c r="G22" s="18">
        <v>67</v>
      </c>
      <c r="H22" s="18">
        <v>0</v>
      </c>
      <c r="I22" s="18">
        <v>0</v>
      </c>
      <c r="J22" s="18">
        <v>0</v>
      </c>
      <c r="K22" s="18">
        <v>0</v>
      </c>
      <c r="L22" s="18">
        <v>0</v>
      </c>
      <c r="M22" s="18">
        <v>0</v>
      </c>
      <c r="N22" s="18">
        <v>1</v>
      </c>
      <c r="O22" s="18">
        <v>67</v>
      </c>
      <c r="P22" s="18">
        <v>61</v>
      </c>
      <c r="Q22" s="18">
        <v>704</v>
      </c>
      <c r="R22" s="14"/>
    </row>
    <row r="23" spans="1:18" ht="54" x14ac:dyDescent="0.55000000000000004">
      <c r="A23" s="23" t="s">
        <v>11</v>
      </c>
      <c r="B23" s="22" t="str">
        <f>B24</f>
        <v>-</v>
      </c>
      <c r="C23" s="22" t="str">
        <f>C24</f>
        <v>-</v>
      </c>
      <c r="D23" s="22" t="str">
        <f>D24</f>
        <v>-</v>
      </c>
      <c r="E23" s="22" t="str">
        <f>E24</f>
        <v>-</v>
      </c>
      <c r="F23" s="22">
        <f>F24</f>
        <v>4</v>
      </c>
      <c r="G23" s="22">
        <f>G24</f>
        <v>4</v>
      </c>
      <c r="H23" s="22" t="str">
        <f>H24</f>
        <v>-</v>
      </c>
      <c r="I23" s="22" t="str">
        <f>I24</f>
        <v>-</v>
      </c>
      <c r="J23" s="22" t="str">
        <f>J24</f>
        <v>-</v>
      </c>
      <c r="K23" s="22" t="str">
        <f>K24</f>
        <v>-</v>
      </c>
      <c r="L23" s="22" t="str">
        <f>L24</f>
        <v>-</v>
      </c>
      <c r="M23" s="22" t="str">
        <f>M24</f>
        <v>-</v>
      </c>
      <c r="N23" s="22">
        <f>N24</f>
        <v>29</v>
      </c>
      <c r="O23" s="22">
        <f>O24</f>
        <v>278</v>
      </c>
      <c r="P23" s="22">
        <f>P24</f>
        <v>228</v>
      </c>
      <c r="Q23" s="22">
        <f>Q24</f>
        <v>1420</v>
      </c>
      <c r="R23" s="14"/>
    </row>
    <row r="24" spans="1:18" x14ac:dyDescent="0.55000000000000004">
      <c r="A24" s="21" t="s">
        <v>10</v>
      </c>
      <c r="B24" s="20" t="s">
        <v>4</v>
      </c>
      <c r="C24" s="20" t="s">
        <v>4</v>
      </c>
      <c r="D24" s="20" t="s">
        <v>4</v>
      </c>
      <c r="E24" s="20" t="s">
        <v>4</v>
      </c>
      <c r="F24" s="20">
        <v>4</v>
      </c>
      <c r="G24" s="20">
        <v>4</v>
      </c>
      <c r="H24" s="20" t="s">
        <v>4</v>
      </c>
      <c r="I24" s="20" t="s">
        <v>4</v>
      </c>
      <c r="J24" s="20" t="s">
        <v>4</v>
      </c>
      <c r="K24" s="20" t="s">
        <v>4</v>
      </c>
      <c r="L24" s="20" t="s">
        <v>4</v>
      </c>
      <c r="M24" s="20" t="s">
        <v>4</v>
      </c>
      <c r="N24" s="20">
        <v>29</v>
      </c>
      <c r="O24" s="20">
        <v>278</v>
      </c>
      <c r="P24" s="20">
        <v>228</v>
      </c>
      <c r="Q24" s="20">
        <v>1420</v>
      </c>
      <c r="R24" s="14"/>
    </row>
    <row r="25" spans="1:18" x14ac:dyDescent="0.55000000000000004">
      <c r="A25" s="19" t="s">
        <v>9</v>
      </c>
      <c r="B25" s="18" t="s">
        <v>4</v>
      </c>
      <c r="C25" s="18" t="s">
        <v>4</v>
      </c>
      <c r="D25" s="18" t="s">
        <v>4</v>
      </c>
      <c r="E25" s="18" t="s">
        <v>4</v>
      </c>
      <c r="F25" s="18">
        <v>4</v>
      </c>
      <c r="G25" s="18">
        <v>4</v>
      </c>
      <c r="H25" s="18" t="s">
        <v>4</v>
      </c>
      <c r="I25" s="18" t="s">
        <v>4</v>
      </c>
      <c r="J25" s="18" t="s">
        <v>4</v>
      </c>
      <c r="K25" s="18" t="s">
        <v>4</v>
      </c>
      <c r="L25" s="18" t="s">
        <v>4</v>
      </c>
      <c r="M25" s="18" t="s">
        <v>4</v>
      </c>
      <c r="N25" s="18">
        <v>17</v>
      </c>
      <c r="O25" s="18">
        <v>170</v>
      </c>
      <c r="P25" s="18">
        <v>1</v>
      </c>
      <c r="Q25" s="18">
        <v>80</v>
      </c>
      <c r="R25" s="14"/>
    </row>
    <row r="26" spans="1:18" x14ac:dyDescent="0.55000000000000004">
      <c r="A26" s="19" t="s">
        <v>8</v>
      </c>
      <c r="B26" s="18" t="s">
        <v>4</v>
      </c>
      <c r="C26" s="18" t="s">
        <v>4</v>
      </c>
      <c r="D26" s="18" t="s">
        <v>4</v>
      </c>
      <c r="E26" s="18" t="s">
        <v>4</v>
      </c>
      <c r="F26" s="18" t="s">
        <v>4</v>
      </c>
      <c r="G26" s="18" t="s">
        <v>4</v>
      </c>
      <c r="H26" s="18" t="s">
        <v>4</v>
      </c>
      <c r="I26" s="18" t="s">
        <v>4</v>
      </c>
      <c r="J26" s="18" t="s">
        <v>4</v>
      </c>
      <c r="K26" s="18" t="s">
        <v>4</v>
      </c>
      <c r="L26" s="18" t="s">
        <v>4</v>
      </c>
      <c r="M26" s="18" t="s">
        <v>4</v>
      </c>
      <c r="N26" s="18" t="s">
        <v>4</v>
      </c>
      <c r="O26" s="18" t="s">
        <v>4</v>
      </c>
      <c r="P26" s="18">
        <v>11</v>
      </c>
      <c r="Q26" s="18">
        <v>113</v>
      </c>
      <c r="R26" s="14"/>
    </row>
    <row r="27" spans="1:18" x14ac:dyDescent="0.55000000000000004">
      <c r="A27" s="19" t="s">
        <v>7</v>
      </c>
      <c r="B27" s="18" t="s">
        <v>4</v>
      </c>
      <c r="C27" s="18" t="s">
        <v>4</v>
      </c>
      <c r="D27" s="18" t="s">
        <v>4</v>
      </c>
      <c r="E27" s="18" t="s">
        <v>4</v>
      </c>
      <c r="F27" s="18" t="s">
        <v>4</v>
      </c>
      <c r="G27" s="18" t="s">
        <v>4</v>
      </c>
      <c r="H27" s="18" t="s">
        <v>4</v>
      </c>
      <c r="I27" s="18" t="s">
        <v>4</v>
      </c>
      <c r="J27" s="18" t="s">
        <v>4</v>
      </c>
      <c r="K27" s="18" t="s">
        <v>4</v>
      </c>
      <c r="L27" s="18" t="s">
        <v>4</v>
      </c>
      <c r="M27" s="18" t="s">
        <v>4</v>
      </c>
      <c r="N27" s="18" t="s">
        <v>4</v>
      </c>
      <c r="O27" s="18" t="s">
        <v>4</v>
      </c>
      <c r="P27" s="18">
        <v>38</v>
      </c>
      <c r="Q27" s="18">
        <v>272</v>
      </c>
      <c r="R27" s="14"/>
    </row>
    <row r="28" spans="1:18" x14ac:dyDescent="0.55000000000000004">
      <c r="A28" s="19" t="s">
        <v>6</v>
      </c>
      <c r="B28" s="18" t="s">
        <v>4</v>
      </c>
      <c r="C28" s="18" t="s">
        <v>4</v>
      </c>
      <c r="D28" s="18" t="s">
        <v>4</v>
      </c>
      <c r="E28" s="18" t="s">
        <v>4</v>
      </c>
      <c r="F28" s="18" t="s">
        <v>4</v>
      </c>
      <c r="G28" s="18" t="s">
        <v>4</v>
      </c>
      <c r="H28" s="18" t="s">
        <v>4</v>
      </c>
      <c r="I28" s="18" t="s">
        <v>4</v>
      </c>
      <c r="J28" s="18" t="s">
        <v>4</v>
      </c>
      <c r="K28" s="18" t="s">
        <v>4</v>
      </c>
      <c r="L28" s="18" t="s">
        <v>4</v>
      </c>
      <c r="M28" s="18" t="s">
        <v>4</v>
      </c>
      <c r="N28" s="18">
        <v>12</v>
      </c>
      <c r="O28" s="18">
        <v>108</v>
      </c>
      <c r="P28" s="18">
        <v>123</v>
      </c>
      <c r="Q28" s="18">
        <v>878</v>
      </c>
      <c r="R28" s="14"/>
    </row>
    <row r="29" spans="1:18" x14ac:dyDescent="0.55000000000000004">
      <c r="A29" s="19" t="s">
        <v>5</v>
      </c>
      <c r="B29" s="18" t="s">
        <v>4</v>
      </c>
      <c r="C29" s="18" t="s">
        <v>4</v>
      </c>
      <c r="D29" s="18" t="s">
        <v>4</v>
      </c>
      <c r="E29" s="18" t="s">
        <v>4</v>
      </c>
      <c r="F29" s="18" t="s">
        <v>4</v>
      </c>
      <c r="G29" s="18" t="s">
        <v>4</v>
      </c>
      <c r="H29" s="18" t="s">
        <v>4</v>
      </c>
      <c r="I29" s="18" t="s">
        <v>4</v>
      </c>
      <c r="J29" s="18" t="s">
        <v>4</v>
      </c>
      <c r="K29" s="18" t="s">
        <v>4</v>
      </c>
      <c r="L29" s="18" t="s">
        <v>4</v>
      </c>
      <c r="M29" s="18" t="s">
        <v>4</v>
      </c>
      <c r="N29" s="18" t="s">
        <v>4</v>
      </c>
      <c r="O29" s="18" t="s">
        <v>4</v>
      </c>
      <c r="P29" s="18">
        <v>55</v>
      </c>
      <c r="Q29" s="18">
        <v>77</v>
      </c>
      <c r="R29" s="14"/>
    </row>
    <row r="30" spans="1:18" x14ac:dyDescent="0.55000000000000004">
      <c r="A30" s="16"/>
      <c r="B30" s="15"/>
      <c r="C30" s="15"/>
      <c r="D30" s="15"/>
      <c r="E30" s="15"/>
      <c r="F30" s="15"/>
      <c r="G30" s="15"/>
      <c r="H30" s="15"/>
      <c r="I30" s="15"/>
      <c r="J30" s="15"/>
      <c r="K30" s="15"/>
      <c r="L30" s="15"/>
      <c r="M30" s="15"/>
      <c r="N30" s="15"/>
      <c r="O30" s="15"/>
      <c r="P30" s="15"/>
      <c r="Q30" s="15"/>
      <c r="R30" s="14"/>
    </row>
    <row r="31" spans="1:18" x14ac:dyDescent="0.55000000000000004">
      <c r="A31" s="13" t="s">
        <v>3</v>
      </c>
      <c r="B31" s="11"/>
      <c r="C31" s="11"/>
      <c r="D31" s="11"/>
      <c r="E31" s="11"/>
      <c r="F31" s="11"/>
      <c r="G31" s="11"/>
      <c r="H31" s="11"/>
      <c r="I31" s="11"/>
      <c r="J31" s="11"/>
      <c r="K31" s="11"/>
      <c r="L31" s="11"/>
      <c r="M31" s="11"/>
      <c r="N31" s="11"/>
      <c r="O31" s="11"/>
      <c r="P31" s="9"/>
      <c r="Q31" s="9"/>
    </row>
    <row r="32" spans="1:18" x14ac:dyDescent="0.55000000000000004">
      <c r="A32" s="10"/>
      <c r="B32" s="9"/>
      <c r="C32" s="9"/>
      <c r="D32" s="9"/>
      <c r="E32" s="9"/>
      <c r="F32" s="9"/>
      <c r="G32" s="9"/>
      <c r="H32" s="9"/>
      <c r="I32" s="9"/>
      <c r="J32" s="9"/>
      <c r="K32" s="9"/>
      <c r="L32" s="9"/>
      <c r="M32" s="9"/>
      <c r="N32" s="9"/>
      <c r="O32" s="9"/>
    </row>
    <row r="33" spans="1:19" x14ac:dyDescent="0.55000000000000004">
      <c r="A33" s="4"/>
      <c r="B33" s="9"/>
      <c r="C33" s="9"/>
      <c r="D33" s="9"/>
      <c r="E33" s="9"/>
      <c r="F33" s="9"/>
      <c r="G33" s="9"/>
      <c r="H33" s="9"/>
      <c r="I33" s="9"/>
      <c r="J33" s="9"/>
      <c r="K33" s="9"/>
      <c r="L33" s="9"/>
      <c r="M33" s="9"/>
      <c r="N33" s="9"/>
      <c r="O33" s="9"/>
      <c r="P33" s="9"/>
      <c r="Q33" s="9"/>
    </row>
    <row r="34" spans="1:19" x14ac:dyDescent="0.55000000000000004">
      <c r="A34" s="4"/>
      <c r="B34" s="9"/>
      <c r="C34" s="9"/>
      <c r="D34" s="9"/>
      <c r="E34" s="9"/>
      <c r="F34" s="9"/>
      <c r="G34" s="9"/>
      <c r="H34" s="9"/>
      <c r="I34" s="9"/>
      <c r="J34" s="9"/>
      <c r="K34" s="9"/>
      <c r="L34" s="9"/>
      <c r="M34" s="9"/>
      <c r="N34" s="9"/>
      <c r="O34" s="9"/>
      <c r="P34" s="9"/>
      <c r="Q34" s="9"/>
      <c r="R34" s="3"/>
      <c r="S34" s="3"/>
    </row>
    <row r="35" spans="1:19" x14ac:dyDescent="0.55000000000000004">
      <c r="A35" s="4"/>
      <c r="B35" s="9"/>
      <c r="C35" s="9"/>
      <c r="D35" s="9"/>
      <c r="E35" s="9"/>
      <c r="F35" s="9"/>
      <c r="G35" s="9"/>
      <c r="H35" s="9"/>
      <c r="I35" s="9"/>
      <c r="J35" s="9"/>
      <c r="K35" s="9"/>
      <c r="L35" s="9"/>
      <c r="M35" s="9"/>
      <c r="N35" s="9"/>
      <c r="O35" s="9"/>
      <c r="P35" s="9"/>
      <c r="Q35" s="9"/>
      <c r="R35" s="3"/>
      <c r="S35" s="3"/>
    </row>
    <row r="36" spans="1:19" x14ac:dyDescent="0.55000000000000004">
      <c r="A36" s="4"/>
      <c r="B36" s="9"/>
      <c r="C36" s="9"/>
      <c r="D36" s="9"/>
      <c r="E36" s="9"/>
      <c r="F36" s="9"/>
      <c r="G36" s="9"/>
      <c r="H36" s="9"/>
      <c r="I36" s="9"/>
      <c r="J36" s="9"/>
      <c r="K36" s="9"/>
      <c r="L36" s="9"/>
      <c r="M36" s="9"/>
      <c r="N36" s="9"/>
      <c r="O36" s="9"/>
      <c r="P36" s="9"/>
      <c r="Q36" s="9"/>
    </row>
    <row r="37" spans="1:19" x14ac:dyDescent="0.55000000000000004">
      <c r="A37" s="4"/>
      <c r="B37" s="9"/>
      <c r="C37" s="9"/>
      <c r="D37" s="9"/>
      <c r="E37" s="9"/>
      <c r="F37" s="9"/>
      <c r="G37" s="9"/>
      <c r="H37" s="9"/>
      <c r="I37" s="9"/>
      <c r="J37" s="9"/>
      <c r="K37" s="9"/>
      <c r="L37" s="9"/>
      <c r="M37" s="9"/>
      <c r="N37" s="9"/>
      <c r="O37" s="9"/>
      <c r="P37" s="9"/>
      <c r="Q37" s="9"/>
    </row>
    <row r="38" spans="1:19" x14ac:dyDescent="0.55000000000000004">
      <c r="A38" s="4"/>
      <c r="B38" s="9"/>
      <c r="C38" s="9"/>
      <c r="D38" s="9"/>
      <c r="E38" s="9"/>
      <c r="F38" s="9"/>
      <c r="G38" s="9"/>
      <c r="H38" s="9"/>
      <c r="I38" s="9"/>
      <c r="J38" s="9"/>
      <c r="K38" s="9"/>
      <c r="L38" s="9"/>
      <c r="M38" s="9"/>
      <c r="N38" s="9"/>
      <c r="O38" s="9"/>
      <c r="P38" s="9"/>
      <c r="Q38" s="9"/>
    </row>
    <row r="39" spans="1:19" x14ac:dyDescent="0.55000000000000004">
      <c r="A39" s="4"/>
      <c r="B39" s="9"/>
      <c r="C39" s="9"/>
      <c r="D39" s="9"/>
      <c r="E39" s="9"/>
      <c r="F39" s="9"/>
      <c r="G39" s="9"/>
      <c r="H39" s="9"/>
      <c r="I39" s="9"/>
      <c r="J39" s="9"/>
      <c r="K39" s="9"/>
      <c r="L39" s="9"/>
      <c r="M39" s="9"/>
      <c r="N39" s="9"/>
      <c r="O39" s="9"/>
      <c r="P39" s="9"/>
      <c r="Q39" s="9"/>
    </row>
    <row r="40" spans="1:19" x14ac:dyDescent="0.55000000000000004">
      <c r="A40" s="4"/>
      <c r="B40" s="9"/>
      <c r="C40" s="9"/>
      <c r="D40" s="9"/>
      <c r="E40" s="9"/>
      <c r="F40" s="9"/>
      <c r="G40" s="9"/>
      <c r="H40" s="9"/>
      <c r="I40" s="9"/>
      <c r="J40" s="9"/>
      <c r="K40" s="9"/>
      <c r="L40" s="9"/>
      <c r="M40" s="9"/>
      <c r="N40" s="9"/>
      <c r="O40" s="9"/>
      <c r="P40" s="9"/>
      <c r="Q40" s="9"/>
    </row>
    <row r="41" spans="1:19" x14ac:dyDescent="0.55000000000000004">
      <c r="A41" s="4"/>
      <c r="B41" s="9"/>
      <c r="C41" s="9"/>
      <c r="D41" s="9"/>
      <c r="E41" s="9"/>
      <c r="F41" s="9"/>
      <c r="G41" s="9"/>
      <c r="H41" s="9"/>
      <c r="I41" s="9"/>
      <c r="J41" s="9"/>
      <c r="K41" s="9"/>
      <c r="L41" s="9"/>
      <c r="M41" s="9"/>
      <c r="N41" s="9"/>
      <c r="O41" s="9"/>
      <c r="P41" s="9"/>
      <c r="Q41" s="9"/>
    </row>
    <row r="42" spans="1:19" x14ac:dyDescent="0.55000000000000004">
      <c r="A42" s="4"/>
      <c r="B42" s="9"/>
      <c r="C42" s="9"/>
      <c r="D42" s="9"/>
      <c r="E42" s="9"/>
      <c r="F42" s="9"/>
      <c r="G42" s="9"/>
      <c r="H42" s="9"/>
      <c r="I42" s="9"/>
      <c r="J42" s="9"/>
      <c r="K42" s="9"/>
      <c r="L42" s="9"/>
      <c r="M42" s="9"/>
      <c r="N42" s="9"/>
      <c r="O42" s="9"/>
      <c r="P42" s="9"/>
      <c r="Q42" s="9"/>
    </row>
    <row r="43" spans="1:19" x14ac:dyDescent="0.55000000000000004">
      <c r="A43" s="4"/>
      <c r="B43" s="9"/>
      <c r="C43" s="9"/>
      <c r="D43" s="9"/>
      <c r="E43" s="9"/>
      <c r="F43" s="9"/>
      <c r="G43" s="9"/>
      <c r="H43" s="9"/>
      <c r="I43" s="9"/>
      <c r="J43" s="9"/>
      <c r="K43" s="9"/>
      <c r="L43" s="9"/>
      <c r="M43" s="9"/>
      <c r="N43" s="9"/>
      <c r="O43" s="9"/>
      <c r="P43" s="9"/>
      <c r="Q43" s="9"/>
    </row>
    <row r="44" spans="1:19" x14ac:dyDescent="0.55000000000000004">
      <c r="A44" s="4"/>
      <c r="B44" s="9"/>
      <c r="C44" s="9"/>
      <c r="D44" s="9"/>
      <c r="E44" s="9"/>
      <c r="F44" s="9"/>
      <c r="G44" s="9"/>
      <c r="H44" s="9"/>
      <c r="I44" s="9"/>
      <c r="J44" s="9"/>
      <c r="K44" s="9"/>
      <c r="L44" s="9"/>
      <c r="M44" s="9"/>
      <c r="N44" s="9"/>
      <c r="O44" s="9"/>
      <c r="P44" s="9"/>
      <c r="Q44" s="9"/>
    </row>
  </sheetData>
  <mergeCells count="8">
    <mergeCell ref="P2:Q3"/>
    <mergeCell ref="B3:C3"/>
    <mergeCell ref="D3:E3"/>
    <mergeCell ref="F3:G3"/>
    <mergeCell ref="H3:I3"/>
    <mergeCell ref="J3:K3"/>
    <mergeCell ref="N3:O3"/>
    <mergeCell ref="L3:M3"/>
  </mergeCells>
  <phoneticPr fontId="6"/>
  <pageMargins left="0.78740157480314965" right="0.78740157480314965" top="0.78740157480314965" bottom="0.78740157480314965" header="0" footer="0"/>
  <pageSetup paperSize="9" scale="7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FF0000"/>
  </sheetPr>
  <dimension ref="A1:BY86"/>
  <sheetViews>
    <sheetView showGridLines="0" view="pageBreakPreview" zoomScale="85" zoomScaleNormal="25" zoomScaleSheetLayoutView="85" workbookViewId="0">
      <pane xSplit="2" ySplit="16" topLeftCell="C38" activePane="bottomRight" state="frozen"/>
      <selection activeCell="B8" sqref="B8:O8"/>
      <selection pane="topRight" activeCell="B8" sqref="B8:O8"/>
      <selection pane="bottomLeft" activeCell="B8" sqref="B8:O8"/>
      <selection pane="bottomRight" activeCell="B8" sqref="B8:O8"/>
    </sheetView>
  </sheetViews>
  <sheetFormatPr defaultColWidth="9" defaultRowHeight="18" x14ac:dyDescent="0.55000000000000004"/>
  <cols>
    <col min="1" max="1" width="13.36328125" style="2" customWidth="1"/>
    <col min="2" max="2" width="6" style="1" customWidth="1"/>
    <col min="3" max="3" width="12.36328125" style="1" customWidth="1"/>
    <col min="4" max="4" width="11.08984375" style="1" customWidth="1"/>
    <col min="5" max="6" width="15.08984375" style="1" customWidth="1"/>
    <col min="7" max="7" width="10.26953125" style="92" customWidth="1"/>
    <col min="8" max="12" width="15.08984375" style="1" customWidth="1"/>
    <col min="13" max="13" width="1.6328125" style="1" customWidth="1"/>
    <col min="14" max="16384" width="9" style="1"/>
  </cols>
  <sheetData>
    <row r="1" spans="1:77" s="163" customFormat="1" ht="18" customHeight="1" x14ac:dyDescent="0.55000000000000004">
      <c r="A1" s="164" t="s">
        <v>83</v>
      </c>
      <c r="B1" s="164"/>
      <c r="C1" s="164"/>
      <c r="D1" s="164"/>
      <c r="E1" s="50"/>
      <c r="F1" s="50"/>
      <c r="G1" s="51"/>
      <c r="H1" s="122"/>
      <c r="I1" s="50"/>
      <c r="J1" s="49"/>
      <c r="K1" s="50"/>
      <c r="L1" s="49" t="s">
        <v>40</v>
      </c>
      <c r="M1" s="122"/>
    </row>
    <row r="2" spans="1:77" ht="13.5" customHeight="1" x14ac:dyDescent="0.55000000000000004">
      <c r="A2" s="162"/>
      <c r="B2" s="161"/>
      <c r="C2" s="66" t="s">
        <v>82</v>
      </c>
      <c r="D2" s="160"/>
      <c r="E2" s="160"/>
      <c r="F2" s="159"/>
      <c r="G2" s="158" t="s">
        <v>81</v>
      </c>
      <c r="H2" s="157"/>
      <c r="I2" s="157"/>
      <c r="J2" s="156"/>
      <c r="K2" s="83" t="s">
        <v>80</v>
      </c>
      <c r="L2" s="83"/>
      <c r="M2" s="9"/>
    </row>
    <row r="3" spans="1:77" ht="22.5" customHeight="1" x14ac:dyDescent="0.55000000000000004">
      <c r="A3" s="155"/>
      <c r="B3" s="154"/>
      <c r="C3" s="153" t="s">
        <v>79</v>
      </c>
      <c r="D3" s="152"/>
      <c r="E3" s="151" t="s">
        <v>78</v>
      </c>
      <c r="F3" s="151" t="s">
        <v>77</v>
      </c>
      <c r="G3" s="150" t="s">
        <v>76</v>
      </c>
      <c r="H3" s="149" t="s">
        <v>75</v>
      </c>
      <c r="I3" s="148" t="s">
        <v>74</v>
      </c>
      <c r="J3" s="147"/>
      <c r="K3" s="83" t="s">
        <v>73</v>
      </c>
      <c r="L3" s="83" t="s">
        <v>72</v>
      </c>
      <c r="M3" s="9"/>
    </row>
    <row r="4" spans="1:77" ht="51" customHeight="1" x14ac:dyDescent="0.55000000000000004">
      <c r="A4" s="146"/>
      <c r="B4" s="145"/>
      <c r="C4" s="144"/>
      <c r="D4" s="143" t="s">
        <v>71</v>
      </c>
      <c r="E4" s="142"/>
      <c r="F4" s="142"/>
      <c r="G4" s="141"/>
      <c r="H4" s="140"/>
      <c r="I4" s="139" t="s">
        <v>70</v>
      </c>
      <c r="J4" s="138" t="s">
        <v>69</v>
      </c>
      <c r="K4" s="83"/>
      <c r="L4" s="83"/>
      <c r="M4" s="9"/>
    </row>
    <row r="5" spans="1:77" x14ac:dyDescent="0.55000000000000004">
      <c r="A5" s="136" t="s">
        <v>30</v>
      </c>
      <c r="B5" s="133" t="s">
        <v>67</v>
      </c>
      <c r="C5" s="132">
        <v>2473</v>
      </c>
      <c r="D5" s="132">
        <v>653</v>
      </c>
      <c r="E5" s="132" t="s">
        <v>4</v>
      </c>
      <c r="F5" s="132" t="s">
        <v>4</v>
      </c>
      <c r="G5" s="137">
        <v>1107</v>
      </c>
      <c r="H5" s="132">
        <v>524</v>
      </c>
      <c r="I5" s="132">
        <v>161</v>
      </c>
      <c r="J5" s="132">
        <v>122</v>
      </c>
      <c r="K5" s="132">
        <v>253</v>
      </c>
      <c r="L5" s="132">
        <v>415</v>
      </c>
      <c r="M5" s="9"/>
    </row>
    <row r="6" spans="1:77" x14ac:dyDescent="0.55000000000000004">
      <c r="A6" s="135"/>
      <c r="B6" s="133" t="s">
        <v>66</v>
      </c>
      <c r="C6" s="132">
        <v>998</v>
      </c>
      <c r="D6" s="132">
        <v>281</v>
      </c>
      <c r="E6" s="132" t="s">
        <v>4</v>
      </c>
      <c r="F6" s="132" t="s">
        <v>4</v>
      </c>
      <c r="G6" s="137">
        <v>420</v>
      </c>
      <c r="H6" s="132">
        <v>256</v>
      </c>
      <c r="I6" s="132">
        <v>84</v>
      </c>
      <c r="J6" s="132">
        <v>74</v>
      </c>
      <c r="K6" s="132">
        <v>139</v>
      </c>
      <c r="L6" s="132">
        <v>247</v>
      </c>
      <c r="M6" s="9"/>
    </row>
    <row r="7" spans="1:77" x14ac:dyDescent="0.55000000000000004">
      <c r="A7" s="134"/>
      <c r="B7" s="133" t="s">
        <v>65</v>
      </c>
      <c r="C7" s="132">
        <v>1475</v>
      </c>
      <c r="D7" s="132">
        <v>372</v>
      </c>
      <c r="E7" s="132" t="s">
        <v>4</v>
      </c>
      <c r="F7" s="132" t="s">
        <v>4</v>
      </c>
      <c r="G7" s="137">
        <v>687</v>
      </c>
      <c r="H7" s="132">
        <v>268</v>
      </c>
      <c r="I7" s="132">
        <v>77</v>
      </c>
      <c r="J7" s="132">
        <v>48</v>
      </c>
      <c r="K7" s="132">
        <v>114</v>
      </c>
      <c r="L7" s="132">
        <v>168</v>
      </c>
      <c r="M7" s="9"/>
    </row>
    <row r="8" spans="1:77" x14ac:dyDescent="0.55000000000000004">
      <c r="A8" s="136" t="s">
        <v>29</v>
      </c>
      <c r="B8" s="133" t="s">
        <v>67</v>
      </c>
      <c r="C8" s="132">
        <f>SUM(C11+C14)</f>
        <v>215</v>
      </c>
      <c r="D8" s="132">
        <f>SUM(D11+D14)</f>
        <v>30</v>
      </c>
      <c r="E8" s="132">
        <f>SUM(E11+E14)</f>
        <v>0</v>
      </c>
      <c r="F8" s="132">
        <f>SUM(F11+F14)</f>
        <v>0</v>
      </c>
      <c r="G8" s="132">
        <f>SUM(G11+G14)</f>
        <v>73</v>
      </c>
      <c r="H8" s="132">
        <f>SUM(H11+H14)</f>
        <v>35</v>
      </c>
      <c r="I8" s="132">
        <f>SUM(I11+I14)</f>
        <v>13</v>
      </c>
      <c r="J8" s="132">
        <f>SUM(J11+J14)</f>
        <v>7</v>
      </c>
      <c r="K8" s="132">
        <f>SUM(K11+K14)</f>
        <v>12</v>
      </c>
      <c r="L8" s="132">
        <f>SUM(L11+L14)</f>
        <v>20</v>
      </c>
      <c r="M8" s="9"/>
    </row>
    <row r="9" spans="1:77" x14ac:dyDescent="0.55000000000000004">
      <c r="A9" s="135"/>
      <c r="B9" s="133" t="s">
        <v>66</v>
      </c>
      <c r="C9" s="132">
        <f>SUM(C12+C15)</f>
        <v>75</v>
      </c>
      <c r="D9" s="132">
        <f>SUM(D12+D15)</f>
        <v>10</v>
      </c>
      <c r="E9" s="132">
        <f>SUM(E12+E15)</f>
        <v>0</v>
      </c>
      <c r="F9" s="132">
        <f>SUM(F12+F15)</f>
        <v>0</v>
      </c>
      <c r="G9" s="132">
        <f>SUM(G12+G15)</f>
        <v>30</v>
      </c>
      <c r="H9" s="132">
        <f>SUM(H12+H15)</f>
        <v>16</v>
      </c>
      <c r="I9" s="132">
        <f>SUM(I12+I15)</f>
        <v>9</v>
      </c>
      <c r="J9" s="132">
        <f>SUM(J12+J15)</f>
        <v>4</v>
      </c>
      <c r="K9" s="132">
        <f>SUM(K12+K15)</f>
        <v>8</v>
      </c>
      <c r="L9" s="132">
        <f>SUM(L12+L15)</f>
        <v>11</v>
      </c>
      <c r="M9" s="9"/>
    </row>
    <row r="10" spans="1:77" x14ac:dyDescent="0.55000000000000004">
      <c r="A10" s="134"/>
      <c r="B10" s="133" t="s">
        <v>65</v>
      </c>
      <c r="C10" s="132">
        <f>SUM(C13+C16)</f>
        <v>140</v>
      </c>
      <c r="D10" s="132">
        <f>SUM(D13+D16)</f>
        <v>20</v>
      </c>
      <c r="E10" s="132">
        <f>SUM(E13+E16)</f>
        <v>0</v>
      </c>
      <c r="F10" s="132">
        <f>SUM(F13+F16)</f>
        <v>0</v>
      </c>
      <c r="G10" s="132">
        <f>SUM(G13+G16)</f>
        <v>43</v>
      </c>
      <c r="H10" s="132">
        <f>SUM(H13+H16)</f>
        <v>19</v>
      </c>
      <c r="I10" s="132">
        <f>SUM(I13+I16)</f>
        <v>4</v>
      </c>
      <c r="J10" s="132">
        <f>SUM(J13+J16)</f>
        <v>3</v>
      </c>
      <c r="K10" s="132">
        <f>SUM(K13+K16)</f>
        <v>4</v>
      </c>
      <c r="L10" s="132">
        <f>SUM(L13+L16)</f>
        <v>9</v>
      </c>
      <c r="M10" s="9"/>
    </row>
    <row r="11" spans="1:77" s="24" customFormat="1" ht="11.25" customHeight="1" x14ac:dyDescent="0.55000000000000004">
      <c r="A11" s="127" t="s">
        <v>28</v>
      </c>
      <c r="B11" s="107" t="s">
        <v>67</v>
      </c>
      <c r="C11" s="123">
        <f>IF(SUM(C12:C13)=0,"-",(SUM(C12:C13)))</f>
        <v>167</v>
      </c>
      <c r="D11" s="123">
        <f>IF(SUM(D12:D13)=0,"-",(SUM(D12:D13)))</f>
        <v>6</v>
      </c>
      <c r="E11" s="123" t="str">
        <f>IF(SUM(E12:E13)=0,"-",(SUM(E12:E13)))</f>
        <v>-</v>
      </c>
      <c r="F11" s="123" t="str">
        <f>IF(SUM(F12:F13)=0,"-",(SUM(F12:F13)))</f>
        <v>-</v>
      </c>
      <c r="G11" s="129">
        <f>IF(SUM(G12:G13)=0,"-",(SUM(G12:G13)))</f>
        <v>46</v>
      </c>
      <c r="H11" s="123">
        <f>IF(SUM(H12:H13)=0,"-",(SUM(H12:H13)))</f>
        <v>31</v>
      </c>
      <c r="I11" s="123">
        <f>IF(SUM(I12:I13)=0,"-",(SUM(I12:I13)))</f>
        <v>7</v>
      </c>
      <c r="J11" s="123">
        <f>IF(SUM(J12:J13)=0,"-",(SUM(J12:J13)))</f>
        <v>5</v>
      </c>
      <c r="K11" s="123">
        <f>IF(SUM(K12:K13)=0,"-",(SUM(K12:K13)))</f>
        <v>11</v>
      </c>
      <c r="L11" s="123">
        <f>IF(SUM(L12:L13)=0,"-",(SUM(L12:L13)))</f>
        <v>15</v>
      </c>
      <c r="M11" s="9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row>
    <row r="12" spans="1:77" s="24" customFormat="1" ht="11.25" customHeight="1" x14ac:dyDescent="0.55000000000000004">
      <c r="A12" s="131"/>
      <c r="B12" s="107" t="s">
        <v>66</v>
      </c>
      <c r="C12" s="123">
        <v>60</v>
      </c>
      <c r="D12" s="123">
        <v>0</v>
      </c>
      <c r="E12" s="123">
        <v>0</v>
      </c>
      <c r="F12" s="123">
        <v>0</v>
      </c>
      <c r="G12" s="129">
        <v>21</v>
      </c>
      <c r="H12" s="123">
        <v>15</v>
      </c>
      <c r="I12" s="123">
        <v>5</v>
      </c>
      <c r="J12" s="128">
        <v>4</v>
      </c>
      <c r="K12" s="123">
        <v>8</v>
      </c>
      <c r="L12" s="123">
        <v>9</v>
      </c>
      <c r="M12" s="9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row>
    <row r="13" spans="1:77" s="24" customFormat="1" ht="11.25" customHeight="1" x14ac:dyDescent="0.55000000000000004">
      <c r="A13" s="130"/>
      <c r="B13" s="107" t="s">
        <v>65</v>
      </c>
      <c r="C13" s="123">
        <v>107</v>
      </c>
      <c r="D13" s="123">
        <v>6</v>
      </c>
      <c r="E13" s="123">
        <v>0</v>
      </c>
      <c r="F13" s="123">
        <v>0</v>
      </c>
      <c r="G13" s="129">
        <v>25</v>
      </c>
      <c r="H13" s="123">
        <v>16</v>
      </c>
      <c r="I13" s="123">
        <v>2</v>
      </c>
      <c r="J13" s="128">
        <v>1</v>
      </c>
      <c r="K13" s="123">
        <v>3</v>
      </c>
      <c r="L13" s="123">
        <v>6</v>
      </c>
      <c r="M13" s="9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row>
    <row r="14" spans="1:77" s="24" customFormat="1" x14ac:dyDescent="0.55000000000000004">
      <c r="A14" s="127" t="s">
        <v>68</v>
      </c>
      <c r="B14" s="124" t="s">
        <v>67</v>
      </c>
      <c r="C14" s="123">
        <f>IF(SUM(C15:C16)=0,"-",(SUM(C15:C16)))</f>
        <v>48</v>
      </c>
      <c r="D14" s="123">
        <f>IF(SUM(D15:D16)=0,"-",(SUM(D15:D16)))</f>
        <v>24</v>
      </c>
      <c r="E14" s="123" t="str">
        <f>IF(SUM(E15:E16)=0,"-",(SUM(E15:E16)))</f>
        <v>-</v>
      </c>
      <c r="F14" s="123" t="str">
        <f>IF(SUM(F15:F16)=0,"-",(SUM(F15:F16)))</f>
        <v>-</v>
      </c>
      <c r="G14" s="123">
        <f>IF(SUM(G15:G16)=0,"-",(SUM(G15:G16)))</f>
        <v>27</v>
      </c>
      <c r="H14" s="123">
        <f>IF(SUM(H15:H16)=0,"-",(SUM(H15:H16)))</f>
        <v>4</v>
      </c>
      <c r="I14" s="123">
        <f>IF(SUM(I15:I16)=0,"-",(SUM(I15:I16)))</f>
        <v>6</v>
      </c>
      <c r="J14" s="123">
        <f>IF(SUM(J15:J16)=0,"-",(SUM(J15:J16)))</f>
        <v>2</v>
      </c>
      <c r="K14" s="123">
        <f>IF(SUM(K15:K16)=0,"-",(SUM(K15:K16)))</f>
        <v>1</v>
      </c>
      <c r="L14" s="123">
        <f>IF(SUM(L15:L16)=0,"-",(SUM(L15:L16)))</f>
        <v>5</v>
      </c>
      <c r="M14" s="122"/>
    </row>
    <row r="15" spans="1:77" s="24" customFormat="1" x14ac:dyDescent="0.55000000000000004">
      <c r="A15" s="126"/>
      <c r="B15" s="124" t="s">
        <v>66</v>
      </c>
      <c r="C15" s="123">
        <f>IF(SUM(C18,C21,C24,C27,C30,C33,C36,C39)=0,"-",SUM(C18,C21,C24,C27,C30,C33,C36,C39))</f>
        <v>15</v>
      </c>
      <c r="D15" s="123">
        <f>IF(SUM(D18,D21,D24,D27,D30,D33,D36,D39)=0,"-",SUM(D18,D21,D24,D27,D30,D33,D36,D39))</f>
        <v>10</v>
      </c>
      <c r="E15" s="123" t="str">
        <f>IF(SUM(E18,E21,E24,E27,E30,E33,E36,E39)=0,"-",SUM(E18,E21,E24,E27,E30,E33,E36,E39))</f>
        <v>-</v>
      </c>
      <c r="F15" s="123" t="str">
        <f>IF(SUM(F18,F21,F24,F27,F30,F33,F36,F39)=0,"-",SUM(F18,F21,F24,F27,F30,F33,F36,F39))</f>
        <v>-</v>
      </c>
      <c r="G15" s="123">
        <f>IF(SUM(G18,G21,G24,G27,G30,G33,G36,G39)=0,"-",SUM(G18,G21,G24,G27,G30,G33,G36,G39))</f>
        <v>9</v>
      </c>
      <c r="H15" s="123">
        <f>IF(SUM(H18,H21,H24,H27,H30,H33,H36,H39)=0,"-",SUM(H18,H21,H24,H27,H30,H33,H36,H39))</f>
        <v>1</v>
      </c>
      <c r="I15" s="123">
        <f>IF(SUM(I18,I21,I24,I27,I30,I33,I36,I39)=0,"-",SUM(I18,I21,I24,I27,I30,I33,I36,I39))</f>
        <v>4</v>
      </c>
      <c r="J15" s="123" t="str">
        <f>IF(SUM(J18,J21,J24,J27,J30,J33,J36,J39)=0,"-",SUM(J18,J21,J24,J27,J30,J33,J36,J39))</f>
        <v>-</v>
      </c>
      <c r="K15" s="123" t="str">
        <f>IF(SUM(K18,K21,K24,K27,K30,K33,K36,K39)=0,"-",SUM(K18,K21,K24,K27,K30,K33,K36,K39))</f>
        <v>-</v>
      </c>
      <c r="L15" s="123">
        <f>IF(SUM(L18,L21,L24,L27,L30,L33,L36,L39)=0,"-",SUM(L18,L21,L24,L27,L30,L33,L36,L39))</f>
        <v>2</v>
      </c>
      <c r="M15" s="122"/>
    </row>
    <row r="16" spans="1:77" s="24" customFormat="1" x14ac:dyDescent="0.55000000000000004">
      <c r="A16" s="125"/>
      <c r="B16" s="124" t="s">
        <v>65</v>
      </c>
      <c r="C16" s="123">
        <f>IF(SUM(C19,C22,C25,C28,C31,C34,C37,C40)=0,"-",SUM(C19,C22,C25,C28,C31,C34,C37,C40))</f>
        <v>33</v>
      </c>
      <c r="D16" s="123">
        <f>IF(SUM(D19,D22,D25,D28,D31,D34,D37,D40)=0,"-",SUM(D19,D22,D25,D28,D31,D34,D37,D40))</f>
        <v>14</v>
      </c>
      <c r="E16" s="123" t="str">
        <f>IF(SUM(E19,E22,E25,E28,E31,E34,E37,E40)=0,"-",SUM(E19,E22,E25,E28,E31,E34,E37,E40))</f>
        <v>-</v>
      </c>
      <c r="F16" s="123" t="str">
        <f>IF(SUM(F19,F22,F25,F28,F31,F34,F37,F40)=0,"-",SUM(F19,F22,F25,F28,F31,F34,F37,F40))</f>
        <v>-</v>
      </c>
      <c r="G16" s="123">
        <f>IF(SUM(G19,G22,G25,G28,G31,G34,G37,G40)=0,"-",SUM(G19,G22,G25,G28,G31,G34,G37,G40))</f>
        <v>18</v>
      </c>
      <c r="H16" s="123">
        <f>IF(SUM(H19,H22,H25,H28,H31,H34,H37,H40)=0,"-",SUM(H19,H22,H25,H28,H31,H34,H37,H40))</f>
        <v>3</v>
      </c>
      <c r="I16" s="123">
        <f>IF(SUM(I19,I22,I25,I28,I31,I34,I37,I40)=0,"-",SUM(I19,I22,I25,I28,I31,I34,I37,I40))</f>
        <v>2</v>
      </c>
      <c r="J16" s="123">
        <f>IF(SUM(J19,J22,J25,J28,J31,J34,J37,J40)=0,"-",SUM(J19,J22,J25,J28,J31,J34,J37,J40))</f>
        <v>2</v>
      </c>
      <c r="K16" s="123">
        <f>IF(SUM(K19,K22,K25,K28,K31,K34,K37,K40)=0,"-",SUM(K19,K22,K25,K28,K31,K34,K37,K40))</f>
        <v>1</v>
      </c>
      <c r="L16" s="123">
        <f>IF(SUM(L19,L22,L25,L28,L31,L34,L37,L40)=0,"-",SUM(L19,L22,L25,L28,L31,L34,L37,L40))</f>
        <v>3</v>
      </c>
      <c r="M16" s="122"/>
    </row>
    <row r="17" spans="1:77" s="24" customFormat="1" ht="11.25" customHeight="1" x14ac:dyDescent="0.55000000000000004">
      <c r="A17" s="104" t="s">
        <v>26</v>
      </c>
      <c r="B17" s="101" t="s">
        <v>67</v>
      </c>
      <c r="C17" s="119">
        <f>IF(SUM(C18:C19)=0,"-",(SUM(C18:C19)))</f>
        <v>17</v>
      </c>
      <c r="D17" s="119">
        <f>IF(SUM(D18:D19)=0,"-",(SUM(D18:D19)))</f>
        <v>9</v>
      </c>
      <c r="E17" s="119" t="str">
        <f>IF(SUM(E18:E19)=0,"-",(SUM(E18:E19)))</f>
        <v>-</v>
      </c>
      <c r="F17" s="119" t="str">
        <f>IF(SUM(F18:F19)=0,"-",(SUM(F18:F19)))</f>
        <v>-</v>
      </c>
      <c r="G17" s="119">
        <f>IF(SUM(G18:G19)=0,"-",(SUM(G18:G19)))</f>
        <v>7</v>
      </c>
      <c r="H17" s="119">
        <f>IF(SUM(H18:H19)=0,"-",(SUM(H18:H19)))</f>
        <v>4</v>
      </c>
      <c r="I17" s="119">
        <f>IF(SUM(I18:I19)=0,"-",(SUM(I18:I19)))</f>
        <v>4</v>
      </c>
      <c r="J17" s="119" t="str">
        <f>IF(SUM(J18:J19)=0,"-",(SUM(J18:J19)))</f>
        <v>-</v>
      </c>
      <c r="K17" s="119">
        <f>IF(SUM(K18:K19)=0,"-",(SUM(K18:K19)))</f>
        <v>1</v>
      </c>
      <c r="L17" s="119">
        <f>IF(SUM(L18:L19)=0,"-",(SUM(L18:L19)))</f>
        <v>2</v>
      </c>
      <c r="M17" s="9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row>
    <row r="18" spans="1:77" s="24" customFormat="1" ht="11.25" customHeight="1" x14ac:dyDescent="0.55000000000000004">
      <c r="A18" s="103"/>
      <c r="B18" s="101" t="s">
        <v>66</v>
      </c>
      <c r="C18" s="119">
        <v>4</v>
      </c>
      <c r="D18" s="119">
        <v>2</v>
      </c>
      <c r="E18" s="119"/>
      <c r="F18" s="119" t="s">
        <v>18</v>
      </c>
      <c r="G18" s="121">
        <v>1</v>
      </c>
      <c r="H18" s="119">
        <v>1</v>
      </c>
      <c r="I18" s="119">
        <v>2</v>
      </c>
      <c r="J18" s="120" t="s">
        <v>18</v>
      </c>
      <c r="K18" s="119" t="s">
        <v>18</v>
      </c>
      <c r="L18" s="119">
        <v>2</v>
      </c>
      <c r="M18" s="9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row>
    <row r="19" spans="1:77" s="24" customFormat="1" ht="11.25" customHeight="1" x14ac:dyDescent="0.55000000000000004">
      <c r="A19" s="102"/>
      <c r="B19" s="101" t="s">
        <v>65</v>
      </c>
      <c r="C19" s="119">
        <v>13</v>
      </c>
      <c r="D19" s="119">
        <v>7</v>
      </c>
      <c r="E19" s="119" t="s">
        <v>18</v>
      </c>
      <c r="F19" s="119" t="s">
        <v>18</v>
      </c>
      <c r="G19" s="121">
        <v>6</v>
      </c>
      <c r="H19" s="119">
        <v>3</v>
      </c>
      <c r="I19" s="119">
        <v>2</v>
      </c>
      <c r="J19" s="120" t="s">
        <v>18</v>
      </c>
      <c r="K19" s="119">
        <v>1</v>
      </c>
      <c r="L19" s="119" t="s">
        <v>18</v>
      </c>
      <c r="M19" s="9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row>
    <row r="20" spans="1:77" s="24" customFormat="1" ht="11.25" customHeight="1" x14ac:dyDescent="0.55000000000000004">
      <c r="A20" s="104" t="s">
        <v>25</v>
      </c>
      <c r="B20" s="101" t="s">
        <v>67</v>
      </c>
      <c r="C20" s="119">
        <f>IF(SUM(C21:C22)=0,"-",(SUM(C21:C22)))</f>
        <v>10</v>
      </c>
      <c r="D20" s="119">
        <f>IF(SUM(D21:D22)=0,"-",(SUM(D21:D22)))</f>
        <v>4</v>
      </c>
      <c r="E20" s="119" t="str">
        <f>IF(SUM(E21:E22)=0,"-",(SUM(E21:E22)))</f>
        <v>-</v>
      </c>
      <c r="F20" s="119" t="str">
        <f>IF(SUM(F21:F22)=0,"-",(SUM(F21:F22)))</f>
        <v>-</v>
      </c>
      <c r="G20" s="121">
        <f>IF(SUM(G21:G22)=0,"-",(SUM(G21:G22)))</f>
        <v>8</v>
      </c>
      <c r="H20" s="119" t="str">
        <f>IF(SUM(H21:H22)=0,"-",(SUM(H21:H22)))</f>
        <v>-</v>
      </c>
      <c r="I20" s="119" t="str">
        <f>IF(SUM(I21:I22)=0,"-",(SUM(I21:I22)))</f>
        <v>-</v>
      </c>
      <c r="J20" s="119" t="str">
        <f>IF(SUM(J21:J22)=0,"-",(SUM(J21:J22)))</f>
        <v>-</v>
      </c>
      <c r="K20" s="119" t="str">
        <f>IF(SUM(K21:K22)=0,"-",(SUM(K21:K22)))</f>
        <v>-</v>
      </c>
      <c r="L20" s="119" t="str">
        <f>IF(SUM(L21:L22)=0,"-",(SUM(L21:L22)))</f>
        <v>-</v>
      </c>
      <c r="M20" s="9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row>
    <row r="21" spans="1:77" s="24" customFormat="1" ht="11.25" customHeight="1" x14ac:dyDescent="0.55000000000000004">
      <c r="A21" s="103"/>
      <c r="B21" s="101" t="s">
        <v>66</v>
      </c>
      <c r="C21" s="119">
        <v>4</v>
      </c>
      <c r="D21" s="119">
        <v>4</v>
      </c>
      <c r="E21" s="119"/>
      <c r="F21" s="119"/>
      <c r="G21" s="121">
        <v>4</v>
      </c>
      <c r="H21" s="119" t="s">
        <v>18</v>
      </c>
      <c r="I21" s="119" t="s">
        <v>18</v>
      </c>
      <c r="J21" s="120" t="s">
        <v>18</v>
      </c>
      <c r="K21" s="119" t="s">
        <v>18</v>
      </c>
      <c r="L21" s="119" t="s">
        <v>18</v>
      </c>
      <c r="M21" s="9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row>
    <row r="22" spans="1:77" s="24" customFormat="1" ht="11.25" customHeight="1" x14ac:dyDescent="0.55000000000000004">
      <c r="A22" s="102"/>
      <c r="B22" s="101" t="s">
        <v>65</v>
      </c>
      <c r="C22" s="119">
        <v>6</v>
      </c>
      <c r="D22" s="119" t="s">
        <v>18</v>
      </c>
      <c r="E22" s="119" t="s">
        <v>18</v>
      </c>
      <c r="F22" s="119" t="s">
        <v>18</v>
      </c>
      <c r="G22" s="121">
        <v>4</v>
      </c>
      <c r="H22" s="119" t="s">
        <v>18</v>
      </c>
      <c r="I22" s="119" t="s">
        <v>18</v>
      </c>
      <c r="J22" s="120" t="s">
        <v>18</v>
      </c>
      <c r="K22" s="119" t="s">
        <v>18</v>
      </c>
      <c r="L22" s="119" t="s">
        <v>18</v>
      </c>
      <c r="M22" s="9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row>
    <row r="23" spans="1:77" s="24" customFormat="1" ht="11.25" customHeight="1" x14ac:dyDescent="0.55000000000000004">
      <c r="A23" s="104" t="s">
        <v>24</v>
      </c>
      <c r="B23" s="101" t="s">
        <v>67</v>
      </c>
      <c r="C23" s="119">
        <f>IF(SUM(C24:C25)=0,"-",(SUM(C24:C25)))</f>
        <v>3</v>
      </c>
      <c r="D23" s="119">
        <f>IF(SUM(D24:D25)=0,"-",(SUM(D24:D25)))</f>
        <v>3</v>
      </c>
      <c r="E23" s="119" t="str">
        <f>IF(SUM(E24:E25)=0,"-",(SUM(E24:E25)))</f>
        <v>-</v>
      </c>
      <c r="F23" s="119" t="str">
        <f>IF(SUM(F24:F25)=0,"-",(SUM(F24:F25)))</f>
        <v>-</v>
      </c>
      <c r="G23" s="121" t="str">
        <f>IF(SUM(G24:G25)=0,"-",(SUM(G24:G25)))</f>
        <v>-</v>
      </c>
      <c r="H23" s="119" t="str">
        <f>IF(SUM(H24:H25)=0,"-",(SUM(H24:H25)))</f>
        <v>-</v>
      </c>
      <c r="I23" s="119" t="str">
        <f>IF(SUM(I24:I25)=0,"-",(SUM(I24:I25)))</f>
        <v>-</v>
      </c>
      <c r="J23" s="120">
        <f>IF(SUM(J24:J25)=0,"-",(SUM(J24:J25)))</f>
        <v>1</v>
      </c>
      <c r="K23" s="119" t="str">
        <f>IF(SUM(K24:K25)=0,"-",(SUM(K24:K25)))</f>
        <v>-</v>
      </c>
      <c r="L23" s="119">
        <f>IF(SUM(L24:L25)=0,"-",(SUM(L24:L25)))</f>
        <v>1</v>
      </c>
      <c r="M23" s="9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row>
    <row r="24" spans="1:77" s="24" customFormat="1" ht="11.25" customHeight="1" x14ac:dyDescent="0.55000000000000004">
      <c r="A24" s="103"/>
      <c r="B24" s="101" t="s">
        <v>66</v>
      </c>
      <c r="C24" s="119" t="s">
        <v>18</v>
      </c>
      <c r="D24" s="119" t="s">
        <v>18</v>
      </c>
      <c r="E24" s="119" t="s">
        <v>18</v>
      </c>
      <c r="F24" s="119" t="s">
        <v>18</v>
      </c>
      <c r="G24" s="121" t="s">
        <v>18</v>
      </c>
      <c r="H24" s="119" t="s">
        <v>18</v>
      </c>
      <c r="I24" s="119" t="s">
        <v>18</v>
      </c>
      <c r="J24" s="120" t="s">
        <v>18</v>
      </c>
      <c r="K24" s="119" t="s">
        <v>18</v>
      </c>
      <c r="L24" s="119" t="s">
        <v>18</v>
      </c>
      <c r="M24" s="9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row>
    <row r="25" spans="1:77" s="24" customFormat="1" ht="11.25" customHeight="1" x14ac:dyDescent="0.55000000000000004">
      <c r="A25" s="102"/>
      <c r="B25" s="101" t="s">
        <v>65</v>
      </c>
      <c r="C25" s="119">
        <v>3</v>
      </c>
      <c r="D25" s="119">
        <v>3</v>
      </c>
      <c r="E25" s="119" t="s">
        <v>18</v>
      </c>
      <c r="F25" s="119" t="s">
        <v>18</v>
      </c>
      <c r="G25" s="121" t="s">
        <v>18</v>
      </c>
      <c r="H25" s="119" t="s">
        <v>18</v>
      </c>
      <c r="I25" s="119" t="s">
        <v>18</v>
      </c>
      <c r="J25" s="119">
        <v>1</v>
      </c>
      <c r="K25" s="119" t="s">
        <v>18</v>
      </c>
      <c r="L25" s="119">
        <v>1</v>
      </c>
      <c r="M25" s="95"/>
      <c r="N25" s="50"/>
      <c r="O25" s="50"/>
      <c r="P25" s="50"/>
      <c r="Q25" s="50"/>
      <c r="R25" s="50"/>
      <c r="S25" s="50"/>
    </row>
    <row r="26" spans="1:77" s="24" customFormat="1" ht="11.25" customHeight="1" x14ac:dyDescent="0.55000000000000004">
      <c r="A26" s="104" t="s">
        <v>23</v>
      </c>
      <c r="B26" s="101" t="s">
        <v>67</v>
      </c>
      <c r="C26" s="119">
        <f>IF(SUM(C27:C28)=0,"-",(SUM(C27:C28)))</f>
        <v>2</v>
      </c>
      <c r="D26" s="119">
        <f>IF(SUM(D27:D28)=0,"-",(SUM(D27:D28)))</f>
        <v>2</v>
      </c>
      <c r="E26" s="119" t="str">
        <f>IF(SUM(E27:E28)=0,"-",(SUM(E27:E28)))</f>
        <v>-</v>
      </c>
      <c r="F26" s="119" t="str">
        <f>IF(SUM(F27:F28)=0,"-",(SUM(F27:F28)))</f>
        <v>-</v>
      </c>
      <c r="G26" s="121">
        <f>IF(SUM(G27:G28)=0,"-",(SUM(G27:G28)))</f>
        <v>2</v>
      </c>
      <c r="H26" s="119" t="str">
        <f>IF(SUM(H27:H28)=0,"-",(SUM(H27:H28)))</f>
        <v>-</v>
      </c>
      <c r="I26" s="119" t="str">
        <f>IF(SUM(I27:I28)=0,"-",(SUM(I27:I28)))</f>
        <v>-</v>
      </c>
      <c r="J26" s="119" t="str">
        <f>IF(SUM(J27:J28)=0,"-",(SUM(J27:J28)))</f>
        <v>-</v>
      </c>
      <c r="K26" s="119" t="str">
        <f>IF(SUM(K27:K28)=0,"-",(SUM(K27:K28)))</f>
        <v>-</v>
      </c>
      <c r="L26" s="119">
        <f>IF(SUM(L27:L28)=0,"-",(SUM(L27:L28)))</f>
        <v>1</v>
      </c>
      <c r="M26" s="9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row>
    <row r="27" spans="1:77" s="24" customFormat="1" ht="11.25" customHeight="1" x14ac:dyDescent="0.55000000000000004">
      <c r="A27" s="103"/>
      <c r="B27" s="101" t="s">
        <v>66</v>
      </c>
      <c r="C27" s="119">
        <v>1</v>
      </c>
      <c r="D27" s="119">
        <v>1</v>
      </c>
      <c r="E27" s="119" t="s">
        <v>18</v>
      </c>
      <c r="F27" s="119" t="s">
        <v>18</v>
      </c>
      <c r="G27" s="121">
        <v>1</v>
      </c>
      <c r="H27" s="119" t="s">
        <v>18</v>
      </c>
      <c r="I27" s="119" t="s">
        <v>18</v>
      </c>
      <c r="J27" s="120" t="s">
        <v>18</v>
      </c>
      <c r="K27" s="119" t="s">
        <v>18</v>
      </c>
      <c r="L27" s="119" t="s">
        <v>18</v>
      </c>
      <c r="M27" s="9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row>
    <row r="28" spans="1:77" s="24" customFormat="1" ht="11.25" customHeight="1" x14ac:dyDescent="0.55000000000000004">
      <c r="A28" s="102"/>
      <c r="B28" s="101" t="s">
        <v>65</v>
      </c>
      <c r="C28" s="119">
        <v>1</v>
      </c>
      <c r="D28" s="119">
        <v>1</v>
      </c>
      <c r="E28" s="119" t="s">
        <v>18</v>
      </c>
      <c r="F28" s="119"/>
      <c r="G28" s="121">
        <v>1</v>
      </c>
      <c r="H28" s="119" t="s">
        <v>18</v>
      </c>
      <c r="I28" s="119" t="s">
        <v>18</v>
      </c>
      <c r="J28" s="120" t="s">
        <v>18</v>
      </c>
      <c r="K28" s="119" t="s">
        <v>18</v>
      </c>
      <c r="L28" s="119">
        <v>1</v>
      </c>
      <c r="M28" s="9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c r="BY28" s="25"/>
    </row>
    <row r="29" spans="1:77" s="24" customFormat="1" ht="11.25" customHeight="1" x14ac:dyDescent="0.55000000000000004">
      <c r="A29" s="104" t="s">
        <v>22</v>
      </c>
      <c r="B29" s="101" t="s">
        <v>67</v>
      </c>
      <c r="C29" s="119">
        <f>IF(SUM(C30:C31)=0,"-",(SUM(C30:C31)))</f>
        <v>2</v>
      </c>
      <c r="D29" s="119">
        <f>IF(SUM(D30:D31)=0,"-",(SUM(D30:D31)))</f>
        <v>2</v>
      </c>
      <c r="E29" s="119" t="str">
        <f>IF(SUM(E30:E31)=0,"-",(SUM(E30:E31)))</f>
        <v>-</v>
      </c>
      <c r="F29" s="119" t="str">
        <f>IF(SUM(F30:F31)=0,"-",(SUM(F30:F31)))</f>
        <v>-</v>
      </c>
      <c r="G29" s="121">
        <f>IF(SUM(G30:G31)=0,"-",(SUM(G30:G31)))</f>
        <v>2</v>
      </c>
      <c r="H29" s="119" t="str">
        <f>IF(SUM(H30:H31)=0,"-",(SUM(H30:H31)))</f>
        <v>-</v>
      </c>
      <c r="I29" s="119" t="str">
        <f>IF(SUM(I30:I31)=0,"-",(SUM(I30:I31)))</f>
        <v>-</v>
      </c>
      <c r="J29" s="119" t="str">
        <f>IF(SUM(J30:J31)=0,"-",(SUM(J30:J31)))</f>
        <v>-</v>
      </c>
      <c r="K29" s="119" t="str">
        <f>IF(SUM(K30:K31)=0,"-",(SUM(K30:K31)))</f>
        <v>-</v>
      </c>
      <c r="L29" s="119" t="str">
        <f>IF(SUM(L30:L31)=0,"-",(SUM(L30:L31)))</f>
        <v>-</v>
      </c>
      <c r="M29" s="9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5"/>
      <c r="BY29" s="25"/>
    </row>
    <row r="30" spans="1:77" s="24" customFormat="1" ht="11.25" customHeight="1" x14ac:dyDescent="0.55000000000000004">
      <c r="A30" s="103"/>
      <c r="B30" s="101" t="s">
        <v>66</v>
      </c>
      <c r="C30" s="119" t="s">
        <v>18</v>
      </c>
      <c r="D30" s="119" t="s">
        <v>18</v>
      </c>
      <c r="E30" s="119" t="s">
        <v>18</v>
      </c>
      <c r="F30" s="119" t="s">
        <v>18</v>
      </c>
      <c r="G30" s="121" t="s">
        <v>18</v>
      </c>
      <c r="H30" s="119" t="s">
        <v>18</v>
      </c>
      <c r="I30" s="119" t="s">
        <v>18</v>
      </c>
      <c r="J30" s="120" t="s">
        <v>18</v>
      </c>
      <c r="K30" s="119" t="s">
        <v>18</v>
      </c>
      <c r="L30" s="119" t="s">
        <v>18</v>
      </c>
      <c r="M30" s="9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row>
    <row r="31" spans="1:77" s="24" customFormat="1" ht="11.25" customHeight="1" x14ac:dyDescent="0.55000000000000004">
      <c r="A31" s="102"/>
      <c r="B31" s="101" t="s">
        <v>65</v>
      </c>
      <c r="C31" s="119">
        <v>2</v>
      </c>
      <c r="D31" s="119">
        <v>2</v>
      </c>
      <c r="E31" s="119" t="s">
        <v>18</v>
      </c>
      <c r="F31" s="119" t="s">
        <v>18</v>
      </c>
      <c r="G31" s="121">
        <v>2</v>
      </c>
      <c r="H31" s="119" t="s">
        <v>18</v>
      </c>
      <c r="I31" s="119" t="s">
        <v>18</v>
      </c>
      <c r="J31" s="120" t="s">
        <v>18</v>
      </c>
      <c r="K31" s="119" t="s">
        <v>18</v>
      </c>
      <c r="L31" s="119" t="s">
        <v>18</v>
      </c>
      <c r="M31" s="9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c r="BY31" s="25"/>
    </row>
    <row r="32" spans="1:77" s="24" customFormat="1" ht="11.25" customHeight="1" x14ac:dyDescent="0.55000000000000004">
      <c r="A32" s="104" t="s">
        <v>21</v>
      </c>
      <c r="B32" s="101" t="s">
        <v>67</v>
      </c>
      <c r="C32" s="119">
        <f>IF(SUM(C33:C34)=0,"-",(SUM(C33:C34)))</f>
        <v>5</v>
      </c>
      <c r="D32" s="119">
        <f>IF(SUM(D33:D34)=0,"-",(SUM(D33:D34)))</f>
        <v>1</v>
      </c>
      <c r="E32" s="119" t="str">
        <f>IF(SUM(E33:E34)=0,"-",(SUM(E33:E34)))</f>
        <v>-</v>
      </c>
      <c r="F32" s="119" t="str">
        <f>IF(SUM(F33:F34)=0,"-",(SUM(F33:F34)))</f>
        <v>-</v>
      </c>
      <c r="G32" s="121">
        <f>IF(SUM(G33:G34)=0,"-",(SUM(G33:G34)))</f>
        <v>2</v>
      </c>
      <c r="H32" s="119" t="str">
        <f>IF(SUM(H33:H34)=0,"-",(SUM(H33:H34)))</f>
        <v>-</v>
      </c>
      <c r="I32" s="119">
        <f>IF(SUM(I33:I34)=0,"-",(SUM(I33:I34)))</f>
        <v>2</v>
      </c>
      <c r="J32" s="120">
        <f>IF(SUM(J33:J34)=0,"-",(SUM(J33:J34)))</f>
        <v>1</v>
      </c>
      <c r="K32" s="119" t="str">
        <f>IF(SUM(K33:K34)=0,"-",(SUM(K33:K34)))</f>
        <v>-</v>
      </c>
      <c r="L32" s="119">
        <f>IF(SUM(L33:L34)=0,"-",(SUM(L33:L34)))</f>
        <v>1</v>
      </c>
      <c r="M32" s="9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row>
    <row r="33" spans="1:77" s="24" customFormat="1" ht="11.25" customHeight="1" x14ac:dyDescent="0.55000000000000004">
      <c r="A33" s="103"/>
      <c r="B33" s="101" t="s">
        <v>66</v>
      </c>
      <c r="C33" s="119">
        <v>3</v>
      </c>
      <c r="D33" s="119" t="s">
        <v>18</v>
      </c>
      <c r="E33" s="119" t="s">
        <v>18</v>
      </c>
      <c r="F33" s="119" t="s">
        <v>18</v>
      </c>
      <c r="G33" s="121">
        <v>1</v>
      </c>
      <c r="H33" s="119" t="s">
        <v>18</v>
      </c>
      <c r="I33" s="119">
        <v>2</v>
      </c>
      <c r="J33" s="120" t="s">
        <v>18</v>
      </c>
      <c r="K33" s="119" t="s">
        <v>18</v>
      </c>
      <c r="L33" s="119" t="s">
        <v>18</v>
      </c>
      <c r="M33" s="9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c r="BY33" s="25"/>
    </row>
    <row r="34" spans="1:77" s="24" customFormat="1" ht="11.25" customHeight="1" x14ac:dyDescent="0.55000000000000004">
      <c r="A34" s="102"/>
      <c r="B34" s="101" t="s">
        <v>65</v>
      </c>
      <c r="C34" s="119">
        <v>2</v>
      </c>
      <c r="D34" s="119">
        <v>1</v>
      </c>
      <c r="E34" s="119" t="s">
        <v>18</v>
      </c>
      <c r="F34" s="119" t="s">
        <v>18</v>
      </c>
      <c r="G34" s="121">
        <v>1</v>
      </c>
      <c r="H34" s="119" t="s">
        <v>18</v>
      </c>
      <c r="I34" s="119" t="s">
        <v>18</v>
      </c>
      <c r="J34" s="119">
        <v>1</v>
      </c>
      <c r="K34" s="119" t="s">
        <v>18</v>
      </c>
      <c r="L34" s="119">
        <v>1</v>
      </c>
      <c r="M34" s="95"/>
      <c r="N34" s="50"/>
      <c r="O34" s="50"/>
      <c r="P34" s="50"/>
      <c r="Q34" s="50"/>
      <c r="R34" s="50"/>
      <c r="S34" s="50"/>
    </row>
    <row r="35" spans="1:77" s="24" customFormat="1" ht="11.25" customHeight="1" x14ac:dyDescent="0.55000000000000004">
      <c r="A35" s="104" t="s">
        <v>20</v>
      </c>
      <c r="B35" s="101" t="s">
        <v>67</v>
      </c>
      <c r="C35" s="119" t="str">
        <f>IF(SUM(C36:C37)=0,"-",(SUM(C36:C37)))</f>
        <v>-</v>
      </c>
      <c r="D35" s="119" t="str">
        <f>IF(SUM(D36:D37)=0,"-",(SUM(D36:D37)))</f>
        <v>-</v>
      </c>
      <c r="E35" s="119" t="str">
        <f>IF(SUM(E36:E37)=0,"-",(SUM(E36:E37)))</f>
        <v>-</v>
      </c>
      <c r="F35" s="119" t="str">
        <f>IF(SUM(F36:F37)=0,"-",(SUM(F36:F37)))</f>
        <v>-</v>
      </c>
      <c r="G35" s="121" t="str">
        <f>IF(SUM(G36:G37)=0,"-",(SUM(G36:G37)))</f>
        <v>-</v>
      </c>
      <c r="H35" s="119" t="str">
        <f>IF(SUM(H36:H37)=0,"-",(SUM(H36:H37)))</f>
        <v>-</v>
      </c>
      <c r="I35" s="119" t="str">
        <f>IF(SUM(I36:I37)=0,"-",(SUM(I36:I37)))</f>
        <v>-</v>
      </c>
      <c r="J35" s="119" t="str">
        <f>IF(SUM(J36:J37)=0,"-",(SUM(J36:J37)))</f>
        <v>-</v>
      </c>
      <c r="K35" s="119" t="str">
        <f>IF(SUM(K36:K37)=0,"-",(SUM(K36:K37)))</f>
        <v>-</v>
      </c>
      <c r="L35" s="119" t="str">
        <f>IF(SUM(L36:L37)=0,"-",(SUM(L36:L37)))</f>
        <v>-</v>
      </c>
      <c r="M35" s="9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c r="BX35" s="25"/>
      <c r="BY35" s="25"/>
    </row>
    <row r="36" spans="1:77" s="24" customFormat="1" ht="11.25" customHeight="1" x14ac:dyDescent="0.55000000000000004">
      <c r="A36" s="103"/>
      <c r="B36" s="101" t="s">
        <v>66</v>
      </c>
      <c r="C36" s="119" t="s">
        <v>18</v>
      </c>
      <c r="D36" s="119" t="s">
        <v>18</v>
      </c>
      <c r="E36" s="119" t="s">
        <v>18</v>
      </c>
      <c r="F36" s="119" t="s">
        <v>18</v>
      </c>
      <c r="G36" s="121" t="s">
        <v>18</v>
      </c>
      <c r="H36" s="119" t="s">
        <v>18</v>
      </c>
      <c r="I36" s="119" t="s">
        <v>18</v>
      </c>
      <c r="J36" s="120" t="s">
        <v>18</v>
      </c>
      <c r="K36" s="119" t="s">
        <v>18</v>
      </c>
      <c r="L36" s="119" t="s">
        <v>18</v>
      </c>
      <c r="M36" s="9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25"/>
      <c r="BV36" s="25"/>
      <c r="BW36" s="25"/>
      <c r="BX36" s="25"/>
      <c r="BY36" s="25"/>
    </row>
    <row r="37" spans="1:77" s="24" customFormat="1" ht="11.25" customHeight="1" x14ac:dyDescent="0.55000000000000004">
      <c r="A37" s="102"/>
      <c r="B37" s="101" t="s">
        <v>65</v>
      </c>
      <c r="C37" s="119" t="s">
        <v>18</v>
      </c>
      <c r="D37" s="119" t="s">
        <v>18</v>
      </c>
      <c r="E37" s="119" t="s">
        <v>18</v>
      </c>
      <c r="F37" s="119" t="s">
        <v>18</v>
      </c>
      <c r="G37" s="121" t="s">
        <v>18</v>
      </c>
      <c r="H37" s="119" t="s">
        <v>18</v>
      </c>
      <c r="I37" s="119" t="s">
        <v>18</v>
      </c>
      <c r="J37" s="120" t="s">
        <v>18</v>
      </c>
      <c r="K37" s="119" t="s">
        <v>18</v>
      </c>
      <c r="L37" s="119" t="s">
        <v>18</v>
      </c>
      <c r="M37" s="9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c r="BX37" s="25"/>
      <c r="BY37" s="25"/>
    </row>
    <row r="38" spans="1:77" s="24" customFormat="1" ht="11.25" customHeight="1" x14ac:dyDescent="0.55000000000000004">
      <c r="A38" s="104" t="s">
        <v>19</v>
      </c>
      <c r="B38" s="101" t="s">
        <v>67</v>
      </c>
      <c r="C38" s="119">
        <f>IF(SUM(C39:C40)=0,"-",(SUM(C39:C40)))</f>
        <v>9</v>
      </c>
      <c r="D38" s="119">
        <f>IF(SUM(D39:D40)=0,"-",(SUM(D39:D40)))</f>
        <v>3</v>
      </c>
      <c r="E38" s="119" t="str">
        <f>IF(SUM(E39:E40)=0,"-",(SUM(E39:E40)))</f>
        <v>-</v>
      </c>
      <c r="F38" s="119" t="str">
        <f>IF(SUM(F39:F40)=0,"-",(SUM(F39:F40)))</f>
        <v>-</v>
      </c>
      <c r="G38" s="121">
        <f>IF(SUM(G39:G40)=0,"-",(SUM(G39:G40)))</f>
        <v>6</v>
      </c>
      <c r="H38" s="119" t="str">
        <f>IF(SUM(H39:H40)=0,"-",(SUM(H39:H40)))</f>
        <v>-</v>
      </c>
      <c r="I38" s="119" t="str">
        <f>IF(SUM(I39:I40)=0,"-",(SUM(I39:I40)))</f>
        <v>-</v>
      </c>
      <c r="J38" s="119" t="str">
        <f>IF(SUM(J39:J40)=0,"-",(SUM(J39:J40)))</f>
        <v>-</v>
      </c>
      <c r="K38" s="119" t="str">
        <f>IF(SUM(K39:K40)=0,"-",(SUM(K39:K40)))</f>
        <v>-</v>
      </c>
      <c r="L38" s="119" t="str">
        <f>IF(SUM(L39:L40)=0,"-",(SUM(L39:L40)))</f>
        <v>-</v>
      </c>
      <c r="M38" s="9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5"/>
      <c r="BG38" s="25"/>
      <c r="BH38" s="25"/>
      <c r="BI38" s="25"/>
      <c r="BJ38" s="25"/>
      <c r="BK38" s="25"/>
      <c r="BL38" s="25"/>
      <c r="BM38" s="25"/>
      <c r="BN38" s="25"/>
      <c r="BO38" s="25"/>
      <c r="BP38" s="25"/>
      <c r="BQ38" s="25"/>
      <c r="BR38" s="25"/>
      <c r="BS38" s="25"/>
      <c r="BT38" s="25"/>
      <c r="BU38" s="25"/>
      <c r="BV38" s="25"/>
      <c r="BW38" s="25"/>
      <c r="BX38" s="25"/>
      <c r="BY38" s="25"/>
    </row>
    <row r="39" spans="1:77" s="24" customFormat="1" ht="11.25" customHeight="1" x14ac:dyDescent="0.55000000000000004">
      <c r="A39" s="103"/>
      <c r="B39" s="101" t="s">
        <v>66</v>
      </c>
      <c r="C39" s="119">
        <v>3</v>
      </c>
      <c r="D39" s="119">
        <v>3</v>
      </c>
      <c r="E39" s="119" t="s">
        <v>18</v>
      </c>
      <c r="F39" s="119" t="s">
        <v>18</v>
      </c>
      <c r="G39" s="121">
        <v>2</v>
      </c>
      <c r="H39" s="119" t="s">
        <v>18</v>
      </c>
      <c r="I39" s="119" t="s">
        <v>18</v>
      </c>
      <c r="J39" s="120" t="s">
        <v>18</v>
      </c>
      <c r="K39" s="119" t="s">
        <v>18</v>
      </c>
      <c r="L39" s="119" t="s">
        <v>18</v>
      </c>
      <c r="M39" s="9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c r="BO39" s="25"/>
      <c r="BP39" s="25"/>
      <c r="BQ39" s="25"/>
      <c r="BR39" s="25"/>
      <c r="BS39" s="25"/>
      <c r="BT39" s="25"/>
      <c r="BU39" s="25"/>
      <c r="BV39" s="25"/>
      <c r="BW39" s="25"/>
      <c r="BX39" s="25"/>
      <c r="BY39" s="25"/>
    </row>
    <row r="40" spans="1:77" s="24" customFormat="1" ht="11.25" customHeight="1" x14ac:dyDescent="0.55000000000000004">
      <c r="A40" s="102"/>
      <c r="B40" s="101" t="s">
        <v>65</v>
      </c>
      <c r="C40" s="119">
        <v>6</v>
      </c>
      <c r="D40" s="119" t="s">
        <v>18</v>
      </c>
      <c r="E40" s="119" t="s">
        <v>18</v>
      </c>
      <c r="F40" s="119" t="s">
        <v>18</v>
      </c>
      <c r="G40" s="121">
        <v>4</v>
      </c>
      <c r="H40" s="119" t="s">
        <v>18</v>
      </c>
      <c r="I40" s="119" t="s">
        <v>18</v>
      </c>
      <c r="J40" s="120" t="s">
        <v>18</v>
      </c>
      <c r="K40" s="119" t="s">
        <v>18</v>
      </c>
      <c r="L40" s="119" t="s">
        <v>18</v>
      </c>
      <c r="M40" s="9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BV40" s="25"/>
      <c r="BW40" s="25"/>
      <c r="BX40" s="25"/>
      <c r="BY40" s="25"/>
    </row>
    <row r="41" spans="1:77" s="24" customFormat="1" ht="15" customHeight="1" x14ac:dyDescent="0.55000000000000004">
      <c r="A41" s="118" t="s">
        <v>17</v>
      </c>
      <c r="B41" s="115" t="s">
        <v>64</v>
      </c>
      <c r="C41" s="112">
        <f>SUM(C42:C43)</f>
        <v>33</v>
      </c>
      <c r="D41" s="112">
        <f>SUM(D42:D43)</f>
        <v>0</v>
      </c>
      <c r="E41" s="112" t="s">
        <v>4</v>
      </c>
      <c r="F41" s="112" t="s">
        <v>4</v>
      </c>
      <c r="G41" s="114">
        <f>SUM(G42:G43)</f>
        <v>0</v>
      </c>
      <c r="H41" s="112">
        <f>SUM(H42:H43)</f>
        <v>0</v>
      </c>
      <c r="I41" s="112">
        <f>SUM(I42:I43)</f>
        <v>0</v>
      </c>
      <c r="J41" s="113">
        <f>SUM(J42:J43)</f>
        <v>0</v>
      </c>
      <c r="K41" s="112">
        <f>SUM(K42:K43)</f>
        <v>6</v>
      </c>
      <c r="L41" s="112">
        <f>SUM(L42:L43)</f>
        <v>2</v>
      </c>
      <c r="M41" s="9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c r="BX41" s="25"/>
      <c r="BY41" s="25"/>
    </row>
    <row r="42" spans="1:77" s="24" customFormat="1" ht="15" customHeight="1" x14ac:dyDescent="0.55000000000000004">
      <c r="A42" s="117"/>
      <c r="B42" s="115" t="s">
        <v>63</v>
      </c>
      <c r="C42" s="112">
        <f>C45</f>
        <v>19</v>
      </c>
      <c r="D42" s="112">
        <f>D45</f>
        <v>0</v>
      </c>
      <c r="E42" s="112">
        <f>E45</f>
        <v>0</v>
      </c>
      <c r="F42" s="112">
        <f>F45</f>
        <v>0</v>
      </c>
      <c r="G42" s="114">
        <f>G45</f>
        <v>0</v>
      </c>
      <c r="H42" s="112">
        <f>H45</f>
        <v>0</v>
      </c>
      <c r="I42" s="112">
        <f>I45</f>
        <v>0</v>
      </c>
      <c r="J42" s="113">
        <f>J45</f>
        <v>0</v>
      </c>
      <c r="K42" s="112">
        <f>K45</f>
        <v>6</v>
      </c>
      <c r="L42" s="112">
        <f>L45</f>
        <v>2</v>
      </c>
      <c r="M42" s="9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c r="BU42" s="25"/>
      <c r="BV42" s="25"/>
      <c r="BW42" s="25"/>
      <c r="BX42" s="25"/>
      <c r="BY42" s="25"/>
    </row>
    <row r="43" spans="1:77" s="24" customFormat="1" ht="15" customHeight="1" x14ac:dyDescent="0.55000000000000004">
      <c r="A43" s="116"/>
      <c r="B43" s="115" t="s">
        <v>62</v>
      </c>
      <c r="C43" s="112">
        <f>C46</f>
        <v>14</v>
      </c>
      <c r="D43" s="112">
        <f>D46</f>
        <v>0</v>
      </c>
      <c r="E43" s="112">
        <f>E46</f>
        <v>0</v>
      </c>
      <c r="F43" s="112">
        <f>F46</f>
        <v>0</v>
      </c>
      <c r="G43" s="114">
        <f>G46</f>
        <v>0</v>
      </c>
      <c r="H43" s="112">
        <f>H46</f>
        <v>0</v>
      </c>
      <c r="I43" s="112">
        <f>I46</f>
        <v>0</v>
      </c>
      <c r="J43" s="112">
        <f>J46</f>
        <v>0</v>
      </c>
      <c r="K43" s="112">
        <f>K46</f>
        <v>0</v>
      </c>
      <c r="L43" s="112">
        <f>L46</f>
        <v>0</v>
      </c>
      <c r="M43" s="95"/>
      <c r="N43" s="50"/>
      <c r="O43" s="50"/>
      <c r="P43" s="50"/>
      <c r="Q43" s="50"/>
      <c r="R43" s="50"/>
      <c r="S43" s="50"/>
    </row>
    <row r="44" spans="1:77" s="24" customFormat="1" ht="11.25" customHeight="1" x14ac:dyDescent="0.55000000000000004">
      <c r="A44" s="111" t="s">
        <v>16</v>
      </c>
      <c r="B44" s="107" t="s">
        <v>64</v>
      </c>
      <c r="C44" s="105">
        <v>33</v>
      </c>
      <c r="D44" s="105" t="s">
        <v>4</v>
      </c>
      <c r="E44" s="105" t="s">
        <v>4</v>
      </c>
      <c r="F44" s="105" t="s">
        <v>4</v>
      </c>
      <c r="G44" s="106" t="s">
        <v>4</v>
      </c>
      <c r="H44" s="105" t="s">
        <v>4</v>
      </c>
      <c r="I44" s="105" t="s">
        <v>4</v>
      </c>
      <c r="J44" s="109" t="s">
        <v>4</v>
      </c>
      <c r="K44" s="105">
        <v>6</v>
      </c>
      <c r="L44" s="105">
        <v>2</v>
      </c>
      <c r="M44" s="9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row>
    <row r="45" spans="1:77" s="24" customFormat="1" ht="11.25" customHeight="1" x14ac:dyDescent="0.55000000000000004">
      <c r="A45" s="110"/>
      <c r="B45" s="107" t="s">
        <v>63</v>
      </c>
      <c r="C45" s="105">
        <v>19</v>
      </c>
      <c r="D45" s="105">
        <v>0</v>
      </c>
      <c r="E45" s="105">
        <v>0</v>
      </c>
      <c r="F45" s="105">
        <v>0</v>
      </c>
      <c r="G45" s="106">
        <v>0</v>
      </c>
      <c r="H45" s="105">
        <v>0</v>
      </c>
      <c r="I45" s="105">
        <v>0</v>
      </c>
      <c r="J45" s="109">
        <v>0</v>
      </c>
      <c r="K45" s="105">
        <v>6</v>
      </c>
      <c r="L45" s="105">
        <v>2</v>
      </c>
      <c r="M45" s="9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row>
    <row r="46" spans="1:77" s="24" customFormat="1" ht="11.25" customHeight="1" x14ac:dyDescent="0.55000000000000004">
      <c r="A46" s="108"/>
      <c r="B46" s="107" t="s">
        <v>62</v>
      </c>
      <c r="C46" s="105">
        <v>14</v>
      </c>
      <c r="D46" s="105">
        <v>0</v>
      </c>
      <c r="E46" s="105">
        <v>0</v>
      </c>
      <c r="F46" s="105">
        <v>0</v>
      </c>
      <c r="G46" s="106">
        <v>0</v>
      </c>
      <c r="H46" s="105">
        <v>0</v>
      </c>
      <c r="I46" s="105">
        <v>0</v>
      </c>
      <c r="J46" s="105">
        <v>0</v>
      </c>
      <c r="K46" s="105">
        <v>0</v>
      </c>
      <c r="L46" s="105">
        <v>0</v>
      </c>
      <c r="M46" s="95"/>
      <c r="N46" s="50"/>
      <c r="O46" s="50"/>
      <c r="P46" s="50"/>
      <c r="Q46" s="50"/>
      <c r="R46" s="50"/>
      <c r="S46" s="50"/>
    </row>
    <row r="47" spans="1:77" s="24" customFormat="1" ht="11.25" customHeight="1" x14ac:dyDescent="0.55000000000000004">
      <c r="A47" s="104" t="s">
        <v>15</v>
      </c>
      <c r="B47" s="101" t="s">
        <v>64</v>
      </c>
      <c r="C47" s="98">
        <v>21</v>
      </c>
      <c r="D47" s="98">
        <v>21</v>
      </c>
      <c r="E47" s="98" t="s">
        <v>4</v>
      </c>
      <c r="F47" s="98" t="s">
        <v>4</v>
      </c>
      <c r="G47" s="100">
        <v>10</v>
      </c>
      <c r="H47" s="98">
        <v>7</v>
      </c>
      <c r="I47" s="98">
        <v>1</v>
      </c>
      <c r="J47" s="98">
        <v>2</v>
      </c>
      <c r="K47" s="98">
        <v>4</v>
      </c>
      <c r="L47" s="98">
        <v>3</v>
      </c>
      <c r="M47" s="9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row>
    <row r="48" spans="1:77" s="24" customFormat="1" ht="11.25" customHeight="1" x14ac:dyDescent="0.55000000000000004">
      <c r="A48" s="103"/>
      <c r="B48" s="101" t="s">
        <v>63</v>
      </c>
      <c r="C48" s="98">
        <v>13</v>
      </c>
      <c r="D48" s="98">
        <v>13</v>
      </c>
      <c r="E48" s="98">
        <v>0</v>
      </c>
      <c r="F48" s="98">
        <v>0</v>
      </c>
      <c r="G48" s="100">
        <v>7</v>
      </c>
      <c r="H48" s="98">
        <v>4</v>
      </c>
      <c r="I48" s="98">
        <v>1</v>
      </c>
      <c r="J48" s="99">
        <v>1</v>
      </c>
      <c r="K48" s="98">
        <v>3</v>
      </c>
      <c r="L48" s="98">
        <v>1</v>
      </c>
      <c r="M48" s="9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5"/>
      <c r="BX48" s="25"/>
      <c r="BY48" s="25"/>
    </row>
    <row r="49" spans="1:77" s="24" customFormat="1" ht="11.25" customHeight="1" x14ac:dyDescent="0.55000000000000004">
      <c r="A49" s="102"/>
      <c r="B49" s="101" t="s">
        <v>62</v>
      </c>
      <c r="C49" s="98">
        <v>8</v>
      </c>
      <c r="D49" s="98">
        <v>8</v>
      </c>
      <c r="E49" s="98">
        <v>0</v>
      </c>
      <c r="F49" s="98">
        <v>0</v>
      </c>
      <c r="G49" s="100">
        <v>3</v>
      </c>
      <c r="H49" s="98">
        <v>3</v>
      </c>
      <c r="I49" s="98">
        <v>0</v>
      </c>
      <c r="J49" s="99">
        <v>1</v>
      </c>
      <c r="K49" s="98">
        <v>1</v>
      </c>
      <c r="L49" s="98">
        <v>2</v>
      </c>
      <c r="M49" s="9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c r="BY49" s="25"/>
    </row>
    <row r="50" spans="1:77" s="24" customFormat="1" ht="11.25" customHeight="1" x14ac:dyDescent="0.55000000000000004">
      <c r="A50" s="104" t="s">
        <v>14</v>
      </c>
      <c r="B50" s="101" t="s">
        <v>64</v>
      </c>
      <c r="C50" s="98">
        <v>3</v>
      </c>
      <c r="D50" s="98" t="s">
        <v>4</v>
      </c>
      <c r="E50" s="98" t="s">
        <v>4</v>
      </c>
      <c r="F50" s="98" t="s">
        <v>4</v>
      </c>
      <c r="G50" s="100">
        <v>2</v>
      </c>
      <c r="H50" s="98" t="s">
        <v>4</v>
      </c>
      <c r="I50" s="98">
        <v>1</v>
      </c>
      <c r="J50" s="98" t="s">
        <v>4</v>
      </c>
      <c r="K50" s="98">
        <v>1</v>
      </c>
      <c r="L50" s="98" t="s">
        <v>4</v>
      </c>
      <c r="M50" s="9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row>
    <row r="51" spans="1:77" s="24" customFormat="1" ht="11.25" customHeight="1" x14ac:dyDescent="0.55000000000000004">
      <c r="A51" s="103"/>
      <c r="B51" s="101" t="s">
        <v>63</v>
      </c>
      <c r="C51" s="98">
        <v>2</v>
      </c>
      <c r="D51" s="98">
        <v>0</v>
      </c>
      <c r="E51" s="98">
        <v>0</v>
      </c>
      <c r="F51" s="98">
        <v>0</v>
      </c>
      <c r="G51" s="100">
        <v>1</v>
      </c>
      <c r="H51" s="98">
        <v>0</v>
      </c>
      <c r="I51" s="98">
        <v>1</v>
      </c>
      <c r="J51" s="99">
        <v>0</v>
      </c>
      <c r="K51" s="98">
        <v>1</v>
      </c>
      <c r="L51" s="98">
        <v>0</v>
      </c>
      <c r="M51" s="9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row>
    <row r="52" spans="1:77" s="24" customFormat="1" ht="11.25" customHeight="1" x14ac:dyDescent="0.55000000000000004">
      <c r="A52" s="102"/>
      <c r="B52" s="101" t="s">
        <v>62</v>
      </c>
      <c r="C52" s="98">
        <v>1</v>
      </c>
      <c r="D52" s="98">
        <v>0</v>
      </c>
      <c r="E52" s="98">
        <v>0</v>
      </c>
      <c r="F52" s="98">
        <v>0</v>
      </c>
      <c r="G52" s="100">
        <v>1</v>
      </c>
      <c r="H52" s="98">
        <v>0</v>
      </c>
      <c r="I52" s="98">
        <v>0</v>
      </c>
      <c r="J52" s="99">
        <v>0</v>
      </c>
      <c r="K52" s="98">
        <v>0</v>
      </c>
      <c r="L52" s="98">
        <v>0</v>
      </c>
      <c r="M52" s="9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25"/>
      <c r="BV52" s="25"/>
      <c r="BW52" s="25"/>
      <c r="BX52" s="25"/>
      <c r="BY52" s="25"/>
    </row>
    <row r="53" spans="1:77" s="24" customFormat="1" ht="11.25" customHeight="1" x14ac:dyDescent="0.55000000000000004">
      <c r="A53" s="104" t="s">
        <v>13</v>
      </c>
      <c r="B53" s="101" t="s">
        <v>64</v>
      </c>
      <c r="C53" s="98">
        <v>2</v>
      </c>
      <c r="D53" s="98" t="s">
        <v>4</v>
      </c>
      <c r="E53" s="98" t="s">
        <v>4</v>
      </c>
      <c r="F53" s="98" t="s">
        <v>4</v>
      </c>
      <c r="G53" s="100" t="s">
        <v>4</v>
      </c>
      <c r="H53" s="98" t="s">
        <v>4</v>
      </c>
      <c r="I53" s="98" t="s">
        <v>4</v>
      </c>
      <c r="J53" s="99" t="s">
        <v>4</v>
      </c>
      <c r="K53" s="98" t="s">
        <v>4</v>
      </c>
      <c r="L53" s="98" t="s">
        <v>4</v>
      </c>
      <c r="M53" s="9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c r="BX53" s="25"/>
      <c r="BY53" s="25"/>
    </row>
    <row r="54" spans="1:77" s="24" customFormat="1" ht="11.25" customHeight="1" x14ac:dyDescent="0.55000000000000004">
      <c r="A54" s="103"/>
      <c r="B54" s="101" t="s">
        <v>63</v>
      </c>
      <c r="C54" s="98">
        <v>0</v>
      </c>
      <c r="D54" s="98">
        <v>0</v>
      </c>
      <c r="E54" s="98">
        <v>0</v>
      </c>
      <c r="F54" s="98">
        <v>0</v>
      </c>
      <c r="G54" s="100">
        <v>0</v>
      </c>
      <c r="H54" s="98">
        <v>0</v>
      </c>
      <c r="I54" s="98">
        <v>0</v>
      </c>
      <c r="J54" s="99">
        <v>0</v>
      </c>
      <c r="K54" s="98">
        <v>0</v>
      </c>
      <c r="L54" s="98">
        <v>0</v>
      </c>
      <c r="M54" s="9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25"/>
      <c r="BY54" s="25"/>
    </row>
    <row r="55" spans="1:77" s="24" customFormat="1" ht="11.25" customHeight="1" x14ac:dyDescent="0.55000000000000004">
      <c r="A55" s="102"/>
      <c r="B55" s="101" t="s">
        <v>62</v>
      </c>
      <c r="C55" s="98">
        <v>2</v>
      </c>
      <c r="D55" s="98">
        <v>0</v>
      </c>
      <c r="E55" s="98">
        <v>0</v>
      </c>
      <c r="F55" s="98">
        <v>0</v>
      </c>
      <c r="G55" s="100">
        <v>0</v>
      </c>
      <c r="H55" s="98">
        <v>0</v>
      </c>
      <c r="I55" s="98">
        <v>0</v>
      </c>
      <c r="J55" s="98">
        <v>0</v>
      </c>
      <c r="K55" s="98">
        <v>0</v>
      </c>
      <c r="L55" s="98">
        <v>0</v>
      </c>
      <c r="M55" s="95"/>
      <c r="N55" s="50"/>
      <c r="O55" s="50"/>
      <c r="P55" s="50"/>
      <c r="Q55" s="50"/>
      <c r="R55" s="50"/>
      <c r="S55" s="50"/>
    </row>
    <row r="56" spans="1:77" s="24" customFormat="1" ht="11.25" customHeight="1" x14ac:dyDescent="0.55000000000000004">
      <c r="A56" s="104" t="s">
        <v>12</v>
      </c>
      <c r="B56" s="101" t="s">
        <v>64</v>
      </c>
      <c r="C56" s="98">
        <v>7</v>
      </c>
      <c r="D56" s="98" t="s">
        <v>4</v>
      </c>
      <c r="E56" s="98" t="s">
        <v>4</v>
      </c>
      <c r="F56" s="98" t="s">
        <v>4</v>
      </c>
      <c r="G56" s="100">
        <v>4</v>
      </c>
      <c r="H56" s="98">
        <v>2</v>
      </c>
      <c r="I56" s="98" t="s">
        <v>4</v>
      </c>
      <c r="J56" s="98">
        <v>1</v>
      </c>
      <c r="K56" s="98">
        <v>2</v>
      </c>
      <c r="L56" s="98">
        <v>1</v>
      </c>
      <c r="M56" s="9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c r="BD56" s="25"/>
      <c r="BE56" s="25"/>
      <c r="BF56" s="25"/>
      <c r="BG56" s="25"/>
      <c r="BH56" s="25"/>
      <c r="BI56" s="25"/>
      <c r="BJ56" s="25"/>
      <c r="BK56" s="25"/>
      <c r="BL56" s="25"/>
      <c r="BM56" s="25"/>
      <c r="BN56" s="25"/>
      <c r="BO56" s="25"/>
      <c r="BP56" s="25"/>
      <c r="BQ56" s="25"/>
      <c r="BR56" s="25"/>
      <c r="BS56" s="25"/>
      <c r="BT56" s="25"/>
      <c r="BU56" s="25"/>
      <c r="BV56" s="25"/>
      <c r="BW56" s="25"/>
      <c r="BX56" s="25"/>
      <c r="BY56" s="25"/>
    </row>
    <row r="57" spans="1:77" s="24" customFormat="1" ht="11.25" customHeight="1" x14ac:dyDescent="0.55000000000000004">
      <c r="A57" s="103"/>
      <c r="B57" s="101" t="s">
        <v>63</v>
      </c>
      <c r="C57" s="98">
        <v>4</v>
      </c>
      <c r="D57" s="98">
        <v>0</v>
      </c>
      <c r="E57" s="98">
        <v>0</v>
      </c>
      <c r="F57" s="98">
        <v>0</v>
      </c>
      <c r="G57" s="100">
        <v>1</v>
      </c>
      <c r="H57" s="98">
        <v>2</v>
      </c>
      <c r="I57" s="98">
        <v>0</v>
      </c>
      <c r="J57" s="99">
        <v>1</v>
      </c>
      <c r="K57" s="98">
        <v>2</v>
      </c>
      <c r="L57" s="98">
        <v>1</v>
      </c>
      <c r="M57" s="9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5"/>
      <c r="BT57" s="25"/>
      <c r="BU57" s="25"/>
      <c r="BV57" s="25"/>
      <c r="BW57" s="25"/>
      <c r="BX57" s="25"/>
      <c r="BY57" s="25"/>
    </row>
    <row r="58" spans="1:77" s="24" customFormat="1" ht="11.25" customHeight="1" x14ac:dyDescent="0.55000000000000004">
      <c r="A58" s="102"/>
      <c r="B58" s="101" t="s">
        <v>62</v>
      </c>
      <c r="C58" s="98">
        <v>3</v>
      </c>
      <c r="D58" s="98">
        <v>0</v>
      </c>
      <c r="E58" s="98">
        <v>0</v>
      </c>
      <c r="F58" s="98">
        <v>0</v>
      </c>
      <c r="G58" s="100">
        <v>3</v>
      </c>
      <c r="H58" s="98">
        <v>0</v>
      </c>
      <c r="I58" s="98">
        <v>0</v>
      </c>
      <c r="J58" s="99">
        <v>0</v>
      </c>
      <c r="K58" s="98">
        <v>0</v>
      </c>
      <c r="L58" s="98">
        <v>0</v>
      </c>
      <c r="M58" s="9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c r="BX58" s="25"/>
      <c r="BY58" s="25"/>
    </row>
    <row r="59" spans="1:77" s="24" customFormat="1" ht="15" customHeight="1" x14ac:dyDescent="0.55000000000000004">
      <c r="A59" s="118" t="s">
        <v>11</v>
      </c>
      <c r="B59" s="115" t="s">
        <v>64</v>
      </c>
      <c r="C59" s="112">
        <f>SUM(C60:C61)</f>
        <v>12</v>
      </c>
      <c r="D59" s="112">
        <f>SUM(D60:D61)</f>
        <v>3</v>
      </c>
      <c r="E59" s="112" t="s">
        <v>4</v>
      </c>
      <c r="F59" s="112" t="s">
        <v>4</v>
      </c>
      <c r="G59" s="114">
        <f>SUM(G60:G61)</f>
        <v>4</v>
      </c>
      <c r="H59" s="112">
        <f>SUM(H60:H61)</f>
        <v>2</v>
      </c>
      <c r="I59" s="112">
        <f>SUM(I60:I61)</f>
        <v>0</v>
      </c>
      <c r="J59" s="112">
        <f>SUM(J60:J61)</f>
        <v>0</v>
      </c>
      <c r="K59" s="112" t="s">
        <v>4</v>
      </c>
      <c r="L59" s="112">
        <f>SUM(L60:L61)</f>
        <v>2</v>
      </c>
      <c r="M59" s="9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c r="BE59" s="25"/>
      <c r="BF59" s="25"/>
      <c r="BG59" s="25"/>
      <c r="BH59" s="25"/>
      <c r="BI59" s="25"/>
      <c r="BJ59" s="25"/>
      <c r="BK59" s="25"/>
      <c r="BL59" s="25"/>
      <c r="BM59" s="25"/>
      <c r="BN59" s="25"/>
      <c r="BO59" s="25"/>
      <c r="BP59" s="25"/>
      <c r="BQ59" s="25"/>
      <c r="BR59" s="25"/>
      <c r="BS59" s="25"/>
      <c r="BT59" s="25"/>
      <c r="BU59" s="25"/>
      <c r="BV59" s="25"/>
      <c r="BW59" s="25"/>
      <c r="BX59" s="25"/>
      <c r="BY59" s="25"/>
    </row>
    <row r="60" spans="1:77" s="24" customFormat="1" ht="15" customHeight="1" x14ac:dyDescent="0.55000000000000004">
      <c r="A60" s="117"/>
      <c r="B60" s="115" t="s">
        <v>63</v>
      </c>
      <c r="C60" s="112">
        <f>C63</f>
        <v>5</v>
      </c>
      <c r="D60" s="112" t="str">
        <f>D63</f>
        <v>-</v>
      </c>
      <c r="E60" s="112" t="str">
        <f>E63</f>
        <v>-</v>
      </c>
      <c r="F60" s="112" t="str">
        <f>F63</f>
        <v>-</v>
      </c>
      <c r="G60" s="114">
        <f>G63</f>
        <v>3</v>
      </c>
      <c r="H60" s="112">
        <f>H63</f>
        <v>1</v>
      </c>
      <c r="I60" s="112" t="str">
        <f>I63</f>
        <v>-</v>
      </c>
      <c r="J60" s="113" t="str">
        <f>J63</f>
        <v>-</v>
      </c>
      <c r="K60" s="112" t="str">
        <f>K63</f>
        <v>-</v>
      </c>
      <c r="L60" s="112">
        <f>L63</f>
        <v>2</v>
      </c>
      <c r="M60" s="9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row>
    <row r="61" spans="1:77" s="24" customFormat="1" ht="15" customHeight="1" x14ac:dyDescent="0.55000000000000004">
      <c r="A61" s="116"/>
      <c r="B61" s="115" t="s">
        <v>62</v>
      </c>
      <c r="C61" s="112">
        <f>C64</f>
        <v>7</v>
      </c>
      <c r="D61" s="112">
        <f>D64</f>
        <v>3</v>
      </c>
      <c r="E61" s="112" t="str">
        <f>E64</f>
        <v>-</v>
      </c>
      <c r="F61" s="112" t="str">
        <f>F64</f>
        <v>-</v>
      </c>
      <c r="G61" s="114">
        <f>G64</f>
        <v>1</v>
      </c>
      <c r="H61" s="112">
        <f>H64</f>
        <v>1</v>
      </c>
      <c r="I61" s="112" t="str">
        <f>I64</f>
        <v>-</v>
      </c>
      <c r="J61" s="113" t="str">
        <f>J64</f>
        <v>-</v>
      </c>
      <c r="K61" s="112">
        <f>K64</f>
        <v>1</v>
      </c>
      <c r="L61" s="112" t="str">
        <f>L64</f>
        <v>-</v>
      </c>
      <c r="M61" s="9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row>
    <row r="62" spans="1:77" s="24" customFormat="1" ht="11.25" customHeight="1" x14ac:dyDescent="0.55000000000000004">
      <c r="A62" s="111" t="s">
        <v>10</v>
      </c>
      <c r="B62" s="107" t="s">
        <v>64</v>
      </c>
      <c r="C62" s="105">
        <v>12</v>
      </c>
      <c r="D62" s="105">
        <v>3</v>
      </c>
      <c r="E62" s="105" t="s">
        <v>4</v>
      </c>
      <c r="F62" s="105" t="s">
        <v>4</v>
      </c>
      <c r="G62" s="106">
        <v>4</v>
      </c>
      <c r="H62" s="105">
        <v>2</v>
      </c>
      <c r="I62" s="105" t="s">
        <v>4</v>
      </c>
      <c r="J62" s="109" t="s">
        <v>4</v>
      </c>
      <c r="K62" s="105">
        <v>1</v>
      </c>
      <c r="L62" s="105">
        <v>2</v>
      </c>
      <c r="M62" s="9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c r="BT62" s="25"/>
      <c r="BU62" s="25"/>
      <c r="BV62" s="25"/>
      <c r="BW62" s="25"/>
      <c r="BX62" s="25"/>
      <c r="BY62" s="25"/>
    </row>
    <row r="63" spans="1:77" s="24" customFormat="1" ht="11.25" customHeight="1" x14ac:dyDescent="0.55000000000000004">
      <c r="A63" s="110"/>
      <c r="B63" s="107" t="s">
        <v>63</v>
      </c>
      <c r="C63" s="105">
        <v>5</v>
      </c>
      <c r="D63" s="105" t="s">
        <v>4</v>
      </c>
      <c r="E63" s="105" t="s">
        <v>4</v>
      </c>
      <c r="F63" s="105" t="s">
        <v>4</v>
      </c>
      <c r="G63" s="106">
        <v>3</v>
      </c>
      <c r="H63" s="105">
        <v>1</v>
      </c>
      <c r="I63" s="105" t="s">
        <v>4</v>
      </c>
      <c r="J63" s="109" t="s">
        <v>4</v>
      </c>
      <c r="K63" s="105" t="s">
        <v>4</v>
      </c>
      <c r="L63" s="105">
        <v>2</v>
      </c>
      <c r="M63" s="9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25"/>
      <c r="BK63" s="25"/>
      <c r="BL63" s="25"/>
      <c r="BM63" s="25"/>
      <c r="BN63" s="25"/>
      <c r="BO63" s="25"/>
      <c r="BP63" s="25"/>
      <c r="BQ63" s="25"/>
      <c r="BR63" s="25"/>
      <c r="BS63" s="25"/>
      <c r="BT63" s="25"/>
      <c r="BU63" s="25"/>
      <c r="BV63" s="25"/>
      <c r="BW63" s="25"/>
      <c r="BX63" s="25"/>
      <c r="BY63" s="25"/>
    </row>
    <row r="64" spans="1:77" s="24" customFormat="1" ht="11.25" customHeight="1" x14ac:dyDescent="0.55000000000000004">
      <c r="A64" s="108"/>
      <c r="B64" s="107" t="s">
        <v>62</v>
      </c>
      <c r="C64" s="105">
        <v>7</v>
      </c>
      <c r="D64" s="105">
        <v>3</v>
      </c>
      <c r="E64" s="105" t="s">
        <v>4</v>
      </c>
      <c r="F64" s="105" t="s">
        <v>4</v>
      </c>
      <c r="G64" s="106">
        <v>1</v>
      </c>
      <c r="H64" s="105">
        <v>1</v>
      </c>
      <c r="I64" s="105" t="s">
        <v>4</v>
      </c>
      <c r="J64" s="105" t="s">
        <v>4</v>
      </c>
      <c r="K64" s="105">
        <v>1</v>
      </c>
      <c r="L64" s="105" t="s">
        <v>4</v>
      </c>
      <c r="M64" s="95"/>
      <c r="N64" s="50"/>
      <c r="O64" s="50"/>
      <c r="P64" s="50"/>
      <c r="Q64" s="50"/>
      <c r="R64" s="50"/>
      <c r="S64" s="50"/>
    </row>
    <row r="65" spans="1:77" s="24" customFormat="1" ht="11.25" customHeight="1" x14ac:dyDescent="0.55000000000000004">
      <c r="A65" s="104" t="s">
        <v>9</v>
      </c>
      <c r="B65" s="101" t="s">
        <v>64</v>
      </c>
      <c r="C65" s="98" t="s">
        <v>4</v>
      </c>
      <c r="D65" s="98" t="s">
        <v>4</v>
      </c>
      <c r="E65" s="98" t="s">
        <v>4</v>
      </c>
      <c r="F65" s="98" t="s">
        <v>4</v>
      </c>
      <c r="G65" s="100" t="s">
        <v>4</v>
      </c>
      <c r="H65" s="98" t="s">
        <v>4</v>
      </c>
      <c r="I65" s="98" t="s">
        <v>4</v>
      </c>
      <c r="J65" s="98" t="s">
        <v>4</v>
      </c>
      <c r="K65" s="98" t="s">
        <v>4</v>
      </c>
      <c r="L65" s="98" t="s">
        <v>4</v>
      </c>
      <c r="M65" s="9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25"/>
      <c r="BV65" s="25"/>
      <c r="BW65" s="25"/>
      <c r="BX65" s="25"/>
      <c r="BY65" s="25"/>
    </row>
    <row r="66" spans="1:77" s="24" customFormat="1" ht="11.25" customHeight="1" x14ac:dyDescent="0.55000000000000004">
      <c r="A66" s="103"/>
      <c r="B66" s="101" t="s">
        <v>63</v>
      </c>
      <c r="C66" s="98" t="s">
        <v>4</v>
      </c>
      <c r="D66" s="98" t="s">
        <v>4</v>
      </c>
      <c r="E66" s="98" t="s">
        <v>4</v>
      </c>
      <c r="F66" s="98" t="s">
        <v>4</v>
      </c>
      <c r="G66" s="100" t="s">
        <v>4</v>
      </c>
      <c r="H66" s="98" t="s">
        <v>4</v>
      </c>
      <c r="I66" s="98" t="s">
        <v>4</v>
      </c>
      <c r="J66" s="99" t="s">
        <v>4</v>
      </c>
      <c r="K66" s="98" t="s">
        <v>4</v>
      </c>
      <c r="L66" s="98" t="s">
        <v>4</v>
      </c>
      <c r="M66" s="9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c r="BA66" s="25"/>
      <c r="BB66" s="25"/>
      <c r="BC66" s="25"/>
      <c r="BD66" s="25"/>
      <c r="BE66" s="25"/>
      <c r="BF66" s="25"/>
      <c r="BG66" s="25"/>
      <c r="BH66" s="25"/>
      <c r="BI66" s="25"/>
      <c r="BJ66" s="25"/>
      <c r="BK66" s="25"/>
      <c r="BL66" s="25"/>
      <c r="BM66" s="25"/>
      <c r="BN66" s="25"/>
      <c r="BO66" s="25"/>
      <c r="BP66" s="25"/>
      <c r="BQ66" s="25"/>
      <c r="BR66" s="25"/>
      <c r="BS66" s="25"/>
      <c r="BT66" s="25"/>
      <c r="BU66" s="25"/>
      <c r="BV66" s="25"/>
      <c r="BW66" s="25"/>
      <c r="BX66" s="25"/>
      <c r="BY66" s="25"/>
    </row>
    <row r="67" spans="1:77" s="24" customFormat="1" ht="11.25" customHeight="1" x14ac:dyDescent="0.55000000000000004">
      <c r="A67" s="102"/>
      <c r="B67" s="101" t="s">
        <v>62</v>
      </c>
      <c r="C67" s="98" t="s">
        <v>4</v>
      </c>
      <c r="D67" s="98" t="s">
        <v>4</v>
      </c>
      <c r="E67" s="98" t="s">
        <v>4</v>
      </c>
      <c r="F67" s="98" t="s">
        <v>4</v>
      </c>
      <c r="G67" s="100" t="s">
        <v>4</v>
      </c>
      <c r="H67" s="98" t="s">
        <v>4</v>
      </c>
      <c r="I67" s="98" t="s">
        <v>4</v>
      </c>
      <c r="J67" s="99" t="s">
        <v>4</v>
      </c>
      <c r="K67" s="98" t="s">
        <v>4</v>
      </c>
      <c r="L67" s="98" t="s">
        <v>4</v>
      </c>
      <c r="M67" s="9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c r="BD67" s="25"/>
      <c r="BE67" s="25"/>
      <c r="BF67" s="25"/>
      <c r="BG67" s="25"/>
      <c r="BH67" s="25"/>
      <c r="BI67" s="25"/>
      <c r="BJ67" s="25"/>
      <c r="BK67" s="25"/>
      <c r="BL67" s="25"/>
      <c r="BM67" s="25"/>
      <c r="BN67" s="25"/>
      <c r="BO67" s="25"/>
      <c r="BP67" s="25"/>
      <c r="BQ67" s="25"/>
      <c r="BR67" s="25"/>
      <c r="BS67" s="25"/>
      <c r="BT67" s="25"/>
      <c r="BU67" s="25"/>
      <c r="BV67" s="25"/>
      <c r="BW67" s="25"/>
      <c r="BX67" s="25"/>
      <c r="BY67" s="25"/>
    </row>
    <row r="68" spans="1:77" s="24" customFormat="1" ht="11.25" customHeight="1" x14ac:dyDescent="0.55000000000000004">
      <c r="A68" s="104" t="s">
        <v>8</v>
      </c>
      <c r="B68" s="101" t="s">
        <v>64</v>
      </c>
      <c r="C68" s="98">
        <v>9</v>
      </c>
      <c r="D68" s="98">
        <v>3</v>
      </c>
      <c r="E68" s="98" t="s">
        <v>4</v>
      </c>
      <c r="F68" s="98" t="s">
        <v>4</v>
      </c>
      <c r="G68" s="100">
        <v>3</v>
      </c>
      <c r="H68" s="98">
        <v>2</v>
      </c>
      <c r="I68" s="98" t="s">
        <v>4</v>
      </c>
      <c r="J68" s="98" t="s">
        <v>4</v>
      </c>
      <c r="K68" s="98">
        <v>1</v>
      </c>
      <c r="L68" s="98">
        <v>1</v>
      </c>
      <c r="M68" s="9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25"/>
      <c r="BY68" s="25"/>
    </row>
    <row r="69" spans="1:77" s="24" customFormat="1" ht="11.25" customHeight="1" x14ac:dyDescent="0.55000000000000004">
      <c r="A69" s="103"/>
      <c r="B69" s="101" t="s">
        <v>63</v>
      </c>
      <c r="C69" s="98">
        <v>3</v>
      </c>
      <c r="D69" s="98" t="s">
        <v>4</v>
      </c>
      <c r="E69" s="98" t="s">
        <v>4</v>
      </c>
      <c r="F69" s="98" t="s">
        <v>4</v>
      </c>
      <c r="G69" s="100">
        <v>2</v>
      </c>
      <c r="H69" s="98">
        <v>1</v>
      </c>
      <c r="I69" s="98" t="s">
        <v>4</v>
      </c>
      <c r="J69" s="99" t="s">
        <v>4</v>
      </c>
      <c r="K69" s="98" t="s">
        <v>4</v>
      </c>
      <c r="L69" s="98">
        <v>1</v>
      </c>
      <c r="M69" s="9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25"/>
      <c r="AV69" s="25"/>
      <c r="AW69" s="25"/>
      <c r="AX69" s="25"/>
      <c r="AY69" s="25"/>
      <c r="AZ69" s="25"/>
      <c r="BA69" s="25"/>
      <c r="BB69" s="25"/>
      <c r="BC69" s="25"/>
      <c r="BD69" s="25"/>
      <c r="BE69" s="25"/>
      <c r="BF69" s="25"/>
      <c r="BG69" s="25"/>
      <c r="BH69" s="25"/>
      <c r="BI69" s="25"/>
      <c r="BJ69" s="25"/>
      <c r="BK69" s="25"/>
      <c r="BL69" s="25"/>
      <c r="BM69" s="25"/>
      <c r="BN69" s="25"/>
      <c r="BO69" s="25"/>
      <c r="BP69" s="25"/>
      <c r="BQ69" s="25"/>
      <c r="BR69" s="25"/>
      <c r="BS69" s="25"/>
      <c r="BT69" s="25"/>
      <c r="BU69" s="25"/>
      <c r="BV69" s="25"/>
      <c r="BW69" s="25"/>
      <c r="BX69" s="25"/>
      <c r="BY69" s="25"/>
    </row>
    <row r="70" spans="1:77" s="24" customFormat="1" ht="11.25" customHeight="1" x14ac:dyDescent="0.55000000000000004">
      <c r="A70" s="102"/>
      <c r="B70" s="101" t="s">
        <v>62</v>
      </c>
      <c r="C70" s="98">
        <v>6</v>
      </c>
      <c r="D70" s="98">
        <v>3</v>
      </c>
      <c r="E70" s="98" t="s">
        <v>4</v>
      </c>
      <c r="F70" s="98" t="s">
        <v>4</v>
      </c>
      <c r="G70" s="100">
        <v>1</v>
      </c>
      <c r="H70" s="98">
        <v>1</v>
      </c>
      <c r="I70" s="98" t="s">
        <v>4</v>
      </c>
      <c r="J70" s="99" t="s">
        <v>4</v>
      </c>
      <c r="K70" s="98">
        <v>1</v>
      </c>
      <c r="L70" s="98" t="s">
        <v>4</v>
      </c>
      <c r="M70" s="9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c r="BA70" s="25"/>
      <c r="BB70" s="25"/>
      <c r="BC70" s="25"/>
      <c r="BD70" s="25"/>
      <c r="BE70" s="25"/>
      <c r="BF70" s="25"/>
      <c r="BG70" s="25"/>
      <c r="BH70" s="25"/>
      <c r="BI70" s="25"/>
      <c r="BJ70" s="25"/>
      <c r="BK70" s="25"/>
      <c r="BL70" s="25"/>
      <c r="BM70" s="25"/>
      <c r="BN70" s="25"/>
      <c r="BO70" s="25"/>
      <c r="BP70" s="25"/>
      <c r="BQ70" s="25"/>
      <c r="BR70" s="25"/>
      <c r="BS70" s="25"/>
      <c r="BT70" s="25"/>
      <c r="BU70" s="25"/>
      <c r="BV70" s="25"/>
      <c r="BW70" s="25"/>
      <c r="BX70" s="25"/>
      <c r="BY70" s="25"/>
    </row>
    <row r="71" spans="1:77" s="24" customFormat="1" ht="11.25" customHeight="1" x14ac:dyDescent="0.55000000000000004">
      <c r="A71" s="104" t="s">
        <v>7</v>
      </c>
      <c r="B71" s="101" t="s">
        <v>64</v>
      </c>
      <c r="C71" s="98">
        <v>2</v>
      </c>
      <c r="D71" s="98" t="s">
        <v>4</v>
      </c>
      <c r="E71" s="98" t="s">
        <v>4</v>
      </c>
      <c r="F71" s="98" t="s">
        <v>4</v>
      </c>
      <c r="G71" s="100">
        <v>1</v>
      </c>
      <c r="H71" s="98" t="s">
        <v>4</v>
      </c>
      <c r="I71" s="98" t="s">
        <v>4</v>
      </c>
      <c r="J71" s="99" t="s">
        <v>4</v>
      </c>
      <c r="K71" s="98" t="s">
        <v>4</v>
      </c>
      <c r="L71" s="98" t="s">
        <v>4</v>
      </c>
      <c r="M71" s="9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c r="BA71" s="25"/>
      <c r="BB71" s="25"/>
      <c r="BC71" s="25"/>
      <c r="BD71" s="25"/>
      <c r="BE71" s="25"/>
      <c r="BF71" s="25"/>
      <c r="BG71" s="25"/>
      <c r="BH71" s="25"/>
      <c r="BI71" s="25"/>
      <c r="BJ71" s="25"/>
      <c r="BK71" s="25"/>
      <c r="BL71" s="25"/>
      <c r="BM71" s="25"/>
      <c r="BN71" s="25"/>
      <c r="BO71" s="25"/>
      <c r="BP71" s="25"/>
      <c r="BQ71" s="25"/>
      <c r="BR71" s="25"/>
      <c r="BS71" s="25"/>
      <c r="BT71" s="25"/>
      <c r="BU71" s="25"/>
      <c r="BV71" s="25"/>
      <c r="BW71" s="25"/>
      <c r="BX71" s="25"/>
      <c r="BY71" s="25"/>
    </row>
    <row r="72" spans="1:77" s="24" customFormat="1" ht="11.25" customHeight="1" x14ac:dyDescent="0.55000000000000004">
      <c r="A72" s="103"/>
      <c r="B72" s="101" t="s">
        <v>63</v>
      </c>
      <c r="C72" s="98">
        <v>1</v>
      </c>
      <c r="D72" s="98" t="s">
        <v>4</v>
      </c>
      <c r="E72" s="98" t="s">
        <v>4</v>
      </c>
      <c r="F72" s="98" t="s">
        <v>4</v>
      </c>
      <c r="G72" s="100">
        <v>1</v>
      </c>
      <c r="H72" s="98" t="s">
        <v>4</v>
      </c>
      <c r="I72" s="98" t="s">
        <v>4</v>
      </c>
      <c r="J72" s="99" t="s">
        <v>4</v>
      </c>
      <c r="K72" s="98" t="s">
        <v>4</v>
      </c>
      <c r="L72" s="98" t="s">
        <v>4</v>
      </c>
      <c r="M72" s="9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c r="BA72" s="25"/>
      <c r="BB72" s="25"/>
      <c r="BC72" s="25"/>
      <c r="BD72" s="25"/>
      <c r="BE72" s="25"/>
      <c r="BF72" s="25"/>
      <c r="BG72" s="25"/>
      <c r="BH72" s="25"/>
      <c r="BI72" s="25"/>
      <c r="BJ72" s="25"/>
      <c r="BK72" s="25"/>
      <c r="BL72" s="25"/>
      <c r="BM72" s="25"/>
      <c r="BN72" s="25"/>
      <c r="BO72" s="25"/>
      <c r="BP72" s="25"/>
      <c r="BQ72" s="25"/>
      <c r="BR72" s="25"/>
      <c r="BS72" s="25"/>
      <c r="BT72" s="25"/>
      <c r="BU72" s="25"/>
      <c r="BV72" s="25"/>
      <c r="BW72" s="25"/>
      <c r="BX72" s="25"/>
      <c r="BY72" s="25"/>
    </row>
    <row r="73" spans="1:77" s="24" customFormat="1" ht="11.25" customHeight="1" x14ac:dyDescent="0.55000000000000004">
      <c r="A73" s="102"/>
      <c r="B73" s="101" t="s">
        <v>62</v>
      </c>
      <c r="C73" s="98">
        <v>1</v>
      </c>
      <c r="D73" s="98" t="s">
        <v>4</v>
      </c>
      <c r="E73" s="98" t="s">
        <v>4</v>
      </c>
      <c r="F73" s="98" t="s">
        <v>4</v>
      </c>
      <c r="G73" s="100" t="s">
        <v>4</v>
      </c>
      <c r="H73" s="98" t="s">
        <v>4</v>
      </c>
      <c r="I73" s="98" t="s">
        <v>4</v>
      </c>
      <c r="J73" s="98" t="s">
        <v>4</v>
      </c>
      <c r="K73" s="98" t="s">
        <v>4</v>
      </c>
      <c r="L73" s="98" t="s">
        <v>4</v>
      </c>
      <c r="M73" s="95"/>
      <c r="N73" s="50"/>
      <c r="O73" s="50"/>
      <c r="P73" s="50"/>
      <c r="Q73" s="50"/>
      <c r="R73" s="50"/>
      <c r="S73" s="50"/>
    </row>
    <row r="74" spans="1:77" s="24" customFormat="1" ht="11.25" customHeight="1" x14ac:dyDescent="0.55000000000000004">
      <c r="A74" s="104" t="s">
        <v>6</v>
      </c>
      <c r="B74" s="101" t="s">
        <v>64</v>
      </c>
      <c r="C74" s="98" t="s">
        <v>4</v>
      </c>
      <c r="D74" s="98" t="s">
        <v>4</v>
      </c>
      <c r="E74" s="98" t="s">
        <v>4</v>
      </c>
      <c r="F74" s="98" t="s">
        <v>4</v>
      </c>
      <c r="G74" s="100" t="s">
        <v>4</v>
      </c>
      <c r="H74" s="98" t="s">
        <v>4</v>
      </c>
      <c r="I74" s="98" t="s">
        <v>4</v>
      </c>
      <c r="J74" s="98" t="s">
        <v>4</v>
      </c>
      <c r="K74" s="98" t="s">
        <v>4</v>
      </c>
      <c r="L74" s="98" t="s">
        <v>4</v>
      </c>
      <c r="M74" s="9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c r="BD74" s="25"/>
      <c r="BE74" s="25"/>
      <c r="BF74" s="25"/>
      <c r="BG74" s="25"/>
      <c r="BH74" s="25"/>
      <c r="BI74" s="25"/>
      <c r="BJ74" s="25"/>
      <c r="BK74" s="25"/>
      <c r="BL74" s="25"/>
      <c r="BM74" s="25"/>
      <c r="BN74" s="25"/>
      <c r="BO74" s="25"/>
      <c r="BP74" s="25"/>
      <c r="BQ74" s="25"/>
      <c r="BR74" s="25"/>
      <c r="BS74" s="25"/>
      <c r="BT74" s="25"/>
      <c r="BU74" s="25"/>
      <c r="BV74" s="25"/>
      <c r="BW74" s="25"/>
      <c r="BX74" s="25"/>
      <c r="BY74" s="25"/>
    </row>
    <row r="75" spans="1:77" s="24" customFormat="1" ht="11.25" customHeight="1" x14ac:dyDescent="0.55000000000000004">
      <c r="A75" s="103"/>
      <c r="B75" s="101" t="s">
        <v>63</v>
      </c>
      <c r="C75" s="98" t="s">
        <v>4</v>
      </c>
      <c r="D75" s="98" t="s">
        <v>4</v>
      </c>
      <c r="E75" s="98" t="s">
        <v>4</v>
      </c>
      <c r="F75" s="98" t="s">
        <v>4</v>
      </c>
      <c r="G75" s="100" t="s">
        <v>4</v>
      </c>
      <c r="H75" s="98" t="s">
        <v>4</v>
      </c>
      <c r="I75" s="98" t="s">
        <v>4</v>
      </c>
      <c r="J75" s="99" t="s">
        <v>4</v>
      </c>
      <c r="K75" s="98" t="s">
        <v>4</v>
      </c>
      <c r="L75" s="98" t="s">
        <v>4</v>
      </c>
      <c r="M75" s="9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5"/>
      <c r="AY75" s="25"/>
      <c r="AZ75" s="25"/>
      <c r="BA75" s="25"/>
      <c r="BB75" s="25"/>
      <c r="BC75" s="25"/>
      <c r="BD75" s="25"/>
      <c r="BE75" s="25"/>
      <c r="BF75" s="25"/>
      <c r="BG75" s="25"/>
      <c r="BH75" s="25"/>
      <c r="BI75" s="25"/>
      <c r="BJ75" s="25"/>
      <c r="BK75" s="25"/>
      <c r="BL75" s="25"/>
      <c r="BM75" s="25"/>
      <c r="BN75" s="25"/>
      <c r="BO75" s="25"/>
      <c r="BP75" s="25"/>
      <c r="BQ75" s="25"/>
      <c r="BR75" s="25"/>
      <c r="BS75" s="25"/>
      <c r="BT75" s="25"/>
      <c r="BU75" s="25"/>
      <c r="BV75" s="25"/>
      <c r="BW75" s="25"/>
      <c r="BX75" s="25"/>
      <c r="BY75" s="25"/>
    </row>
    <row r="76" spans="1:77" s="24" customFormat="1" ht="11.25" customHeight="1" x14ac:dyDescent="0.55000000000000004">
      <c r="A76" s="102"/>
      <c r="B76" s="101" t="s">
        <v>62</v>
      </c>
      <c r="C76" s="98" t="s">
        <v>4</v>
      </c>
      <c r="D76" s="98" t="s">
        <v>4</v>
      </c>
      <c r="E76" s="98" t="s">
        <v>4</v>
      </c>
      <c r="F76" s="98" t="s">
        <v>4</v>
      </c>
      <c r="G76" s="100" t="s">
        <v>4</v>
      </c>
      <c r="H76" s="98" t="s">
        <v>4</v>
      </c>
      <c r="I76" s="98" t="s">
        <v>4</v>
      </c>
      <c r="J76" s="99" t="s">
        <v>4</v>
      </c>
      <c r="K76" s="98" t="s">
        <v>4</v>
      </c>
      <c r="L76" s="98" t="s">
        <v>4</v>
      </c>
      <c r="M76" s="9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c r="AY76" s="25"/>
      <c r="AZ76" s="25"/>
      <c r="BA76" s="25"/>
      <c r="BB76" s="25"/>
      <c r="BC76" s="25"/>
      <c r="BD76" s="25"/>
      <c r="BE76" s="25"/>
      <c r="BF76" s="25"/>
      <c r="BG76" s="25"/>
      <c r="BH76" s="25"/>
      <c r="BI76" s="25"/>
      <c r="BJ76" s="25"/>
      <c r="BK76" s="25"/>
      <c r="BL76" s="25"/>
      <c r="BM76" s="25"/>
      <c r="BN76" s="25"/>
      <c r="BO76" s="25"/>
      <c r="BP76" s="25"/>
      <c r="BQ76" s="25"/>
      <c r="BR76" s="25"/>
      <c r="BS76" s="25"/>
      <c r="BT76" s="25"/>
      <c r="BU76" s="25"/>
      <c r="BV76" s="25"/>
      <c r="BW76" s="25"/>
      <c r="BX76" s="25"/>
      <c r="BY76" s="25"/>
    </row>
    <row r="77" spans="1:77" s="24" customFormat="1" ht="11.25" customHeight="1" x14ac:dyDescent="0.55000000000000004">
      <c r="A77" s="104" t="s">
        <v>5</v>
      </c>
      <c r="B77" s="101" t="s">
        <v>64</v>
      </c>
      <c r="C77" s="98">
        <v>1</v>
      </c>
      <c r="D77" s="98" t="s">
        <v>4</v>
      </c>
      <c r="E77" s="98" t="s">
        <v>4</v>
      </c>
      <c r="F77" s="98" t="s">
        <v>4</v>
      </c>
      <c r="G77" s="100" t="s">
        <v>4</v>
      </c>
      <c r="H77" s="98" t="s">
        <v>4</v>
      </c>
      <c r="I77" s="98" t="s">
        <v>4</v>
      </c>
      <c r="J77" s="98" t="s">
        <v>4</v>
      </c>
      <c r="K77" s="98" t="s">
        <v>4</v>
      </c>
      <c r="L77" s="98">
        <v>1</v>
      </c>
      <c r="M77" s="9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c r="AT77" s="25"/>
      <c r="AU77" s="25"/>
      <c r="AV77" s="25"/>
      <c r="AW77" s="25"/>
      <c r="AX77" s="25"/>
      <c r="AY77" s="25"/>
      <c r="AZ77" s="25"/>
      <c r="BA77" s="25"/>
      <c r="BB77" s="25"/>
      <c r="BC77" s="25"/>
      <c r="BD77" s="25"/>
      <c r="BE77" s="25"/>
      <c r="BF77" s="25"/>
      <c r="BG77" s="25"/>
      <c r="BH77" s="25"/>
      <c r="BI77" s="25"/>
      <c r="BJ77" s="25"/>
      <c r="BK77" s="25"/>
      <c r="BL77" s="25"/>
      <c r="BM77" s="25"/>
      <c r="BN77" s="25"/>
      <c r="BO77" s="25"/>
      <c r="BP77" s="25"/>
      <c r="BQ77" s="25"/>
      <c r="BR77" s="25"/>
      <c r="BS77" s="25"/>
      <c r="BT77" s="25"/>
      <c r="BU77" s="25"/>
      <c r="BV77" s="25"/>
      <c r="BW77" s="25"/>
      <c r="BX77" s="25"/>
      <c r="BY77" s="25"/>
    </row>
    <row r="78" spans="1:77" s="24" customFormat="1" ht="11.25" customHeight="1" x14ac:dyDescent="0.55000000000000004">
      <c r="A78" s="103"/>
      <c r="B78" s="101" t="s">
        <v>63</v>
      </c>
      <c r="C78" s="98">
        <v>1</v>
      </c>
      <c r="D78" s="98" t="s">
        <v>4</v>
      </c>
      <c r="E78" s="98" t="s">
        <v>4</v>
      </c>
      <c r="F78" s="98" t="s">
        <v>4</v>
      </c>
      <c r="G78" s="100" t="s">
        <v>4</v>
      </c>
      <c r="H78" s="98" t="s">
        <v>4</v>
      </c>
      <c r="I78" s="98" t="s">
        <v>4</v>
      </c>
      <c r="J78" s="99" t="s">
        <v>4</v>
      </c>
      <c r="K78" s="98" t="s">
        <v>4</v>
      </c>
      <c r="L78" s="98">
        <v>1</v>
      </c>
      <c r="M78" s="9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5"/>
      <c r="AY78" s="25"/>
      <c r="AZ78" s="25"/>
      <c r="BA78" s="25"/>
      <c r="BB78" s="25"/>
      <c r="BC78" s="25"/>
      <c r="BD78" s="25"/>
      <c r="BE78" s="25"/>
      <c r="BF78" s="25"/>
      <c r="BG78" s="25"/>
      <c r="BH78" s="25"/>
      <c r="BI78" s="25"/>
      <c r="BJ78" s="25"/>
      <c r="BK78" s="25"/>
      <c r="BL78" s="25"/>
      <c r="BM78" s="25"/>
      <c r="BN78" s="25"/>
      <c r="BO78" s="25"/>
      <c r="BP78" s="25"/>
      <c r="BQ78" s="25"/>
      <c r="BR78" s="25"/>
      <c r="BS78" s="25"/>
      <c r="BT78" s="25"/>
      <c r="BU78" s="25"/>
      <c r="BV78" s="25"/>
      <c r="BW78" s="25"/>
      <c r="BX78" s="25"/>
      <c r="BY78" s="25"/>
    </row>
    <row r="79" spans="1:77" s="24" customFormat="1" ht="11.25" customHeight="1" x14ac:dyDescent="0.55000000000000004">
      <c r="A79" s="102"/>
      <c r="B79" s="101" t="s">
        <v>62</v>
      </c>
      <c r="C79" s="98" t="s">
        <v>4</v>
      </c>
      <c r="D79" s="98" t="s">
        <v>4</v>
      </c>
      <c r="E79" s="98" t="s">
        <v>4</v>
      </c>
      <c r="F79" s="98" t="s">
        <v>4</v>
      </c>
      <c r="G79" s="100" t="s">
        <v>4</v>
      </c>
      <c r="H79" s="98" t="s">
        <v>4</v>
      </c>
      <c r="I79" s="98" t="s">
        <v>4</v>
      </c>
      <c r="J79" s="99" t="s">
        <v>4</v>
      </c>
      <c r="K79" s="98" t="s">
        <v>4</v>
      </c>
      <c r="L79" s="98" t="s">
        <v>4</v>
      </c>
      <c r="M79" s="9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5"/>
      <c r="AY79" s="25"/>
      <c r="AZ79" s="25"/>
      <c r="BA79" s="25"/>
      <c r="BB79" s="25"/>
      <c r="BC79" s="25"/>
      <c r="BD79" s="25"/>
      <c r="BE79" s="25"/>
      <c r="BF79" s="25"/>
      <c r="BG79" s="25"/>
      <c r="BH79" s="25"/>
      <c r="BI79" s="25"/>
      <c r="BJ79" s="25"/>
      <c r="BK79" s="25"/>
      <c r="BL79" s="25"/>
      <c r="BM79" s="25"/>
      <c r="BN79" s="25"/>
      <c r="BO79" s="25"/>
      <c r="BP79" s="25"/>
      <c r="BQ79" s="25"/>
      <c r="BR79" s="25"/>
      <c r="BS79" s="25"/>
      <c r="BT79" s="25"/>
      <c r="BU79" s="25"/>
      <c r="BV79" s="25"/>
      <c r="BW79" s="25"/>
      <c r="BX79" s="25"/>
      <c r="BY79" s="25"/>
    </row>
    <row r="80" spans="1:77" s="24" customFormat="1" ht="11.25" customHeight="1" x14ac:dyDescent="0.55000000000000004">
      <c r="A80" s="53"/>
      <c r="B80" s="97"/>
      <c r="C80" s="29"/>
      <c r="D80" s="29"/>
      <c r="E80" s="95"/>
      <c r="F80" s="95"/>
      <c r="G80" s="96"/>
      <c r="H80" s="95"/>
      <c r="I80" s="29"/>
      <c r="J80" s="95"/>
      <c r="K80" s="29"/>
      <c r="L80" s="95"/>
      <c r="M80" s="95"/>
      <c r="N80" s="50"/>
      <c r="O80" s="50"/>
      <c r="P80" s="50"/>
      <c r="Q80" s="50"/>
      <c r="R80" s="50"/>
      <c r="S80" s="50"/>
    </row>
    <row r="81" spans="1:13" x14ac:dyDescent="0.55000000000000004">
      <c r="A81" s="94" t="s">
        <v>61</v>
      </c>
      <c r="M81" s="14"/>
    </row>
    <row r="82" spans="1:13" x14ac:dyDescent="0.55000000000000004">
      <c r="A82" s="93"/>
    </row>
    <row r="83" spans="1:13" x14ac:dyDescent="0.55000000000000004">
      <c r="A83" s="10" t="s">
        <v>60</v>
      </c>
    </row>
    <row r="84" spans="1:13" x14ac:dyDescent="0.55000000000000004">
      <c r="A84" s="10"/>
    </row>
    <row r="85" spans="1:13" x14ac:dyDescent="0.55000000000000004">
      <c r="A85" s="4"/>
    </row>
    <row r="86" spans="1:13" x14ac:dyDescent="0.55000000000000004">
      <c r="A86" s="4"/>
    </row>
  </sheetData>
  <mergeCells count="36">
    <mergeCell ref="L3:L4"/>
    <mergeCell ref="A20:A22"/>
    <mergeCell ref="A23:A25"/>
    <mergeCell ref="G2:J2"/>
    <mergeCell ref="A14:A16"/>
    <mergeCell ref="A17:A19"/>
    <mergeCell ref="C2:F2"/>
    <mergeCell ref="A44:A46"/>
    <mergeCell ref="K2:L2"/>
    <mergeCell ref="C3:D3"/>
    <mergeCell ref="E3:E4"/>
    <mergeCell ref="F3:F4"/>
    <mergeCell ref="G3:G4"/>
    <mergeCell ref="H3:H4"/>
    <mergeCell ref="I3:J3"/>
    <mergeCell ref="K3:K4"/>
    <mergeCell ref="A68:A70"/>
    <mergeCell ref="A71:A73"/>
    <mergeCell ref="A41:A43"/>
    <mergeCell ref="A5:A7"/>
    <mergeCell ref="A26:A28"/>
    <mergeCell ref="A29:A31"/>
    <mergeCell ref="A32:A34"/>
    <mergeCell ref="A35:A37"/>
    <mergeCell ref="A11:A13"/>
    <mergeCell ref="A8:A10"/>
    <mergeCell ref="A38:A40"/>
    <mergeCell ref="A74:A76"/>
    <mergeCell ref="A77:A79"/>
    <mergeCell ref="A47:A49"/>
    <mergeCell ref="A50:A52"/>
    <mergeCell ref="A53:A55"/>
    <mergeCell ref="A56:A58"/>
    <mergeCell ref="A59:A61"/>
    <mergeCell ref="A62:A64"/>
    <mergeCell ref="A65:A67"/>
  </mergeCells>
  <phoneticPr fontId="6"/>
  <pageMargins left="0.78740157480314965" right="0.52" top="0.78740157480314965" bottom="0.78740157480314965" header="0" footer="0"/>
  <pageSetup paperSize="9" scale="80" orientation="landscape" r:id="rId1"/>
  <headerFooter alignWithMargins="0"/>
  <rowBreaks count="3" manualBreakCount="3">
    <brk id="21389" min="175" max="39553" man="1"/>
    <brk id="22285" min="171" max="43765" man="1"/>
    <brk id="23273" min="167" max="4480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FF0000"/>
  </sheetPr>
  <dimension ref="A1:T87"/>
  <sheetViews>
    <sheetView showGridLines="0" view="pageBreakPreview" zoomScale="85" zoomScaleNormal="25" zoomScaleSheetLayoutView="85" workbookViewId="0">
      <pane xSplit="2" ySplit="16" topLeftCell="C17" activePane="bottomRight" state="frozen"/>
      <selection activeCell="B8" sqref="B8:O8"/>
      <selection pane="topRight" activeCell="B8" sqref="B8:O8"/>
      <selection pane="bottomLeft" activeCell="B8" sqref="B8:O8"/>
      <selection pane="bottomRight" activeCell="B8" sqref="B8:O8"/>
    </sheetView>
  </sheetViews>
  <sheetFormatPr defaultColWidth="9" defaultRowHeight="18" x14ac:dyDescent="0.55000000000000004"/>
  <cols>
    <col min="1" max="1" width="12.36328125" style="2" customWidth="1"/>
    <col min="2" max="2" width="7.6328125" style="166" customWidth="1"/>
    <col min="3" max="16" width="9.6328125" style="1" customWidth="1"/>
    <col min="17" max="18" width="9.6328125" style="165" customWidth="1"/>
    <col min="19" max="16384" width="9" style="1"/>
  </cols>
  <sheetData>
    <row r="1" spans="1:20" ht="18" customHeight="1" x14ac:dyDescent="0.55000000000000004">
      <c r="A1" s="16" t="s">
        <v>105</v>
      </c>
      <c r="B1" s="168"/>
      <c r="C1" s="3"/>
      <c r="D1" s="168"/>
      <c r="E1" s="168"/>
      <c r="F1" s="3"/>
      <c r="G1" s="3"/>
      <c r="H1" s="3"/>
      <c r="I1" s="3"/>
      <c r="J1" s="3"/>
      <c r="K1" s="3"/>
      <c r="L1" s="3"/>
      <c r="M1" s="3"/>
      <c r="N1" s="12"/>
      <c r="O1" s="12"/>
      <c r="P1" s="12"/>
      <c r="Q1" s="210" t="s">
        <v>40</v>
      </c>
      <c r="R1" s="210"/>
      <c r="S1" s="3"/>
    </row>
    <row r="2" spans="1:20" ht="14.25" customHeight="1" x14ac:dyDescent="0.55000000000000004">
      <c r="A2" s="209"/>
      <c r="B2" s="193"/>
      <c r="C2" s="206" t="s">
        <v>104</v>
      </c>
      <c r="D2" s="207"/>
      <c r="E2" s="207"/>
      <c r="F2" s="206" t="s">
        <v>103</v>
      </c>
      <c r="G2" s="207"/>
      <c r="H2" s="207"/>
      <c r="I2" s="206" t="s">
        <v>33</v>
      </c>
      <c r="J2" s="207"/>
      <c r="K2" s="207"/>
      <c r="L2" s="196" t="s">
        <v>102</v>
      </c>
      <c r="M2" s="208" t="s">
        <v>101</v>
      </c>
      <c r="N2" s="207"/>
      <c r="O2" s="206" t="s">
        <v>100</v>
      </c>
      <c r="P2" s="205"/>
      <c r="Q2" s="202" t="s">
        <v>99</v>
      </c>
      <c r="R2" s="71"/>
      <c r="S2" s="204"/>
      <c r="T2" s="14"/>
    </row>
    <row r="3" spans="1:20" s="179" customFormat="1" ht="15" customHeight="1" x14ac:dyDescent="0.55000000000000004">
      <c r="A3" s="155"/>
      <c r="B3" s="203"/>
      <c r="C3" s="199"/>
      <c r="D3" s="201" t="s">
        <v>98</v>
      </c>
      <c r="E3" s="202"/>
      <c r="F3" s="199"/>
      <c r="G3" s="201" t="s">
        <v>98</v>
      </c>
      <c r="H3" s="200"/>
      <c r="I3" s="199"/>
      <c r="J3" s="198" t="s">
        <v>97</v>
      </c>
      <c r="K3" s="197"/>
      <c r="L3" s="186"/>
      <c r="M3" s="187"/>
      <c r="N3" s="196" t="s">
        <v>96</v>
      </c>
      <c r="O3" s="195"/>
      <c r="P3" s="194"/>
      <c r="Q3" s="193" t="s">
        <v>95</v>
      </c>
      <c r="R3" s="192" t="s">
        <v>94</v>
      </c>
      <c r="S3" s="181"/>
      <c r="T3" s="180"/>
    </row>
    <row r="4" spans="1:20" s="179" customFormat="1" ht="89.25" customHeight="1" x14ac:dyDescent="0.55000000000000004">
      <c r="A4" s="146"/>
      <c r="B4" s="191"/>
      <c r="C4" s="190"/>
      <c r="D4" s="188" t="s">
        <v>93</v>
      </c>
      <c r="E4" s="188" t="s">
        <v>92</v>
      </c>
      <c r="F4" s="190"/>
      <c r="G4" s="188" t="s">
        <v>91</v>
      </c>
      <c r="H4" s="188" t="s">
        <v>90</v>
      </c>
      <c r="I4" s="189"/>
      <c r="J4" s="188" t="s">
        <v>89</v>
      </c>
      <c r="K4" s="188" t="s">
        <v>88</v>
      </c>
      <c r="L4" s="186"/>
      <c r="M4" s="187"/>
      <c r="N4" s="186"/>
      <c r="O4" s="185"/>
      <c r="P4" s="184" t="s">
        <v>87</v>
      </c>
      <c r="Q4" s="183"/>
      <c r="R4" s="182"/>
      <c r="S4" s="181"/>
      <c r="T4" s="180"/>
    </row>
    <row r="5" spans="1:20" ht="18" customHeight="1" x14ac:dyDescent="0.55000000000000004">
      <c r="A5" s="136" t="s">
        <v>86</v>
      </c>
      <c r="B5" s="115" t="s">
        <v>67</v>
      </c>
      <c r="C5" s="22">
        <v>2266</v>
      </c>
      <c r="D5" s="22">
        <v>254</v>
      </c>
      <c r="E5" s="22">
        <v>573</v>
      </c>
      <c r="F5" s="22">
        <v>2274</v>
      </c>
      <c r="G5" s="22">
        <v>504</v>
      </c>
      <c r="H5" s="22">
        <v>607</v>
      </c>
      <c r="I5" s="22">
        <v>2206</v>
      </c>
      <c r="J5" s="22">
        <v>569</v>
      </c>
      <c r="K5" s="22">
        <v>198</v>
      </c>
      <c r="L5" s="22">
        <v>180</v>
      </c>
      <c r="M5" s="22">
        <v>454</v>
      </c>
      <c r="N5" s="22">
        <v>83</v>
      </c>
      <c r="O5" s="22">
        <v>309</v>
      </c>
      <c r="P5" s="22">
        <v>119</v>
      </c>
      <c r="Q5" s="22">
        <v>1613</v>
      </c>
      <c r="R5" s="22">
        <v>666</v>
      </c>
      <c r="S5" s="11"/>
    </row>
    <row r="6" spans="1:20" ht="18" customHeight="1" x14ac:dyDescent="0.55000000000000004">
      <c r="A6" s="135"/>
      <c r="B6" s="115" t="s">
        <v>66</v>
      </c>
      <c r="C6" s="22">
        <v>923</v>
      </c>
      <c r="D6" s="22">
        <v>97</v>
      </c>
      <c r="E6" s="22">
        <v>273</v>
      </c>
      <c r="F6" s="22">
        <v>920</v>
      </c>
      <c r="G6" s="22">
        <v>231</v>
      </c>
      <c r="H6" s="22">
        <v>223</v>
      </c>
      <c r="I6" s="22">
        <v>910</v>
      </c>
      <c r="J6" s="22">
        <v>223</v>
      </c>
      <c r="K6" s="22">
        <v>106</v>
      </c>
      <c r="L6" s="22">
        <v>60</v>
      </c>
      <c r="M6" s="22">
        <v>250</v>
      </c>
      <c r="N6" s="22">
        <v>56</v>
      </c>
      <c r="O6" s="22">
        <v>129</v>
      </c>
      <c r="P6" s="22">
        <v>50</v>
      </c>
      <c r="Q6" s="22">
        <v>545</v>
      </c>
      <c r="R6" s="22">
        <v>382</v>
      </c>
      <c r="S6" s="11"/>
    </row>
    <row r="7" spans="1:20" ht="18" customHeight="1" x14ac:dyDescent="0.55000000000000004">
      <c r="A7" s="134"/>
      <c r="B7" s="115" t="s">
        <v>65</v>
      </c>
      <c r="C7" s="22">
        <v>1343</v>
      </c>
      <c r="D7" s="22">
        <v>157</v>
      </c>
      <c r="E7" s="22">
        <v>300</v>
      </c>
      <c r="F7" s="22">
        <v>1354</v>
      </c>
      <c r="G7" s="22">
        <v>273</v>
      </c>
      <c r="H7" s="22">
        <v>384</v>
      </c>
      <c r="I7" s="22">
        <v>1296</v>
      </c>
      <c r="J7" s="22">
        <v>346</v>
      </c>
      <c r="K7" s="22">
        <v>92</v>
      </c>
      <c r="L7" s="22">
        <v>120</v>
      </c>
      <c r="M7" s="22">
        <v>204</v>
      </c>
      <c r="N7" s="22">
        <v>27</v>
      </c>
      <c r="O7" s="22">
        <v>180</v>
      </c>
      <c r="P7" s="22">
        <v>69</v>
      </c>
      <c r="Q7" s="22">
        <v>1068</v>
      </c>
      <c r="R7" s="22">
        <v>284</v>
      </c>
      <c r="S7" s="11"/>
    </row>
    <row r="8" spans="1:20" ht="18" customHeight="1" x14ac:dyDescent="0.55000000000000004">
      <c r="A8" s="136" t="s">
        <v>29</v>
      </c>
      <c r="B8" s="115" t="s">
        <v>67</v>
      </c>
      <c r="C8" s="22">
        <f>SUM(C11+C14)</f>
        <v>210</v>
      </c>
      <c r="D8" s="22">
        <f>SUM(D11+D14)</f>
        <v>11</v>
      </c>
      <c r="E8" s="22">
        <f>SUM(E11+E14)</f>
        <v>34</v>
      </c>
      <c r="F8" s="22">
        <f>SUM(F11+F14)</f>
        <v>211</v>
      </c>
      <c r="G8" s="22">
        <f>SUM(G11+G14)</f>
        <v>17</v>
      </c>
      <c r="H8" s="22">
        <f>SUM(H11+H14)</f>
        <v>22</v>
      </c>
      <c r="I8" s="22">
        <f>SUM(I11+I14)</f>
        <v>209</v>
      </c>
      <c r="J8" s="22">
        <f>SUM(J11+J14)</f>
        <v>16</v>
      </c>
      <c r="K8" s="22">
        <f>SUM(K11+K14)</f>
        <v>4</v>
      </c>
      <c r="L8" s="22">
        <f>SUM(L11+L14)</f>
        <v>39</v>
      </c>
      <c r="M8" s="22">
        <f>SUM(M11+M14)</f>
        <v>35</v>
      </c>
      <c r="N8" s="22">
        <f>SUM(N11+N14)</f>
        <v>23</v>
      </c>
      <c r="O8" s="22">
        <f>SUM(O11+O14)</f>
        <v>58</v>
      </c>
      <c r="P8" s="22">
        <f>SUM(P11+P14)</f>
        <v>17</v>
      </c>
      <c r="Q8" s="22">
        <f>SUM(Q11+Q14)</f>
        <v>155</v>
      </c>
      <c r="R8" s="22">
        <f>SUM(R11+R14)</f>
        <v>43</v>
      </c>
      <c r="S8" s="11"/>
    </row>
    <row r="9" spans="1:20" ht="18" customHeight="1" x14ac:dyDescent="0.55000000000000004">
      <c r="A9" s="135"/>
      <c r="B9" s="115" t="s">
        <v>66</v>
      </c>
      <c r="C9" s="22">
        <f>SUM(C12+C15)</f>
        <v>73</v>
      </c>
      <c r="D9" s="22">
        <f>SUM(D12+D15)</f>
        <v>3</v>
      </c>
      <c r="E9" s="22">
        <f>SUM(E12+E15)</f>
        <v>23</v>
      </c>
      <c r="F9" s="22">
        <f>SUM(F12+F15)</f>
        <v>74</v>
      </c>
      <c r="G9" s="22">
        <f>SUM(G12+G15)</f>
        <v>9</v>
      </c>
      <c r="H9" s="22">
        <f>SUM(H12+H15)</f>
        <v>15</v>
      </c>
      <c r="I9" s="22">
        <f>SUM(I12+I15)</f>
        <v>72</v>
      </c>
      <c r="J9" s="22">
        <f>SUM(J12+J15)</f>
        <v>6</v>
      </c>
      <c r="K9" s="22">
        <f>SUM(K12+K15)</f>
        <v>3</v>
      </c>
      <c r="L9" s="22">
        <f>SUM(L12+L15)</f>
        <v>9</v>
      </c>
      <c r="M9" s="22">
        <f>SUM(M12+M15)</f>
        <v>25</v>
      </c>
      <c r="N9" s="22">
        <f>SUM(N12+N15)</f>
        <v>19</v>
      </c>
      <c r="O9" s="22">
        <f>SUM(O12+O15)</f>
        <v>19</v>
      </c>
      <c r="P9" s="22">
        <f>SUM(P12+P15)</f>
        <v>7</v>
      </c>
      <c r="Q9" s="22">
        <f>SUM(Q12+Q15)</f>
        <v>42</v>
      </c>
      <c r="R9" s="22">
        <f>SUM(R12+R15)</f>
        <v>26</v>
      </c>
      <c r="S9" s="11"/>
    </row>
    <row r="10" spans="1:20" ht="18" customHeight="1" x14ac:dyDescent="0.55000000000000004">
      <c r="A10" s="134"/>
      <c r="B10" s="115" t="s">
        <v>65</v>
      </c>
      <c r="C10" s="22">
        <f>SUM(C13+C16)</f>
        <v>137</v>
      </c>
      <c r="D10" s="22">
        <f>SUM(D13+D16)</f>
        <v>8</v>
      </c>
      <c r="E10" s="22">
        <f>SUM(E13+E16)</f>
        <v>11</v>
      </c>
      <c r="F10" s="22">
        <f>SUM(F13+F16)</f>
        <v>137</v>
      </c>
      <c r="G10" s="22">
        <f>SUM(G13+G16)</f>
        <v>8</v>
      </c>
      <c r="H10" s="22">
        <f>SUM(H13+H16)</f>
        <v>7</v>
      </c>
      <c r="I10" s="22">
        <f>SUM(I13+I16)</f>
        <v>137</v>
      </c>
      <c r="J10" s="22">
        <f>SUM(J13+J16)</f>
        <v>10</v>
      </c>
      <c r="K10" s="22">
        <f>SUM(K13+K16)</f>
        <v>1</v>
      </c>
      <c r="L10" s="22">
        <f>SUM(L13+L16)</f>
        <v>30</v>
      </c>
      <c r="M10" s="22">
        <f>SUM(M13+M16)</f>
        <v>10</v>
      </c>
      <c r="N10" s="22">
        <f>SUM(N13+N16)</f>
        <v>4</v>
      </c>
      <c r="O10" s="22">
        <f>SUM(O13+O16)</f>
        <v>39</v>
      </c>
      <c r="P10" s="22">
        <f>SUM(P13+P16)</f>
        <v>10</v>
      </c>
      <c r="Q10" s="22">
        <f>SUM(Q13+Q16)</f>
        <v>113</v>
      </c>
      <c r="R10" s="22">
        <f>SUM(R13+R16)</f>
        <v>17</v>
      </c>
      <c r="S10" s="11"/>
    </row>
    <row r="11" spans="1:20" ht="17.5" customHeight="1" x14ac:dyDescent="0.55000000000000004">
      <c r="A11" s="111" t="s">
        <v>28</v>
      </c>
      <c r="B11" s="107" t="s">
        <v>67</v>
      </c>
      <c r="C11" s="20">
        <f>IF(SUM(C12:C13)=0,"-",SUM(C12:C13))</f>
        <v>167</v>
      </c>
      <c r="D11" s="20">
        <f>IF(SUM(D12:D13)=0,"-",SUM(D12:D13))</f>
        <v>6</v>
      </c>
      <c r="E11" s="20">
        <f>IF(SUM(E12:E13)=0,"-",SUM(E12:E13))</f>
        <v>27</v>
      </c>
      <c r="F11" s="20">
        <f>IF(SUM(F12:F13)=0,"-",SUM(F12:F13))</f>
        <v>167</v>
      </c>
      <c r="G11" s="20">
        <f>IF(SUM(G12:G13)=0,"-",SUM(G12:G13))</f>
        <v>10</v>
      </c>
      <c r="H11" s="20">
        <f>IF(SUM(H12:H13)=0,"-",SUM(H12:H13))</f>
        <v>15</v>
      </c>
      <c r="I11" s="20">
        <f>IF(SUM(I12:I13)=0,"-",SUM(I12:I13))</f>
        <v>167</v>
      </c>
      <c r="J11" s="20">
        <f>IF(SUM(J12:J13)=0,"-",SUM(J12:J13))</f>
        <v>11</v>
      </c>
      <c r="K11" s="20">
        <f>IF(SUM(K12:K13)=0,"-",SUM(K12:K13))</f>
        <v>3</v>
      </c>
      <c r="L11" s="20">
        <f>IF(SUM(L12:L13)=0,"-",SUM(L12:L13))</f>
        <v>37</v>
      </c>
      <c r="M11" s="20">
        <f>IF(SUM(M12:M13)=0,"-",SUM(M12:M13))</f>
        <v>32</v>
      </c>
      <c r="N11" s="20">
        <f>IF(SUM(N12:N13)=0,"-",SUM(N12:N13))</f>
        <v>23</v>
      </c>
      <c r="O11" s="20">
        <f>IF(SUM(O12:O13)=0,"-",SUM(O12:O13))</f>
        <v>52</v>
      </c>
      <c r="P11" s="20">
        <f>IF(SUM(P12:P13)=0,"-",SUM(P12:P13))</f>
        <v>13</v>
      </c>
      <c r="Q11" s="20">
        <f>IF(SUM(Q12:Q13)=0,"-",SUM(Q12:Q13))</f>
        <v>130</v>
      </c>
      <c r="R11" s="20">
        <f>IF(SUM(R12:R13)=0,"-",SUM(R12:R13))</f>
        <v>37</v>
      </c>
      <c r="S11" s="11"/>
    </row>
    <row r="12" spans="1:20" ht="18" customHeight="1" x14ac:dyDescent="0.55000000000000004">
      <c r="A12" s="110"/>
      <c r="B12" s="107" t="s">
        <v>66</v>
      </c>
      <c r="C12" s="20">
        <v>60</v>
      </c>
      <c r="D12" s="20">
        <v>2</v>
      </c>
      <c r="E12" s="20">
        <v>21</v>
      </c>
      <c r="F12" s="20">
        <v>60</v>
      </c>
      <c r="G12" s="20">
        <v>7</v>
      </c>
      <c r="H12" s="20">
        <v>12</v>
      </c>
      <c r="I12" s="20">
        <v>60</v>
      </c>
      <c r="J12" s="20">
        <v>5</v>
      </c>
      <c r="K12" s="20">
        <v>2</v>
      </c>
      <c r="L12" s="20">
        <v>9</v>
      </c>
      <c r="M12" s="20">
        <v>24</v>
      </c>
      <c r="N12" s="20">
        <v>19</v>
      </c>
      <c r="O12" s="20">
        <v>15</v>
      </c>
      <c r="P12" s="20">
        <v>4</v>
      </c>
      <c r="Q12" s="20">
        <v>35</v>
      </c>
      <c r="R12" s="20">
        <v>25</v>
      </c>
      <c r="S12" s="11"/>
    </row>
    <row r="13" spans="1:20" ht="18" customHeight="1" x14ac:dyDescent="0.55000000000000004">
      <c r="A13" s="108"/>
      <c r="B13" s="107" t="s">
        <v>65</v>
      </c>
      <c r="C13" s="20">
        <v>107</v>
      </c>
      <c r="D13" s="20">
        <v>4</v>
      </c>
      <c r="E13" s="20">
        <v>6</v>
      </c>
      <c r="F13" s="20">
        <v>107</v>
      </c>
      <c r="G13" s="20">
        <v>3</v>
      </c>
      <c r="H13" s="20">
        <v>3</v>
      </c>
      <c r="I13" s="20">
        <v>107</v>
      </c>
      <c r="J13" s="20">
        <v>6</v>
      </c>
      <c r="K13" s="20">
        <v>1</v>
      </c>
      <c r="L13" s="20">
        <v>28</v>
      </c>
      <c r="M13" s="20">
        <v>8</v>
      </c>
      <c r="N13" s="20">
        <v>4</v>
      </c>
      <c r="O13" s="20">
        <v>37</v>
      </c>
      <c r="P13" s="20">
        <v>9</v>
      </c>
      <c r="Q13" s="20">
        <v>95</v>
      </c>
      <c r="R13" s="20">
        <v>12</v>
      </c>
      <c r="S13" s="11"/>
    </row>
    <row r="14" spans="1:20" s="175" customFormat="1" ht="18" customHeight="1" x14ac:dyDescent="0.55000000000000004">
      <c r="A14" s="111" t="s">
        <v>68</v>
      </c>
      <c r="B14" s="107" t="s">
        <v>67</v>
      </c>
      <c r="C14" s="20">
        <f>IF(SUM(C15:C16)=0,"-",(SUM(C15:C16)))</f>
        <v>43</v>
      </c>
      <c r="D14" s="20">
        <f>IF(SUM(D15:D16)=0,"-",(SUM(D15:D16)))</f>
        <v>5</v>
      </c>
      <c r="E14" s="20">
        <f>IF(SUM(E15:E16)=0,"-",(SUM(E15:E16)))</f>
        <v>7</v>
      </c>
      <c r="F14" s="20">
        <f>IF(SUM(F15:F16)=0,"-",(SUM(F15:F16)))</f>
        <v>44</v>
      </c>
      <c r="G14" s="20">
        <f>IF(SUM(G15:G16)=0,"-",(SUM(G15:G16)))</f>
        <v>7</v>
      </c>
      <c r="H14" s="20">
        <f>IF(SUM(H15:H16)=0,"-",(SUM(H15:H16)))</f>
        <v>7</v>
      </c>
      <c r="I14" s="20">
        <f>IF(SUM(I15:I16)=0,"-",(SUM(I15:I16)))</f>
        <v>42</v>
      </c>
      <c r="J14" s="20">
        <f>IF(SUM(J15:J16)=0,"-",(SUM(J15:J16)))</f>
        <v>5</v>
      </c>
      <c r="K14" s="20">
        <f>IF(SUM(K15:K16)=0,"-",(SUM(K15:K16)))</f>
        <v>1</v>
      </c>
      <c r="L14" s="20">
        <f>IF(SUM(L15:L16)=0,"-",(SUM(L15:L16)))</f>
        <v>2</v>
      </c>
      <c r="M14" s="20">
        <f>IF(SUM(M15:M16)=0,"-",(SUM(M15:M16)))</f>
        <v>3</v>
      </c>
      <c r="N14" s="20" t="str">
        <f>IF(SUM(N15:N16)=0,"-",(SUM(N15:N16)))</f>
        <v>-</v>
      </c>
      <c r="O14" s="20">
        <f>IF(SUM(O15:O16)=0,"-",(SUM(O15:O16)))</f>
        <v>6</v>
      </c>
      <c r="P14" s="20">
        <f>IF(SUM(P15:P16)=0,"-",(SUM(P15:P16)))</f>
        <v>4</v>
      </c>
      <c r="Q14" s="20">
        <f>IF(SUM(Q15:Q16)=0,"-",(SUM(Q15:Q16)))</f>
        <v>25</v>
      </c>
      <c r="R14" s="20">
        <f>IF(SUM(R15:R16)=0,"-",(SUM(R15:R16)))</f>
        <v>6</v>
      </c>
      <c r="S14" s="176"/>
    </row>
    <row r="15" spans="1:20" s="175" customFormat="1" ht="18" customHeight="1" x14ac:dyDescent="0.55000000000000004">
      <c r="A15" s="178"/>
      <c r="B15" s="107" t="s">
        <v>66</v>
      </c>
      <c r="C15" s="20">
        <f>IF(SUM(C18,C21,C24,C27,C30,C33,C36,C39)=0,"-",(SUM(C18,C21,C24,C27,C30,C33,C36,C39)))</f>
        <v>13</v>
      </c>
      <c r="D15" s="20">
        <f>IF(SUM(D18,D21,D24,D27,D30,D33,D36,D39)=0,"-",(SUM(D18,D21,D24,D27,D30,D33,D36,D39)))</f>
        <v>1</v>
      </c>
      <c r="E15" s="20">
        <f>IF(SUM(E18,E21,E24,E27,E30,E33,E36,E39)=0,"-",(SUM(E18,E21,E24,E27,E30,E33,E36,E39)))</f>
        <v>2</v>
      </c>
      <c r="F15" s="20">
        <f>IF(SUM(F18,F21,F24,F27,F30,F33,F36,F39)=0,"-",(SUM(F18,F21,F24,F27,F30,F33,F36,F39)))</f>
        <v>14</v>
      </c>
      <c r="G15" s="20">
        <f>IF(SUM(G18,G21,G24,G27,G30,G33,G36,G39)=0,"-",(SUM(G18,G21,G24,G27,G30,G33,G36,G39)))</f>
        <v>2</v>
      </c>
      <c r="H15" s="20">
        <f>IF(SUM(H18,H21,H24,H27,H30,H33,H36,H39)=0,"-",(SUM(H18,H21,H24,H27,H30,H33,H36,H39)))</f>
        <v>3</v>
      </c>
      <c r="I15" s="20">
        <f>IF(SUM(I18,I21,I24,I27,I30,I33,I36,I39)=0,"-",(SUM(I18,I21,I24,I27,I30,I33,I36,I39)))</f>
        <v>12</v>
      </c>
      <c r="J15" s="20">
        <f>IF(SUM(J18,J21,J24,J27,J30,J33,J36,J39)=0,"-",(SUM(J18,J21,J24,J27,J30,J33,J36,J39)))</f>
        <v>1</v>
      </c>
      <c r="K15" s="20">
        <f>IF(SUM(K18,K21,K24,K27,K30,K33,K36,K39)=0,"-",(SUM(K18,K21,K24,K27,K30,K33,K36,K39)))</f>
        <v>1</v>
      </c>
      <c r="L15" s="20" t="str">
        <f>IF(SUM(L18,L21,L24,L27,L30,L33,L36,L39)=0,"-",(SUM(L18,L21,L24,L27,L30,L33,L36,L39)))</f>
        <v>-</v>
      </c>
      <c r="M15" s="20">
        <f>IF(SUM(M18,M21,M24,M27,M30,M33,M36,M39)=0,"-",(SUM(M18,M21,M24,M27,M30,M33,M36,M39)))</f>
        <v>1</v>
      </c>
      <c r="N15" s="20" t="str">
        <f>IF(SUM(N18,N21,N24,N27,N30,N33,N36,N39)=0,"-",(SUM(N18,N21,N24,N27,N30,N33,N36,N39)))</f>
        <v>-</v>
      </c>
      <c r="O15" s="20">
        <f>IF(SUM(O18,O21,O24,O27,O30,O33,O36,O39)=0,"-",(SUM(O18,O21,O24,O27,O30,O33,O36,O39)))</f>
        <v>4</v>
      </c>
      <c r="P15" s="20">
        <f>IF(SUM(P18,P21,P24,P27,P30,P33,P36,P39)=0,"-",(SUM(P18,P21,P24,P27,P30,P33,P36,P39)))</f>
        <v>3</v>
      </c>
      <c r="Q15" s="20">
        <f>IF(SUM(Q18,Q21,Q24,Q27,Q30,Q33,Q36,Q39)=0,"-",(SUM(Q18,Q21,Q24,Q27,Q30,Q33,Q36,Q39)))</f>
        <v>7</v>
      </c>
      <c r="R15" s="20">
        <f>IF(SUM(R18,R21,R24,R27,R30,R33,R36,R39)=0,"-",(SUM(R18,R21,R24,R27,R30,R33,R36,R39)))</f>
        <v>1</v>
      </c>
      <c r="S15" s="176"/>
    </row>
    <row r="16" spans="1:20" s="175" customFormat="1" ht="18" customHeight="1" x14ac:dyDescent="0.55000000000000004">
      <c r="A16" s="177"/>
      <c r="B16" s="107" t="s">
        <v>65</v>
      </c>
      <c r="C16" s="20">
        <f>IF(SUM(C19,C22,C25,C28,C31,C34,C37,C40)=0,"-",(SUM(C19,C22,C25,C28,C31,C34,C37,C40)))</f>
        <v>30</v>
      </c>
      <c r="D16" s="20">
        <f>IF(SUM(D19,D22,D25,D28,D31,D34,D37,D40)=0,"-",(SUM(D19,D22,D25,D28,D31,D34,D37,D40)))</f>
        <v>4</v>
      </c>
      <c r="E16" s="20">
        <f>IF(SUM(E19,E22,E25,E28,E31,E34,E37,E40)=0,"-",(SUM(E19,E22,E25,E28,E31,E34,E37,E40)))</f>
        <v>5</v>
      </c>
      <c r="F16" s="20">
        <f>IF(SUM(F19,F22,F25,F28,F31,F34,F37,F40)=0,"-",(SUM(F19,F22,F25,F28,F31,F34,F37,F40)))</f>
        <v>30</v>
      </c>
      <c r="G16" s="20">
        <f>IF(SUM(G19,G22,G25,G28,G31,G34,G37,G40)=0,"-",(SUM(G19,G22,G25,G28,G31,G34,G37,G40)))</f>
        <v>5</v>
      </c>
      <c r="H16" s="20">
        <f>IF(SUM(H19,H22,H25,H28,H31,H34,H37,H40)=0,"-",(SUM(H19,H22,H25,H28,H31,H34,H37,H40)))</f>
        <v>4</v>
      </c>
      <c r="I16" s="20">
        <f>IF(SUM(I19,I22,I25,I28,I31,I34,I37,I40)=0,"-",(SUM(I19,I22,I25,I28,I31,I34,I37,I40)))</f>
        <v>30</v>
      </c>
      <c r="J16" s="20">
        <f>IF(SUM(J19,J22,J25,J28,J31,J34,J37,J40)=0,"-",(SUM(J19,J22,J25,J28,J31,J34,J37,J40)))</f>
        <v>4</v>
      </c>
      <c r="K16" s="20" t="str">
        <f>IF(SUM(K19,K22,K25,K28,K31,K34,K37,K40)=0,"-",(SUM(K19,K22,K25,K28,K31,K34,K37,K40)))</f>
        <v>-</v>
      </c>
      <c r="L16" s="20">
        <f>IF(SUM(L19,L22,L25,L28,L31,L34,L37,L40)=0,"-",(SUM(L19,L22,L25,L28,L31,L34,L37,L40)))</f>
        <v>2</v>
      </c>
      <c r="M16" s="20">
        <f>IF(SUM(M19,M22,M25,M28,M31,M34,M37,M40)=0,"-",(SUM(M19,M22,M25,M28,M31,M34,M37,M40)))</f>
        <v>2</v>
      </c>
      <c r="N16" s="20" t="str">
        <f>IF(SUM(N19,N22,N25,N28,N31,N34,N37,N40)=0,"-",(SUM(N19,N22,N25,N28,N31,N34,N37,N40)))</f>
        <v>-</v>
      </c>
      <c r="O16" s="20">
        <f>IF(SUM(O19,O22,O25,O28,O31,O34,O37,O40)=0,"-",(SUM(O19,O22,O25,O28,O31,O34,O37,O40)))</f>
        <v>2</v>
      </c>
      <c r="P16" s="20">
        <f>IF(SUM(P19,P22,P25,P28,P31,P34,P37,P40)=0,"-",(SUM(P19,P22,P25,P28,P31,P34,P37,P40)))</f>
        <v>1</v>
      </c>
      <c r="Q16" s="20">
        <f>IF(SUM(Q19,Q22,Q25,Q28,Q31,Q34,Q37,Q40)=0,"-",(SUM(Q19,Q22,Q25,Q28,Q31,Q34,Q37,Q40)))</f>
        <v>18</v>
      </c>
      <c r="R16" s="20">
        <f>IF(SUM(R19,R22,R25,R28,R31,R34,R37,R40)=0,"-",(SUM(R19,R22,R25,R28,R31,R34,R37,R40)))</f>
        <v>5</v>
      </c>
      <c r="S16" s="176"/>
    </row>
    <row r="17" spans="1:19" ht="18" customHeight="1" x14ac:dyDescent="0.55000000000000004">
      <c r="A17" s="104" t="s">
        <v>26</v>
      </c>
      <c r="B17" s="172" t="s">
        <v>67</v>
      </c>
      <c r="C17" s="18">
        <f>IF(SUM(C18:C19)=0,"-",SUM(C18:C19))</f>
        <v>17</v>
      </c>
      <c r="D17" s="18">
        <f>IF(SUM(D18:D19)=0,"-",SUM(D18:D19))</f>
        <v>3</v>
      </c>
      <c r="E17" s="18">
        <f>IF(SUM(E18:E19)=0,"-",SUM(E18:E19))</f>
        <v>7</v>
      </c>
      <c r="F17" s="18">
        <f>IF(SUM(F18:F19)=0,"-",SUM(F18:F19))</f>
        <v>17</v>
      </c>
      <c r="G17" s="18">
        <f>IF(SUM(G18:G19)=0,"-",SUM(G18:G19))</f>
        <v>5</v>
      </c>
      <c r="H17" s="18">
        <f>IF(SUM(H18:H19)=0,"-",SUM(H18:H19))</f>
        <v>7</v>
      </c>
      <c r="I17" s="18">
        <f>IF(SUM(I18:I19)=0,"-",SUM(I18:I19))</f>
        <v>17</v>
      </c>
      <c r="J17" s="18">
        <f>IF(SUM(J18:J19)=0,"-",SUM(J18:J19))</f>
        <v>4</v>
      </c>
      <c r="K17" s="18">
        <f>IF(SUM(K18:K19)=0,"-",SUM(K18:K19))</f>
        <v>1</v>
      </c>
      <c r="L17" s="18">
        <f>IF(SUM(L18:L19)=0,"-",SUM(L18:L19))</f>
        <v>1</v>
      </c>
      <c r="M17" s="18" t="str">
        <f>IF(SUM(M18:M19)=0,"-",SUM(M18:M19))</f>
        <v>-</v>
      </c>
      <c r="N17" s="18" t="str">
        <f>IF(SUM(N18:N19)=0,"-",SUM(N18:N19))</f>
        <v>-</v>
      </c>
      <c r="O17" s="18">
        <f>IF(SUM(O18:O19)=0,"-",SUM(O18:O19))</f>
        <v>4</v>
      </c>
      <c r="P17" s="18">
        <f>IF(SUM(P18:P19)=0,"-",SUM(P18:P19))</f>
        <v>4</v>
      </c>
      <c r="Q17" s="18">
        <f>IF(SUM(Q18:Q19)=0,"-",SUM(Q18:Q19))</f>
        <v>13</v>
      </c>
      <c r="R17" s="18">
        <f>IF(SUM(R18:R19)=0,"-",SUM(R18:R19))</f>
        <v>4</v>
      </c>
      <c r="S17" s="11"/>
    </row>
    <row r="18" spans="1:19" ht="18" customHeight="1" x14ac:dyDescent="0.55000000000000004">
      <c r="A18" s="103"/>
      <c r="B18" s="172" t="s">
        <v>66</v>
      </c>
      <c r="C18" s="18">
        <v>4</v>
      </c>
      <c r="D18" s="18" t="s">
        <v>18</v>
      </c>
      <c r="E18" s="18">
        <v>2</v>
      </c>
      <c r="F18" s="18">
        <v>4</v>
      </c>
      <c r="G18" s="18">
        <v>1</v>
      </c>
      <c r="H18" s="18">
        <v>3</v>
      </c>
      <c r="I18" s="18">
        <v>4</v>
      </c>
      <c r="J18" s="18">
        <v>1</v>
      </c>
      <c r="K18" s="18">
        <v>1</v>
      </c>
      <c r="L18" s="18" t="s">
        <v>18</v>
      </c>
      <c r="M18" s="18" t="s">
        <v>18</v>
      </c>
      <c r="N18" s="18" t="s">
        <v>18</v>
      </c>
      <c r="O18" s="18">
        <v>3</v>
      </c>
      <c r="P18" s="18">
        <v>3</v>
      </c>
      <c r="Q18" s="18">
        <v>3</v>
      </c>
      <c r="R18" s="18">
        <v>1</v>
      </c>
      <c r="S18" s="11"/>
    </row>
    <row r="19" spans="1:19" ht="18" customHeight="1" x14ac:dyDescent="0.55000000000000004">
      <c r="A19" s="102"/>
      <c r="B19" s="172" t="s">
        <v>65</v>
      </c>
      <c r="C19" s="18">
        <v>13</v>
      </c>
      <c r="D19" s="18">
        <v>3</v>
      </c>
      <c r="E19" s="18">
        <v>5</v>
      </c>
      <c r="F19" s="18">
        <v>13</v>
      </c>
      <c r="G19" s="18">
        <v>4</v>
      </c>
      <c r="H19" s="18">
        <v>4</v>
      </c>
      <c r="I19" s="18">
        <v>13</v>
      </c>
      <c r="J19" s="18">
        <v>3</v>
      </c>
      <c r="K19" s="18" t="s">
        <v>18</v>
      </c>
      <c r="L19" s="18">
        <v>1</v>
      </c>
      <c r="M19" s="18" t="s">
        <v>18</v>
      </c>
      <c r="N19" s="18" t="s">
        <v>18</v>
      </c>
      <c r="O19" s="18">
        <v>1</v>
      </c>
      <c r="P19" s="18">
        <v>1</v>
      </c>
      <c r="Q19" s="18">
        <v>10</v>
      </c>
      <c r="R19" s="18">
        <v>3</v>
      </c>
      <c r="S19" s="11"/>
    </row>
    <row r="20" spans="1:19" ht="18" customHeight="1" x14ac:dyDescent="0.55000000000000004">
      <c r="A20" s="104" t="s">
        <v>25</v>
      </c>
      <c r="B20" s="172" t="s">
        <v>67</v>
      </c>
      <c r="C20" s="18">
        <f>IF(SUM(C21:C22)=0,"-",SUM(C21:C22))</f>
        <v>10</v>
      </c>
      <c r="D20" s="18" t="str">
        <f>IF(SUM(D21:D22)=0,"-",SUM(D21:D22))</f>
        <v>-</v>
      </c>
      <c r="E20" s="18" t="str">
        <f>IF(SUM(E21:E22)=0,"-",SUM(E21:E22))</f>
        <v>-</v>
      </c>
      <c r="F20" s="18">
        <f>IF(SUM(F21:F22)=0,"-",SUM(F21:F22))</f>
        <v>10</v>
      </c>
      <c r="G20" s="18" t="str">
        <f>IF(SUM(G21:G22)=0,"-",SUM(G21:G22))</f>
        <v>-</v>
      </c>
      <c r="H20" s="18" t="str">
        <f>IF(SUM(H21:H22)=0,"-",SUM(H21:H22))</f>
        <v>-</v>
      </c>
      <c r="I20" s="18">
        <f>IF(SUM(I21:I22)=0,"-",SUM(I21:I22))</f>
        <v>10</v>
      </c>
      <c r="J20" s="18" t="str">
        <f>IF(SUM(J21:J22)=0,"-",SUM(J21:J22))</f>
        <v>-</v>
      </c>
      <c r="K20" s="18" t="str">
        <f>IF(SUM(K21:K22)=0,"-",SUM(K21:K22))</f>
        <v>-</v>
      </c>
      <c r="L20" s="18" t="str">
        <f>IF(SUM(L21:L22)=0,"-",SUM(L21:L22))</f>
        <v>-</v>
      </c>
      <c r="M20" s="18" t="str">
        <f>IF(SUM(M21:M22)=0,"-",SUM(M21:M22))</f>
        <v>-</v>
      </c>
      <c r="N20" s="18" t="str">
        <f>IF(SUM(N21:N22)=0,"-",SUM(N21:N22))</f>
        <v>-</v>
      </c>
      <c r="O20" s="18" t="str">
        <f>IF(SUM(O21:O22)=0,"-",SUM(O21:O22))</f>
        <v>-</v>
      </c>
      <c r="P20" s="18" t="str">
        <f>IF(SUM(P21:P22)=0,"-",SUM(P21:P22))</f>
        <v>-</v>
      </c>
      <c r="Q20" s="18" t="str">
        <f>IF(SUM(Q21:Q22)=0,"-",SUM(Q21:Q22))</f>
        <v>-</v>
      </c>
      <c r="R20" s="18" t="str">
        <f>IF(SUM(R21:R22)=0,"-",SUM(R21:R22))</f>
        <v>-</v>
      </c>
      <c r="S20" s="11"/>
    </row>
    <row r="21" spans="1:19" ht="18" customHeight="1" x14ac:dyDescent="0.55000000000000004">
      <c r="A21" s="103"/>
      <c r="B21" s="172" t="s">
        <v>66</v>
      </c>
      <c r="C21" s="18">
        <v>4</v>
      </c>
      <c r="D21" s="18" t="s">
        <v>18</v>
      </c>
      <c r="E21" s="18" t="s">
        <v>18</v>
      </c>
      <c r="F21" s="18">
        <v>4</v>
      </c>
      <c r="G21" s="18" t="s">
        <v>18</v>
      </c>
      <c r="H21" s="18" t="s">
        <v>18</v>
      </c>
      <c r="I21" s="18">
        <v>4</v>
      </c>
      <c r="J21" s="18" t="s">
        <v>18</v>
      </c>
      <c r="K21" s="18" t="s">
        <v>18</v>
      </c>
      <c r="L21" s="18" t="s">
        <v>18</v>
      </c>
      <c r="M21" s="18" t="s">
        <v>18</v>
      </c>
      <c r="N21" s="18" t="s">
        <v>18</v>
      </c>
      <c r="O21" s="18" t="s">
        <v>18</v>
      </c>
      <c r="P21" s="18" t="s">
        <v>18</v>
      </c>
      <c r="Q21" s="18" t="s">
        <v>18</v>
      </c>
      <c r="R21" s="18" t="s">
        <v>18</v>
      </c>
      <c r="S21" s="11"/>
    </row>
    <row r="22" spans="1:19" ht="18" customHeight="1" x14ac:dyDescent="0.55000000000000004">
      <c r="A22" s="102"/>
      <c r="B22" s="172" t="s">
        <v>65</v>
      </c>
      <c r="C22" s="18">
        <v>6</v>
      </c>
      <c r="D22" s="18" t="s">
        <v>18</v>
      </c>
      <c r="E22" s="18" t="s">
        <v>18</v>
      </c>
      <c r="F22" s="18">
        <v>6</v>
      </c>
      <c r="G22" s="18" t="s">
        <v>18</v>
      </c>
      <c r="H22" s="18" t="s">
        <v>18</v>
      </c>
      <c r="I22" s="18">
        <v>6</v>
      </c>
      <c r="J22" s="18" t="s">
        <v>18</v>
      </c>
      <c r="K22" s="18" t="s">
        <v>18</v>
      </c>
      <c r="L22" s="18" t="s">
        <v>18</v>
      </c>
      <c r="M22" s="18" t="s">
        <v>18</v>
      </c>
      <c r="N22" s="18" t="s">
        <v>18</v>
      </c>
      <c r="O22" s="18" t="s">
        <v>18</v>
      </c>
      <c r="P22" s="18" t="s">
        <v>18</v>
      </c>
      <c r="Q22" s="18" t="s">
        <v>18</v>
      </c>
      <c r="R22" s="18" t="s">
        <v>18</v>
      </c>
      <c r="S22" s="11"/>
    </row>
    <row r="23" spans="1:19" ht="18" customHeight="1" x14ac:dyDescent="0.55000000000000004">
      <c r="A23" s="104" t="s">
        <v>24</v>
      </c>
      <c r="B23" s="172" t="s">
        <v>67</v>
      </c>
      <c r="C23" s="18">
        <f>IF(SUM(C24:C25)=0,"-",SUM(C24:C25))</f>
        <v>3</v>
      </c>
      <c r="D23" s="18" t="str">
        <f>IF(SUM(D24:D25)=0,"-",SUM(D24:D25))</f>
        <v>-</v>
      </c>
      <c r="E23" s="18" t="str">
        <f>IF(SUM(E24:E25)=0,"-",SUM(E24:E25))</f>
        <v>-</v>
      </c>
      <c r="F23" s="18">
        <f>IF(SUM(F24:F25)=0,"-",SUM(F24:F25))</f>
        <v>3</v>
      </c>
      <c r="G23" s="18" t="str">
        <f>IF(SUM(G24:G25)=0,"-",SUM(G24:G25))</f>
        <v>-</v>
      </c>
      <c r="H23" s="18" t="str">
        <f>IF(SUM(H24:H25)=0,"-",SUM(H24:H25))</f>
        <v>-</v>
      </c>
      <c r="I23" s="18">
        <f>IF(SUM(I24:I25)=0,"-",SUM(I24:I25))</f>
        <v>3</v>
      </c>
      <c r="J23" s="18" t="str">
        <f>IF(SUM(J24:J25)=0,"-",SUM(J24:J25))</f>
        <v>-</v>
      </c>
      <c r="K23" s="18" t="str">
        <f>IF(SUM(K24:K25)=0,"-",SUM(K24:K25))</f>
        <v>-</v>
      </c>
      <c r="L23" s="18" t="str">
        <f>IF(SUM(L24:L25)=0,"-",SUM(L24:L25))</f>
        <v>-</v>
      </c>
      <c r="M23" s="18" t="str">
        <f>IF(SUM(M24:M25)=0,"-",SUM(M24:M25))</f>
        <v>-</v>
      </c>
      <c r="N23" s="18" t="str">
        <f>IF(SUM(N24:N25)=0,"-",SUM(N24:N25))</f>
        <v>-</v>
      </c>
      <c r="O23" s="18" t="str">
        <f>IF(SUM(O24:O25)=0,"-",SUM(O24:O25))</f>
        <v>-</v>
      </c>
      <c r="P23" s="18" t="str">
        <f>IF(SUM(P24:P25)=0,"-",SUM(P24:P25))</f>
        <v>-</v>
      </c>
      <c r="Q23" s="18">
        <f>IF(SUM(Q24:Q25)=0,"-",SUM(Q24:Q25))</f>
        <v>2</v>
      </c>
      <c r="R23" s="18">
        <f>IF(SUM(R24:R25)=0,"-",SUM(R24:R25))</f>
        <v>1</v>
      </c>
      <c r="S23" s="11"/>
    </row>
    <row r="24" spans="1:19" ht="18" customHeight="1" x14ac:dyDescent="0.55000000000000004">
      <c r="A24" s="103"/>
      <c r="B24" s="172" t="s">
        <v>66</v>
      </c>
      <c r="C24" s="18" t="s">
        <v>18</v>
      </c>
      <c r="D24" s="18" t="s">
        <v>18</v>
      </c>
      <c r="E24" s="18" t="s">
        <v>18</v>
      </c>
      <c r="F24" s="18" t="s">
        <v>18</v>
      </c>
      <c r="G24" s="18" t="s">
        <v>18</v>
      </c>
      <c r="H24" s="18" t="s">
        <v>18</v>
      </c>
      <c r="I24" s="18" t="s">
        <v>18</v>
      </c>
      <c r="J24" s="18" t="s">
        <v>18</v>
      </c>
      <c r="K24" s="18" t="s">
        <v>18</v>
      </c>
      <c r="L24" s="18" t="s">
        <v>18</v>
      </c>
      <c r="M24" s="18" t="s">
        <v>18</v>
      </c>
      <c r="N24" s="18" t="s">
        <v>18</v>
      </c>
      <c r="O24" s="18" t="s">
        <v>18</v>
      </c>
      <c r="P24" s="18" t="s">
        <v>18</v>
      </c>
      <c r="Q24" s="18" t="s">
        <v>18</v>
      </c>
      <c r="R24" s="18" t="s">
        <v>18</v>
      </c>
      <c r="S24" s="11"/>
    </row>
    <row r="25" spans="1:19" ht="18" customHeight="1" x14ac:dyDescent="0.55000000000000004">
      <c r="A25" s="102"/>
      <c r="B25" s="172" t="s">
        <v>65</v>
      </c>
      <c r="C25" s="18">
        <v>3</v>
      </c>
      <c r="D25" s="18" t="s">
        <v>18</v>
      </c>
      <c r="E25" s="18" t="s">
        <v>18</v>
      </c>
      <c r="F25" s="18">
        <v>3</v>
      </c>
      <c r="G25" s="18" t="s">
        <v>18</v>
      </c>
      <c r="H25" s="18" t="s">
        <v>18</v>
      </c>
      <c r="I25" s="18">
        <v>3</v>
      </c>
      <c r="J25" s="18" t="s">
        <v>18</v>
      </c>
      <c r="K25" s="18" t="s">
        <v>18</v>
      </c>
      <c r="L25" s="18" t="s">
        <v>18</v>
      </c>
      <c r="M25" s="18" t="s">
        <v>18</v>
      </c>
      <c r="N25" s="18" t="s">
        <v>18</v>
      </c>
      <c r="O25" s="18" t="s">
        <v>18</v>
      </c>
      <c r="P25" s="18" t="s">
        <v>18</v>
      </c>
      <c r="Q25" s="18">
        <v>2</v>
      </c>
      <c r="R25" s="18">
        <v>1</v>
      </c>
      <c r="S25" s="11"/>
    </row>
    <row r="26" spans="1:19" ht="18" customHeight="1" x14ac:dyDescent="0.55000000000000004">
      <c r="A26" s="104" t="s">
        <v>23</v>
      </c>
      <c r="B26" s="172" t="s">
        <v>67</v>
      </c>
      <c r="C26" s="18">
        <f>IF(SUM(C27:C28)=0,"-",SUM(C27:C28))</f>
        <v>2</v>
      </c>
      <c r="D26" s="18" t="str">
        <f>IF(SUM(D27:D28)=0,"-",SUM(D27:D28))</f>
        <v>-</v>
      </c>
      <c r="E26" s="18" t="str">
        <f>IF(SUM(E27:E28)=0,"-",SUM(E27:E28))</f>
        <v>-</v>
      </c>
      <c r="F26" s="18">
        <f>IF(SUM(F27:F28)=0,"-",SUM(F27:F28))</f>
        <v>2</v>
      </c>
      <c r="G26" s="18" t="str">
        <f>IF(SUM(G27:G28)=0,"-",SUM(G27:G28))</f>
        <v>-</v>
      </c>
      <c r="H26" s="18" t="str">
        <f>IF(SUM(H27:H28)=0,"-",SUM(H27:H28))</f>
        <v>-</v>
      </c>
      <c r="I26" s="18">
        <f>IF(SUM(I27:I28)=0,"-",SUM(I27:I28))</f>
        <v>2</v>
      </c>
      <c r="J26" s="18" t="str">
        <f>IF(SUM(J27:J28)=0,"-",SUM(J27:J28))</f>
        <v>-</v>
      </c>
      <c r="K26" s="18" t="str">
        <f>IF(SUM(K27:K28)=0,"-",SUM(K27:K28))</f>
        <v>-</v>
      </c>
      <c r="L26" s="18" t="str">
        <f>IF(SUM(L27:L28)=0,"-",SUM(L27:L28))</f>
        <v>-</v>
      </c>
      <c r="M26" s="18">
        <f>IF(SUM(M27:M28)=0,"-",SUM(M27:M28))</f>
        <v>1</v>
      </c>
      <c r="N26" s="18" t="str">
        <f>IF(SUM(N27:N28)=0,"-",SUM(N27:N28))</f>
        <v>-</v>
      </c>
      <c r="O26" s="18">
        <f>IF(SUM(O27:O28)=0,"-",SUM(O27:O28))</f>
        <v>1</v>
      </c>
      <c r="P26" s="18" t="str">
        <f>IF(SUM(P27:P28)=0,"-",SUM(P27:P28))</f>
        <v>-</v>
      </c>
      <c r="Q26" s="18">
        <f>IF(SUM(Q27:Q28)=0,"-",SUM(Q27:Q28))</f>
        <v>2</v>
      </c>
      <c r="R26" s="18" t="str">
        <f>IF(SUM(R27:R28)=0,"-",SUM(R27:R28))</f>
        <v>-</v>
      </c>
      <c r="S26" s="11"/>
    </row>
    <row r="27" spans="1:19" ht="18" customHeight="1" x14ac:dyDescent="0.55000000000000004">
      <c r="A27" s="103"/>
      <c r="B27" s="172" t="s">
        <v>66</v>
      </c>
      <c r="C27" s="18">
        <v>1</v>
      </c>
      <c r="D27" s="18" t="s">
        <v>18</v>
      </c>
      <c r="E27" s="18" t="s">
        <v>18</v>
      </c>
      <c r="F27" s="18">
        <v>1</v>
      </c>
      <c r="G27" s="18" t="s">
        <v>18</v>
      </c>
      <c r="H27" s="18" t="s">
        <v>18</v>
      </c>
      <c r="I27" s="18">
        <v>1</v>
      </c>
      <c r="J27" s="18" t="s">
        <v>18</v>
      </c>
      <c r="K27" s="18" t="s">
        <v>18</v>
      </c>
      <c r="L27" s="18" t="s">
        <v>18</v>
      </c>
      <c r="M27" s="18">
        <v>1</v>
      </c>
      <c r="N27" s="18" t="s">
        <v>18</v>
      </c>
      <c r="O27" s="18">
        <v>1</v>
      </c>
      <c r="P27" s="18" t="s">
        <v>18</v>
      </c>
      <c r="Q27" s="18">
        <v>1</v>
      </c>
      <c r="R27" s="18" t="s">
        <v>18</v>
      </c>
      <c r="S27" s="11"/>
    </row>
    <row r="28" spans="1:19" ht="18" customHeight="1" x14ac:dyDescent="0.55000000000000004">
      <c r="A28" s="102"/>
      <c r="B28" s="172" t="s">
        <v>65</v>
      </c>
      <c r="C28" s="18">
        <v>1</v>
      </c>
      <c r="D28" s="18" t="s">
        <v>18</v>
      </c>
      <c r="E28" s="18" t="s">
        <v>18</v>
      </c>
      <c r="F28" s="18">
        <v>1</v>
      </c>
      <c r="G28" s="18" t="s">
        <v>18</v>
      </c>
      <c r="H28" s="18" t="s">
        <v>18</v>
      </c>
      <c r="I28" s="18">
        <v>1</v>
      </c>
      <c r="J28" s="18" t="s">
        <v>18</v>
      </c>
      <c r="K28" s="18" t="s">
        <v>18</v>
      </c>
      <c r="L28" s="18" t="s">
        <v>18</v>
      </c>
      <c r="M28" s="18" t="s">
        <v>18</v>
      </c>
      <c r="N28" s="18" t="s">
        <v>18</v>
      </c>
      <c r="O28" s="18" t="s">
        <v>18</v>
      </c>
      <c r="P28" s="18" t="s">
        <v>18</v>
      </c>
      <c r="Q28" s="18">
        <v>1</v>
      </c>
      <c r="R28" s="18" t="s">
        <v>18</v>
      </c>
      <c r="S28" s="11"/>
    </row>
    <row r="29" spans="1:19" ht="18" customHeight="1" x14ac:dyDescent="0.55000000000000004">
      <c r="A29" s="104" t="s">
        <v>22</v>
      </c>
      <c r="B29" s="172" t="s">
        <v>67</v>
      </c>
      <c r="C29" s="18" t="str">
        <f>IF(SUM(C30:C31)=0,"-",SUM(C30:C31))</f>
        <v>-</v>
      </c>
      <c r="D29" s="18" t="str">
        <f>IF(SUM(D30:D31)=0,"-",SUM(D30:D31))</f>
        <v>-</v>
      </c>
      <c r="E29" s="18" t="str">
        <f>IF(SUM(E30:E31)=0,"-",SUM(E30:E31))</f>
        <v>-</v>
      </c>
      <c r="F29" s="18" t="str">
        <f>IF(SUM(F30:F31)=0,"-",SUM(F30:F31))</f>
        <v>-</v>
      </c>
      <c r="G29" s="18" t="str">
        <f>IF(SUM(G30:G31)=0,"-",SUM(G30:G31))</f>
        <v>-</v>
      </c>
      <c r="H29" s="18" t="str">
        <f>IF(SUM(H30:H31)=0,"-",SUM(H30:H31))</f>
        <v>-</v>
      </c>
      <c r="I29" s="18" t="str">
        <f>IF(SUM(I30:I31)=0,"-",SUM(I30:I31))</f>
        <v>-</v>
      </c>
      <c r="J29" s="18" t="str">
        <f>IF(SUM(J30:J31)=0,"-",SUM(J30:J31))</f>
        <v>-</v>
      </c>
      <c r="K29" s="18" t="str">
        <f>IF(SUM(K30:K31)=0,"-",SUM(K30:K31))</f>
        <v>-</v>
      </c>
      <c r="L29" s="18" t="str">
        <f>IF(SUM(L30:L31)=0,"-",SUM(L30:L31))</f>
        <v>-</v>
      </c>
      <c r="M29" s="18" t="str">
        <f>IF(SUM(M30:M31)=0,"-",SUM(M30:M31))</f>
        <v>-</v>
      </c>
      <c r="N29" s="18" t="str">
        <f>IF(SUM(N30:N31)=0,"-",SUM(N30:N31))</f>
        <v>-</v>
      </c>
      <c r="O29" s="18" t="str">
        <f>IF(SUM(O30:O31)=0,"-",SUM(O30:O31))</f>
        <v>-</v>
      </c>
      <c r="P29" s="18" t="str">
        <f>IF(SUM(P30:P31)=0,"-",SUM(P30:P31))</f>
        <v>-</v>
      </c>
      <c r="Q29" s="18" t="str">
        <f>IF(SUM(Q30:Q31)=0,"-",SUM(Q30:Q31))</f>
        <v>-</v>
      </c>
      <c r="R29" s="18" t="str">
        <f>IF(SUM(R30:R31)=0,"-",SUM(R30:R31))</f>
        <v>-</v>
      </c>
      <c r="S29" s="11"/>
    </row>
    <row r="30" spans="1:19" ht="18" customHeight="1" x14ac:dyDescent="0.55000000000000004">
      <c r="A30" s="103"/>
      <c r="B30" s="172" t="s">
        <v>66</v>
      </c>
      <c r="C30" s="18" t="s">
        <v>18</v>
      </c>
      <c r="D30" s="18" t="s">
        <v>18</v>
      </c>
      <c r="E30" s="18" t="s">
        <v>18</v>
      </c>
      <c r="F30" s="18" t="s">
        <v>18</v>
      </c>
      <c r="G30" s="18" t="s">
        <v>18</v>
      </c>
      <c r="H30" s="18" t="s">
        <v>18</v>
      </c>
      <c r="I30" s="18" t="s">
        <v>18</v>
      </c>
      <c r="J30" s="18" t="s">
        <v>18</v>
      </c>
      <c r="K30" s="18" t="s">
        <v>18</v>
      </c>
      <c r="L30" s="18" t="s">
        <v>18</v>
      </c>
      <c r="M30" s="18" t="s">
        <v>18</v>
      </c>
      <c r="N30" s="18" t="s">
        <v>18</v>
      </c>
      <c r="O30" s="18" t="s">
        <v>18</v>
      </c>
      <c r="P30" s="18" t="s">
        <v>18</v>
      </c>
      <c r="Q30" s="18" t="s">
        <v>18</v>
      </c>
      <c r="R30" s="18" t="s">
        <v>18</v>
      </c>
      <c r="S30" s="11"/>
    </row>
    <row r="31" spans="1:19" ht="18" customHeight="1" x14ac:dyDescent="0.55000000000000004">
      <c r="A31" s="102"/>
      <c r="B31" s="172" t="s">
        <v>65</v>
      </c>
      <c r="C31" s="18" t="s">
        <v>18</v>
      </c>
      <c r="D31" s="18" t="s">
        <v>18</v>
      </c>
      <c r="E31" s="18" t="s">
        <v>18</v>
      </c>
      <c r="F31" s="18" t="s">
        <v>18</v>
      </c>
      <c r="G31" s="18" t="s">
        <v>18</v>
      </c>
      <c r="H31" s="18" t="s">
        <v>18</v>
      </c>
      <c r="I31" s="18" t="s">
        <v>18</v>
      </c>
      <c r="J31" s="18" t="s">
        <v>18</v>
      </c>
      <c r="K31" s="18" t="s">
        <v>18</v>
      </c>
      <c r="L31" s="18" t="s">
        <v>18</v>
      </c>
      <c r="M31" s="18" t="s">
        <v>18</v>
      </c>
      <c r="N31" s="18" t="s">
        <v>18</v>
      </c>
      <c r="O31" s="18" t="s">
        <v>18</v>
      </c>
      <c r="P31" s="18" t="s">
        <v>18</v>
      </c>
      <c r="Q31" s="18" t="s">
        <v>18</v>
      </c>
      <c r="R31" s="18" t="s">
        <v>18</v>
      </c>
      <c r="S31" s="11"/>
    </row>
    <row r="32" spans="1:19" ht="18" customHeight="1" x14ac:dyDescent="0.55000000000000004">
      <c r="A32" s="104" t="s">
        <v>21</v>
      </c>
      <c r="B32" s="172" t="s">
        <v>67</v>
      </c>
      <c r="C32" s="18">
        <f>IF(SUM(C33:C34)=0,"-",SUM(C33:C34))</f>
        <v>2</v>
      </c>
      <c r="D32" s="18">
        <f>IF(SUM(D33:D34)=0,"-",SUM(D33:D34))</f>
        <v>2</v>
      </c>
      <c r="E32" s="18" t="str">
        <f>IF(SUM(E33:E34)=0,"-",SUM(E33:E34))</f>
        <v>-</v>
      </c>
      <c r="F32" s="18">
        <f>IF(SUM(F33:F34)=0,"-",SUM(F33:F34))</f>
        <v>3</v>
      </c>
      <c r="G32" s="18">
        <f>IF(SUM(G33:G34)=0,"-",SUM(G33:G34))</f>
        <v>2</v>
      </c>
      <c r="H32" s="18" t="str">
        <f>IF(SUM(H33:H34)=0,"-",SUM(H33:H34))</f>
        <v>-</v>
      </c>
      <c r="I32" s="18">
        <f>IF(SUM(I33:I34)=0,"-",SUM(I33:I34))</f>
        <v>1</v>
      </c>
      <c r="J32" s="18">
        <f>IF(SUM(J33:J34)=0,"-",SUM(J33:J34))</f>
        <v>1</v>
      </c>
      <c r="K32" s="18" t="str">
        <f>IF(SUM(K33:K34)=0,"-",SUM(K33:K34))</f>
        <v>-</v>
      </c>
      <c r="L32" s="18">
        <f>IF(SUM(L33:L34)=0,"-",SUM(L33:L34))</f>
        <v>1</v>
      </c>
      <c r="M32" s="18" t="str">
        <f>IF(SUM(M33:M34)=0,"-",SUM(M33:M34))</f>
        <v>-</v>
      </c>
      <c r="N32" s="18" t="str">
        <f>IF(SUM(N33:N34)=0,"-",SUM(N33:N34))</f>
        <v>-</v>
      </c>
      <c r="O32" s="18" t="str">
        <f>IF(SUM(O33:O34)=0,"-",SUM(O33:O34))</f>
        <v>-</v>
      </c>
      <c r="P32" s="18" t="str">
        <f>IF(SUM(P33:P34)=0,"-",SUM(P33:P34))</f>
        <v>-</v>
      </c>
      <c r="Q32" s="18" t="str">
        <f>IF(SUM(Q33:Q34)=0,"-",SUM(Q33:Q34))</f>
        <v>-</v>
      </c>
      <c r="R32" s="18" t="str">
        <f>IF(SUM(R33:R34)=0,"-",SUM(R33:R34))</f>
        <v>-</v>
      </c>
      <c r="S32" s="11"/>
    </row>
    <row r="33" spans="1:19" ht="18" customHeight="1" x14ac:dyDescent="0.55000000000000004">
      <c r="A33" s="103"/>
      <c r="B33" s="172" t="s">
        <v>66</v>
      </c>
      <c r="C33" s="18">
        <v>1</v>
      </c>
      <c r="D33" s="18">
        <v>1</v>
      </c>
      <c r="E33" s="18" t="s">
        <v>18</v>
      </c>
      <c r="F33" s="18">
        <v>2</v>
      </c>
      <c r="G33" s="18">
        <v>1</v>
      </c>
      <c r="H33" s="18" t="s">
        <v>18</v>
      </c>
      <c r="I33" s="18" t="s">
        <v>18</v>
      </c>
      <c r="J33" s="18" t="s">
        <v>18</v>
      </c>
      <c r="K33" s="18" t="s">
        <v>18</v>
      </c>
      <c r="L33" s="18" t="s">
        <v>18</v>
      </c>
      <c r="M33" s="18" t="s">
        <v>18</v>
      </c>
      <c r="N33" s="18" t="s">
        <v>18</v>
      </c>
      <c r="O33" s="18" t="s">
        <v>18</v>
      </c>
      <c r="P33" s="18" t="s">
        <v>18</v>
      </c>
      <c r="Q33" s="18" t="s">
        <v>18</v>
      </c>
      <c r="R33" s="18" t="s">
        <v>18</v>
      </c>
      <c r="S33" s="11"/>
    </row>
    <row r="34" spans="1:19" ht="18" customHeight="1" x14ac:dyDescent="0.55000000000000004">
      <c r="A34" s="102"/>
      <c r="B34" s="172" t="s">
        <v>65</v>
      </c>
      <c r="C34" s="18">
        <v>1</v>
      </c>
      <c r="D34" s="18">
        <v>1</v>
      </c>
      <c r="E34" s="18" t="s">
        <v>18</v>
      </c>
      <c r="F34" s="18">
        <v>1</v>
      </c>
      <c r="G34" s="18">
        <v>1</v>
      </c>
      <c r="H34" s="18" t="s">
        <v>18</v>
      </c>
      <c r="I34" s="18">
        <v>1</v>
      </c>
      <c r="J34" s="18">
        <v>1</v>
      </c>
      <c r="K34" s="18" t="s">
        <v>18</v>
      </c>
      <c r="L34" s="18">
        <v>1</v>
      </c>
      <c r="M34" s="18" t="s">
        <v>18</v>
      </c>
      <c r="N34" s="18" t="s">
        <v>18</v>
      </c>
      <c r="O34" s="18" t="s">
        <v>18</v>
      </c>
      <c r="P34" s="18" t="s">
        <v>18</v>
      </c>
      <c r="Q34" s="18" t="s">
        <v>18</v>
      </c>
      <c r="R34" s="18" t="s">
        <v>18</v>
      </c>
      <c r="S34" s="11"/>
    </row>
    <row r="35" spans="1:19" ht="18" customHeight="1" x14ac:dyDescent="0.55000000000000004">
      <c r="A35" s="104" t="s">
        <v>20</v>
      </c>
      <c r="B35" s="172" t="s">
        <v>67</v>
      </c>
      <c r="C35" s="18" t="str">
        <f>IF(SUM(C36:C37)=0,"-",SUM(C36:C37))</f>
        <v>-</v>
      </c>
      <c r="D35" s="18" t="str">
        <f>IF(SUM(D36:D37)=0,"-",SUM(D36:D37))</f>
        <v>-</v>
      </c>
      <c r="E35" s="18" t="str">
        <f>IF(SUM(E36:E37)=0,"-",SUM(E36:E37))</f>
        <v>-</v>
      </c>
      <c r="F35" s="18" t="str">
        <f>IF(SUM(F36:F37)=0,"-",SUM(F36:F37))</f>
        <v>-</v>
      </c>
      <c r="G35" s="18" t="str">
        <f>IF(SUM(G36:G37)=0,"-",SUM(G36:G37))</f>
        <v>-</v>
      </c>
      <c r="H35" s="18" t="str">
        <f>IF(SUM(H36:H37)=0,"-",SUM(H36:H37))</f>
        <v>-</v>
      </c>
      <c r="I35" s="18" t="str">
        <f>IF(SUM(I36:I37)=0,"-",SUM(I36:I37))</f>
        <v>-</v>
      </c>
      <c r="J35" s="18" t="str">
        <f>IF(SUM(J36:J37)=0,"-",SUM(J36:J37))</f>
        <v>-</v>
      </c>
      <c r="K35" s="18" t="str">
        <f>IF(SUM(K36:K37)=0,"-",SUM(K36:K37))</f>
        <v>-</v>
      </c>
      <c r="L35" s="18" t="str">
        <f>IF(SUM(L36:L37)=0,"-",SUM(L36:L37))</f>
        <v>-</v>
      </c>
      <c r="M35" s="18" t="str">
        <f>IF(SUM(M36:M37)=0,"-",SUM(M36:M37))</f>
        <v>-</v>
      </c>
      <c r="N35" s="18" t="str">
        <f>IF(SUM(N36:N37)=0,"-",SUM(N36:N37))</f>
        <v>-</v>
      </c>
      <c r="O35" s="18" t="str">
        <f>IF(SUM(O36:O37)=0,"-",SUM(O36:O37))</f>
        <v>-</v>
      </c>
      <c r="P35" s="18" t="str">
        <f>IF(SUM(P36:P37)=0,"-",SUM(P36:P37))</f>
        <v>-</v>
      </c>
      <c r="Q35" s="18" t="str">
        <f>IF(SUM(Q36:Q37)=0,"-",SUM(Q36:Q37))</f>
        <v>-</v>
      </c>
      <c r="R35" s="18" t="str">
        <f>IF(SUM(R36:R37)=0,"-",SUM(R36:R37))</f>
        <v>-</v>
      </c>
      <c r="S35" s="11"/>
    </row>
    <row r="36" spans="1:19" ht="18" customHeight="1" x14ac:dyDescent="0.55000000000000004">
      <c r="A36" s="103"/>
      <c r="B36" s="172" t="s">
        <v>66</v>
      </c>
      <c r="C36" s="18" t="s">
        <v>18</v>
      </c>
      <c r="D36" s="18" t="s">
        <v>18</v>
      </c>
      <c r="E36" s="18" t="s">
        <v>18</v>
      </c>
      <c r="F36" s="18" t="s">
        <v>18</v>
      </c>
      <c r="G36" s="18" t="s">
        <v>18</v>
      </c>
      <c r="H36" s="18" t="s">
        <v>18</v>
      </c>
      <c r="I36" s="18" t="s">
        <v>18</v>
      </c>
      <c r="J36" s="18" t="s">
        <v>18</v>
      </c>
      <c r="K36" s="18" t="s">
        <v>18</v>
      </c>
      <c r="L36" s="18" t="s">
        <v>18</v>
      </c>
      <c r="M36" s="18" t="s">
        <v>18</v>
      </c>
      <c r="N36" s="18" t="s">
        <v>18</v>
      </c>
      <c r="O36" s="18" t="s">
        <v>18</v>
      </c>
      <c r="P36" s="18" t="s">
        <v>18</v>
      </c>
      <c r="Q36" s="18" t="s">
        <v>18</v>
      </c>
      <c r="R36" s="18" t="s">
        <v>18</v>
      </c>
      <c r="S36" s="11"/>
    </row>
    <row r="37" spans="1:19" ht="18" customHeight="1" x14ac:dyDescent="0.55000000000000004">
      <c r="A37" s="102"/>
      <c r="B37" s="172" t="s">
        <v>65</v>
      </c>
      <c r="C37" s="18" t="s">
        <v>18</v>
      </c>
      <c r="D37" s="18" t="s">
        <v>18</v>
      </c>
      <c r="E37" s="18" t="s">
        <v>18</v>
      </c>
      <c r="F37" s="18" t="s">
        <v>18</v>
      </c>
      <c r="G37" s="18" t="s">
        <v>18</v>
      </c>
      <c r="H37" s="18" t="s">
        <v>18</v>
      </c>
      <c r="I37" s="18" t="s">
        <v>18</v>
      </c>
      <c r="J37" s="18" t="s">
        <v>18</v>
      </c>
      <c r="K37" s="18" t="s">
        <v>18</v>
      </c>
      <c r="L37" s="18" t="s">
        <v>18</v>
      </c>
      <c r="M37" s="18" t="s">
        <v>18</v>
      </c>
      <c r="N37" s="18" t="s">
        <v>18</v>
      </c>
      <c r="O37" s="18" t="s">
        <v>18</v>
      </c>
      <c r="P37" s="18" t="s">
        <v>18</v>
      </c>
      <c r="Q37" s="18" t="s">
        <v>18</v>
      </c>
      <c r="R37" s="18" t="s">
        <v>18</v>
      </c>
      <c r="S37" s="11"/>
    </row>
    <row r="38" spans="1:19" ht="18" customHeight="1" x14ac:dyDescent="0.55000000000000004">
      <c r="A38" s="104" t="s">
        <v>19</v>
      </c>
      <c r="B38" s="172" t="s">
        <v>67</v>
      </c>
      <c r="C38" s="18">
        <f>IF(SUM(C39:C40)=0,"-",SUM(C39:C40))</f>
        <v>9</v>
      </c>
      <c r="D38" s="18" t="str">
        <f>IF(SUM(D39:D40)=0,"-",SUM(D39:D40))</f>
        <v>-</v>
      </c>
      <c r="E38" s="18" t="str">
        <f>IF(SUM(E39:E40)=0,"-",SUM(E39:E40))</f>
        <v>-</v>
      </c>
      <c r="F38" s="18">
        <f>IF(SUM(F39:F40)=0,"-",SUM(F39:F40))</f>
        <v>9</v>
      </c>
      <c r="G38" s="18" t="str">
        <f>IF(SUM(G39:G40)=0,"-",SUM(G39:G40))</f>
        <v>-</v>
      </c>
      <c r="H38" s="18" t="str">
        <f>IF(SUM(H39:H40)=0,"-",SUM(H39:H40))</f>
        <v>-</v>
      </c>
      <c r="I38" s="18">
        <f>IF(SUM(I39:I40)=0,"-",SUM(I39:I40))</f>
        <v>9</v>
      </c>
      <c r="J38" s="18" t="str">
        <f>IF(SUM(J39:J40)=0,"-",SUM(J39:J40))</f>
        <v>-</v>
      </c>
      <c r="K38" s="18" t="str">
        <f>IF(SUM(K39:K40)=0,"-",SUM(K39:K40))</f>
        <v>-</v>
      </c>
      <c r="L38" s="18" t="str">
        <f>IF(SUM(L39:L40)=0,"-",SUM(L39:L40))</f>
        <v>-</v>
      </c>
      <c r="M38" s="18">
        <f>IF(SUM(M39:M40)=0,"-",SUM(M39:M40))</f>
        <v>2</v>
      </c>
      <c r="N38" s="18" t="str">
        <f>IF(SUM(N39:N40)=0,"-",SUM(N39:N40))</f>
        <v>-</v>
      </c>
      <c r="O38" s="18">
        <f>IF(SUM(O39:O40)=0,"-",SUM(O39:O40))</f>
        <v>1</v>
      </c>
      <c r="P38" s="18" t="str">
        <f>IF(SUM(P39:P40)=0,"-",SUM(P39:P40))</f>
        <v>-</v>
      </c>
      <c r="Q38" s="18">
        <f>IF(SUM(Q39:Q40)=0,"-",SUM(Q39:Q40))</f>
        <v>8</v>
      </c>
      <c r="R38" s="18">
        <f>IF(SUM(R39:R40)=0,"-",SUM(R39:R40))</f>
        <v>1</v>
      </c>
      <c r="S38" s="11"/>
    </row>
    <row r="39" spans="1:19" ht="18" customHeight="1" x14ac:dyDescent="0.55000000000000004">
      <c r="A39" s="103"/>
      <c r="B39" s="172" t="s">
        <v>66</v>
      </c>
      <c r="C39" s="18">
        <v>3</v>
      </c>
      <c r="D39" s="18" t="s">
        <v>18</v>
      </c>
      <c r="E39" s="18" t="s">
        <v>18</v>
      </c>
      <c r="F39" s="18">
        <v>3</v>
      </c>
      <c r="G39" s="18" t="s">
        <v>18</v>
      </c>
      <c r="H39" s="18" t="s">
        <v>18</v>
      </c>
      <c r="I39" s="18">
        <v>3</v>
      </c>
      <c r="J39" s="18" t="s">
        <v>18</v>
      </c>
      <c r="K39" s="18" t="s">
        <v>18</v>
      </c>
      <c r="L39" s="18" t="s">
        <v>18</v>
      </c>
      <c r="M39" s="18" t="s">
        <v>18</v>
      </c>
      <c r="N39" s="18" t="s">
        <v>18</v>
      </c>
      <c r="O39" s="18" t="s">
        <v>18</v>
      </c>
      <c r="P39" s="18" t="s">
        <v>18</v>
      </c>
      <c r="Q39" s="18">
        <v>3</v>
      </c>
      <c r="R39" s="18" t="s">
        <v>18</v>
      </c>
      <c r="S39" s="11"/>
    </row>
    <row r="40" spans="1:19" ht="18" customHeight="1" x14ac:dyDescent="0.55000000000000004">
      <c r="A40" s="102"/>
      <c r="B40" s="172" t="s">
        <v>65</v>
      </c>
      <c r="C40" s="18">
        <v>6</v>
      </c>
      <c r="D40" s="18" t="s">
        <v>18</v>
      </c>
      <c r="E40" s="18" t="s">
        <v>18</v>
      </c>
      <c r="F40" s="18">
        <v>6</v>
      </c>
      <c r="G40" s="18" t="s">
        <v>18</v>
      </c>
      <c r="H40" s="18" t="s">
        <v>18</v>
      </c>
      <c r="I40" s="18">
        <v>6</v>
      </c>
      <c r="J40" s="18" t="s">
        <v>18</v>
      </c>
      <c r="K40" s="18" t="s">
        <v>18</v>
      </c>
      <c r="L40" s="18" t="s">
        <v>18</v>
      </c>
      <c r="M40" s="18">
        <v>2</v>
      </c>
      <c r="N40" s="18" t="s">
        <v>18</v>
      </c>
      <c r="O40" s="18">
        <v>1</v>
      </c>
      <c r="P40" s="18" t="s">
        <v>18</v>
      </c>
      <c r="Q40" s="18">
        <v>5</v>
      </c>
      <c r="R40" s="18">
        <v>1</v>
      </c>
      <c r="S40" s="11"/>
    </row>
    <row r="41" spans="1:19" ht="18" customHeight="1" x14ac:dyDescent="0.55000000000000004">
      <c r="A41" s="118" t="s">
        <v>17</v>
      </c>
      <c r="B41" s="115" t="s">
        <v>64</v>
      </c>
      <c r="C41" s="22">
        <f>C44</f>
        <v>30</v>
      </c>
      <c r="D41" s="22" t="str">
        <f>D44</f>
        <v>-</v>
      </c>
      <c r="E41" s="22" t="str">
        <f>E44</f>
        <v>-</v>
      </c>
      <c r="F41" s="22" t="str">
        <f>F44</f>
        <v>-</v>
      </c>
      <c r="G41" s="22" t="str">
        <f>G44</f>
        <v>-</v>
      </c>
      <c r="H41" s="22" t="str">
        <f>H44</f>
        <v>-</v>
      </c>
      <c r="I41" s="22" t="str">
        <f>I44</f>
        <v>-</v>
      </c>
      <c r="J41" s="22" t="str">
        <f>J44</f>
        <v>-</v>
      </c>
      <c r="K41" s="22">
        <f>K44</f>
        <v>2</v>
      </c>
      <c r="L41" s="22" t="str">
        <f>L44</f>
        <v>-</v>
      </c>
      <c r="M41" s="22">
        <f>M44</f>
        <v>6</v>
      </c>
      <c r="N41" s="22" t="str">
        <f>N44</f>
        <v>-</v>
      </c>
      <c r="O41" s="22">
        <f>O44</f>
        <v>3</v>
      </c>
      <c r="P41" s="22" t="str">
        <f>P44</f>
        <v>-</v>
      </c>
      <c r="Q41" s="22">
        <f>Q44</f>
        <v>22</v>
      </c>
      <c r="R41" s="22">
        <f>R44</f>
        <v>9</v>
      </c>
      <c r="S41" s="11"/>
    </row>
    <row r="42" spans="1:19" ht="18" customHeight="1" x14ac:dyDescent="0.55000000000000004">
      <c r="A42" s="174"/>
      <c r="B42" s="115" t="s">
        <v>63</v>
      </c>
      <c r="C42" s="22">
        <f>C45</f>
        <v>17</v>
      </c>
      <c r="D42" s="22">
        <f>D45</f>
        <v>0</v>
      </c>
      <c r="E42" s="22">
        <f>E45</f>
        <v>0</v>
      </c>
      <c r="F42" s="22">
        <f>F45</f>
        <v>0</v>
      </c>
      <c r="G42" s="22">
        <f>G45</f>
        <v>0</v>
      </c>
      <c r="H42" s="22">
        <f>H45</f>
        <v>0</v>
      </c>
      <c r="I42" s="22">
        <f>I45</f>
        <v>0</v>
      </c>
      <c r="J42" s="22">
        <f>J45</f>
        <v>0</v>
      </c>
      <c r="K42" s="22">
        <f>K45</f>
        <v>2</v>
      </c>
      <c r="L42" s="22" t="str">
        <f>L45</f>
        <v>-</v>
      </c>
      <c r="M42" s="22">
        <f>M45</f>
        <v>6</v>
      </c>
      <c r="N42" s="22" t="str">
        <f>N45</f>
        <v>-</v>
      </c>
      <c r="O42" s="22">
        <f>O45</f>
        <v>2</v>
      </c>
      <c r="P42" s="22" t="str">
        <f>P45</f>
        <v>-</v>
      </c>
      <c r="Q42" s="22">
        <f>Q45</f>
        <v>10</v>
      </c>
      <c r="R42" s="22">
        <f>R45</f>
        <v>7</v>
      </c>
      <c r="S42" s="11"/>
    </row>
    <row r="43" spans="1:19" ht="18" customHeight="1" x14ac:dyDescent="0.55000000000000004">
      <c r="A43" s="173"/>
      <c r="B43" s="115" t="s">
        <v>62</v>
      </c>
      <c r="C43" s="22">
        <f>C46</f>
        <v>13</v>
      </c>
      <c r="D43" s="22">
        <f>D46</f>
        <v>0</v>
      </c>
      <c r="E43" s="22">
        <f>E46</f>
        <v>0</v>
      </c>
      <c r="F43" s="22">
        <f>F46</f>
        <v>0</v>
      </c>
      <c r="G43" s="22">
        <f>G46</f>
        <v>0</v>
      </c>
      <c r="H43" s="22">
        <f>H46</f>
        <v>0</v>
      </c>
      <c r="I43" s="22">
        <f>I46</f>
        <v>0</v>
      </c>
      <c r="J43" s="22">
        <f>J46</f>
        <v>0</v>
      </c>
      <c r="K43" s="22">
        <f>K46</f>
        <v>0</v>
      </c>
      <c r="L43" s="22">
        <f>L46</f>
        <v>0</v>
      </c>
      <c r="M43" s="22">
        <f>M46</f>
        <v>0</v>
      </c>
      <c r="N43" s="22" t="str">
        <f>N46</f>
        <v>-</v>
      </c>
      <c r="O43" s="22">
        <f>O46</f>
        <v>1</v>
      </c>
      <c r="P43" s="22" t="str">
        <f>P46</f>
        <v>-</v>
      </c>
      <c r="Q43" s="22">
        <f>Q46</f>
        <v>12</v>
      </c>
      <c r="R43" s="22">
        <f>R46</f>
        <v>2</v>
      </c>
      <c r="S43" s="11"/>
    </row>
    <row r="44" spans="1:19" ht="18" customHeight="1" x14ac:dyDescent="0.55000000000000004">
      <c r="A44" s="111" t="s">
        <v>16</v>
      </c>
      <c r="B44" s="107" t="s">
        <v>64</v>
      </c>
      <c r="C44" s="20">
        <v>30</v>
      </c>
      <c r="D44" s="20" t="s">
        <v>4</v>
      </c>
      <c r="E44" s="20" t="s">
        <v>4</v>
      </c>
      <c r="F44" s="20" t="s">
        <v>4</v>
      </c>
      <c r="G44" s="20" t="s">
        <v>4</v>
      </c>
      <c r="H44" s="20" t="s">
        <v>4</v>
      </c>
      <c r="I44" s="20" t="s">
        <v>4</v>
      </c>
      <c r="J44" s="20" t="s">
        <v>4</v>
      </c>
      <c r="K44" s="20">
        <v>2</v>
      </c>
      <c r="L44" s="20" t="s">
        <v>4</v>
      </c>
      <c r="M44" s="20">
        <v>6</v>
      </c>
      <c r="N44" s="20" t="s">
        <v>4</v>
      </c>
      <c r="O44" s="20">
        <v>3</v>
      </c>
      <c r="P44" s="20" t="s">
        <v>4</v>
      </c>
      <c r="Q44" s="20">
        <v>22</v>
      </c>
      <c r="R44" s="20">
        <v>9</v>
      </c>
      <c r="S44" s="11"/>
    </row>
    <row r="45" spans="1:19" ht="18" customHeight="1" x14ac:dyDescent="0.55000000000000004">
      <c r="A45" s="110"/>
      <c r="B45" s="107" t="s">
        <v>63</v>
      </c>
      <c r="C45" s="20">
        <v>17</v>
      </c>
      <c r="D45" s="20">
        <v>0</v>
      </c>
      <c r="E45" s="20">
        <v>0</v>
      </c>
      <c r="F45" s="20">
        <v>0</v>
      </c>
      <c r="G45" s="20">
        <v>0</v>
      </c>
      <c r="H45" s="20">
        <v>0</v>
      </c>
      <c r="I45" s="20">
        <v>0</v>
      </c>
      <c r="J45" s="20">
        <v>0</v>
      </c>
      <c r="K45" s="20">
        <v>2</v>
      </c>
      <c r="L45" s="20" t="s">
        <v>4</v>
      </c>
      <c r="M45" s="20">
        <v>6</v>
      </c>
      <c r="N45" s="20" t="s">
        <v>4</v>
      </c>
      <c r="O45" s="20">
        <v>2</v>
      </c>
      <c r="P45" s="20" t="s">
        <v>4</v>
      </c>
      <c r="Q45" s="20">
        <v>10</v>
      </c>
      <c r="R45" s="20">
        <v>7</v>
      </c>
      <c r="S45" s="11"/>
    </row>
    <row r="46" spans="1:19" ht="18" customHeight="1" x14ac:dyDescent="0.55000000000000004">
      <c r="A46" s="108"/>
      <c r="B46" s="107" t="s">
        <v>62</v>
      </c>
      <c r="C46" s="20">
        <v>13</v>
      </c>
      <c r="D46" s="20">
        <v>0</v>
      </c>
      <c r="E46" s="20">
        <v>0</v>
      </c>
      <c r="F46" s="20">
        <v>0</v>
      </c>
      <c r="G46" s="20">
        <v>0</v>
      </c>
      <c r="H46" s="20">
        <v>0</v>
      </c>
      <c r="I46" s="20">
        <v>0</v>
      </c>
      <c r="J46" s="20">
        <v>0</v>
      </c>
      <c r="K46" s="20">
        <v>0</v>
      </c>
      <c r="L46" s="20">
        <v>0</v>
      </c>
      <c r="M46" s="20">
        <v>0</v>
      </c>
      <c r="N46" s="20" t="s">
        <v>4</v>
      </c>
      <c r="O46" s="20">
        <v>1</v>
      </c>
      <c r="P46" s="20" t="s">
        <v>4</v>
      </c>
      <c r="Q46" s="20">
        <v>12</v>
      </c>
      <c r="R46" s="20">
        <v>2</v>
      </c>
      <c r="S46" s="11"/>
    </row>
    <row r="47" spans="1:19" ht="18" customHeight="1" x14ac:dyDescent="0.55000000000000004">
      <c r="A47" s="104" t="s">
        <v>15</v>
      </c>
      <c r="B47" s="172" t="s">
        <v>64</v>
      </c>
      <c r="C47" s="18">
        <v>19</v>
      </c>
      <c r="D47" s="18">
        <v>4</v>
      </c>
      <c r="E47" s="18">
        <v>6</v>
      </c>
      <c r="F47" s="18">
        <v>21</v>
      </c>
      <c r="G47" s="18">
        <v>8</v>
      </c>
      <c r="H47" s="18">
        <v>6</v>
      </c>
      <c r="I47" s="18">
        <v>21</v>
      </c>
      <c r="J47" s="18">
        <v>4</v>
      </c>
      <c r="K47" s="18">
        <v>4</v>
      </c>
      <c r="L47" s="18" t="s">
        <v>4</v>
      </c>
      <c r="M47" s="18">
        <v>2</v>
      </c>
      <c r="N47" s="18" t="s">
        <v>4</v>
      </c>
      <c r="O47" s="18" t="s">
        <v>4</v>
      </c>
      <c r="P47" s="18" t="s">
        <v>4</v>
      </c>
      <c r="Q47" s="18">
        <v>13</v>
      </c>
      <c r="R47" s="18">
        <v>8</v>
      </c>
      <c r="S47" s="11"/>
    </row>
    <row r="48" spans="1:19" ht="18" customHeight="1" x14ac:dyDescent="0.55000000000000004">
      <c r="A48" s="103"/>
      <c r="B48" s="172" t="s">
        <v>63</v>
      </c>
      <c r="C48" s="18">
        <v>11</v>
      </c>
      <c r="D48" s="18">
        <v>1</v>
      </c>
      <c r="E48" s="18">
        <v>2</v>
      </c>
      <c r="F48" s="18">
        <v>13</v>
      </c>
      <c r="G48" s="18">
        <v>5</v>
      </c>
      <c r="H48" s="18">
        <v>3</v>
      </c>
      <c r="I48" s="18">
        <v>13</v>
      </c>
      <c r="J48" s="18">
        <v>2</v>
      </c>
      <c r="K48" s="18">
        <v>2</v>
      </c>
      <c r="L48" s="18">
        <v>0</v>
      </c>
      <c r="M48" s="18">
        <v>2</v>
      </c>
      <c r="N48" s="18">
        <v>0</v>
      </c>
      <c r="O48" s="18">
        <v>0</v>
      </c>
      <c r="P48" s="18">
        <v>0</v>
      </c>
      <c r="Q48" s="18">
        <v>6</v>
      </c>
      <c r="R48" s="18">
        <v>7</v>
      </c>
      <c r="S48" s="11"/>
    </row>
    <row r="49" spans="1:19" ht="18" customHeight="1" x14ac:dyDescent="0.55000000000000004">
      <c r="A49" s="102"/>
      <c r="B49" s="172" t="s">
        <v>62</v>
      </c>
      <c r="C49" s="18">
        <v>8</v>
      </c>
      <c r="D49" s="18">
        <v>3</v>
      </c>
      <c r="E49" s="18">
        <v>4</v>
      </c>
      <c r="F49" s="18">
        <v>8</v>
      </c>
      <c r="G49" s="18">
        <v>3</v>
      </c>
      <c r="H49" s="18">
        <v>3</v>
      </c>
      <c r="I49" s="18">
        <v>8</v>
      </c>
      <c r="J49" s="18">
        <v>2</v>
      </c>
      <c r="K49" s="18">
        <v>2</v>
      </c>
      <c r="L49" s="18">
        <v>0</v>
      </c>
      <c r="M49" s="18">
        <v>0</v>
      </c>
      <c r="N49" s="18">
        <v>0</v>
      </c>
      <c r="O49" s="18">
        <v>0</v>
      </c>
      <c r="P49" s="18">
        <v>0</v>
      </c>
      <c r="Q49" s="18">
        <v>7</v>
      </c>
      <c r="R49" s="18">
        <v>1</v>
      </c>
      <c r="S49" s="11"/>
    </row>
    <row r="50" spans="1:19" ht="18" customHeight="1" x14ac:dyDescent="0.55000000000000004">
      <c r="A50" s="104" t="s">
        <v>14</v>
      </c>
      <c r="B50" s="172" t="s">
        <v>64</v>
      </c>
      <c r="C50" s="18">
        <v>3</v>
      </c>
      <c r="D50" s="18" t="s">
        <v>4</v>
      </c>
      <c r="E50" s="18" t="s">
        <v>4</v>
      </c>
      <c r="F50" s="18">
        <v>3</v>
      </c>
      <c r="G50" s="18" t="s">
        <v>4</v>
      </c>
      <c r="H50" s="18" t="s">
        <v>4</v>
      </c>
      <c r="I50" s="18">
        <v>3</v>
      </c>
      <c r="J50" s="18" t="s">
        <v>4</v>
      </c>
      <c r="K50" s="18" t="s">
        <v>4</v>
      </c>
      <c r="L50" s="18" t="s">
        <v>4</v>
      </c>
      <c r="M50" s="18">
        <v>3</v>
      </c>
      <c r="N50" s="18" t="s">
        <v>4</v>
      </c>
      <c r="O50" s="18">
        <v>3</v>
      </c>
      <c r="P50" s="18" t="s">
        <v>4</v>
      </c>
      <c r="Q50" s="18">
        <v>1</v>
      </c>
      <c r="R50" s="18" t="s">
        <v>4</v>
      </c>
      <c r="S50" s="11"/>
    </row>
    <row r="51" spans="1:19" ht="18" customHeight="1" x14ac:dyDescent="0.55000000000000004">
      <c r="A51" s="103"/>
      <c r="B51" s="172" t="s">
        <v>63</v>
      </c>
      <c r="C51" s="18">
        <v>2</v>
      </c>
      <c r="D51" s="18">
        <v>0</v>
      </c>
      <c r="E51" s="18">
        <v>0</v>
      </c>
      <c r="F51" s="18">
        <v>2</v>
      </c>
      <c r="G51" s="18">
        <v>0</v>
      </c>
      <c r="H51" s="18">
        <v>0</v>
      </c>
      <c r="I51" s="18">
        <v>2</v>
      </c>
      <c r="J51" s="18">
        <v>0</v>
      </c>
      <c r="K51" s="18">
        <v>0</v>
      </c>
      <c r="L51" s="18">
        <v>0</v>
      </c>
      <c r="M51" s="18">
        <v>2</v>
      </c>
      <c r="N51" s="18">
        <v>0</v>
      </c>
      <c r="O51" s="18">
        <v>2</v>
      </c>
      <c r="P51" s="18">
        <v>0</v>
      </c>
      <c r="Q51" s="18">
        <v>0</v>
      </c>
      <c r="R51" s="18">
        <v>0</v>
      </c>
      <c r="S51" s="11"/>
    </row>
    <row r="52" spans="1:19" ht="18" customHeight="1" x14ac:dyDescent="0.55000000000000004">
      <c r="A52" s="102"/>
      <c r="B52" s="172" t="s">
        <v>62</v>
      </c>
      <c r="C52" s="18">
        <v>1</v>
      </c>
      <c r="D52" s="18">
        <v>0</v>
      </c>
      <c r="E52" s="18">
        <v>0</v>
      </c>
      <c r="F52" s="18">
        <v>1</v>
      </c>
      <c r="G52" s="18">
        <v>0</v>
      </c>
      <c r="H52" s="18">
        <v>0</v>
      </c>
      <c r="I52" s="18">
        <v>1</v>
      </c>
      <c r="J52" s="18">
        <v>0</v>
      </c>
      <c r="K52" s="18">
        <v>0</v>
      </c>
      <c r="L52" s="18">
        <v>0</v>
      </c>
      <c r="M52" s="18">
        <v>1</v>
      </c>
      <c r="N52" s="18">
        <v>0</v>
      </c>
      <c r="O52" s="18">
        <v>1</v>
      </c>
      <c r="P52" s="18">
        <v>0</v>
      </c>
      <c r="Q52" s="18">
        <v>1</v>
      </c>
      <c r="R52" s="18">
        <v>0</v>
      </c>
      <c r="S52" s="11"/>
    </row>
    <row r="53" spans="1:19" ht="18" customHeight="1" x14ac:dyDescent="0.55000000000000004">
      <c r="A53" s="104" t="s">
        <v>13</v>
      </c>
      <c r="B53" s="172" t="s">
        <v>64</v>
      </c>
      <c r="C53" s="18">
        <v>1</v>
      </c>
      <c r="D53" s="18" t="s">
        <v>4</v>
      </c>
      <c r="E53" s="18" t="s">
        <v>4</v>
      </c>
      <c r="F53" s="18" t="s">
        <v>4</v>
      </c>
      <c r="G53" s="18" t="s">
        <v>4</v>
      </c>
      <c r="H53" s="18" t="s">
        <v>4</v>
      </c>
      <c r="I53" s="18" t="s">
        <v>4</v>
      </c>
      <c r="J53" s="18" t="s">
        <v>4</v>
      </c>
      <c r="K53" s="18" t="s">
        <v>4</v>
      </c>
      <c r="L53" s="18" t="s">
        <v>4</v>
      </c>
      <c r="M53" s="18" t="s">
        <v>4</v>
      </c>
      <c r="N53" s="18" t="s">
        <v>4</v>
      </c>
      <c r="O53" s="18" t="s">
        <v>4</v>
      </c>
      <c r="P53" s="18" t="s">
        <v>4</v>
      </c>
      <c r="Q53" s="18">
        <v>1</v>
      </c>
      <c r="R53" s="18">
        <v>1</v>
      </c>
      <c r="S53" s="11"/>
    </row>
    <row r="54" spans="1:19" ht="18" customHeight="1" x14ac:dyDescent="0.55000000000000004">
      <c r="A54" s="103"/>
      <c r="B54" s="172" t="s">
        <v>63</v>
      </c>
      <c r="C54" s="18">
        <v>0</v>
      </c>
      <c r="D54" s="18">
        <v>0</v>
      </c>
      <c r="E54" s="18">
        <v>0</v>
      </c>
      <c r="F54" s="18">
        <v>0</v>
      </c>
      <c r="G54" s="18">
        <v>0</v>
      </c>
      <c r="H54" s="18">
        <v>0</v>
      </c>
      <c r="I54" s="18">
        <v>0</v>
      </c>
      <c r="J54" s="18">
        <v>0</v>
      </c>
      <c r="K54" s="18">
        <v>0</v>
      </c>
      <c r="L54" s="18">
        <v>0</v>
      </c>
      <c r="M54" s="18">
        <v>0</v>
      </c>
      <c r="N54" s="18">
        <v>0</v>
      </c>
      <c r="O54" s="18">
        <v>0</v>
      </c>
      <c r="P54" s="18">
        <v>0</v>
      </c>
      <c r="Q54" s="18">
        <v>0</v>
      </c>
      <c r="R54" s="18">
        <v>0</v>
      </c>
      <c r="S54" s="11"/>
    </row>
    <row r="55" spans="1:19" ht="18" customHeight="1" x14ac:dyDescent="0.55000000000000004">
      <c r="A55" s="102"/>
      <c r="B55" s="172" t="s">
        <v>62</v>
      </c>
      <c r="C55" s="18">
        <v>1</v>
      </c>
      <c r="D55" s="18">
        <v>0</v>
      </c>
      <c r="E55" s="18">
        <v>0</v>
      </c>
      <c r="F55" s="18">
        <v>0</v>
      </c>
      <c r="G55" s="18">
        <v>0</v>
      </c>
      <c r="H55" s="18">
        <v>0</v>
      </c>
      <c r="I55" s="18">
        <v>0</v>
      </c>
      <c r="J55" s="18">
        <v>0</v>
      </c>
      <c r="K55" s="18">
        <v>0</v>
      </c>
      <c r="L55" s="18">
        <v>0</v>
      </c>
      <c r="M55" s="18">
        <v>0</v>
      </c>
      <c r="N55" s="18">
        <v>0</v>
      </c>
      <c r="O55" s="18">
        <v>0</v>
      </c>
      <c r="P55" s="18">
        <v>0</v>
      </c>
      <c r="Q55" s="18">
        <v>1</v>
      </c>
      <c r="R55" s="18">
        <v>1</v>
      </c>
      <c r="S55" s="11"/>
    </row>
    <row r="56" spans="1:19" ht="18" customHeight="1" x14ac:dyDescent="0.55000000000000004">
      <c r="A56" s="104" t="s">
        <v>12</v>
      </c>
      <c r="B56" s="172" t="s">
        <v>64</v>
      </c>
      <c r="C56" s="18">
        <v>7</v>
      </c>
      <c r="D56" s="18">
        <v>1</v>
      </c>
      <c r="E56" s="18" t="s">
        <v>4</v>
      </c>
      <c r="F56" s="18">
        <v>7</v>
      </c>
      <c r="G56" s="18">
        <v>1</v>
      </c>
      <c r="H56" s="18" t="s">
        <v>4</v>
      </c>
      <c r="I56" s="18">
        <v>7</v>
      </c>
      <c r="J56" s="18">
        <v>4</v>
      </c>
      <c r="K56" s="18" t="s">
        <v>4</v>
      </c>
      <c r="L56" s="18">
        <v>1</v>
      </c>
      <c r="M56" s="18">
        <v>2</v>
      </c>
      <c r="N56" s="18" t="s">
        <v>4</v>
      </c>
      <c r="O56" s="18" t="s">
        <v>4</v>
      </c>
      <c r="P56" s="18" t="s">
        <v>4</v>
      </c>
      <c r="Q56" s="18">
        <v>7</v>
      </c>
      <c r="R56" s="18" t="s">
        <v>4</v>
      </c>
      <c r="S56" s="11"/>
    </row>
    <row r="57" spans="1:19" ht="18" customHeight="1" x14ac:dyDescent="0.55000000000000004">
      <c r="A57" s="103"/>
      <c r="B57" s="172" t="s">
        <v>63</v>
      </c>
      <c r="C57" s="18">
        <v>4</v>
      </c>
      <c r="D57" s="18">
        <v>0</v>
      </c>
      <c r="E57" s="18">
        <v>0</v>
      </c>
      <c r="F57" s="18">
        <v>4</v>
      </c>
      <c r="G57" s="18">
        <v>1</v>
      </c>
      <c r="H57" s="18">
        <v>0</v>
      </c>
      <c r="I57" s="18">
        <v>4</v>
      </c>
      <c r="J57" s="18">
        <v>2</v>
      </c>
      <c r="K57" s="18">
        <v>0</v>
      </c>
      <c r="L57" s="18">
        <v>0</v>
      </c>
      <c r="M57" s="18">
        <v>2</v>
      </c>
      <c r="N57" s="18">
        <v>0</v>
      </c>
      <c r="O57" s="18">
        <v>0</v>
      </c>
      <c r="P57" s="18">
        <v>0</v>
      </c>
      <c r="Q57" s="18">
        <v>4</v>
      </c>
      <c r="R57" s="18">
        <v>0</v>
      </c>
      <c r="S57" s="11"/>
    </row>
    <row r="58" spans="1:19" ht="18" customHeight="1" x14ac:dyDescent="0.55000000000000004">
      <c r="A58" s="102"/>
      <c r="B58" s="172" t="s">
        <v>62</v>
      </c>
      <c r="C58" s="18">
        <v>3</v>
      </c>
      <c r="D58" s="18">
        <v>1</v>
      </c>
      <c r="E58" s="18">
        <v>0</v>
      </c>
      <c r="F58" s="18">
        <v>3</v>
      </c>
      <c r="G58" s="18">
        <v>0</v>
      </c>
      <c r="H58" s="18">
        <v>0</v>
      </c>
      <c r="I58" s="18">
        <v>3</v>
      </c>
      <c r="J58" s="18">
        <v>2</v>
      </c>
      <c r="K58" s="18">
        <v>0</v>
      </c>
      <c r="L58" s="18">
        <v>1</v>
      </c>
      <c r="M58" s="18">
        <v>0</v>
      </c>
      <c r="N58" s="18">
        <v>0</v>
      </c>
      <c r="O58" s="18">
        <v>0</v>
      </c>
      <c r="P58" s="18">
        <v>0</v>
      </c>
      <c r="Q58" s="18">
        <v>3</v>
      </c>
      <c r="R58" s="18">
        <v>0</v>
      </c>
      <c r="S58" s="11"/>
    </row>
    <row r="59" spans="1:19" ht="18" customHeight="1" x14ac:dyDescent="0.55000000000000004">
      <c r="A59" s="118" t="s">
        <v>11</v>
      </c>
      <c r="B59" s="115" t="s">
        <v>64</v>
      </c>
      <c r="C59" s="22">
        <f>SUM(C60:C61)</f>
        <v>9</v>
      </c>
      <c r="D59" s="22">
        <f>SUM(D60:D61)</f>
        <v>1</v>
      </c>
      <c r="E59" s="22">
        <f>SUM(E60:E61)</f>
        <v>5</v>
      </c>
      <c r="F59" s="22">
        <f>SUM(F60:F61)</f>
        <v>9</v>
      </c>
      <c r="G59" s="22">
        <f>SUM(G60:G61)</f>
        <v>0</v>
      </c>
      <c r="H59" s="22">
        <f>SUM(H60:H61)</f>
        <v>2</v>
      </c>
      <c r="I59" s="22">
        <f>SUM(I60:I61)</f>
        <v>9</v>
      </c>
      <c r="J59" s="22" t="s">
        <v>4</v>
      </c>
      <c r="K59" s="22">
        <f>SUM(K60:K61)</f>
        <v>2</v>
      </c>
      <c r="L59" s="22" t="s">
        <v>4</v>
      </c>
      <c r="M59" s="22">
        <f>SUM(M60:M61)</f>
        <v>1</v>
      </c>
      <c r="N59" s="22">
        <f>SUM(N60:N61)</f>
        <v>1</v>
      </c>
      <c r="O59" s="22">
        <f>SUM(O60:O61)</f>
        <v>3</v>
      </c>
      <c r="P59" s="22" t="s">
        <v>4</v>
      </c>
      <c r="Q59" s="22">
        <f>SUM(Q60:Q61)</f>
        <v>4</v>
      </c>
      <c r="R59" s="22">
        <f>SUM(R60:R61)</f>
        <v>2</v>
      </c>
      <c r="S59" s="11"/>
    </row>
    <row r="60" spans="1:19" ht="18" customHeight="1" x14ac:dyDescent="0.55000000000000004">
      <c r="A60" s="117"/>
      <c r="B60" s="115" t="s">
        <v>63</v>
      </c>
      <c r="C60" s="22">
        <f>C63</f>
        <v>4</v>
      </c>
      <c r="D60" s="22">
        <f>D63</f>
        <v>1</v>
      </c>
      <c r="E60" s="22">
        <f>E63</f>
        <v>1</v>
      </c>
      <c r="F60" s="22">
        <f>F63</f>
        <v>4</v>
      </c>
      <c r="G60" s="22" t="str">
        <f>G63</f>
        <v>-</v>
      </c>
      <c r="H60" s="22">
        <f>H63</f>
        <v>1</v>
      </c>
      <c r="I60" s="22">
        <f>I63</f>
        <v>4</v>
      </c>
      <c r="J60" s="22">
        <f>J63</f>
        <v>1</v>
      </c>
      <c r="K60" s="22">
        <f>K63</f>
        <v>1</v>
      </c>
      <c r="L60" s="22" t="str">
        <f>L63</f>
        <v>-</v>
      </c>
      <c r="M60" s="22">
        <f>M63</f>
        <v>1</v>
      </c>
      <c r="N60" s="22">
        <f>N63</f>
        <v>1</v>
      </c>
      <c r="O60" s="22">
        <f>O63</f>
        <v>1</v>
      </c>
      <c r="P60" s="22" t="str">
        <f>P63</f>
        <v>-</v>
      </c>
      <c r="Q60" s="22">
        <f>Q63</f>
        <v>1</v>
      </c>
      <c r="R60" s="22">
        <f>R63</f>
        <v>1</v>
      </c>
      <c r="S60" s="11"/>
    </row>
    <row r="61" spans="1:19" ht="18" customHeight="1" x14ac:dyDescent="0.55000000000000004">
      <c r="A61" s="116"/>
      <c r="B61" s="115" t="s">
        <v>62</v>
      </c>
      <c r="C61" s="22">
        <f>C64</f>
        <v>5</v>
      </c>
      <c r="D61" s="22" t="str">
        <f>D64</f>
        <v>-</v>
      </c>
      <c r="E61" s="22">
        <f>E64</f>
        <v>4</v>
      </c>
      <c r="F61" s="22">
        <f>F64</f>
        <v>5</v>
      </c>
      <c r="G61" s="22" t="str">
        <f>G64</f>
        <v>-</v>
      </c>
      <c r="H61" s="22">
        <f>H64</f>
        <v>1</v>
      </c>
      <c r="I61" s="22">
        <f>I64</f>
        <v>5</v>
      </c>
      <c r="J61" s="22">
        <f>J64</f>
        <v>1</v>
      </c>
      <c r="K61" s="22">
        <f>K64</f>
        <v>1</v>
      </c>
      <c r="L61" s="22">
        <f>L64</f>
        <v>2</v>
      </c>
      <c r="M61" s="22" t="str">
        <f>M64</f>
        <v>-</v>
      </c>
      <c r="N61" s="22" t="str">
        <f>N64</f>
        <v>-</v>
      </c>
      <c r="O61" s="22">
        <f>O64</f>
        <v>2</v>
      </c>
      <c r="P61" s="22" t="str">
        <f>P64</f>
        <v>-</v>
      </c>
      <c r="Q61" s="22">
        <f>Q64</f>
        <v>3</v>
      </c>
      <c r="R61" s="22">
        <f>R64</f>
        <v>1</v>
      </c>
      <c r="S61" s="11"/>
    </row>
    <row r="62" spans="1:19" ht="18" customHeight="1" x14ac:dyDescent="0.55000000000000004">
      <c r="A62" s="111" t="s">
        <v>10</v>
      </c>
      <c r="B62" s="107" t="s">
        <v>64</v>
      </c>
      <c r="C62" s="20">
        <v>9</v>
      </c>
      <c r="D62" s="20">
        <v>1</v>
      </c>
      <c r="E62" s="20">
        <v>5</v>
      </c>
      <c r="F62" s="20">
        <v>9</v>
      </c>
      <c r="G62" s="20" t="s">
        <v>4</v>
      </c>
      <c r="H62" s="20">
        <v>2</v>
      </c>
      <c r="I62" s="20">
        <v>9</v>
      </c>
      <c r="J62" s="20">
        <v>2</v>
      </c>
      <c r="K62" s="20">
        <v>2</v>
      </c>
      <c r="L62" s="20">
        <v>2</v>
      </c>
      <c r="M62" s="20">
        <v>1</v>
      </c>
      <c r="N62" s="20">
        <v>1</v>
      </c>
      <c r="O62" s="20">
        <v>3</v>
      </c>
      <c r="P62" s="20" t="s">
        <v>4</v>
      </c>
      <c r="Q62" s="20">
        <v>4</v>
      </c>
      <c r="R62" s="20">
        <v>2</v>
      </c>
      <c r="S62" s="11"/>
    </row>
    <row r="63" spans="1:19" ht="18" customHeight="1" x14ac:dyDescent="0.55000000000000004">
      <c r="A63" s="110"/>
      <c r="B63" s="107" t="s">
        <v>63</v>
      </c>
      <c r="C63" s="20">
        <v>4</v>
      </c>
      <c r="D63" s="20">
        <v>1</v>
      </c>
      <c r="E63" s="20">
        <v>1</v>
      </c>
      <c r="F63" s="20">
        <v>4</v>
      </c>
      <c r="G63" s="20" t="s">
        <v>4</v>
      </c>
      <c r="H63" s="20">
        <v>1</v>
      </c>
      <c r="I63" s="20">
        <v>4</v>
      </c>
      <c r="J63" s="20">
        <v>1</v>
      </c>
      <c r="K63" s="20">
        <v>1</v>
      </c>
      <c r="L63" s="20" t="s">
        <v>4</v>
      </c>
      <c r="M63" s="20">
        <v>1</v>
      </c>
      <c r="N63" s="20">
        <v>1</v>
      </c>
      <c r="O63" s="20">
        <v>1</v>
      </c>
      <c r="P63" s="20" t="s">
        <v>4</v>
      </c>
      <c r="Q63" s="20">
        <v>1</v>
      </c>
      <c r="R63" s="20">
        <v>1</v>
      </c>
      <c r="S63" s="11"/>
    </row>
    <row r="64" spans="1:19" ht="18" customHeight="1" x14ac:dyDescent="0.55000000000000004">
      <c r="A64" s="108"/>
      <c r="B64" s="107" t="s">
        <v>62</v>
      </c>
      <c r="C64" s="20">
        <v>5</v>
      </c>
      <c r="D64" s="20" t="s">
        <v>4</v>
      </c>
      <c r="E64" s="20">
        <v>4</v>
      </c>
      <c r="F64" s="20">
        <v>5</v>
      </c>
      <c r="G64" s="20" t="s">
        <v>4</v>
      </c>
      <c r="H64" s="20">
        <v>1</v>
      </c>
      <c r="I64" s="20">
        <v>5</v>
      </c>
      <c r="J64" s="20">
        <v>1</v>
      </c>
      <c r="K64" s="20">
        <v>1</v>
      </c>
      <c r="L64" s="20">
        <v>2</v>
      </c>
      <c r="M64" s="20" t="s">
        <v>4</v>
      </c>
      <c r="N64" s="20" t="s">
        <v>4</v>
      </c>
      <c r="O64" s="20">
        <v>2</v>
      </c>
      <c r="P64" s="20" t="s">
        <v>4</v>
      </c>
      <c r="Q64" s="20">
        <v>3</v>
      </c>
      <c r="R64" s="20">
        <v>1</v>
      </c>
      <c r="S64" s="11"/>
    </row>
    <row r="65" spans="1:19" ht="18" customHeight="1" x14ac:dyDescent="0.55000000000000004">
      <c r="A65" s="104" t="s">
        <v>9</v>
      </c>
      <c r="B65" s="172" t="s">
        <v>64</v>
      </c>
      <c r="C65" s="18" t="s">
        <v>4</v>
      </c>
      <c r="D65" s="18" t="s">
        <v>4</v>
      </c>
      <c r="E65" s="18" t="s">
        <v>4</v>
      </c>
      <c r="F65" s="18" t="s">
        <v>4</v>
      </c>
      <c r="G65" s="18" t="s">
        <v>4</v>
      </c>
      <c r="H65" s="18" t="s">
        <v>4</v>
      </c>
      <c r="I65" s="18" t="s">
        <v>4</v>
      </c>
      <c r="J65" s="18" t="s">
        <v>4</v>
      </c>
      <c r="K65" s="18" t="s">
        <v>4</v>
      </c>
      <c r="L65" s="18" t="s">
        <v>4</v>
      </c>
      <c r="M65" s="18" t="s">
        <v>4</v>
      </c>
      <c r="N65" s="18" t="s">
        <v>4</v>
      </c>
      <c r="O65" s="18" t="s">
        <v>4</v>
      </c>
      <c r="P65" s="18" t="s">
        <v>4</v>
      </c>
      <c r="Q65" s="18" t="s">
        <v>4</v>
      </c>
      <c r="R65" s="18" t="s">
        <v>4</v>
      </c>
      <c r="S65" s="11"/>
    </row>
    <row r="66" spans="1:19" ht="18" customHeight="1" x14ac:dyDescent="0.55000000000000004">
      <c r="A66" s="103"/>
      <c r="B66" s="172" t="s">
        <v>63</v>
      </c>
      <c r="C66" s="18" t="s">
        <v>4</v>
      </c>
      <c r="D66" s="18" t="s">
        <v>4</v>
      </c>
      <c r="E66" s="18" t="s">
        <v>4</v>
      </c>
      <c r="F66" s="18" t="s">
        <v>4</v>
      </c>
      <c r="G66" s="18" t="s">
        <v>4</v>
      </c>
      <c r="H66" s="18" t="s">
        <v>4</v>
      </c>
      <c r="I66" s="18" t="s">
        <v>4</v>
      </c>
      <c r="J66" s="18" t="s">
        <v>4</v>
      </c>
      <c r="K66" s="18" t="s">
        <v>4</v>
      </c>
      <c r="L66" s="18" t="s">
        <v>4</v>
      </c>
      <c r="M66" s="18" t="s">
        <v>4</v>
      </c>
      <c r="N66" s="18" t="s">
        <v>4</v>
      </c>
      <c r="O66" s="18" t="s">
        <v>4</v>
      </c>
      <c r="P66" s="18" t="s">
        <v>4</v>
      </c>
      <c r="Q66" s="18" t="s">
        <v>4</v>
      </c>
      <c r="R66" s="18" t="s">
        <v>4</v>
      </c>
      <c r="S66" s="11"/>
    </row>
    <row r="67" spans="1:19" ht="18" customHeight="1" x14ac:dyDescent="0.55000000000000004">
      <c r="A67" s="102"/>
      <c r="B67" s="172" t="s">
        <v>62</v>
      </c>
      <c r="C67" s="18" t="s">
        <v>4</v>
      </c>
      <c r="D67" s="18" t="s">
        <v>4</v>
      </c>
      <c r="E67" s="18" t="s">
        <v>4</v>
      </c>
      <c r="F67" s="18" t="s">
        <v>4</v>
      </c>
      <c r="G67" s="18" t="s">
        <v>4</v>
      </c>
      <c r="H67" s="18" t="s">
        <v>4</v>
      </c>
      <c r="I67" s="18" t="s">
        <v>4</v>
      </c>
      <c r="J67" s="18" t="s">
        <v>4</v>
      </c>
      <c r="K67" s="18" t="s">
        <v>4</v>
      </c>
      <c r="L67" s="18" t="s">
        <v>4</v>
      </c>
      <c r="M67" s="18" t="s">
        <v>4</v>
      </c>
      <c r="N67" s="18" t="s">
        <v>4</v>
      </c>
      <c r="O67" s="18" t="s">
        <v>4</v>
      </c>
      <c r="P67" s="18" t="s">
        <v>4</v>
      </c>
      <c r="Q67" s="18" t="s">
        <v>4</v>
      </c>
      <c r="R67" s="18" t="s">
        <v>4</v>
      </c>
      <c r="S67" s="11"/>
    </row>
    <row r="68" spans="1:19" ht="18" customHeight="1" x14ac:dyDescent="0.55000000000000004">
      <c r="A68" s="104" t="s">
        <v>8</v>
      </c>
      <c r="B68" s="172" t="s">
        <v>64</v>
      </c>
      <c r="C68" s="18">
        <v>6</v>
      </c>
      <c r="D68" s="18">
        <v>1</v>
      </c>
      <c r="E68" s="18">
        <v>5</v>
      </c>
      <c r="F68" s="18">
        <v>6</v>
      </c>
      <c r="G68" s="18" t="s">
        <v>4</v>
      </c>
      <c r="H68" s="18">
        <v>1</v>
      </c>
      <c r="I68" s="18">
        <v>6</v>
      </c>
      <c r="J68" s="18">
        <v>2</v>
      </c>
      <c r="K68" s="18">
        <v>2</v>
      </c>
      <c r="L68" s="18">
        <v>2</v>
      </c>
      <c r="M68" s="18">
        <v>1</v>
      </c>
      <c r="N68" s="18">
        <v>1</v>
      </c>
      <c r="O68" s="18">
        <v>3</v>
      </c>
      <c r="P68" s="18" t="s">
        <v>4</v>
      </c>
      <c r="Q68" s="18">
        <v>4</v>
      </c>
      <c r="R68" s="18">
        <v>2</v>
      </c>
      <c r="S68" s="11"/>
    </row>
    <row r="69" spans="1:19" ht="18" customHeight="1" x14ac:dyDescent="0.55000000000000004">
      <c r="A69" s="103"/>
      <c r="B69" s="172" t="s">
        <v>63</v>
      </c>
      <c r="C69" s="18">
        <v>2</v>
      </c>
      <c r="D69" s="18">
        <v>1</v>
      </c>
      <c r="E69" s="18">
        <v>1</v>
      </c>
      <c r="F69" s="18">
        <v>2</v>
      </c>
      <c r="G69" s="18" t="s">
        <v>4</v>
      </c>
      <c r="H69" s="18" t="s">
        <v>4</v>
      </c>
      <c r="I69" s="18">
        <v>2</v>
      </c>
      <c r="J69" s="18">
        <v>1</v>
      </c>
      <c r="K69" s="18">
        <v>1</v>
      </c>
      <c r="L69" s="18" t="s">
        <v>4</v>
      </c>
      <c r="M69" s="18">
        <v>1</v>
      </c>
      <c r="N69" s="18">
        <v>1</v>
      </c>
      <c r="O69" s="18">
        <v>1</v>
      </c>
      <c r="P69" s="18" t="s">
        <v>4</v>
      </c>
      <c r="Q69" s="18">
        <v>1</v>
      </c>
      <c r="R69" s="18">
        <v>1</v>
      </c>
      <c r="S69" s="11"/>
    </row>
    <row r="70" spans="1:19" ht="18" customHeight="1" x14ac:dyDescent="0.55000000000000004">
      <c r="A70" s="102"/>
      <c r="B70" s="172" t="s">
        <v>62</v>
      </c>
      <c r="C70" s="18">
        <v>4</v>
      </c>
      <c r="D70" s="18" t="s">
        <v>4</v>
      </c>
      <c r="E70" s="18">
        <v>4</v>
      </c>
      <c r="F70" s="18">
        <v>4</v>
      </c>
      <c r="G70" s="18" t="s">
        <v>4</v>
      </c>
      <c r="H70" s="18">
        <v>1</v>
      </c>
      <c r="I70" s="18">
        <v>4</v>
      </c>
      <c r="J70" s="18">
        <v>1</v>
      </c>
      <c r="K70" s="18">
        <v>1</v>
      </c>
      <c r="L70" s="18">
        <v>2</v>
      </c>
      <c r="M70" s="18" t="s">
        <v>4</v>
      </c>
      <c r="N70" s="18" t="s">
        <v>4</v>
      </c>
      <c r="O70" s="18">
        <v>2</v>
      </c>
      <c r="P70" s="18" t="s">
        <v>4</v>
      </c>
      <c r="Q70" s="18">
        <v>3</v>
      </c>
      <c r="R70" s="18">
        <v>1</v>
      </c>
      <c r="S70" s="11"/>
    </row>
    <row r="71" spans="1:19" ht="18" customHeight="1" x14ac:dyDescent="0.55000000000000004">
      <c r="A71" s="104" t="s">
        <v>7</v>
      </c>
      <c r="B71" s="172" t="s">
        <v>64</v>
      </c>
      <c r="C71" s="18">
        <v>2</v>
      </c>
      <c r="D71" s="18" t="s">
        <v>4</v>
      </c>
      <c r="E71" s="18" t="s">
        <v>4</v>
      </c>
      <c r="F71" s="18">
        <v>2</v>
      </c>
      <c r="G71" s="18" t="s">
        <v>4</v>
      </c>
      <c r="H71" s="18">
        <v>1</v>
      </c>
      <c r="I71" s="18">
        <v>2</v>
      </c>
      <c r="J71" s="18" t="s">
        <v>4</v>
      </c>
      <c r="K71" s="18" t="s">
        <v>4</v>
      </c>
      <c r="L71" s="18" t="s">
        <v>4</v>
      </c>
      <c r="M71" s="18" t="s">
        <v>4</v>
      </c>
      <c r="N71" s="18" t="s">
        <v>4</v>
      </c>
      <c r="O71" s="18" t="s">
        <v>4</v>
      </c>
      <c r="P71" s="18" t="s">
        <v>4</v>
      </c>
      <c r="Q71" s="18" t="s">
        <v>4</v>
      </c>
      <c r="R71" s="18" t="s">
        <v>4</v>
      </c>
      <c r="S71" s="11"/>
    </row>
    <row r="72" spans="1:19" ht="18" customHeight="1" x14ac:dyDescent="0.55000000000000004">
      <c r="A72" s="103"/>
      <c r="B72" s="172" t="s">
        <v>63</v>
      </c>
      <c r="C72" s="18">
        <v>1</v>
      </c>
      <c r="D72" s="18" t="s">
        <v>4</v>
      </c>
      <c r="E72" s="18" t="s">
        <v>4</v>
      </c>
      <c r="F72" s="18">
        <v>1</v>
      </c>
      <c r="G72" s="18" t="s">
        <v>4</v>
      </c>
      <c r="H72" s="18">
        <v>1</v>
      </c>
      <c r="I72" s="18">
        <v>1</v>
      </c>
      <c r="J72" s="18" t="s">
        <v>4</v>
      </c>
      <c r="K72" s="18" t="s">
        <v>4</v>
      </c>
      <c r="L72" s="18" t="s">
        <v>4</v>
      </c>
      <c r="M72" s="18" t="s">
        <v>4</v>
      </c>
      <c r="N72" s="18" t="s">
        <v>4</v>
      </c>
      <c r="O72" s="18" t="s">
        <v>4</v>
      </c>
      <c r="P72" s="18" t="s">
        <v>4</v>
      </c>
      <c r="Q72" s="18" t="s">
        <v>4</v>
      </c>
      <c r="R72" s="18" t="s">
        <v>4</v>
      </c>
      <c r="S72" s="11"/>
    </row>
    <row r="73" spans="1:19" ht="18" customHeight="1" x14ac:dyDescent="0.55000000000000004">
      <c r="A73" s="102"/>
      <c r="B73" s="172" t="s">
        <v>62</v>
      </c>
      <c r="C73" s="18">
        <v>1</v>
      </c>
      <c r="D73" s="18" t="s">
        <v>4</v>
      </c>
      <c r="E73" s="18" t="s">
        <v>4</v>
      </c>
      <c r="F73" s="18">
        <v>1</v>
      </c>
      <c r="G73" s="18" t="s">
        <v>4</v>
      </c>
      <c r="H73" s="18" t="s">
        <v>4</v>
      </c>
      <c r="I73" s="18">
        <v>1</v>
      </c>
      <c r="J73" s="18" t="s">
        <v>4</v>
      </c>
      <c r="K73" s="18" t="s">
        <v>4</v>
      </c>
      <c r="L73" s="18" t="s">
        <v>4</v>
      </c>
      <c r="M73" s="18" t="s">
        <v>4</v>
      </c>
      <c r="N73" s="18" t="s">
        <v>4</v>
      </c>
      <c r="O73" s="18" t="s">
        <v>4</v>
      </c>
      <c r="P73" s="18" t="s">
        <v>4</v>
      </c>
      <c r="Q73" s="18" t="s">
        <v>4</v>
      </c>
      <c r="R73" s="18" t="s">
        <v>4</v>
      </c>
      <c r="S73" s="11"/>
    </row>
    <row r="74" spans="1:19" ht="18" customHeight="1" x14ac:dyDescent="0.55000000000000004">
      <c r="A74" s="104" t="s">
        <v>6</v>
      </c>
      <c r="B74" s="172" t="s">
        <v>64</v>
      </c>
      <c r="C74" s="18" t="s">
        <v>4</v>
      </c>
      <c r="D74" s="18" t="s">
        <v>4</v>
      </c>
      <c r="E74" s="18" t="s">
        <v>4</v>
      </c>
      <c r="F74" s="18" t="s">
        <v>4</v>
      </c>
      <c r="G74" s="18" t="s">
        <v>4</v>
      </c>
      <c r="H74" s="18" t="s">
        <v>4</v>
      </c>
      <c r="I74" s="18" t="s">
        <v>4</v>
      </c>
      <c r="J74" s="18" t="s">
        <v>4</v>
      </c>
      <c r="K74" s="18" t="s">
        <v>4</v>
      </c>
      <c r="L74" s="18" t="s">
        <v>4</v>
      </c>
      <c r="M74" s="18" t="s">
        <v>4</v>
      </c>
      <c r="N74" s="18" t="s">
        <v>4</v>
      </c>
      <c r="O74" s="18" t="s">
        <v>4</v>
      </c>
      <c r="P74" s="18" t="s">
        <v>4</v>
      </c>
      <c r="Q74" s="18" t="s">
        <v>4</v>
      </c>
      <c r="R74" s="18" t="s">
        <v>4</v>
      </c>
      <c r="S74" s="11"/>
    </row>
    <row r="75" spans="1:19" ht="18" customHeight="1" x14ac:dyDescent="0.55000000000000004">
      <c r="A75" s="103"/>
      <c r="B75" s="172" t="s">
        <v>63</v>
      </c>
      <c r="C75" s="18" t="s">
        <v>4</v>
      </c>
      <c r="D75" s="18" t="s">
        <v>4</v>
      </c>
      <c r="E75" s="18" t="s">
        <v>4</v>
      </c>
      <c r="F75" s="18" t="s">
        <v>4</v>
      </c>
      <c r="G75" s="18" t="s">
        <v>4</v>
      </c>
      <c r="H75" s="18" t="s">
        <v>4</v>
      </c>
      <c r="I75" s="18" t="s">
        <v>4</v>
      </c>
      <c r="J75" s="18" t="s">
        <v>4</v>
      </c>
      <c r="K75" s="18" t="s">
        <v>4</v>
      </c>
      <c r="L75" s="18" t="s">
        <v>4</v>
      </c>
      <c r="M75" s="18" t="s">
        <v>4</v>
      </c>
      <c r="N75" s="18" t="s">
        <v>4</v>
      </c>
      <c r="O75" s="18" t="s">
        <v>4</v>
      </c>
      <c r="P75" s="18" t="s">
        <v>4</v>
      </c>
      <c r="Q75" s="18" t="s">
        <v>4</v>
      </c>
      <c r="R75" s="18" t="s">
        <v>4</v>
      </c>
      <c r="S75" s="11"/>
    </row>
    <row r="76" spans="1:19" ht="18" customHeight="1" x14ac:dyDescent="0.55000000000000004">
      <c r="A76" s="102"/>
      <c r="B76" s="172" t="s">
        <v>62</v>
      </c>
      <c r="C76" s="18" t="s">
        <v>4</v>
      </c>
      <c r="D76" s="18" t="s">
        <v>4</v>
      </c>
      <c r="E76" s="18" t="s">
        <v>4</v>
      </c>
      <c r="F76" s="18" t="s">
        <v>4</v>
      </c>
      <c r="G76" s="18" t="s">
        <v>4</v>
      </c>
      <c r="H76" s="18" t="s">
        <v>4</v>
      </c>
      <c r="I76" s="18" t="s">
        <v>4</v>
      </c>
      <c r="J76" s="18" t="s">
        <v>4</v>
      </c>
      <c r="K76" s="18" t="s">
        <v>4</v>
      </c>
      <c r="L76" s="18" t="s">
        <v>4</v>
      </c>
      <c r="M76" s="18" t="s">
        <v>4</v>
      </c>
      <c r="N76" s="18" t="s">
        <v>4</v>
      </c>
      <c r="O76" s="18" t="s">
        <v>4</v>
      </c>
      <c r="P76" s="18" t="s">
        <v>4</v>
      </c>
      <c r="Q76" s="18" t="s">
        <v>4</v>
      </c>
      <c r="R76" s="18" t="s">
        <v>4</v>
      </c>
      <c r="S76" s="11"/>
    </row>
    <row r="77" spans="1:19" ht="18" customHeight="1" x14ac:dyDescent="0.55000000000000004">
      <c r="A77" s="104" t="s">
        <v>5</v>
      </c>
      <c r="B77" s="172" t="s">
        <v>64</v>
      </c>
      <c r="C77" s="18">
        <v>1</v>
      </c>
      <c r="D77" s="18" t="s">
        <v>4</v>
      </c>
      <c r="E77" s="18" t="s">
        <v>4</v>
      </c>
      <c r="F77" s="18">
        <v>1</v>
      </c>
      <c r="G77" s="18" t="s">
        <v>4</v>
      </c>
      <c r="H77" s="18" t="s">
        <v>4</v>
      </c>
      <c r="I77" s="18">
        <v>1</v>
      </c>
      <c r="J77" s="18" t="s">
        <v>4</v>
      </c>
      <c r="K77" s="18" t="s">
        <v>4</v>
      </c>
      <c r="L77" s="18" t="s">
        <v>4</v>
      </c>
      <c r="M77" s="18" t="s">
        <v>4</v>
      </c>
      <c r="N77" s="18" t="s">
        <v>4</v>
      </c>
      <c r="O77" s="18" t="s">
        <v>4</v>
      </c>
      <c r="P77" s="18" t="s">
        <v>4</v>
      </c>
      <c r="Q77" s="18" t="s">
        <v>4</v>
      </c>
      <c r="R77" s="18" t="s">
        <v>4</v>
      </c>
      <c r="S77" s="11"/>
    </row>
    <row r="78" spans="1:19" ht="18" customHeight="1" x14ac:dyDescent="0.55000000000000004">
      <c r="A78" s="103"/>
      <c r="B78" s="172" t="s">
        <v>63</v>
      </c>
      <c r="C78" s="18">
        <v>1</v>
      </c>
      <c r="D78" s="18" t="s">
        <v>4</v>
      </c>
      <c r="E78" s="18" t="s">
        <v>4</v>
      </c>
      <c r="F78" s="18">
        <v>1</v>
      </c>
      <c r="G78" s="18" t="s">
        <v>4</v>
      </c>
      <c r="H78" s="18" t="s">
        <v>4</v>
      </c>
      <c r="I78" s="18">
        <v>1</v>
      </c>
      <c r="J78" s="18" t="s">
        <v>4</v>
      </c>
      <c r="K78" s="18" t="s">
        <v>4</v>
      </c>
      <c r="L78" s="18" t="s">
        <v>4</v>
      </c>
      <c r="M78" s="18" t="s">
        <v>4</v>
      </c>
      <c r="N78" s="18" t="s">
        <v>4</v>
      </c>
      <c r="O78" s="18" t="s">
        <v>4</v>
      </c>
      <c r="P78" s="18" t="s">
        <v>4</v>
      </c>
      <c r="Q78" s="18" t="s">
        <v>4</v>
      </c>
      <c r="R78" s="18" t="s">
        <v>4</v>
      </c>
      <c r="S78" s="11"/>
    </row>
    <row r="79" spans="1:19" ht="18" customHeight="1" x14ac:dyDescent="0.55000000000000004">
      <c r="A79" s="102"/>
      <c r="B79" s="172" t="s">
        <v>62</v>
      </c>
      <c r="C79" s="18" t="s">
        <v>4</v>
      </c>
      <c r="D79" s="18" t="s">
        <v>4</v>
      </c>
      <c r="E79" s="18" t="s">
        <v>4</v>
      </c>
      <c r="F79" s="18" t="s">
        <v>4</v>
      </c>
      <c r="G79" s="18" t="s">
        <v>4</v>
      </c>
      <c r="H79" s="18" t="s">
        <v>4</v>
      </c>
      <c r="I79" s="18" t="s">
        <v>4</v>
      </c>
      <c r="J79" s="18" t="s">
        <v>4</v>
      </c>
      <c r="K79" s="18" t="s">
        <v>4</v>
      </c>
      <c r="L79" s="18" t="s">
        <v>4</v>
      </c>
      <c r="M79" s="18" t="s">
        <v>4</v>
      </c>
      <c r="N79" s="18" t="s">
        <v>4</v>
      </c>
      <c r="O79" s="18" t="s">
        <v>4</v>
      </c>
      <c r="P79" s="18" t="s">
        <v>4</v>
      </c>
      <c r="Q79" s="18" t="s">
        <v>4</v>
      </c>
      <c r="R79" s="18" t="s">
        <v>4</v>
      </c>
      <c r="S79" s="11"/>
    </row>
    <row r="80" spans="1:19" x14ac:dyDescent="0.55000000000000004">
      <c r="A80" s="171"/>
      <c r="B80" s="170"/>
      <c r="C80" s="15"/>
      <c r="D80" s="15"/>
      <c r="E80" s="15"/>
      <c r="F80" s="15"/>
      <c r="G80" s="15"/>
      <c r="H80" s="15"/>
      <c r="I80" s="15"/>
      <c r="J80" s="15"/>
      <c r="K80" s="15"/>
      <c r="L80" s="15"/>
      <c r="M80" s="15"/>
      <c r="N80" s="15"/>
      <c r="O80" s="15"/>
      <c r="P80" s="15"/>
      <c r="Q80" s="15"/>
      <c r="R80" s="15"/>
      <c r="S80" s="11"/>
    </row>
    <row r="81" spans="1:20" ht="12.75" customHeight="1" x14ac:dyDescent="0.55000000000000004">
      <c r="A81" s="94" t="s">
        <v>61</v>
      </c>
      <c r="B81" s="169"/>
      <c r="C81" s="29"/>
      <c r="D81" s="29"/>
      <c r="E81" s="29"/>
      <c r="F81" s="29"/>
      <c r="G81" s="29"/>
      <c r="H81" s="29"/>
      <c r="I81" s="29"/>
      <c r="J81" s="29"/>
      <c r="K81" s="29"/>
      <c r="L81" s="29"/>
      <c r="M81" s="29"/>
      <c r="N81" s="29"/>
      <c r="O81" s="29"/>
      <c r="P81" s="29"/>
      <c r="Q81" s="29"/>
      <c r="R81" s="29"/>
      <c r="S81" s="29"/>
      <c r="T81" s="14"/>
    </row>
    <row r="82" spans="1:20" x14ac:dyDescent="0.55000000000000004">
      <c r="A82" s="93"/>
      <c r="B82" s="169"/>
      <c r="C82" s="29"/>
      <c r="D82" s="29"/>
      <c r="E82" s="29"/>
      <c r="F82" s="29"/>
      <c r="G82" s="29"/>
      <c r="H82" s="29"/>
      <c r="I82" s="29"/>
      <c r="J82" s="29"/>
      <c r="K82" s="29"/>
      <c r="L82" s="29"/>
      <c r="M82" s="29"/>
      <c r="N82" s="29"/>
      <c r="O82" s="29"/>
      <c r="P82" s="29"/>
      <c r="Q82" s="29"/>
      <c r="R82" s="29"/>
      <c r="S82" s="29"/>
      <c r="T82" s="14"/>
    </row>
    <row r="83" spans="1:20" x14ac:dyDescent="0.55000000000000004">
      <c r="A83" s="93" t="s">
        <v>85</v>
      </c>
      <c r="B83" s="169"/>
      <c r="C83" s="29"/>
      <c r="D83" s="29"/>
      <c r="E83" s="29"/>
      <c r="F83" s="29"/>
      <c r="G83" s="29"/>
      <c r="H83" s="29"/>
      <c r="I83" s="29"/>
      <c r="J83" s="29"/>
      <c r="K83" s="29"/>
      <c r="L83" s="29"/>
      <c r="M83" s="29"/>
      <c r="N83" s="29"/>
      <c r="O83" s="29"/>
      <c r="P83" s="29"/>
      <c r="Q83" s="29"/>
      <c r="R83" s="29"/>
      <c r="S83" s="29"/>
      <c r="T83" s="14"/>
    </row>
    <row r="84" spans="1:20" x14ac:dyDescent="0.55000000000000004">
      <c r="A84" s="93" t="s">
        <v>84</v>
      </c>
      <c r="B84" s="169"/>
      <c r="C84" s="29"/>
      <c r="D84" s="29"/>
      <c r="E84" s="29"/>
      <c r="F84" s="29"/>
      <c r="G84" s="29"/>
      <c r="H84" s="29"/>
      <c r="I84" s="29"/>
      <c r="J84" s="29"/>
      <c r="K84" s="29"/>
      <c r="L84" s="29"/>
      <c r="M84" s="29"/>
      <c r="N84" s="29"/>
      <c r="O84" s="29"/>
      <c r="P84" s="29"/>
      <c r="Q84" s="29"/>
      <c r="R84" s="29"/>
      <c r="S84" s="29"/>
      <c r="T84" s="14"/>
    </row>
    <row r="85" spans="1:20" x14ac:dyDescent="0.55000000000000004">
      <c r="A85" s="10"/>
      <c r="B85" s="169"/>
      <c r="C85" s="29"/>
      <c r="D85" s="29"/>
      <c r="E85" s="29"/>
      <c r="F85" s="29"/>
      <c r="G85" s="29"/>
      <c r="H85" s="29"/>
      <c r="I85" s="29"/>
      <c r="J85" s="29"/>
      <c r="K85" s="29"/>
      <c r="L85" s="29"/>
      <c r="M85" s="29"/>
      <c r="N85" s="29"/>
      <c r="O85" s="29"/>
      <c r="P85" s="29"/>
      <c r="Q85" s="29"/>
      <c r="R85" s="29"/>
      <c r="S85" s="29"/>
      <c r="T85" s="14"/>
    </row>
    <row r="86" spans="1:20" x14ac:dyDescent="0.55000000000000004">
      <c r="A86" s="4"/>
      <c r="B86" s="168"/>
      <c r="C86" s="3"/>
      <c r="D86" s="3"/>
      <c r="E86" s="3"/>
      <c r="F86" s="3"/>
      <c r="G86" s="3"/>
      <c r="H86" s="3"/>
      <c r="I86" s="3"/>
      <c r="J86" s="3"/>
      <c r="K86" s="3"/>
      <c r="L86" s="3"/>
      <c r="M86" s="3"/>
      <c r="N86" s="3"/>
      <c r="O86" s="3"/>
      <c r="P86" s="3"/>
      <c r="Q86" s="167"/>
      <c r="R86" s="167"/>
      <c r="S86" s="3"/>
      <c r="T86" s="3"/>
    </row>
    <row r="87" spans="1:20" x14ac:dyDescent="0.55000000000000004">
      <c r="A87" s="4"/>
      <c r="B87" s="168"/>
      <c r="C87" s="3"/>
      <c r="D87" s="3"/>
      <c r="E87" s="3"/>
      <c r="F87" s="3"/>
      <c r="G87" s="3"/>
      <c r="H87" s="3"/>
      <c r="I87" s="3"/>
      <c r="J87" s="3"/>
      <c r="K87" s="3"/>
      <c r="L87" s="3"/>
      <c r="M87" s="3"/>
      <c r="N87" s="3"/>
      <c r="O87" s="3"/>
      <c r="P87" s="3"/>
      <c r="Q87" s="167"/>
      <c r="R87" s="167"/>
      <c r="S87" s="3"/>
      <c r="T87" s="3"/>
    </row>
  </sheetData>
  <mergeCells count="40">
    <mergeCell ref="A8:A10"/>
    <mergeCell ref="D3:E3"/>
    <mergeCell ref="Q2:R2"/>
    <mergeCell ref="G3:H3"/>
    <mergeCell ref="F2:F3"/>
    <mergeCell ref="I2:I3"/>
    <mergeCell ref="A29:A31"/>
    <mergeCell ref="C2:C3"/>
    <mergeCell ref="A23:A25"/>
    <mergeCell ref="B2:B3"/>
    <mergeCell ref="A5:A7"/>
    <mergeCell ref="A14:A16"/>
    <mergeCell ref="A20:A22"/>
    <mergeCell ref="A26:A28"/>
    <mergeCell ref="A17:A19"/>
    <mergeCell ref="A11:A13"/>
    <mergeCell ref="Q1:R1"/>
    <mergeCell ref="J3:K3"/>
    <mergeCell ref="N3:N4"/>
    <mergeCell ref="Q3:Q4"/>
    <mergeCell ref="R3:R4"/>
    <mergeCell ref="M2:M4"/>
    <mergeCell ref="L2:L4"/>
    <mergeCell ref="O2:O4"/>
    <mergeCell ref="A32:A34"/>
    <mergeCell ref="A35:A37"/>
    <mergeCell ref="A38:A40"/>
    <mergeCell ref="A44:A46"/>
    <mergeCell ref="A47:A49"/>
    <mergeCell ref="A41:A43"/>
    <mergeCell ref="A74:A76"/>
    <mergeCell ref="A50:A52"/>
    <mergeCell ref="A53:A55"/>
    <mergeCell ref="A77:A79"/>
    <mergeCell ref="A56:A58"/>
    <mergeCell ref="A59:A61"/>
    <mergeCell ref="A68:A70"/>
    <mergeCell ref="A71:A73"/>
    <mergeCell ref="A62:A64"/>
    <mergeCell ref="A65:A67"/>
  </mergeCells>
  <phoneticPr fontId="6"/>
  <pageMargins left="0.78740157480314965" right="0.35433070866141736" top="0.94488188976377963" bottom="0.78740157480314965" header="0" footer="0"/>
  <pageSetup paperSize="9" scale="5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FF0000"/>
  </sheetPr>
  <dimension ref="A1:M85"/>
  <sheetViews>
    <sheetView showGridLines="0" view="pageBreakPreview" zoomScaleNormal="25" workbookViewId="0">
      <pane xSplit="2" ySplit="16" topLeftCell="C17" activePane="bottomRight" state="frozen"/>
      <selection activeCell="B8" sqref="B8:O8"/>
      <selection pane="topRight" activeCell="B8" sqref="B8:O8"/>
      <selection pane="bottomLeft" activeCell="B8" sqref="B8:O8"/>
      <selection pane="bottomRight" activeCell="B8" sqref="B8:O8"/>
    </sheetView>
  </sheetViews>
  <sheetFormatPr defaultColWidth="9" defaultRowHeight="18" x14ac:dyDescent="0.55000000000000004"/>
  <cols>
    <col min="1" max="1" width="11.26953125" style="2" customWidth="1"/>
    <col min="2" max="2" width="7.6328125" style="166" customWidth="1"/>
    <col min="3" max="6" width="9.08984375" style="1" customWidth="1"/>
    <col min="7" max="7" width="7.6328125" style="1" customWidth="1"/>
    <col min="8" max="10" width="9.36328125" style="1" customWidth="1"/>
    <col min="11" max="11" width="10.08984375" style="165" customWidth="1"/>
    <col min="12" max="16384" width="9" style="1"/>
  </cols>
  <sheetData>
    <row r="1" spans="1:13" ht="18" customHeight="1" x14ac:dyDescent="0.55000000000000004">
      <c r="A1" s="16" t="s">
        <v>114</v>
      </c>
      <c r="B1" s="168"/>
      <c r="C1" s="3"/>
      <c r="D1" s="168"/>
      <c r="E1" s="168"/>
      <c r="F1" s="3"/>
      <c r="G1" s="3"/>
      <c r="H1" s="3"/>
      <c r="I1" s="3"/>
      <c r="J1" s="222" t="s">
        <v>40</v>
      </c>
      <c r="K1" s="222"/>
      <c r="L1" s="3"/>
    </row>
    <row r="2" spans="1:13" ht="14.25" customHeight="1" x14ac:dyDescent="0.55000000000000004">
      <c r="A2" s="209"/>
      <c r="B2" s="193"/>
      <c r="C2" s="206" t="s">
        <v>70</v>
      </c>
      <c r="D2" s="221"/>
      <c r="E2" s="221"/>
      <c r="F2" s="193"/>
      <c r="G2" s="220" t="s">
        <v>69</v>
      </c>
      <c r="H2" s="220"/>
      <c r="I2" s="220"/>
      <c r="J2" s="220"/>
      <c r="K2" s="220"/>
      <c r="L2" s="204"/>
      <c r="M2" s="14"/>
    </row>
    <row r="3" spans="1:13" s="179" customFormat="1" ht="30" customHeight="1" x14ac:dyDescent="0.55000000000000004">
      <c r="A3" s="155"/>
      <c r="B3" s="203"/>
      <c r="C3" s="219" t="s">
        <v>113</v>
      </c>
      <c r="D3" s="201" t="s">
        <v>111</v>
      </c>
      <c r="E3" s="200"/>
      <c r="F3" s="219" t="s">
        <v>110</v>
      </c>
      <c r="G3" s="218" t="s">
        <v>112</v>
      </c>
      <c r="H3" s="88" t="s">
        <v>111</v>
      </c>
      <c r="I3" s="217"/>
      <c r="J3" s="216"/>
      <c r="K3" s="192" t="s">
        <v>110</v>
      </c>
      <c r="L3" s="181"/>
      <c r="M3" s="180"/>
    </row>
    <row r="4" spans="1:13" s="179" customFormat="1" ht="30" customHeight="1" x14ac:dyDescent="0.55000000000000004">
      <c r="A4" s="146"/>
      <c r="B4" s="191"/>
      <c r="C4" s="215"/>
      <c r="D4" s="188" t="s">
        <v>108</v>
      </c>
      <c r="E4" s="188" t="s">
        <v>109</v>
      </c>
      <c r="F4" s="215"/>
      <c r="G4" s="214"/>
      <c r="H4" s="54" t="s">
        <v>108</v>
      </c>
      <c r="I4" s="54" t="s">
        <v>107</v>
      </c>
      <c r="J4" s="213" t="s">
        <v>106</v>
      </c>
      <c r="K4" s="212"/>
      <c r="L4" s="181"/>
      <c r="M4" s="180"/>
    </row>
    <row r="5" spans="1:13" x14ac:dyDescent="0.55000000000000004">
      <c r="A5" s="136" t="s">
        <v>86</v>
      </c>
      <c r="B5" s="115" t="s">
        <v>67</v>
      </c>
      <c r="C5" s="22">
        <v>54</v>
      </c>
      <c r="D5" s="22">
        <v>34</v>
      </c>
      <c r="E5" s="22">
        <v>13</v>
      </c>
      <c r="F5" s="22">
        <v>11</v>
      </c>
      <c r="G5" s="22">
        <v>33</v>
      </c>
      <c r="H5" s="22">
        <v>12</v>
      </c>
      <c r="I5" s="211">
        <v>5</v>
      </c>
      <c r="J5" s="211">
        <v>4</v>
      </c>
      <c r="K5" s="22">
        <v>50</v>
      </c>
      <c r="L5" s="11"/>
    </row>
    <row r="6" spans="1:13" x14ac:dyDescent="0.55000000000000004">
      <c r="A6" s="135"/>
      <c r="B6" s="115" t="s">
        <v>66</v>
      </c>
      <c r="C6" s="22">
        <v>30</v>
      </c>
      <c r="D6" s="22">
        <v>19</v>
      </c>
      <c r="E6" s="22">
        <v>9</v>
      </c>
      <c r="F6" s="22">
        <v>48</v>
      </c>
      <c r="G6" s="22">
        <v>21</v>
      </c>
      <c r="H6" s="22">
        <v>7</v>
      </c>
      <c r="I6" s="211">
        <v>4</v>
      </c>
      <c r="J6" s="211">
        <v>3</v>
      </c>
      <c r="K6" s="22">
        <v>33</v>
      </c>
      <c r="L6" s="11"/>
    </row>
    <row r="7" spans="1:13" x14ac:dyDescent="0.55000000000000004">
      <c r="A7" s="134"/>
      <c r="B7" s="115" t="s">
        <v>65</v>
      </c>
      <c r="C7" s="22">
        <v>24</v>
      </c>
      <c r="D7" s="22">
        <v>15</v>
      </c>
      <c r="E7" s="22">
        <v>4</v>
      </c>
      <c r="F7" s="22">
        <v>41</v>
      </c>
      <c r="G7" s="22">
        <v>12</v>
      </c>
      <c r="H7" s="22">
        <v>5</v>
      </c>
      <c r="I7" s="211">
        <v>1</v>
      </c>
      <c r="J7" s="211">
        <v>1</v>
      </c>
      <c r="K7" s="22">
        <v>17</v>
      </c>
      <c r="L7" s="11"/>
    </row>
    <row r="8" spans="1:13" x14ac:dyDescent="0.55000000000000004">
      <c r="A8" s="136" t="s">
        <v>29</v>
      </c>
      <c r="B8" s="115" t="s">
        <v>67</v>
      </c>
      <c r="C8" s="22">
        <f>SUM(C11+C14)</f>
        <v>12</v>
      </c>
      <c r="D8" s="22">
        <f>SUM(D11+D14)</f>
        <v>1</v>
      </c>
      <c r="E8" s="22">
        <f>SUM(E11+E14)</f>
        <v>0</v>
      </c>
      <c r="F8" s="22">
        <f>SUM(F11+F14)</f>
        <v>13</v>
      </c>
      <c r="G8" s="22">
        <f>SUM(G11+G14)</f>
        <v>7</v>
      </c>
      <c r="H8" s="22">
        <f>SUM(H11+H14)</f>
        <v>1</v>
      </c>
      <c r="I8" s="22">
        <f>SUM(I11+I14)</f>
        <v>0</v>
      </c>
      <c r="J8" s="22">
        <f>SUM(J11+J14)</f>
        <v>0</v>
      </c>
      <c r="K8" s="22">
        <f>SUM(K11+K14)</f>
        <v>7</v>
      </c>
      <c r="L8" s="11"/>
    </row>
    <row r="9" spans="1:13" x14ac:dyDescent="0.55000000000000004">
      <c r="A9" s="135"/>
      <c r="B9" s="115" t="s">
        <v>66</v>
      </c>
      <c r="C9" s="22">
        <f>SUM(C12+C15)</f>
        <v>5</v>
      </c>
      <c r="D9" s="22">
        <f>SUM(D12+D15)</f>
        <v>0</v>
      </c>
      <c r="E9" s="22">
        <f>SUM(E12+E15)</f>
        <v>0</v>
      </c>
      <c r="F9" s="22">
        <f>SUM(F12+F15)</f>
        <v>5</v>
      </c>
      <c r="G9" s="22">
        <f>SUM(G12+G15)</f>
        <v>1</v>
      </c>
      <c r="H9" s="22">
        <f>SUM(H12+H15)</f>
        <v>0</v>
      </c>
      <c r="I9" s="22">
        <f>SUM(I12+I15)</f>
        <v>0</v>
      </c>
      <c r="J9" s="22">
        <f>SUM(J12+J15)</f>
        <v>0</v>
      </c>
      <c r="K9" s="22">
        <f>SUM(K12+K15)</f>
        <v>1</v>
      </c>
      <c r="L9" s="11"/>
    </row>
    <row r="10" spans="1:13" x14ac:dyDescent="0.55000000000000004">
      <c r="A10" s="134"/>
      <c r="B10" s="115" t="s">
        <v>65</v>
      </c>
      <c r="C10" s="22">
        <f>SUM(C13+C16)</f>
        <v>7</v>
      </c>
      <c r="D10" s="22">
        <f>SUM(D13+D16)</f>
        <v>1</v>
      </c>
      <c r="E10" s="22">
        <f>SUM(E13+E16)</f>
        <v>0</v>
      </c>
      <c r="F10" s="22">
        <f>SUM(F13+F16)</f>
        <v>8</v>
      </c>
      <c r="G10" s="22">
        <f>SUM(G13+G16)</f>
        <v>6</v>
      </c>
      <c r="H10" s="22">
        <f>SUM(H13+H16)</f>
        <v>1</v>
      </c>
      <c r="I10" s="22">
        <f>SUM(I13+I16)</f>
        <v>0</v>
      </c>
      <c r="J10" s="22">
        <f>SUM(J13+J16)</f>
        <v>0</v>
      </c>
      <c r="K10" s="22">
        <f>SUM(K13+K16)</f>
        <v>6</v>
      </c>
      <c r="L10" s="11"/>
    </row>
    <row r="11" spans="1:13" x14ac:dyDescent="0.55000000000000004">
      <c r="A11" s="127" t="s">
        <v>28</v>
      </c>
      <c r="B11" s="107" t="s">
        <v>67</v>
      </c>
      <c r="C11" s="20" t="str">
        <f>IF(SUM(C12:C13)=0,"-",(SUM(C12:C13)))</f>
        <v>-</v>
      </c>
      <c r="D11" s="20" t="str">
        <f>IF(SUM(D12:D13)=0,"-",(SUM(D12:D13)))</f>
        <v>-</v>
      </c>
      <c r="E11" s="20" t="str">
        <f>IF(SUM(E12:E13)=0,"-",(SUM(E12:E13)))</f>
        <v>-</v>
      </c>
      <c r="F11" s="20" t="str">
        <f>IF(SUM(F12:F13)=0,"-",(SUM(F12:F13)))</f>
        <v>-</v>
      </c>
      <c r="G11" s="20" t="str">
        <f>IF(SUM(G12:G13)=0,"-",(SUM(G12:G13)))</f>
        <v>-</v>
      </c>
      <c r="H11" s="20" t="str">
        <f>IF(SUM(H12:H13)=0,"-",(SUM(H12:H13)))</f>
        <v>-</v>
      </c>
      <c r="I11" s="20" t="str">
        <f>IF(SUM(I12:I13)=0,"-",(SUM(I12:I13)))</f>
        <v>-</v>
      </c>
      <c r="J11" s="20" t="str">
        <f>IF(SUM(J12:J13)=0,"-",(SUM(J12:J13)))</f>
        <v>-</v>
      </c>
      <c r="K11" s="20" t="str">
        <f>IF(SUM(K12:K13)=0,"-",(SUM(K12:K13)))</f>
        <v>-</v>
      </c>
      <c r="L11" s="11"/>
    </row>
    <row r="12" spans="1:13" x14ac:dyDescent="0.55000000000000004">
      <c r="A12" s="131"/>
      <c r="B12" s="107" t="s">
        <v>66</v>
      </c>
      <c r="C12" s="20">
        <v>0</v>
      </c>
      <c r="D12" s="20">
        <v>0</v>
      </c>
      <c r="E12" s="20">
        <v>0</v>
      </c>
      <c r="F12" s="20">
        <v>0</v>
      </c>
      <c r="G12" s="20">
        <v>0</v>
      </c>
      <c r="H12" s="20">
        <v>0</v>
      </c>
      <c r="I12" s="20">
        <v>0</v>
      </c>
      <c r="J12" s="20">
        <v>0</v>
      </c>
      <c r="K12" s="20">
        <v>0</v>
      </c>
      <c r="L12" s="11"/>
    </row>
    <row r="13" spans="1:13" x14ac:dyDescent="0.55000000000000004">
      <c r="A13" s="130"/>
      <c r="B13" s="107" t="s">
        <v>65</v>
      </c>
      <c r="C13" s="20">
        <v>0</v>
      </c>
      <c r="D13" s="20">
        <v>0</v>
      </c>
      <c r="E13" s="20">
        <v>0</v>
      </c>
      <c r="F13" s="20">
        <v>0</v>
      </c>
      <c r="G13" s="20">
        <v>0</v>
      </c>
      <c r="H13" s="20">
        <v>0</v>
      </c>
      <c r="I13" s="20">
        <v>0</v>
      </c>
      <c r="J13" s="20">
        <v>0</v>
      </c>
      <c r="K13" s="20">
        <v>0</v>
      </c>
      <c r="L13" s="11"/>
    </row>
    <row r="14" spans="1:13" s="24" customFormat="1" x14ac:dyDescent="0.55000000000000004">
      <c r="A14" s="127" t="s">
        <v>27</v>
      </c>
      <c r="B14" s="107" t="s">
        <v>67</v>
      </c>
      <c r="C14" s="20">
        <f>IF(SUM(C15:C16)=0,"-",(SUM(C15:C16)))</f>
        <v>12</v>
      </c>
      <c r="D14" s="20">
        <f>IF(SUM(D15:D16)=0,"-",(SUM(D15:D16)))</f>
        <v>1</v>
      </c>
      <c r="E14" s="20" t="str">
        <f>IF(SUM(E15:E16)=0,"-",(SUM(E15:E16)))</f>
        <v>-</v>
      </c>
      <c r="F14" s="20">
        <f>IF(SUM(F15:F16)=0,"-",(SUM(F15:F16)))</f>
        <v>13</v>
      </c>
      <c r="G14" s="20">
        <f>IF(SUM(G15:G16)=0,"-",(SUM(G15:G16)))</f>
        <v>7</v>
      </c>
      <c r="H14" s="20">
        <f>IF(SUM(H15:H16)=0,"-",(SUM(H15:H16)))</f>
        <v>1</v>
      </c>
      <c r="I14" s="20" t="str">
        <f>IF(SUM(I15:I16)=0,"-",(SUM(I15:I16)))</f>
        <v>-</v>
      </c>
      <c r="J14" s="20" t="str">
        <f>IF(SUM(J15:J16)=0,"-",(SUM(J15:J16)))</f>
        <v>-</v>
      </c>
      <c r="K14" s="20">
        <f>IF(SUM(K15:K16)=0,"-",(SUM(K15:K16)))</f>
        <v>7</v>
      </c>
      <c r="L14" s="50"/>
    </row>
    <row r="15" spans="1:13" s="24" customFormat="1" x14ac:dyDescent="0.55000000000000004">
      <c r="A15" s="126"/>
      <c r="B15" s="107" t="s">
        <v>66</v>
      </c>
      <c r="C15" s="20">
        <f>IF(SUM(C18,C21,C24,C27,C30,C33,C36,C39)=0,"-",SUM(C18,C21,C24,C27,C30,C33,C36,C39))</f>
        <v>5</v>
      </c>
      <c r="D15" s="20" t="str">
        <f>IF(SUM(D18,D21,D24,D27,D30,D33,D36,D39)=0,"-",SUM(D18,D21,D24,D27,D30,D33,D36,D39))</f>
        <v>-</v>
      </c>
      <c r="E15" s="20" t="str">
        <f>IF(SUM(E18,E21,E24,E27,E30,E33,E36,E39)=0,"-",SUM(E18,E21,E24,E27,E30,E33,E36,E39))</f>
        <v>-</v>
      </c>
      <c r="F15" s="20">
        <f>IF(SUM(F18,F21,F24,F27,F30,F33,F36,F39)=0,"-",SUM(F18,F21,F24,F27,F30,F33,F36,F39))</f>
        <v>5</v>
      </c>
      <c r="G15" s="20">
        <f>IF(SUM(G18,G21,G24,G27,G30,G33,G36,G39)=0,"-",SUM(G18,G21,G24,G27,G30,G33,G36,G39))</f>
        <v>1</v>
      </c>
      <c r="H15" s="20" t="str">
        <f>IF(SUM(H18,H21,H24,H27,H30,H33,H36,H39)=0,"-",SUM(H18,H21,H24,H27,H30,H33,H36,H39))</f>
        <v>-</v>
      </c>
      <c r="I15" s="20" t="str">
        <f>IF(SUM(I18,I21,I24,I27,I30,I33,I36,I39)=0,"-",SUM(I18,I21,I24,I27,I30,I33,I36,I39))</f>
        <v>-</v>
      </c>
      <c r="J15" s="20" t="str">
        <f>IF(SUM(J18,J21,J24,J27,J30,J33,J36,J39)=0,"-",SUM(J18,J21,J24,J27,J30,J33,J36,J39))</f>
        <v>-</v>
      </c>
      <c r="K15" s="20">
        <f>IF(SUM(K18,K21,K24,K27,K30,K33,K36,K39)=0,"-",SUM(K18,K21,K24,K27,K30,K33,K36,K39))</f>
        <v>1</v>
      </c>
      <c r="L15" s="50"/>
    </row>
    <row r="16" spans="1:13" s="24" customFormat="1" x14ac:dyDescent="0.55000000000000004">
      <c r="A16" s="125"/>
      <c r="B16" s="107" t="s">
        <v>65</v>
      </c>
      <c r="C16" s="20">
        <f>IF(SUM(C19,C22,C25,C28,C31,C34,C37,C40)=0,"-",SUM(C19,C22,C25,C28,C31,C34,C37,C40))</f>
        <v>7</v>
      </c>
      <c r="D16" s="20">
        <f>IF(SUM(D19,D22,D25,D28,D31,D34,D37,D40)=0,"-",SUM(D19,D22,D25,D28,D31,D34,D37,D40))</f>
        <v>1</v>
      </c>
      <c r="E16" s="20" t="str">
        <f>IF(SUM(E19,E22,E25,E28,E31,E34,E37,E40)=0,"-",SUM(E19,E22,E25,E28,E31,E34,E37,E40))</f>
        <v>-</v>
      </c>
      <c r="F16" s="20">
        <f>IF(SUM(F19,F22,F25,F28,F31,F34,F37,F40)=0,"-",SUM(F19,F22,F25,F28,F31,F34,F37,F40))</f>
        <v>8</v>
      </c>
      <c r="G16" s="20">
        <f>IF(SUM(G19,G22,G25,G28,G31,G34,G37,G40)=0,"-",SUM(G19,G22,G25,G28,G31,G34,G37,G40))</f>
        <v>6</v>
      </c>
      <c r="H16" s="20">
        <f>IF(SUM(H19,H22,H25,H28,H31,H34,H37,H40)=0,"-",SUM(H19,H22,H25,H28,H31,H34,H37,H40))</f>
        <v>1</v>
      </c>
      <c r="I16" s="20" t="str">
        <f>IF(SUM(I19,I22,I25,I28,I31,I34,I37,I40)=0,"-",SUM(I19,I22,I25,I28,I31,I34,I37,I40))</f>
        <v>-</v>
      </c>
      <c r="J16" s="20" t="str">
        <f>IF(SUM(J19,J22,J25,J28,J31,J34,J37,J40)=0,"-",SUM(J19,J22,J25,J28,J31,J34,J37,J40))</f>
        <v>-</v>
      </c>
      <c r="K16" s="20">
        <f>IF(SUM(K19,K22,K25,K28,K31,K34,K37,K40)=0,"-",SUM(K19,K22,K25,K28,K31,K34,K37,K40))</f>
        <v>6</v>
      </c>
      <c r="L16" s="50"/>
    </row>
    <row r="17" spans="1:12" x14ac:dyDescent="0.55000000000000004">
      <c r="A17" s="104" t="s">
        <v>26</v>
      </c>
      <c r="B17" s="172" t="s">
        <v>67</v>
      </c>
      <c r="C17" s="18" t="str">
        <f>IF(SUM(C18:C19)=0,"-",(SUM(C18:C19)))</f>
        <v>-</v>
      </c>
      <c r="D17" s="18">
        <f>IF(SUM(D18:D19)=0,"-",(SUM(D18:D19)))</f>
        <v>1</v>
      </c>
      <c r="E17" s="18" t="str">
        <f>IF(SUM(E18:E19)=0,"-",(SUM(E18:E19)))</f>
        <v>-</v>
      </c>
      <c r="F17" s="18">
        <f>IF(SUM(F18:F19)=0,"-",(SUM(F18:F19)))</f>
        <v>1</v>
      </c>
      <c r="G17" s="18" t="str">
        <f>IF(SUM(G18:G19)=0,"-",(SUM(G18:G19)))</f>
        <v>-</v>
      </c>
      <c r="H17" s="18" t="str">
        <f>IF(SUM(H18:H19)=0,"-",(SUM(H18:H19)))</f>
        <v>-</v>
      </c>
      <c r="I17" s="18" t="str">
        <f>IF(SUM(I18:I19)=0,"-",(SUM(I18:I19)))</f>
        <v>-</v>
      </c>
      <c r="J17" s="18" t="str">
        <f>IF(SUM(J18:J19)=0,"-",(SUM(J18:J19)))</f>
        <v>-</v>
      </c>
      <c r="K17" s="18" t="str">
        <f>IF(SUM(K18:K19)=0,"-",(SUM(K18:K19)))</f>
        <v>-</v>
      </c>
      <c r="L17" s="11"/>
    </row>
    <row r="18" spans="1:12" x14ac:dyDescent="0.55000000000000004">
      <c r="A18" s="103"/>
      <c r="B18" s="172" t="s">
        <v>66</v>
      </c>
      <c r="C18" s="18" t="s">
        <v>18</v>
      </c>
      <c r="D18" s="18" t="s">
        <v>18</v>
      </c>
      <c r="E18" s="18" t="s">
        <v>18</v>
      </c>
      <c r="F18" s="18" t="s">
        <v>18</v>
      </c>
      <c r="G18" s="18" t="s">
        <v>18</v>
      </c>
      <c r="H18" s="18" t="s">
        <v>18</v>
      </c>
      <c r="I18" s="18" t="s">
        <v>18</v>
      </c>
      <c r="J18" s="18" t="s">
        <v>18</v>
      </c>
      <c r="K18" s="18" t="s">
        <v>18</v>
      </c>
      <c r="L18" s="11"/>
    </row>
    <row r="19" spans="1:12" x14ac:dyDescent="0.55000000000000004">
      <c r="A19" s="102"/>
      <c r="B19" s="172" t="s">
        <v>65</v>
      </c>
      <c r="C19" s="18" t="s">
        <v>18</v>
      </c>
      <c r="D19" s="18">
        <v>1</v>
      </c>
      <c r="E19" s="18" t="s">
        <v>18</v>
      </c>
      <c r="F19" s="18">
        <v>1</v>
      </c>
      <c r="G19" s="18" t="s">
        <v>18</v>
      </c>
      <c r="H19" s="18" t="s">
        <v>18</v>
      </c>
      <c r="I19" s="18" t="s">
        <v>18</v>
      </c>
      <c r="J19" s="18"/>
      <c r="K19" s="18" t="s">
        <v>18</v>
      </c>
      <c r="L19" s="11"/>
    </row>
    <row r="20" spans="1:12" x14ac:dyDescent="0.55000000000000004">
      <c r="A20" s="104" t="s">
        <v>25</v>
      </c>
      <c r="B20" s="172" t="s">
        <v>67</v>
      </c>
      <c r="C20" s="18">
        <f>IF(SUM(C21:C22)=0,"-",(SUM(C21:C22)))</f>
        <v>12</v>
      </c>
      <c r="D20" s="18" t="str">
        <f>IF(SUM(D21:D22)=0,"-",(SUM(D21:D22)))</f>
        <v>-</v>
      </c>
      <c r="E20" s="18" t="str">
        <f>IF(SUM(E21:E22)=0,"-",(SUM(E21:E22)))</f>
        <v>-</v>
      </c>
      <c r="F20" s="18">
        <f>IF(SUM(F21:F22)=0,"-",(SUM(F21:F22)))</f>
        <v>12</v>
      </c>
      <c r="G20" s="18">
        <f>IF(SUM(G21:G22)=0,"-",(SUM(G21:G22)))</f>
        <v>6</v>
      </c>
      <c r="H20" s="18" t="str">
        <f>IF(SUM(H21:H22)=0,"-",(SUM(H21:H22)))</f>
        <v>-</v>
      </c>
      <c r="I20" s="18" t="str">
        <f>IF(SUM(I21:I22)=0,"-",(SUM(I21:I22)))</f>
        <v>-</v>
      </c>
      <c r="J20" s="18" t="str">
        <f>IF(SUM(J21:J22)=0,"-",(SUM(J21:J22)))</f>
        <v>-</v>
      </c>
      <c r="K20" s="18">
        <f>IF(SUM(K21:K22)=0,"-",(SUM(K21:K22)))</f>
        <v>6</v>
      </c>
      <c r="L20" s="11"/>
    </row>
    <row r="21" spans="1:12" x14ac:dyDescent="0.55000000000000004">
      <c r="A21" s="103"/>
      <c r="B21" s="172" t="s">
        <v>66</v>
      </c>
      <c r="C21" s="18">
        <v>5</v>
      </c>
      <c r="D21" s="18" t="s">
        <v>18</v>
      </c>
      <c r="E21" s="18" t="s">
        <v>18</v>
      </c>
      <c r="F21" s="18">
        <v>5</v>
      </c>
      <c r="G21" s="18">
        <v>1</v>
      </c>
      <c r="H21" s="18" t="s">
        <v>18</v>
      </c>
      <c r="I21" s="18" t="s">
        <v>18</v>
      </c>
      <c r="J21" s="18" t="s">
        <v>18</v>
      </c>
      <c r="K21" s="18">
        <v>1</v>
      </c>
      <c r="L21" s="11"/>
    </row>
    <row r="22" spans="1:12" x14ac:dyDescent="0.55000000000000004">
      <c r="A22" s="102"/>
      <c r="B22" s="172" t="s">
        <v>65</v>
      </c>
      <c r="C22" s="18">
        <v>7</v>
      </c>
      <c r="D22" s="18" t="s">
        <v>18</v>
      </c>
      <c r="E22" s="18" t="s">
        <v>18</v>
      </c>
      <c r="F22" s="18">
        <v>7</v>
      </c>
      <c r="G22" s="18">
        <v>5</v>
      </c>
      <c r="H22" s="18" t="s">
        <v>18</v>
      </c>
      <c r="I22" s="18" t="s">
        <v>18</v>
      </c>
      <c r="J22" s="18"/>
      <c r="K22" s="18">
        <v>5</v>
      </c>
      <c r="L22" s="11"/>
    </row>
    <row r="23" spans="1:12" x14ac:dyDescent="0.55000000000000004">
      <c r="A23" s="104" t="s">
        <v>24</v>
      </c>
      <c r="B23" s="172" t="s">
        <v>67</v>
      </c>
      <c r="C23" s="18" t="str">
        <f>IF(SUM(C24:C25)=0,"-",(SUM(C24:C25)))</f>
        <v>-</v>
      </c>
      <c r="D23" s="18" t="str">
        <f>IF(SUM(D24:D25)=0,"-",(SUM(D24:D25)))</f>
        <v>-</v>
      </c>
      <c r="E23" s="18" t="str">
        <f>IF(SUM(E24:E25)=0,"-",(SUM(E24:E25)))</f>
        <v>-</v>
      </c>
      <c r="F23" s="18" t="str">
        <f>IF(SUM(F24:F25)=0,"-",(SUM(F24:F25)))</f>
        <v>-</v>
      </c>
      <c r="G23" s="18">
        <f>IF(SUM(G24:G25)=0,"-",(SUM(G24:G25)))</f>
        <v>1</v>
      </c>
      <c r="H23" s="18">
        <f>IF(SUM(H24:H25)=0,"-",(SUM(H24:H25)))</f>
        <v>1</v>
      </c>
      <c r="I23" s="18" t="str">
        <f>IF(SUM(I24:I25)=0,"-",(SUM(I24:I25)))</f>
        <v>-</v>
      </c>
      <c r="J23" s="18" t="str">
        <f>IF(SUM(J24:J25)=0,"-",(SUM(J24:J25)))</f>
        <v>-</v>
      </c>
      <c r="K23" s="18">
        <f>IF(SUM(K24:K25)=0,"-",(SUM(K24:K25)))</f>
        <v>1</v>
      </c>
      <c r="L23" s="11"/>
    </row>
    <row r="24" spans="1:12" x14ac:dyDescent="0.55000000000000004">
      <c r="A24" s="103"/>
      <c r="B24" s="172" t="s">
        <v>66</v>
      </c>
      <c r="C24" s="18" t="s">
        <v>18</v>
      </c>
      <c r="D24" s="18" t="s">
        <v>18</v>
      </c>
      <c r="E24" s="18" t="s">
        <v>18</v>
      </c>
      <c r="F24" s="18" t="s">
        <v>18</v>
      </c>
      <c r="G24" s="18" t="s">
        <v>18</v>
      </c>
      <c r="H24" s="18" t="s">
        <v>18</v>
      </c>
      <c r="I24" s="18" t="s">
        <v>18</v>
      </c>
      <c r="J24" s="18" t="s">
        <v>18</v>
      </c>
      <c r="K24" s="18" t="s">
        <v>18</v>
      </c>
      <c r="L24" s="11"/>
    </row>
    <row r="25" spans="1:12" x14ac:dyDescent="0.55000000000000004">
      <c r="A25" s="102"/>
      <c r="B25" s="172" t="s">
        <v>65</v>
      </c>
      <c r="C25" s="18" t="s">
        <v>18</v>
      </c>
      <c r="D25" s="18" t="s">
        <v>18</v>
      </c>
      <c r="E25" s="18" t="s">
        <v>18</v>
      </c>
      <c r="F25" s="18" t="s">
        <v>18</v>
      </c>
      <c r="G25" s="18">
        <v>1</v>
      </c>
      <c r="H25" s="18">
        <v>1</v>
      </c>
      <c r="I25" s="18" t="s">
        <v>18</v>
      </c>
      <c r="J25" s="18"/>
      <c r="K25" s="18">
        <v>1</v>
      </c>
      <c r="L25" s="11"/>
    </row>
    <row r="26" spans="1:12" x14ac:dyDescent="0.55000000000000004">
      <c r="A26" s="104" t="s">
        <v>23</v>
      </c>
      <c r="B26" s="172" t="s">
        <v>67</v>
      </c>
      <c r="C26" s="18" t="str">
        <f>IF(SUM(C27:C28)=0,"-",(SUM(C27:C28)))</f>
        <v>-</v>
      </c>
      <c r="D26" s="18" t="str">
        <f>IF(SUM(D27:D28)=0,"-",(SUM(D27:D28)))</f>
        <v>-</v>
      </c>
      <c r="E26" s="18" t="str">
        <f>IF(SUM(E27:E28)=0,"-",(SUM(E27:E28)))</f>
        <v>-</v>
      </c>
      <c r="F26" s="18" t="str">
        <f>IF(SUM(F27:F28)=0,"-",(SUM(F27:F28)))</f>
        <v>-</v>
      </c>
      <c r="G26" s="18" t="str">
        <f>IF(SUM(G27:G28)=0,"-",(SUM(G27:G28)))</f>
        <v>-</v>
      </c>
      <c r="H26" s="18" t="str">
        <f>IF(SUM(H27:H28)=0,"-",(SUM(H27:H28)))</f>
        <v>-</v>
      </c>
      <c r="I26" s="18" t="str">
        <f>IF(SUM(I27:I28)=0,"-",(SUM(I27:I28)))</f>
        <v>-</v>
      </c>
      <c r="J26" s="18" t="str">
        <f>IF(SUM(J27:J28)=0,"-",(SUM(J27:J28)))</f>
        <v>-</v>
      </c>
      <c r="K26" s="18" t="str">
        <f>IF(SUM(K27:K28)=0,"-",(SUM(K27:K28)))</f>
        <v>-</v>
      </c>
      <c r="L26" s="11"/>
    </row>
    <row r="27" spans="1:12" x14ac:dyDescent="0.55000000000000004">
      <c r="A27" s="103"/>
      <c r="B27" s="172" t="s">
        <v>66</v>
      </c>
      <c r="C27" s="18" t="s">
        <v>18</v>
      </c>
      <c r="D27" s="18" t="s">
        <v>18</v>
      </c>
      <c r="E27" s="18" t="s">
        <v>18</v>
      </c>
      <c r="F27" s="18" t="s">
        <v>18</v>
      </c>
      <c r="G27" s="18" t="s">
        <v>18</v>
      </c>
      <c r="H27" s="18" t="s">
        <v>18</v>
      </c>
      <c r="I27" s="18" t="s">
        <v>18</v>
      </c>
      <c r="J27" s="18" t="s">
        <v>18</v>
      </c>
      <c r="K27" s="18" t="s">
        <v>18</v>
      </c>
      <c r="L27" s="11"/>
    </row>
    <row r="28" spans="1:12" x14ac:dyDescent="0.55000000000000004">
      <c r="A28" s="102"/>
      <c r="B28" s="172" t="s">
        <v>65</v>
      </c>
      <c r="C28" s="18" t="s">
        <v>18</v>
      </c>
      <c r="D28" s="18" t="s">
        <v>18</v>
      </c>
      <c r="E28" s="18" t="s">
        <v>18</v>
      </c>
      <c r="F28" s="18" t="s">
        <v>18</v>
      </c>
      <c r="G28" s="18" t="s">
        <v>18</v>
      </c>
      <c r="H28" s="18" t="s">
        <v>18</v>
      </c>
      <c r="I28" s="18" t="s">
        <v>18</v>
      </c>
      <c r="J28" s="18"/>
      <c r="K28" s="18" t="s">
        <v>18</v>
      </c>
      <c r="L28" s="11"/>
    </row>
    <row r="29" spans="1:12" x14ac:dyDescent="0.55000000000000004">
      <c r="A29" s="104" t="s">
        <v>22</v>
      </c>
      <c r="B29" s="172" t="s">
        <v>67</v>
      </c>
      <c r="C29" s="18" t="str">
        <f>IF(SUM(C30:C31)=0,"-",(SUM(C30:C31)))</f>
        <v>-</v>
      </c>
      <c r="D29" s="18" t="str">
        <f>IF(SUM(D30:D31)=0,"-",(SUM(D30:D31)))</f>
        <v>-</v>
      </c>
      <c r="E29" s="18" t="str">
        <f>IF(SUM(E30:E31)=0,"-",(SUM(E30:E31)))</f>
        <v>-</v>
      </c>
      <c r="F29" s="18" t="str">
        <f>IF(SUM(F30:F31)=0,"-",(SUM(F30:F31)))</f>
        <v>-</v>
      </c>
      <c r="G29" s="18" t="str">
        <f>IF(SUM(G30:G31)=0,"-",(SUM(G30:G31)))</f>
        <v>-</v>
      </c>
      <c r="H29" s="18" t="str">
        <f>IF(SUM(H30:H31)=0,"-",(SUM(H30:H31)))</f>
        <v>-</v>
      </c>
      <c r="I29" s="18" t="str">
        <f>IF(SUM(I30:I31)=0,"-",(SUM(I30:I31)))</f>
        <v>-</v>
      </c>
      <c r="J29" s="18" t="str">
        <f>IF(SUM(J30:J31)=0,"-",(SUM(J30:J31)))</f>
        <v>-</v>
      </c>
      <c r="K29" s="18" t="str">
        <f>IF(SUM(K30:K31)=0,"-",(SUM(K30:K31)))</f>
        <v>-</v>
      </c>
      <c r="L29" s="11"/>
    </row>
    <row r="30" spans="1:12" x14ac:dyDescent="0.55000000000000004">
      <c r="A30" s="103"/>
      <c r="B30" s="172" t="s">
        <v>66</v>
      </c>
      <c r="C30" s="18" t="s">
        <v>18</v>
      </c>
      <c r="D30" s="18" t="s">
        <v>18</v>
      </c>
      <c r="E30" s="18" t="s">
        <v>18</v>
      </c>
      <c r="F30" s="18" t="s">
        <v>18</v>
      </c>
      <c r="G30" s="18" t="s">
        <v>18</v>
      </c>
      <c r="H30" s="18" t="s">
        <v>18</v>
      </c>
      <c r="I30" s="18" t="s">
        <v>18</v>
      </c>
      <c r="J30" s="18" t="s">
        <v>18</v>
      </c>
      <c r="K30" s="18" t="s">
        <v>18</v>
      </c>
      <c r="L30" s="11"/>
    </row>
    <row r="31" spans="1:12" x14ac:dyDescent="0.55000000000000004">
      <c r="A31" s="102"/>
      <c r="B31" s="172" t="s">
        <v>65</v>
      </c>
      <c r="C31" s="18" t="s">
        <v>18</v>
      </c>
      <c r="D31" s="18" t="s">
        <v>18</v>
      </c>
      <c r="E31" s="18" t="s">
        <v>18</v>
      </c>
      <c r="F31" s="18" t="s">
        <v>18</v>
      </c>
      <c r="G31" s="18" t="s">
        <v>18</v>
      </c>
      <c r="H31" s="18" t="s">
        <v>18</v>
      </c>
      <c r="I31" s="18" t="s">
        <v>18</v>
      </c>
      <c r="J31" s="18"/>
      <c r="K31" s="18" t="s">
        <v>18</v>
      </c>
      <c r="L31" s="11"/>
    </row>
    <row r="32" spans="1:12" x14ac:dyDescent="0.55000000000000004">
      <c r="A32" s="104" t="s">
        <v>21</v>
      </c>
      <c r="B32" s="172" t="s">
        <v>67</v>
      </c>
      <c r="C32" s="18" t="str">
        <f>IF(SUM(C33:C34)=0,"-",(SUM(C33:C34)))</f>
        <v>-</v>
      </c>
      <c r="D32" s="18" t="str">
        <f>IF(SUM(D33:D34)=0,"-",(SUM(D33:D34)))</f>
        <v>-</v>
      </c>
      <c r="E32" s="18" t="str">
        <f>IF(SUM(E33:E34)=0,"-",(SUM(E33:E34)))</f>
        <v>-</v>
      </c>
      <c r="F32" s="18" t="str">
        <f>IF(SUM(F33:F34)=0,"-",(SUM(F33:F34)))</f>
        <v>-</v>
      </c>
      <c r="G32" s="18" t="str">
        <f>IF(SUM(G33:G34)=0,"-",(SUM(G33:G34)))</f>
        <v>-</v>
      </c>
      <c r="H32" s="18" t="str">
        <f>IF(SUM(H33:H34)=0,"-",(SUM(H33:H34)))</f>
        <v>-</v>
      </c>
      <c r="I32" s="18" t="str">
        <f>IF(SUM(I33:I34)=0,"-",(SUM(I33:I34)))</f>
        <v>-</v>
      </c>
      <c r="J32" s="18" t="str">
        <f>IF(SUM(J33:J34)=0,"-",(SUM(J33:J34)))</f>
        <v>-</v>
      </c>
      <c r="K32" s="18" t="str">
        <f>IF(SUM(K33:K34)=0,"-",(SUM(K33:K34)))</f>
        <v>-</v>
      </c>
      <c r="L32" s="11"/>
    </row>
    <row r="33" spans="1:12" x14ac:dyDescent="0.55000000000000004">
      <c r="A33" s="103"/>
      <c r="B33" s="172" t="s">
        <v>66</v>
      </c>
      <c r="C33" s="18" t="s">
        <v>18</v>
      </c>
      <c r="D33" s="18" t="s">
        <v>18</v>
      </c>
      <c r="E33" s="18" t="s">
        <v>18</v>
      </c>
      <c r="F33" s="18" t="s">
        <v>18</v>
      </c>
      <c r="G33" s="18" t="s">
        <v>18</v>
      </c>
      <c r="H33" s="18" t="s">
        <v>18</v>
      </c>
      <c r="I33" s="18" t="s">
        <v>18</v>
      </c>
      <c r="J33" s="18" t="s">
        <v>18</v>
      </c>
      <c r="K33" s="18" t="s">
        <v>18</v>
      </c>
      <c r="L33" s="11"/>
    </row>
    <row r="34" spans="1:12" x14ac:dyDescent="0.55000000000000004">
      <c r="A34" s="102"/>
      <c r="B34" s="172" t="s">
        <v>65</v>
      </c>
      <c r="C34" s="18" t="s">
        <v>18</v>
      </c>
      <c r="D34" s="18" t="s">
        <v>18</v>
      </c>
      <c r="E34" s="18" t="s">
        <v>18</v>
      </c>
      <c r="F34" s="18" t="s">
        <v>18</v>
      </c>
      <c r="G34" s="18" t="s">
        <v>18</v>
      </c>
      <c r="H34" s="18" t="s">
        <v>18</v>
      </c>
      <c r="I34" s="18" t="s">
        <v>18</v>
      </c>
      <c r="J34" s="18"/>
      <c r="K34" s="18" t="s">
        <v>18</v>
      </c>
      <c r="L34" s="11"/>
    </row>
    <row r="35" spans="1:12" x14ac:dyDescent="0.55000000000000004">
      <c r="A35" s="104" t="s">
        <v>20</v>
      </c>
      <c r="B35" s="172" t="s">
        <v>67</v>
      </c>
      <c r="C35" s="18" t="str">
        <f>IF(SUM(C36:C37)=0,"-",(SUM(C36:C37)))</f>
        <v>-</v>
      </c>
      <c r="D35" s="18" t="str">
        <f>IF(SUM(D36:D37)=0,"-",(SUM(D36:D37)))</f>
        <v>-</v>
      </c>
      <c r="E35" s="18" t="str">
        <f>IF(SUM(E36:E37)=0,"-",(SUM(E36:E37)))</f>
        <v>-</v>
      </c>
      <c r="F35" s="18" t="str">
        <f>IF(SUM(F36:F37)=0,"-",(SUM(F36:F37)))</f>
        <v>-</v>
      </c>
      <c r="G35" s="18" t="str">
        <f>IF(SUM(G36:G37)=0,"-",(SUM(G36:G37)))</f>
        <v>-</v>
      </c>
      <c r="H35" s="18" t="str">
        <f>IF(SUM(H36:H37)=0,"-",(SUM(H36:H37)))</f>
        <v>-</v>
      </c>
      <c r="I35" s="18" t="str">
        <f>IF(SUM(I36:I37)=0,"-",(SUM(I36:I37)))</f>
        <v>-</v>
      </c>
      <c r="J35" s="18" t="str">
        <f>IF(SUM(J36:J37)=0,"-",(SUM(J36:J37)))</f>
        <v>-</v>
      </c>
      <c r="K35" s="18" t="str">
        <f>IF(SUM(K36:K37)=0,"-",(SUM(K36:K37)))</f>
        <v>-</v>
      </c>
      <c r="L35" s="11"/>
    </row>
    <row r="36" spans="1:12" x14ac:dyDescent="0.55000000000000004">
      <c r="A36" s="103"/>
      <c r="B36" s="172" t="s">
        <v>66</v>
      </c>
      <c r="C36" s="18" t="s">
        <v>18</v>
      </c>
      <c r="D36" s="18" t="s">
        <v>18</v>
      </c>
      <c r="E36" s="18" t="s">
        <v>18</v>
      </c>
      <c r="F36" s="18" t="s">
        <v>18</v>
      </c>
      <c r="G36" s="18" t="s">
        <v>18</v>
      </c>
      <c r="H36" s="18" t="s">
        <v>18</v>
      </c>
      <c r="I36" s="18" t="s">
        <v>18</v>
      </c>
      <c r="J36" s="18" t="s">
        <v>18</v>
      </c>
      <c r="K36" s="18" t="s">
        <v>18</v>
      </c>
      <c r="L36" s="11"/>
    </row>
    <row r="37" spans="1:12" x14ac:dyDescent="0.55000000000000004">
      <c r="A37" s="102"/>
      <c r="B37" s="172" t="s">
        <v>65</v>
      </c>
      <c r="C37" s="18" t="s">
        <v>18</v>
      </c>
      <c r="D37" s="18" t="s">
        <v>18</v>
      </c>
      <c r="E37" s="18" t="s">
        <v>18</v>
      </c>
      <c r="F37" s="18" t="s">
        <v>18</v>
      </c>
      <c r="G37" s="18" t="s">
        <v>18</v>
      </c>
      <c r="H37" s="18" t="s">
        <v>18</v>
      </c>
      <c r="I37" s="18"/>
      <c r="J37" s="18"/>
      <c r="K37" s="18" t="s">
        <v>18</v>
      </c>
      <c r="L37" s="11"/>
    </row>
    <row r="38" spans="1:12" x14ac:dyDescent="0.55000000000000004">
      <c r="A38" s="104" t="s">
        <v>19</v>
      </c>
      <c r="B38" s="172" t="s">
        <v>67</v>
      </c>
      <c r="C38" s="18" t="str">
        <f>IF(SUM(C39:C40)=0,"-",(SUM(C39:C40)))</f>
        <v>-</v>
      </c>
      <c r="D38" s="18" t="str">
        <f>IF(SUM(D39:D40)=0,"-",(SUM(D39:D40)))</f>
        <v>-</v>
      </c>
      <c r="E38" s="18" t="str">
        <f>IF(SUM(E39:E40)=0,"-",(SUM(E39:E40)))</f>
        <v>-</v>
      </c>
      <c r="F38" s="18" t="str">
        <f>IF(SUM(F39:F40)=0,"-",(SUM(F39:F40)))</f>
        <v>-</v>
      </c>
      <c r="G38" s="18" t="str">
        <f>IF(SUM(G39:G40)=0,"-",(SUM(G39:G40)))</f>
        <v>-</v>
      </c>
      <c r="H38" s="18" t="str">
        <f>IF(SUM(H39:H40)=0,"-",(SUM(H39:H40)))</f>
        <v>-</v>
      </c>
      <c r="I38" s="18" t="str">
        <f>IF(SUM(I39:I40)=0,"-",(SUM(I39:I40)))</f>
        <v>-</v>
      </c>
      <c r="J38" s="18" t="str">
        <f>IF(SUM(J39:J40)=0,"-",(SUM(J39:J40)))</f>
        <v>-</v>
      </c>
      <c r="K38" s="18" t="str">
        <f>IF(SUM(K39:K40)=0,"-",(SUM(K39:K40)))</f>
        <v>-</v>
      </c>
      <c r="L38" s="11"/>
    </row>
    <row r="39" spans="1:12" x14ac:dyDescent="0.55000000000000004">
      <c r="A39" s="103"/>
      <c r="B39" s="172" t="s">
        <v>66</v>
      </c>
      <c r="C39" s="18" t="s">
        <v>18</v>
      </c>
      <c r="D39" s="18" t="s">
        <v>18</v>
      </c>
      <c r="E39" s="18" t="s">
        <v>18</v>
      </c>
      <c r="F39" s="18" t="s">
        <v>18</v>
      </c>
      <c r="G39" s="18" t="s">
        <v>18</v>
      </c>
      <c r="H39" s="18" t="s">
        <v>18</v>
      </c>
      <c r="I39" s="18" t="s">
        <v>18</v>
      </c>
      <c r="J39" s="18" t="s">
        <v>18</v>
      </c>
      <c r="K39" s="18" t="s">
        <v>18</v>
      </c>
      <c r="L39" s="11"/>
    </row>
    <row r="40" spans="1:12" x14ac:dyDescent="0.55000000000000004">
      <c r="A40" s="102"/>
      <c r="B40" s="172" t="s">
        <v>65</v>
      </c>
      <c r="C40" s="18" t="s">
        <v>18</v>
      </c>
      <c r="D40" s="18" t="s">
        <v>18</v>
      </c>
      <c r="E40" s="18" t="s">
        <v>18</v>
      </c>
      <c r="F40" s="18" t="s">
        <v>18</v>
      </c>
      <c r="G40" s="18" t="s">
        <v>18</v>
      </c>
      <c r="H40" s="18" t="s">
        <v>18</v>
      </c>
      <c r="I40" s="18" t="s">
        <v>18</v>
      </c>
      <c r="J40" s="18"/>
      <c r="K40" s="18" t="s">
        <v>18</v>
      </c>
      <c r="L40" s="11"/>
    </row>
    <row r="41" spans="1:12" x14ac:dyDescent="0.55000000000000004">
      <c r="A41" s="118" t="s">
        <v>17</v>
      </c>
      <c r="B41" s="115" t="s">
        <v>64</v>
      </c>
      <c r="C41" s="22" t="str">
        <f>C44</f>
        <v>-</v>
      </c>
      <c r="D41" s="22" t="str">
        <f>D44</f>
        <v>-</v>
      </c>
      <c r="E41" s="22" t="str">
        <f>E44</f>
        <v>-</v>
      </c>
      <c r="F41" s="22" t="str">
        <f>F44</f>
        <v>-</v>
      </c>
      <c r="G41" s="22" t="str">
        <f>G44</f>
        <v>-</v>
      </c>
      <c r="H41" s="22" t="str">
        <f>H44</f>
        <v>-</v>
      </c>
      <c r="I41" s="22" t="str">
        <f>I44</f>
        <v>-</v>
      </c>
      <c r="J41" s="22" t="str">
        <f>J44</f>
        <v>-</v>
      </c>
      <c r="K41" s="22" t="str">
        <f>K44</f>
        <v>-</v>
      </c>
      <c r="L41" s="11"/>
    </row>
    <row r="42" spans="1:12" x14ac:dyDescent="0.55000000000000004">
      <c r="A42" s="174"/>
      <c r="B42" s="115" t="s">
        <v>63</v>
      </c>
      <c r="C42" s="22" t="str">
        <f>C45</f>
        <v>-</v>
      </c>
      <c r="D42" s="22">
        <f>D45</f>
        <v>0</v>
      </c>
      <c r="E42" s="22">
        <f>E45</f>
        <v>0</v>
      </c>
      <c r="F42" s="22">
        <f>F45</f>
        <v>0</v>
      </c>
      <c r="G42" s="22">
        <f>G45</f>
        <v>0</v>
      </c>
      <c r="H42" s="22">
        <f>H45</f>
        <v>0</v>
      </c>
      <c r="I42" s="22">
        <f>I45</f>
        <v>0</v>
      </c>
      <c r="J42" s="22">
        <f>J45</f>
        <v>0</v>
      </c>
      <c r="K42" s="22" t="str">
        <f>K45</f>
        <v>-</v>
      </c>
      <c r="L42" s="11"/>
    </row>
    <row r="43" spans="1:12" x14ac:dyDescent="0.55000000000000004">
      <c r="A43" s="173"/>
      <c r="B43" s="115" t="s">
        <v>62</v>
      </c>
      <c r="C43" s="22" t="str">
        <f>C46</f>
        <v>-</v>
      </c>
      <c r="D43" s="22">
        <f>D46</f>
        <v>0</v>
      </c>
      <c r="E43" s="22">
        <f>E46</f>
        <v>0</v>
      </c>
      <c r="F43" s="22">
        <f>F46</f>
        <v>0</v>
      </c>
      <c r="G43" s="22">
        <f>G46</f>
        <v>0</v>
      </c>
      <c r="H43" s="22">
        <f>H46</f>
        <v>0</v>
      </c>
      <c r="I43" s="22">
        <f>I46</f>
        <v>0</v>
      </c>
      <c r="J43" s="22">
        <f>J46</f>
        <v>0</v>
      </c>
      <c r="K43" s="22">
        <f>K46</f>
        <v>0</v>
      </c>
      <c r="L43" s="11"/>
    </row>
    <row r="44" spans="1:12" x14ac:dyDescent="0.55000000000000004">
      <c r="A44" s="111" t="s">
        <v>16</v>
      </c>
      <c r="B44" s="107" t="s">
        <v>64</v>
      </c>
      <c r="C44" s="20" t="s">
        <v>4</v>
      </c>
      <c r="D44" s="20" t="s">
        <v>4</v>
      </c>
      <c r="E44" s="20" t="s">
        <v>4</v>
      </c>
      <c r="F44" s="20" t="s">
        <v>4</v>
      </c>
      <c r="G44" s="20" t="s">
        <v>4</v>
      </c>
      <c r="H44" s="20" t="s">
        <v>4</v>
      </c>
      <c r="I44" s="20" t="s">
        <v>4</v>
      </c>
      <c r="J44" s="20" t="s">
        <v>4</v>
      </c>
      <c r="K44" s="20" t="s">
        <v>4</v>
      </c>
      <c r="L44" s="11"/>
    </row>
    <row r="45" spans="1:12" x14ac:dyDescent="0.55000000000000004">
      <c r="A45" s="110"/>
      <c r="B45" s="107" t="s">
        <v>63</v>
      </c>
      <c r="C45" s="20" t="s">
        <v>4</v>
      </c>
      <c r="D45" s="20">
        <v>0</v>
      </c>
      <c r="E45" s="20">
        <v>0</v>
      </c>
      <c r="F45" s="20">
        <v>0</v>
      </c>
      <c r="G45" s="20">
        <v>0</v>
      </c>
      <c r="H45" s="20">
        <v>0</v>
      </c>
      <c r="I45" s="20">
        <v>0</v>
      </c>
      <c r="J45" s="20">
        <v>0</v>
      </c>
      <c r="K45" s="20" t="s">
        <v>4</v>
      </c>
      <c r="L45" s="11"/>
    </row>
    <row r="46" spans="1:12" x14ac:dyDescent="0.55000000000000004">
      <c r="A46" s="108"/>
      <c r="B46" s="107" t="s">
        <v>62</v>
      </c>
      <c r="C46" s="20" t="s">
        <v>4</v>
      </c>
      <c r="D46" s="20">
        <v>0</v>
      </c>
      <c r="E46" s="20">
        <v>0</v>
      </c>
      <c r="F46" s="20">
        <v>0</v>
      </c>
      <c r="G46" s="20">
        <v>0</v>
      </c>
      <c r="H46" s="20">
        <v>0</v>
      </c>
      <c r="I46" s="20">
        <v>0</v>
      </c>
      <c r="J46" s="20">
        <v>0</v>
      </c>
      <c r="K46" s="20">
        <v>0</v>
      </c>
      <c r="L46" s="11"/>
    </row>
    <row r="47" spans="1:12" x14ac:dyDescent="0.55000000000000004">
      <c r="A47" s="104" t="s">
        <v>15</v>
      </c>
      <c r="B47" s="172" t="s">
        <v>64</v>
      </c>
      <c r="C47" s="18" t="s">
        <v>4</v>
      </c>
      <c r="D47" s="18" t="s">
        <v>4</v>
      </c>
      <c r="E47" s="18" t="s">
        <v>4</v>
      </c>
      <c r="F47" s="18" t="s">
        <v>4</v>
      </c>
      <c r="G47" s="18" t="s">
        <v>4</v>
      </c>
      <c r="H47" s="18" t="s">
        <v>4</v>
      </c>
      <c r="I47" s="18" t="s">
        <v>4</v>
      </c>
      <c r="J47" s="18" t="s">
        <v>4</v>
      </c>
      <c r="K47" s="18" t="s">
        <v>4</v>
      </c>
      <c r="L47" s="11"/>
    </row>
    <row r="48" spans="1:12" x14ac:dyDescent="0.55000000000000004">
      <c r="A48" s="103"/>
      <c r="B48" s="172" t="s">
        <v>63</v>
      </c>
      <c r="C48" s="18">
        <v>0</v>
      </c>
      <c r="D48" s="18">
        <v>0</v>
      </c>
      <c r="E48" s="18">
        <v>0</v>
      </c>
      <c r="F48" s="18">
        <v>0</v>
      </c>
      <c r="G48" s="18">
        <v>0</v>
      </c>
      <c r="H48" s="18">
        <v>0</v>
      </c>
      <c r="I48" s="18">
        <v>0</v>
      </c>
      <c r="J48" s="18">
        <v>0</v>
      </c>
      <c r="K48" s="18">
        <v>0</v>
      </c>
      <c r="L48" s="11"/>
    </row>
    <row r="49" spans="1:12" x14ac:dyDescent="0.55000000000000004">
      <c r="A49" s="102"/>
      <c r="B49" s="172" t="s">
        <v>62</v>
      </c>
      <c r="C49" s="18">
        <v>0</v>
      </c>
      <c r="D49" s="18">
        <v>0</v>
      </c>
      <c r="E49" s="18">
        <v>0</v>
      </c>
      <c r="F49" s="18">
        <v>0</v>
      </c>
      <c r="G49" s="18">
        <v>0</v>
      </c>
      <c r="H49" s="18">
        <v>0</v>
      </c>
      <c r="I49" s="18">
        <v>0</v>
      </c>
      <c r="J49" s="18">
        <v>0</v>
      </c>
      <c r="K49" s="18">
        <v>0</v>
      </c>
      <c r="L49" s="11"/>
    </row>
    <row r="50" spans="1:12" x14ac:dyDescent="0.55000000000000004">
      <c r="A50" s="104" t="s">
        <v>14</v>
      </c>
      <c r="B50" s="172" t="s">
        <v>64</v>
      </c>
      <c r="C50" s="18" t="s">
        <v>4</v>
      </c>
      <c r="D50" s="18" t="s">
        <v>4</v>
      </c>
      <c r="E50" s="18" t="s">
        <v>4</v>
      </c>
      <c r="F50" s="18" t="s">
        <v>4</v>
      </c>
      <c r="G50" s="18" t="s">
        <v>4</v>
      </c>
      <c r="H50" s="18" t="s">
        <v>4</v>
      </c>
      <c r="I50" s="18" t="s">
        <v>4</v>
      </c>
      <c r="J50" s="18" t="s">
        <v>4</v>
      </c>
      <c r="K50" s="18" t="s">
        <v>4</v>
      </c>
      <c r="L50" s="11"/>
    </row>
    <row r="51" spans="1:12" x14ac:dyDescent="0.55000000000000004">
      <c r="A51" s="103"/>
      <c r="B51" s="172" t="s">
        <v>63</v>
      </c>
      <c r="C51" s="18">
        <v>0</v>
      </c>
      <c r="D51" s="18">
        <v>0</v>
      </c>
      <c r="E51" s="18">
        <v>0</v>
      </c>
      <c r="F51" s="18">
        <v>0</v>
      </c>
      <c r="G51" s="18">
        <v>0</v>
      </c>
      <c r="H51" s="18">
        <v>0</v>
      </c>
      <c r="I51" s="18">
        <v>0</v>
      </c>
      <c r="J51" s="18">
        <v>0</v>
      </c>
      <c r="K51" s="18">
        <v>0</v>
      </c>
      <c r="L51" s="11"/>
    </row>
    <row r="52" spans="1:12" x14ac:dyDescent="0.55000000000000004">
      <c r="A52" s="102"/>
      <c r="B52" s="172" t="s">
        <v>62</v>
      </c>
      <c r="C52" s="18">
        <v>0</v>
      </c>
      <c r="D52" s="18">
        <v>0</v>
      </c>
      <c r="E52" s="18">
        <v>0</v>
      </c>
      <c r="F52" s="18">
        <v>0</v>
      </c>
      <c r="G52" s="18">
        <v>0</v>
      </c>
      <c r="H52" s="18">
        <v>0</v>
      </c>
      <c r="I52" s="18">
        <v>0</v>
      </c>
      <c r="J52" s="18">
        <v>0</v>
      </c>
      <c r="K52" s="18">
        <v>0</v>
      </c>
      <c r="L52" s="11"/>
    </row>
    <row r="53" spans="1:12" x14ac:dyDescent="0.55000000000000004">
      <c r="A53" s="104" t="s">
        <v>13</v>
      </c>
      <c r="B53" s="172" t="s">
        <v>64</v>
      </c>
      <c r="C53" s="18" t="s">
        <v>4</v>
      </c>
      <c r="D53" s="18" t="s">
        <v>4</v>
      </c>
      <c r="E53" s="18" t="s">
        <v>4</v>
      </c>
      <c r="F53" s="18" t="s">
        <v>4</v>
      </c>
      <c r="G53" s="18" t="s">
        <v>4</v>
      </c>
      <c r="H53" s="18" t="s">
        <v>4</v>
      </c>
      <c r="I53" s="18" t="s">
        <v>4</v>
      </c>
      <c r="J53" s="18" t="s">
        <v>4</v>
      </c>
      <c r="K53" s="18" t="s">
        <v>4</v>
      </c>
      <c r="L53" s="11"/>
    </row>
    <row r="54" spans="1:12" x14ac:dyDescent="0.55000000000000004">
      <c r="A54" s="103"/>
      <c r="B54" s="172" t="s">
        <v>63</v>
      </c>
      <c r="C54" s="18">
        <v>0</v>
      </c>
      <c r="D54" s="18">
        <v>0</v>
      </c>
      <c r="E54" s="18">
        <v>0</v>
      </c>
      <c r="F54" s="18">
        <v>0</v>
      </c>
      <c r="G54" s="18">
        <v>0</v>
      </c>
      <c r="H54" s="18">
        <v>0</v>
      </c>
      <c r="I54" s="18">
        <v>0</v>
      </c>
      <c r="J54" s="18">
        <v>0</v>
      </c>
      <c r="K54" s="18">
        <v>0</v>
      </c>
      <c r="L54" s="11"/>
    </row>
    <row r="55" spans="1:12" x14ac:dyDescent="0.55000000000000004">
      <c r="A55" s="102"/>
      <c r="B55" s="172" t="s">
        <v>62</v>
      </c>
      <c r="C55" s="18">
        <v>0</v>
      </c>
      <c r="D55" s="18">
        <v>0</v>
      </c>
      <c r="E55" s="18">
        <v>0</v>
      </c>
      <c r="F55" s="18">
        <v>0</v>
      </c>
      <c r="G55" s="18">
        <v>0</v>
      </c>
      <c r="H55" s="18">
        <v>0</v>
      </c>
      <c r="I55" s="18">
        <v>0</v>
      </c>
      <c r="J55" s="18">
        <v>0</v>
      </c>
      <c r="K55" s="18">
        <v>0</v>
      </c>
      <c r="L55" s="11"/>
    </row>
    <row r="56" spans="1:12" x14ac:dyDescent="0.55000000000000004">
      <c r="A56" s="104" t="s">
        <v>12</v>
      </c>
      <c r="B56" s="172" t="s">
        <v>64</v>
      </c>
      <c r="C56" s="18" t="s">
        <v>4</v>
      </c>
      <c r="D56" s="18" t="s">
        <v>4</v>
      </c>
      <c r="E56" s="18" t="s">
        <v>4</v>
      </c>
      <c r="F56" s="18" t="s">
        <v>4</v>
      </c>
      <c r="G56" s="18" t="s">
        <v>4</v>
      </c>
      <c r="H56" s="18" t="s">
        <v>4</v>
      </c>
      <c r="I56" s="18" t="s">
        <v>4</v>
      </c>
      <c r="J56" s="18" t="s">
        <v>4</v>
      </c>
      <c r="K56" s="18" t="s">
        <v>4</v>
      </c>
      <c r="L56" s="11"/>
    </row>
    <row r="57" spans="1:12" x14ac:dyDescent="0.55000000000000004">
      <c r="A57" s="103"/>
      <c r="B57" s="172" t="s">
        <v>63</v>
      </c>
      <c r="C57" s="18">
        <v>0</v>
      </c>
      <c r="D57" s="18">
        <v>0</v>
      </c>
      <c r="E57" s="18">
        <v>0</v>
      </c>
      <c r="F57" s="18">
        <v>0</v>
      </c>
      <c r="G57" s="18">
        <v>0</v>
      </c>
      <c r="H57" s="18">
        <v>0</v>
      </c>
      <c r="I57" s="18">
        <v>0</v>
      </c>
      <c r="J57" s="18">
        <v>0</v>
      </c>
      <c r="K57" s="18">
        <v>0</v>
      </c>
      <c r="L57" s="11"/>
    </row>
    <row r="58" spans="1:12" x14ac:dyDescent="0.55000000000000004">
      <c r="A58" s="102"/>
      <c r="B58" s="172" t="s">
        <v>62</v>
      </c>
      <c r="C58" s="18">
        <v>0</v>
      </c>
      <c r="D58" s="18">
        <v>0</v>
      </c>
      <c r="E58" s="18">
        <v>0</v>
      </c>
      <c r="F58" s="18">
        <v>0</v>
      </c>
      <c r="G58" s="18">
        <v>0</v>
      </c>
      <c r="H58" s="18">
        <v>0</v>
      </c>
      <c r="I58" s="18">
        <v>0</v>
      </c>
      <c r="J58" s="18">
        <v>0</v>
      </c>
      <c r="K58" s="18">
        <v>0</v>
      </c>
      <c r="L58" s="11"/>
    </row>
    <row r="59" spans="1:12" x14ac:dyDescent="0.55000000000000004">
      <c r="A59" s="118" t="s">
        <v>11</v>
      </c>
      <c r="B59" s="115" t="s">
        <v>64</v>
      </c>
      <c r="C59" s="22">
        <f>SUM(C60:C61)</f>
        <v>0</v>
      </c>
      <c r="D59" s="22" t="s">
        <v>4</v>
      </c>
      <c r="E59" s="22">
        <f>SUM(E60:E61)</f>
        <v>0</v>
      </c>
      <c r="F59" s="22">
        <f>SUM(F60:F61)</f>
        <v>0</v>
      </c>
      <c r="G59" s="22" t="s">
        <v>4</v>
      </c>
      <c r="H59" s="22" t="s">
        <v>4</v>
      </c>
      <c r="I59" s="22" t="s">
        <v>4</v>
      </c>
      <c r="J59" s="22" t="s">
        <v>4</v>
      </c>
      <c r="K59" s="22" t="s">
        <v>4</v>
      </c>
      <c r="L59" s="11"/>
    </row>
    <row r="60" spans="1:12" x14ac:dyDescent="0.55000000000000004">
      <c r="A60" s="117"/>
      <c r="B60" s="115" t="s">
        <v>63</v>
      </c>
      <c r="C60" s="22" t="str">
        <f>C63</f>
        <v>-</v>
      </c>
      <c r="D60" s="22" t="str">
        <f>D63</f>
        <v>-</v>
      </c>
      <c r="E60" s="22" t="str">
        <f>E63</f>
        <v>-</v>
      </c>
      <c r="F60" s="22" t="str">
        <f>F63</f>
        <v>-</v>
      </c>
      <c r="G60" s="22" t="str">
        <f>G63</f>
        <v>-</v>
      </c>
      <c r="H60" s="22" t="str">
        <f>H63</f>
        <v>-</v>
      </c>
      <c r="I60" s="22" t="str">
        <f>I63</f>
        <v>-</v>
      </c>
      <c r="J60" s="22" t="str">
        <f>J63</f>
        <v>-</v>
      </c>
      <c r="K60" s="22" t="str">
        <f>K63</f>
        <v>-</v>
      </c>
      <c r="L60" s="11"/>
    </row>
    <row r="61" spans="1:12" x14ac:dyDescent="0.55000000000000004">
      <c r="A61" s="116"/>
      <c r="B61" s="115" t="s">
        <v>62</v>
      </c>
      <c r="C61" s="22" t="str">
        <f>C64</f>
        <v>-</v>
      </c>
      <c r="D61" s="22" t="str">
        <f>D64</f>
        <v>-</v>
      </c>
      <c r="E61" s="22" t="str">
        <f>E64</f>
        <v>-</v>
      </c>
      <c r="F61" s="22" t="str">
        <f>F64</f>
        <v>-</v>
      </c>
      <c r="G61" s="22" t="str">
        <f>G64</f>
        <v>-</v>
      </c>
      <c r="H61" s="22" t="str">
        <f>H64</f>
        <v>-</v>
      </c>
      <c r="I61" s="22" t="str">
        <f>I64</f>
        <v>-</v>
      </c>
      <c r="J61" s="22" t="str">
        <f>J64</f>
        <v>-</v>
      </c>
      <c r="K61" s="22" t="str">
        <f>K64</f>
        <v>-</v>
      </c>
      <c r="L61" s="11"/>
    </row>
    <row r="62" spans="1:12" x14ac:dyDescent="0.55000000000000004">
      <c r="A62" s="111" t="s">
        <v>10</v>
      </c>
      <c r="B62" s="107" t="s">
        <v>64</v>
      </c>
      <c r="C62" s="20" t="s">
        <v>4</v>
      </c>
      <c r="D62" s="20" t="s">
        <v>4</v>
      </c>
      <c r="E62" s="20" t="s">
        <v>4</v>
      </c>
      <c r="F62" s="20" t="s">
        <v>4</v>
      </c>
      <c r="G62" s="20" t="s">
        <v>4</v>
      </c>
      <c r="H62" s="20" t="s">
        <v>4</v>
      </c>
      <c r="I62" s="20" t="s">
        <v>4</v>
      </c>
      <c r="J62" s="20" t="s">
        <v>4</v>
      </c>
      <c r="K62" s="20" t="s">
        <v>4</v>
      </c>
      <c r="L62" s="11"/>
    </row>
    <row r="63" spans="1:12" x14ac:dyDescent="0.55000000000000004">
      <c r="A63" s="110"/>
      <c r="B63" s="107" t="s">
        <v>63</v>
      </c>
      <c r="C63" s="20" t="s">
        <v>4</v>
      </c>
      <c r="D63" s="20" t="s">
        <v>4</v>
      </c>
      <c r="E63" s="20" t="s">
        <v>4</v>
      </c>
      <c r="F63" s="20" t="s">
        <v>4</v>
      </c>
      <c r="G63" s="20" t="s">
        <v>4</v>
      </c>
      <c r="H63" s="20" t="s">
        <v>4</v>
      </c>
      <c r="I63" s="20" t="s">
        <v>4</v>
      </c>
      <c r="J63" s="20" t="s">
        <v>4</v>
      </c>
      <c r="K63" s="20" t="s">
        <v>4</v>
      </c>
      <c r="L63" s="11"/>
    </row>
    <row r="64" spans="1:12" x14ac:dyDescent="0.55000000000000004">
      <c r="A64" s="108"/>
      <c r="B64" s="107" t="s">
        <v>62</v>
      </c>
      <c r="C64" s="20" t="s">
        <v>4</v>
      </c>
      <c r="D64" s="20" t="s">
        <v>4</v>
      </c>
      <c r="E64" s="20" t="s">
        <v>4</v>
      </c>
      <c r="F64" s="20" t="s">
        <v>4</v>
      </c>
      <c r="G64" s="20" t="s">
        <v>4</v>
      </c>
      <c r="H64" s="20" t="s">
        <v>4</v>
      </c>
      <c r="I64" s="20" t="s">
        <v>4</v>
      </c>
      <c r="J64" s="20" t="s">
        <v>4</v>
      </c>
      <c r="K64" s="20" t="s">
        <v>4</v>
      </c>
      <c r="L64" s="11"/>
    </row>
    <row r="65" spans="1:12" x14ac:dyDescent="0.55000000000000004">
      <c r="A65" s="104" t="s">
        <v>9</v>
      </c>
      <c r="B65" s="172" t="s">
        <v>64</v>
      </c>
      <c r="C65" s="18" t="s">
        <v>4</v>
      </c>
      <c r="D65" s="18" t="s">
        <v>4</v>
      </c>
      <c r="E65" s="18" t="s">
        <v>4</v>
      </c>
      <c r="F65" s="18" t="s">
        <v>4</v>
      </c>
      <c r="G65" s="18" t="s">
        <v>4</v>
      </c>
      <c r="H65" s="18" t="s">
        <v>4</v>
      </c>
      <c r="I65" s="18" t="s">
        <v>4</v>
      </c>
      <c r="J65" s="18" t="s">
        <v>4</v>
      </c>
      <c r="K65" s="18" t="s">
        <v>4</v>
      </c>
      <c r="L65" s="11"/>
    </row>
    <row r="66" spans="1:12" x14ac:dyDescent="0.55000000000000004">
      <c r="A66" s="103"/>
      <c r="B66" s="172" t="s">
        <v>63</v>
      </c>
      <c r="C66" s="18" t="s">
        <v>4</v>
      </c>
      <c r="D66" s="18" t="s">
        <v>4</v>
      </c>
      <c r="E66" s="18" t="s">
        <v>4</v>
      </c>
      <c r="F66" s="18" t="s">
        <v>4</v>
      </c>
      <c r="G66" s="18" t="s">
        <v>4</v>
      </c>
      <c r="H66" s="18" t="s">
        <v>4</v>
      </c>
      <c r="I66" s="18" t="s">
        <v>4</v>
      </c>
      <c r="J66" s="18" t="s">
        <v>4</v>
      </c>
      <c r="K66" s="18" t="s">
        <v>4</v>
      </c>
      <c r="L66" s="11"/>
    </row>
    <row r="67" spans="1:12" x14ac:dyDescent="0.55000000000000004">
      <c r="A67" s="102"/>
      <c r="B67" s="172" t="s">
        <v>62</v>
      </c>
      <c r="C67" s="18" t="s">
        <v>4</v>
      </c>
      <c r="D67" s="18" t="s">
        <v>4</v>
      </c>
      <c r="E67" s="18" t="s">
        <v>4</v>
      </c>
      <c r="F67" s="18" t="s">
        <v>4</v>
      </c>
      <c r="G67" s="18" t="s">
        <v>4</v>
      </c>
      <c r="H67" s="18" t="s">
        <v>4</v>
      </c>
      <c r="I67" s="18" t="s">
        <v>4</v>
      </c>
      <c r="J67" s="18" t="s">
        <v>4</v>
      </c>
      <c r="K67" s="18" t="s">
        <v>4</v>
      </c>
      <c r="L67" s="11"/>
    </row>
    <row r="68" spans="1:12" x14ac:dyDescent="0.55000000000000004">
      <c r="A68" s="104" t="s">
        <v>8</v>
      </c>
      <c r="B68" s="172" t="s">
        <v>64</v>
      </c>
      <c r="C68" s="18" t="s">
        <v>4</v>
      </c>
      <c r="D68" s="18" t="s">
        <v>4</v>
      </c>
      <c r="E68" s="18" t="s">
        <v>4</v>
      </c>
      <c r="F68" s="18" t="s">
        <v>4</v>
      </c>
      <c r="G68" s="18" t="s">
        <v>4</v>
      </c>
      <c r="H68" s="18" t="s">
        <v>4</v>
      </c>
      <c r="I68" s="18" t="s">
        <v>4</v>
      </c>
      <c r="J68" s="18" t="s">
        <v>4</v>
      </c>
      <c r="K68" s="18" t="s">
        <v>4</v>
      </c>
      <c r="L68" s="11"/>
    </row>
    <row r="69" spans="1:12" x14ac:dyDescent="0.55000000000000004">
      <c r="A69" s="103"/>
      <c r="B69" s="172" t="s">
        <v>63</v>
      </c>
      <c r="C69" s="18" t="s">
        <v>4</v>
      </c>
      <c r="D69" s="18" t="s">
        <v>4</v>
      </c>
      <c r="E69" s="18" t="s">
        <v>4</v>
      </c>
      <c r="F69" s="18" t="s">
        <v>4</v>
      </c>
      <c r="G69" s="18" t="s">
        <v>4</v>
      </c>
      <c r="H69" s="18" t="s">
        <v>4</v>
      </c>
      <c r="I69" s="18" t="s">
        <v>4</v>
      </c>
      <c r="J69" s="18" t="s">
        <v>4</v>
      </c>
      <c r="K69" s="18" t="s">
        <v>4</v>
      </c>
      <c r="L69" s="11"/>
    </row>
    <row r="70" spans="1:12" x14ac:dyDescent="0.55000000000000004">
      <c r="A70" s="102"/>
      <c r="B70" s="172" t="s">
        <v>62</v>
      </c>
      <c r="C70" s="18" t="s">
        <v>4</v>
      </c>
      <c r="D70" s="18" t="s">
        <v>4</v>
      </c>
      <c r="E70" s="18" t="s">
        <v>4</v>
      </c>
      <c r="F70" s="18" t="s">
        <v>4</v>
      </c>
      <c r="G70" s="18" t="s">
        <v>4</v>
      </c>
      <c r="H70" s="18" t="s">
        <v>4</v>
      </c>
      <c r="I70" s="18" t="s">
        <v>4</v>
      </c>
      <c r="J70" s="18" t="s">
        <v>4</v>
      </c>
      <c r="K70" s="18" t="s">
        <v>4</v>
      </c>
      <c r="L70" s="11"/>
    </row>
    <row r="71" spans="1:12" x14ac:dyDescent="0.55000000000000004">
      <c r="A71" s="104" t="s">
        <v>7</v>
      </c>
      <c r="B71" s="172" t="s">
        <v>64</v>
      </c>
      <c r="C71" s="18" t="s">
        <v>4</v>
      </c>
      <c r="D71" s="18" t="s">
        <v>4</v>
      </c>
      <c r="E71" s="18" t="s">
        <v>4</v>
      </c>
      <c r="F71" s="18" t="s">
        <v>4</v>
      </c>
      <c r="G71" s="18" t="s">
        <v>4</v>
      </c>
      <c r="H71" s="18" t="s">
        <v>4</v>
      </c>
      <c r="I71" s="18" t="s">
        <v>4</v>
      </c>
      <c r="J71" s="18" t="s">
        <v>4</v>
      </c>
      <c r="K71" s="18" t="s">
        <v>4</v>
      </c>
      <c r="L71" s="11"/>
    </row>
    <row r="72" spans="1:12" x14ac:dyDescent="0.55000000000000004">
      <c r="A72" s="103"/>
      <c r="B72" s="172" t="s">
        <v>63</v>
      </c>
      <c r="C72" s="18" t="s">
        <v>4</v>
      </c>
      <c r="D72" s="18" t="s">
        <v>4</v>
      </c>
      <c r="E72" s="18" t="s">
        <v>4</v>
      </c>
      <c r="F72" s="18" t="s">
        <v>4</v>
      </c>
      <c r="G72" s="18" t="s">
        <v>4</v>
      </c>
      <c r="H72" s="18" t="s">
        <v>4</v>
      </c>
      <c r="I72" s="18" t="s">
        <v>4</v>
      </c>
      <c r="J72" s="18" t="s">
        <v>4</v>
      </c>
      <c r="K72" s="18" t="s">
        <v>4</v>
      </c>
      <c r="L72" s="11"/>
    </row>
    <row r="73" spans="1:12" x14ac:dyDescent="0.55000000000000004">
      <c r="A73" s="102"/>
      <c r="B73" s="172" t="s">
        <v>62</v>
      </c>
      <c r="C73" s="18" t="s">
        <v>4</v>
      </c>
      <c r="D73" s="18" t="s">
        <v>4</v>
      </c>
      <c r="E73" s="18" t="s">
        <v>4</v>
      </c>
      <c r="F73" s="18" t="s">
        <v>4</v>
      </c>
      <c r="G73" s="18" t="s">
        <v>4</v>
      </c>
      <c r="H73" s="18" t="s">
        <v>4</v>
      </c>
      <c r="I73" s="18" t="s">
        <v>4</v>
      </c>
      <c r="J73" s="18" t="s">
        <v>4</v>
      </c>
      <c r="K73" s="18" t="s">
        <v>4</v>
      </c>
      <c r="L73" s="11"/>
    </row>
    <row r="74" spans="1:12" x14ac:dyDescent="0.55000000000000004">
      <c r="A74" s="104" t="s">
        <v>6</v>
      </c>
      <c r="B74" s="172" t="s">
        <v>64</v>
      </c>
      <c r="C74" s="18" t="s">
        <v>4</v>
      </c>
      <c r="D74" s="18" t="s">
        <v>4</v>
      </c>
      <c r="E74" s="18" t="s">
        <v>4</v>
      </c>
      <c r="F74" s="18" t="s">
        <v>4</v>
      </c>
      <c r="G74" s="18" t="s">
        <v>4</v>
      </c>
      <c r="H74" s="18" t="s">
        <v>4</v>
      </c>
      <c r="I74" s="18" t="s">
        <v>4</v>
      </c>
      <c r="J74" s="18" t="s">
        <v>4</v>
      </c>
      <c r="K74" s="18" t="s">
        <v>4</v>
      </c>
      <c r="L74" s="11"/>
    </row>
    <row r="75" spans="1:12" x14ac:dyDescent="0.55000000000000004">
      <c r="A75" s="103"/>
      <c r="B75" s="172" t="s">
        <v>63</v>
      </c>
      <c r="C75" s="18" t="s">
        <v>4</v>
      </c>
      <c r="D75" s="18" t="s">
        <v>4</v>
      </c>
      <c r="E75" s="18" t="s">
        <v>4</v>
      </c>
      <c r="F75" s="18" t="s">
        <v>4</v>
      </c>
      <c r="G75" s="18" t="s">
        <v>4</v>
      </c>
      <c r="H75" s="18" t="s">
        <v>4</v>
      </c>
      <c r="I75" s="18" t="s">
        <v>4</v>
      </c>
      <c r="J75" s="18" t="s">
        <v>4</v>
      </c>
      <c r="K75" s="18" t="s">
        <v>4</v>
      </c>
      <c r="L75" s="11"/>
    </row>
    <row r="76" spans="1:12" x14ac:dyDescent="0.55000000000000004">
      <c r="A76" s="102"/>
      <c r="B76" s="172" t="s">
        <v>62</v>
      </c>
      <c r="C76" s="18" t="s">
        <v>4</v>
      </c>
      <c r="D76" s="18" t="s">
        <v>4</v>
      </c>
      <c r="E76" s="18" t="s">
        <v>4</v>
      </c>
      <c r="F76" s="18" t="s">
        <v>4</v>
      </c>
      <c r="G76" s="18" t="s">
        <v>4</v>
      </c>
      <c r="H76" s="18" t="s">
        <v>4</v>
      </c>
      <c r="I76" s="18" t="s">
        <v>4</v>
      </c>
      <c r="J76" s="18" t="s">
        <v>4</v>
      </c>
      <c r="K76" s="18" t="s">
        <v>4</v>
      </c>
      <c r="L76" s="11"/>
    </row>
    <row r="77" spans="1:12" x14ac:dyDescent="0.55000000000000004">
      <c r="A77" s="104" t="s">
        <v>5</v>
      </c>
      <c r="B77" s="172" t="s">
        <v>64</v>
      </c>
      <c r="C77" s="18" t="s">
        <v>4</v>
      </c>
      <c r="D77" s="18" t="s">
        <v>4</v>
      </c>
      <c r="E77" s="18" t="s">
        <v>4</v>
      </c>
      <c r="F77" s="18" t="s">
        <v>4</v>
      </c>
      <c r="G77" s="18" t="s">
        <v>4</v>
      </c>
      <c r="H77" s="18" t="s">
        <v>4</v>
      </c>
      <c r="I77" s="18" t="s">
        <v>4</v>
      </c>
      <c r="J77" s="18" t="s">
        <v>4</v>
      </c>
      <c r="K77" s="18" t="s">
        <v>4</v>
      </c>
      <c r="L77" s="11"/>
    </row>
    <row r="78" spans="1:12" x14ac:dyDescent="0.55000000000000004">
      <c r="A78" s="103"/>
      <c r="B78" s="172" t="s">
        <v>63</v>
      </c>
      <c r="C78" s="18" t="s">
        <v>4</v>
      </c>
      <c r="D78" s="18" t="s">
        <v>4</v>
      </c>
      <c r="E78" s="18" t="s">
        <v>4</v>
      </c>
      <c r="F78" s="18" t="s">
        <v>4</v>
      </c>
      <c r="G78" s="18" t="s">
        <v>4</v>
      </c>
      <c r="H78" s="18" t="s">
        <v>4</v>
      </c>
      <c r="I78" s="18" t="s">
        <v>4</v>
      </c>
      <c r="J78" s="18" t="s">
        <v>4</v>
      </c>
      <c r="K78" s="18" t="s">
        <v>4</v>
      </c>
      <c r="L78" s="11"/>
    </row>
    <row r="79" spans="1:12" x14ac:dyDescent="0.55000000000000004">
      <c r="A79" s="102"/>
      <c r="B79" s="172" t="s">
        <v>62</v>
      </c>
      <c r="C79" s="18" t="s">
        <v>4</v>
      </c>
      <c r="D79" s="18" t="s">
        <v>4</v>
      </c>
      <c r="E79" s="18" t="s">
        <v>4</v>
      </c>
      <c r="F79" s="18" t="s">
        <v>4</v>
      </c>
      <c r="G79" s="18" t="s">
        <v>4</v>
      </c>
      <c r="H79" s="18" t="s">
        <v>4</v>
      </c>
      <c r="I79" s="18" t="s">
        <v>4</v>
      </c>
      <c r="J79" s="18" t="s">
        <v>4</v>
      </c>
      <c r="K79" s="18" t="s">
        <v>4</v>
      </c>
      <c r="L79" s="11"/>
    </row>
    <row r="80" spans="1:12" x14ac:dyDescent="0.55000000000000004">
      <c r="A80" s="171"/>
      <c r="B80" s="170"/>
      <c r="C80" s="15"/>
      <c r="D80" s="15"/>
      <c r="E80" s="15"/>
      <c r="F80" s="15"/>
      <c r="G80" s="15"/>
      <c r="H80" s="15"/>
      <c r="I80" s="15"/>
      <c r="J80" s="15"/>
      <c r="K80" s="15"/>
      <c r="L80" s="11"/>
    </row>
    <row r="81" spans="1:13" ht="12.75" customHeight="1" x14ac:dyDescent="0.55000000000000004">
      <c r="A81" s="94" t="s">
        <v>61</v>
      </c>
      <c r="B81" s="169"/>
      <c r="C81" s="29"/>
      <c r="D81" s="29"/>
      <c r="E81" s="29"/>
      <c r="F81" s="29"/>
      <c r="G81" s="29"/>
      <c r="H81" s="29"/>
      <c r="I81" s="29"/>
      <c r="J81" s="29"/>
      <c r="K81" s="29"/>
      <c r="L81" s="29"/>
      <c r="M81" s="14"/>
    </row>
    <row r="82" spans="1:13" x14ac:dyDescent="0.55000000000000004">
      <c r="A82" s="93"/>
      <c r="B82" s="169"/>
      <c r="C82" s="29"/>
      <c r="D82" s="29"/>
      <c r="E82" s="29"/>
      <c r="F82" s="29"/>
      <c r="G82" s="29"/>
      <c r="H82" s="29"/>
      <c r="I82" s="29"/>
      <c r="J82" s="29"/>
      <c r="K82" s="29"/>
      <c r="L82" s="29"/>
      <c r="M82" s="14"/>
    </row>
    <row r="83" spans="1:13" x14ac:dyDescent="0.55000000000000004">
      <c r="A83" s="10"/>
      <c r="B83" s="169"/>
      <c r="C83" s="29"/>
      <c r="D83" s="29"/>
      <c r="E83" s="29"/>
      <c r="F83" s="29"/>
      <c r="G83" s="29"/>
      <c r="H83" s="29"/>
      <c r="I83" s="29"/>
      <c r="J83" s="29"/>
      <c r="K83" s="29"/>
      <c r="L83" s="29"/>
      <c r="M83" s="14"/>
    </row>
    <row r="84" spans="1:13" x14ac:dyDescent="0.55000000000000004">
      <c r="A84" s="4"/>
      <c r="B84" s="168"/>
      <c r="C84" s="3"/>
      <c r="D84" s="3"/>
      <c r="E84" s="3"/>
      <c r="F84" s="3"/>
      <c r="G84" s="3"/>
      <c r="H84" s="3"/>
      <c r="I84" s="3"/>
      <c r="J84" s="3"/>
      <c r="K84" s="167"/>
      <c r="L84" s="3"/>
      <c r="M84" s="3"/>
    </row>
    <row r="85" spans="1:13" x14ac:dyDescent="0.55000000000000004">
      <c r="A85" s="4"/>
      <c r="B85" s="168"/>
      <c r="C85" s="3"/>
      <c r="D85" s="3"/>
      <c r="E85" s="3"/>
      <c r="F85" s="3"/>
      <c r="G85" s="3"/>
      <c r="H85" s="3"/>
      <c r="I85" s="3"/>
      <c r="J85" s="3"/>
      <c r="K85" s="167"/>
      <c r="L85" s="3"/>
      <c r="M85" s="3"/>
    </row>
  </sheetData>
  <mergeCells count="35">
    <mergeCell ref="F3:F4"/>
    <mergeCell ref="D3:E3"/>
    <mergeCell ref="C3:C4"/>
    <mergeCell ref="A5:A7"/>
    <mergeCell ref="A14:A16"/>
    <mergeCell ref="B2:B3"/>
    <mergeCell ref="A11:A13"/>
    <mergeCell ref="A8:A10"/>
    <mergeCell ref="A44:A46"/>
    <mergeCell ref="A29:A31"/>
    <mergeCell ref="A41:A43"/>
    <mergeCell ref="J1:K1"/>
    <mergeCell ref="A17:A19"/>
    <mergeCell ref="G2:K2"/>
    <mergeCell ref="G3:G4"/>
    <mergeCell ref="H3:J3"/>
    <mergeCell ref="K3:K4"/>
    <mergeCell ref="C2:F2"/>
    <mergeCell ref="A26:A28"/>
    <mergeCell ref="A20:A22"/>
    <mergeCell ref="A23:A25"/>
    <mergeCell ref="A47:A49"/>
    <mergeCell ref="A74:A76"/>
    <mergeCell ref="A50:A52"/>
    <mergeCell ref="A53:A55"/>
    <mergeCell ref="A32:A34"/>
    <mergeCell ref="A35:A37"/>
    <mergeCell ref="A38:A40"/>
    <mergeCell ref="A77:A79"/>
    <mergeCell ref="A56:A58"/>
    <mergeCell ref="A59:A61"/>
    <mergeCell ref="A68:A70"/>
    <mergeCell ref="A71:A73"/>
    <mergeCell ref="A62:A64"/>
    <mergeCell ref="A65:A67"/>
  </mergeCells>
  <phoneticPr fontId="6"/>
  <pageMargins left="0.78740157480314965" right="0.78740157480314965" top="0.35433070866141736" bottom="0.78740157480314965" header="0" footer="0"/>
  <pageSetup paperSize="9" scale="90" orientation="landscape" r:id="rId1"/>
  <headerFooter alignWithMargins="0"/>
  <rowBreaks count="1" manualBreakCount="1">
    <brk id="46"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35"/>
  <sheetViews>
    <sheetView showGridLines="0" zoomScaleNormal="100" zoomScaleSheetLayoutView="100" workbookViewId="0">
      <pane xSplit="2" ySplit="8" topLeftCell="C9" activePane="bottomRight" state="frozen"/>
      <selection activeCell="B8" sqref="B8:O8"/>
      <selection pane="topRight" activeCell="B8" sqref="B8:O8"/>
      <selection pane="bottomLeft" activeCell="B8" sqref="B8:O8"/>
      <selection pane="bottomRight" activeCell="B8" sqref="B8:O8"/>
    </sheetView>
  </sheetViews>
  <sheetFormatPr defaultColWidth="9" defaultRowHeight="18" x14ac:dyDescent="0.55000000000000004"/>
  <cols>
    <col min="1" max="1" width="11.08984375" style="226" customWidth="1"/>
    <col min="2" max="2" width="6" style="225" customWidth="1"/>
    <col min="3" max="3" width="7.08984375" style="225" customWidth="1"/>
    <col min="4" max="4" width="7.08984375" style="223" customWidth="1"/>
    <col min="5" max="11" width="14" style="223" customWidth="1"/>
    <col min="12" max="13" width="9" style="224"/>
    <col min="14" max="16384" width="9" style="223"/>
  </cols>
  <sheetData>
    <row r="1" spans="1:13" ht="18" customHeight="1" x14ac:dyDescent="0.55000000000000004">
      <c r="A1" s="262" t="s">
        <v>124</v>
      </c>
      <c r="B1" s="261"/>
      <c r="C1" s="261"/>
      <c r="D1" s="259"/>
      <c r="E1" s="50"/>
      <c r="F1" s="50"/>
      <c r="G1" s="260"/>
      <c r="H1" s="259"/>
      <c r="I1" s="50"/>
      <c r="J1" s="50"/>
      <c r="K1" s="49" t="s">
        <v>40</v>
      </c>
    </row>
    <row r="2" spans="1:13" ht="15" customHeight="1" x14ac:dyDescent="0.55000000000000004">
      <c r="A2" s="258"/>
      <c r="B2" s="257"/>
      <c r="C2" s="251" t="s">
        <v>123</v>
      </c>
      <c r="D2" s="72"/>
      <c r="E2" s="72"/>
      <c r="F2" s="72"/>
      <c r="G2" s="71"/>
      <c r="H2" s="251" t="s">
        <v>122</v>
      </c>
      <c r="I2" s="47"/>
      <c r="J2" s="47"/>
      <c r="K2" s="256"/>
    </row>
    <row r="3" spans="1:13" s="230" customFormat="1" x14ac:dyDescent="0.55000000000000004">
      <c r="A3" s="255"/>
      <c r="B3" s="97"/>
      <c r="C3" s="254" t="s">
        <v>120</v>
      </c>
      <c r="D3" s="253"/>
      <c r="E3" s="251" t="s">
        <v>121</v>
      </c>
      <c r="F3" s="250"/>
      <c r="G3" s="250"/>
      <c r="H3" s="252" t="s">
        <v>120</v>
      </c>
      <c r="I3" s="251" t="s">
        <v>119</v>
      </c>
      <c r="J3" s="250"/>
      <c r="K3" s="249"/>
      <c r="L3" s="231"/>
      <c r="M3" s="231"/>
    </row>
    <row r="4" spans="1:13" s="230" customFormat="1" x14ac:dyDescent="0.55000000000000004">
      <c r="A4" s="248"/>
      <c r="B4" s="247"/>
      <c r="C4" s="246" t="s">
        <v>66</v>
      </c>
      <c r="D4" s="246" t="s">
        <v>65</v>
      </c>
      <c r="E4" s="244" t="s">
        <v>118</v>
      </c>
      <c r="F4" s="244" t="s">
        <v>117</v>
      </c>
      <c r="G4" s="244" t="s">
        <v>116</v>
      </c>
      <c r="H4" s="245"/>
      <c r="I4" s="244" t="s">
        <v>118</v>
      </c>
      <c r="J4" s="244" t="s">
        <v>117</v>
      </c>
      <c r="K4" s="243" t="s">
        <v>116</v>
      </c>
      <c r="L4" s="51"/>
      <c r="M4" s="231"/>
    </row>
    <row r="5" spans="1:13" x14ac:dyDescent="0.55000000000000004">
      <c r="A5" s="242" t="s">
        <v>30</v>
      </c>
      <c r="B5" s="133" t="s">
        <v>67</v>
      </c>
      <c r="C5" s="133">
        <v>2402</v>
      </c>
      <c r="D5" s="31">
        <v>4766</v>
      </c>
      <c r="E5" s="31">
        <v>3886</v>
      </c>
      <c r="F5" s="31">
        <v>2166</v>
      </c>
      <c r="G5" s="31">
        <v>1116</v>
      </c>
      <c r="H5" s="31">
        <v>3208</v>
      </c>
      <c r="I5" s="31">
        <v>537</v>
      </c>
      <c r="J5" s="31">
        <v>802</v>
      </c>
      <c r="K5" s="31">
        <v>1869</v>
      </c>
    </row>
    <row r="6" spans="1:13" x14ac:dyDescent="0.55000000000000004">
      <c r="A6" s="242" t="s">
        <v>29</v>
      </c>
      <c r="B6" s="133" t="s">
        <v>67</v>
      </c>
      <c r="C6" s="31">
        <f>SUM(C7:C8)</f>
        <v>174</v>
      </c>
      <c r="D6" s="31">
        <f>SUM(D7:D8)</f>
        <v>347</v>
      </c>
      <c r="E6" s="31">
        <f>SUM(E7:E8)</f>
        <v>394</v>
      </c>
      <c r="F6" s="31">
        <f>SUM(F7:F8)</f>
        <v>80</v>
      </c>
      <c r="G6" s="31">
        <f>SUM(G7:G8)</f>
        <v>47</v>
      </c>
      <c r="H6" s="31">
        <f>SUM(H7:H8)</f>
        <v>225</v>
      </c>
      <c r="I6" s="31">
        <f>SUM(I7:I8)</f>
        <v>29</v>
      </c>
      <c r="J6" s="31">
        <f>SUM(J7:J8)</f>
        <v>23</v>
      </c>
      <c r="K6" s="31">
        <f>SUM(K7:K8)</f>
        <v>173</v>
      </c>
    </row>
    <row r="7" spans="1:13" s="230" customFormat="1" x14ac:dyDescent="0.55000000000000004">
      <c r="A7" s="241" t="s">
        <v>28</v>
      </c>
      <c r="B7" s="124" t="s">
        <v>67</v>
      </c>
      <c r="C7" s="236">
        <v>172</v>
      </c>
      <c r="D7" s="20">
        <v>342</v>
      </c>
      <c r="E7" s="20">
        <v>390</v>
      </c>
      <c r="F7" s="20">
        <v>80</v>
      </c>
      <c r="G7" s="20">
        <v>44</v>
      </c>
      <c r="H7" s="20">
        <f>IF(SUM(I7,J7,K7)=0,"-",SUM(I7,J7,K7))</f>
        <v>167</v>
      </c>
      <c r="I7" s="20">
        <v>17</v>
      </c>
      <c r="J7" s="20">
        <v>0</v>
      </c>
      <c r="K7" s="20">
        <v>150</v>
      </c>
      <c r="L7" s="231"/>
      <c r="M7" s="231"/>
    </row>
    <row r="8" spans="1:13" s="230" customFormat="1" x14ac:dyDescent="0.55000000000000004">
      <c r="A8" s="240" t="s">
        <v>27</v>
      </c>
      <c r="B8" s="124" t="s">
        <v>67</v>
      </c>
      <c r="C8" s="236">
        <f>IF(SUM(C9:C16)=0,"-",SUM(C9:C16))</f>
        <v>2</v>
      </c>
      <c r="D8" s="236">
        <f>IF(SUM(D9:D16)=0,"-",SUM(D9:D16))</f>
        <v>5</v>
      </c>
      <c r="E8" s="236">
        <f>IF(SUM(E9:E16)=0,"-",SUM(E9:E16))</f>
        <v>4</v>
      </c>
      <c r="F8" s="236" t="str">
        <f>IF(SUM(F9:F16)=0,"-",SUM(F9:F16))</f>
        <v>-</v>
      </c>
      <c r="G8" s="236">
        <f>IF(SUM(G9:G16)=0,"-",SUM(G9:G16))</f>
        <v>3</v>
      </c>
      <c r="H8" s="236">
        <f>IF(SUM(H9:H16)=0,"-",SUM(H9:H16))</f>
        <v>58</v>
      </c>
      <c r="I8" s="236">
        <f>IF(SUM(I9:I16)=0,"-",SUM(I9:I16))</f>
        <v>12</v>
      </c>
      <c r="J8" s="236">
        <f>IF(SUM(J9:J16)=0,"-",SUM(J9:J16))</f>
        <v>23</v>
      </c>
      <c r="K8" s="236">
        <f>IF(SUM(K9:K16)=0,"-",SUM(K9:K16))</f>
        <v>23</v>
      </c>
      <c r="L8" s="231"/>
      <c r="M8" s="231"/>
    </row>
    <row r="9" spans="1:13" s="230" customFormat="1" x14ac:dyDescent="0.55000000000000004">
      <c r="A9" s="235" t="s">
        <v>26</v>
      </c>
      <c r="B9" s="233" t="s">
        <v>67</v>
      </c>
      <c r="C9" s="232" t="s">
        <v>4</v>
      </c>
      <c r="D9" s="239" t="s">
        <v>4</v>
      </c>
      <c r="E9" s="239" t="s">
        <v>4</v>
      </c>
      <c r="F9" s="239" t="s">
        <v>4</v>
      </c>
      <c r="G9" s="239" t="s">
        <v>4</v>
      </c>
      <c r="H9" s="239" t="str">
        <f>IF(SUM(I9,J9,K9)=0,"-",SUM(I9,J9,K9))</f>
        <v>-</v>
      </c>
      <c r="I9" s="239" t="s">
        <v>4</v>
      </c>
      <c r="J9" s="239" t="s">
        <v>4</v>
      </c>
      <c r="K9" s="239" t="s">
        <v>4</v>
      </c>
      <c r="L9" s="231"/>
      <c r="M9" s="231"/>
    </row>
    <row r="10" spans="1:13" s="230" customFormat="1" x14ac:dyDescent="0.55000000000000004">
      <c r="A10" s="235" t="s">
        <v>25</v>
      </c>
      <c r="B10" s="233" t="s">
        <v>67</v>
      </c>
      <c r="C10" s="232" t="s">
        <v>4</v>
      </c>
      <c r="D10" s="239" t="s">
        <v>4</v>
      </c>
      <c r="E10" s="239" t="s">
        <v>4</v>
      </c>
      <c r="F10" s="239" t="s">
        <v>4</v>
      </c>
      <c r="G10" s="239" t="s">
        <v>4</v>
      </c>
      <c r="H10" s="239" t="str">
        <f>IF(SUM(I10,J10,K10)=0,"-",SUM(I10,J10,K10))</f>
        <v>-</v>
      </c>
      <c r="I10" s="239" t="s">
        <v>4</v>
      </c>
      <c r="J10" s="239" t="s">
        <v>4</v>
      </c>
      <c r="K10" s="239" t="s">
        <v>4</v>
      </c>
      <c r="L10" s="231"/>
      <c r="M10" s="231"/>
    </row>
    <row r="11" spans="1:13" s="230" customFormat="1" x14ac:dyDescent="0.55000000000000004">
      <c r="A11" s="235" t="s">
        <v>24</v>
      </c>
      <c r="B11" s="233" t="s">
        <v>67</v>
      </c>
      <c r="C11" s="232" t="s">
        <v>4</v>
      </c>
      <c r="D11" s="239" t="s">
        <v>4</v>
      </c>
      <c r="E11" s="239" t="s">
        <v>4</v>
      </c>
      <c r="F11" s="239" t="s">
        <v>4</v>
      </c>
      <c r="G11" s="239" t="s">
        <v>4</v>
      </c>
      <c r="H11" s="239">
        <f>IF(SUM(I11,J11,K11)=0,"-",SUM(I11,J11,K11))</f>
        <v>11</v>
      </c>
      <c r="I11" s="239">
        <v>2</v>
      </c>
      <c r="J11" s="239">
        <v>4</v>
      </c>
      <c r="K11" s="239">
        <v>5</v>
      </c>
      <c r="L11" s="231"/>
      <c r="M11" s="231"/>
    </row>
    <row r="12" spans="1:13" s="230" customFormat="1" x14ac:dyDescent="0.55000000000000004">
      <c r="A12" s="235" t="s">
        <v>23</v>
      </c>
      <c r="B12" s="233" t="s">
        <v>67</v>
      </c>
      <c r="C12" s="232" t="s">
        <v>4</v>
      </c>
      <c r="D12" s="239" t="s">
        <v>4</v>
      </c>
      <c r="E12" s="239" t="s">
        <v>4</v>
      </c>
      <c r="F12" s="239" t="s">
        <v>4</v>
      </c>
      <c r="G12" s="239" t="s">
        <v>4</v>
      </c>
      <c r="H12" s="239" t="str">
        <f>IF(SUM(I12,J12,K12)=0,"-",SUM(I12,J12,K12))</f>
        <v>-</v>
      </c>
      <c r="I12" s="239" t="s">
        <v>4</v>
      </c>
      <c r="J12" s="239" t="s">
        <v>4</v>
      </c>
      <c r="K12" s="239" t="s">
        <v>4</v>
      </c>
      <c r="L12" s="231"/>
      <c r="M12" s="231"/>
    </row>
    <row r="13" spans="1:13" s="230" customFormat="1" x14ac:dyDescent="0.55000000000000004">
      <c r="A13" s="235" t="s">
        <v>22</v>
      </c>
      <c r="B13" s="233" t="s">
        <v>67</v>
      </c>
      <c r="C13" s="232" t="s">
        <v>4</v>
      </c>
      <c r="D13" s="239" t="s">
        <v>4</v>
      </c>
      <c r="E13" s="239" t="s">
        <v>4</v>
      </c>
      <c r="F13" s="239" t="s">
        <v>4</v>
      </c>
      <c r="G13" s="239" t="s">
        <v>4</v>
      </c>
      <c r="H13" s="239">
        <f>IF(SUM(I13,J13,K13)=0,"-",SUM(I13,J13,K13))</f>
        <v>5</v>
      </c>
      <c r="I13" s="239">
        <v>1</v>
      </c>
      <c r="J13" s="239">
        <v>2</v>
      </c>
      <c r="K13" s="239">
        <v>2</v>
      </c>
      <c r="L13" s="231"/>
      <c r="M13" s="231"/>
    </row>
    <row r="14" spans="1:13" s="230" customFormat="1" x14ac:dyDescent="0.55000000000000004">
      <c r="A14" s="235" t="s">
        <v>21</v>
      </c>
      <c r="B14" s="233" t="s">
        <v>67</v>
      </c>
      <c r="C14" s="232" t="s">
        <v>4</v>
      </c>
      <c r="D14" s="239" t="s">
        <v>4</v>
      </c>
      <c r="E14" s="239" t="s">
        <v>4</v>
      </c>
      <c r="F14" s="239" t="s">
        <v>4</v>
      </c>
      <c r="G14" s="239" t="s">
        <v>4</v>
      </c>
      <c r="H14" s="239" t="str">
        <f>IF(SUM(I14,J14,K14)=0,"-",SUM(I14,J14,K14))</f>
        <v>-</v>
      </c>
      <c r="I14" s="239" t="s">
        <v>4</v>
      </c>
      <c r="J14" s="239" t="s">
        <v>4</v>
      </c>
      <c r="K14" s="239" t="s">
        <v>4</v>
      </c>
      <c r="L14" s="231"/>
      <c r="M14" s="231"/>
    </row>
    <row r="15" spans="1:13" s="230" customFormat="1" x14ac:dyDescent="0.55000000000000004">
      <c r="A15" s="235" t="s">
        <v>20</v>
      </c>
      <c r="B15" s="233" t="s">
        <v>67</v>
      </c>
      <c r="C15" s="232">
        <v>2</v>
      </c>
      <c r="D15" s="239">
        <v>1</v>
      </c>
      <c r="E15" s="239" t="s">
        <v>4</v>
      </c>
      <c r="F15" s="239" t="s">
        <v>4</v>
      </c>
      <c r="G15" s="239">
        <v>3</v>
      </c>
      <c r="H15" s="239">
        <f>IF(SUM(I15,J15,K15)=0,"-",SUM(I15,J15,K15))</f>
        <v>10</v>
      </c>
      <c r="I15" s="239">
        <v>1</v>
      </c>
      <c r="J15" s="239" t="s">
        <v>4</v>
      </c>
      <c r="K15" s="239">
        <v>9</v>
      </c>
      <c r="L15" s="231"/>
      <c r="M15" s="231"/>
    </row>
    <row r="16" spans="1:13" s="230" customFormat="1" x14ac:dyDescent="0.55000000000000004">
      <c r="A16" s="235" t="s">
        <v>19</v>
      </c>
      <c r="B16" s="233" t="s">
        <v>67</v>
      </c>
      <c r="C16" s="232" t="s">
        <v>4</v>
      </c>
      <c r="D16" s="239">
        <v>4</v>
      </c>
      <c r="E16" s="239">
        <v>4</v>
      </c>
      <c r="F16" s="239" t="s">
        <v>4</v>
      </c>
      <c r="G16" s="239" t="s">
        <v>4</v>
      </c>
      <c r="H16" s="239">
        <f>IF(SUM(I16,J16,K16)=0,"-",SUM(I16,J16,K16))</f>
        <v>32</v>
      </c>
      <c r="I16" s="239">
        <v>8</v>
      </c>
      <c r="J16" s="239">
        <v>17</v>
      </c>
      <c r="K16" s="239">
        <v>7</v>
      </c>
      <c r="L16" s="231"/>
      <c r="M16" s="231"/>
    </row>
    <row r="17" spans="1:13" s="230" customFormat="1" ht="54" x14ac:dyDescent="0.55000000000000004">
      <c r="A17" s="238" t="s">
        <v>17</v>
      </c>
      <c r="B17" s="133" t="s">
        <v>64</v>
      </c>
      <c r="C17" s="31" t="str">
        <f>C18</f>
        <v>-</v>
      </c>
      <c r="D17" s="31" t="str">
        <f>D18</f>
        <v>-</v>
      </c>
      <c r="E17" s="31" t="str">
        <f>E18</f>
        <v>-</v>
      </c>
      <c r="F17" s="31" t="str">
        <f>F18</f>
        <v>-</v>
      </c>
      <c r="G17" s="31" t="str">
        <f>G18</f>
        <v>-</v>
      </c>
      <c r="H17" s="31">
        <f>H18</f>
        <v>13</v>
      </c>
      <c r="I17" s="31" t="str">
        <f>I18</f>
        <v>-</v>
      </c>
      <c r="J17" s="31">
        <f>J18</f>
        <v>8</v>
      </c>
      <c r="K17" s="31">
        <f>K18</f>
        <v>5</v>
      </c>
      <c r="L17" s="231"/>
      <c r="M17" s="231"/>
    </row>
    <row r="18" spans="1:13" s="230" customFormat="1" x14ac:dyDescent="0.55000000000000004">
      <c r="A18" s="237" t="s">
        <v>16</v>
      </c>
      <c r="B18" s="124" t="s">
        <v>64</v>
      </c>
      <c r="C18" s="236" t="s">
        <v>4</v>
      </c>
      <c r="D18" s="236" t="s">
        <v>4</v>
      </c>
      <c r="E18" s="236" t="s">
        <v>4</v>
      </c>
      <c r="F18" s="236" t="s">
        <v>4</v>
      </c>
      <c r="G18" s="236" t="s">
        <v>4</v>
      </c>
      <c r="H18" s="236">
        <v>13</v>
      </c>
      <c r="I18" s="236" t="s">
        <v>4</v>
      </c>
      <c r="J18" s="236">
        <v>8</v>
      </c>
      <c r="K18" s="236">
        <v>5</v>
      </c>
      <c r="L18" s="231"/>
      <c r="M18" s="231"/>
    </row>
    <row r="19" spans="1:13" s="230" customFormat="1" x14ac:dyDescent="0.55000000000000004">
      <c r="A19" s="48" t="s">
        <v>15</v>
      </c>
      <c r="B19" s="233" t="s">
        <v>64</v>
      </c>
      <c r="C19" s="232">
        <v>0</v>
      </c>
      <c r="D19" s="232">
        <v>0</v>
      </c>
      <c r="E19" s="232">
        <v>0</v>
      </c>
      <c r="F19" s="232">
        <v>0</v>
      </c>
      <c r="G19" s="232">
        <v>0</v>
      </c>
      <c r="H19" s="232">
        <v>8</v>
      </c>
      <c r="I19" s="232">
        <v>0</v>
      </c>
      <c r="J19" s="232">
        <v>5</v>
      </c>
      <c r="K19" s="232">
        <v>3</v>
      </c>
      <c r="L19" s="231"/>
      <c r="M19" s="231"/>
    </row>
    <row r="20" spans="1:13" s="230" customFormat="1" x14ac:dyDescent="0.55000000000000004">
      <c r="A20" s="235" t="s">
        <v>14</v>
      </c>
      <c r="B20" s="233" t="s">
        <v>64</v>
      </c>
      <c r="C20" s="232">
        <v>0</v>
      </c>
      <c r="D20" s="232">
        <v>0</v>
      </c>
      <c r="E20" s="232">
        <v>0</v>
      </c>
      <c r="F20" s="232">
        <v>0</v>
      </c>
      <c r="G20" s="232">
        <v>0</v>
      </c>
      <c r="H20" s="232">
        <v>5</v>
      </c>
      <c r="I20" s="232">
        <v>0</v>
      </c>
      <c r="J20" s="232">
        <v>3</v>
      </c>
      <c r="K20" s="232">
        <v>2</v>
      </c>
      <c r="L20" s="231"/>
      <c r="M20" s="231"/>
    </row>
    <row r="21" spans="1:13" s="230" customFormat="1" x14ac:dyDescent="0.55000000000000004">
      <c r="A21" s="235" t="s">
        <v>13</v>
      </c>
      <c r="B21" s="233" t="s">
        <v>64</v>
      </c>
      <c r="C21" s="232">
        <v>0</v>
      </c>
      <c r="D21" s="232">
        <v>0</v>
      </c>
      <c r="E21" s="232">
        <v>0</v>
      </c>
      <c r="F21" s="232">
        <v>0</v>
      </c>
      <c r="G21" s="232">
        <v>0</v>
      </c>
      <c r="H21" s="232">
        <v>0</v>
      </c>
      <c r="I21" s="232">
        <v>0</v>
      </c>
      <c r="J21" s="232">
        <v>0</v>
      </c>
      <c r="K21" s="232">
        <v>0</v>
      </c>
      <c r="L21" s="231"/>
      <c r="M21" s="231"/>
    </row>
    <row r="22" spans="1:13" s="230" customFormat="1" x14ac:dyDescent="0.55000000000000004">
      <c r="A22" s="235" t="s">
        <v>12</v>
      </c>
      <c r="B22" s="233" t="s">
        <v>64</v>
      </c>
      <c r="C22" s="232">
        <v>0</v>
      </c>
      <c r="D22" s="232">
        <v>0</v>
      </c>
      <c r="E22" s="232">
        <v>0</v>
      </c>
      <c r="F22" s="232">
        <v>0</v>
      </c>
      <c r="G22" s="232">
        <v>0</v>
      </c>
      <c r="H22" s="232">
        <v>0</v>
      </c>
      <c r="I22" s="232">
        <v>0</v>
      </c>
      <c r="J22" s="232">
        <v>0</v>
      </c>
      <c r="K22" s="232">
        <v>0</v>
      </c>
      <c r="L22" s="231"/>
      <c r="M22" s="231"/>
    </row>
    <row r="23" spans="1:13" s="230" customFormat="1" ht="54" x14ac:dyDescent="0.55000000000000004">
      <c r="A23" s="238" t="s">
        <v>11</v>
      </c>
      <c r="B23" s="133" t="s">
        <v>64</v>
      </c>
      <c r="C23" s="31" t="str">
        <f>C24</f>
        <v>-</v>
      </c>
      <c r="D23" s="31" t="str">
        <f>D24</f>
        <v>-</v>
      </c>
      <c r="E23" s="31" t="str">
        <f>E24</f>
        <v>-</v>
      </c>
      <c r="F23" s="31" t="str">
        <f>F24</f>
        <v>-</v>
      </c>
      <c r="G23" s="31" t="str">
        <f>G24</f>
        <v>-</v>
      </c>
      <c r="H23" s="31">
        <f>H24</f>
        <v>73</v>
      </c>
      <c r="I23" s="31">
        <f>I24</f>
        <v>6</v>
      </c>
      <c r="J23" s="31">
        <f>J24</f>
        <v>7</v>
      </c>
      <c r="K23" s="31">
        <f>K24</f>
        <v>60</v>
      </c>
      <c r="L23" s="231"/>
      <c r="M23" s="231"/>
    </row>
    <row r="24" spans="1:13" s="230" customFormat="1" x14ac:dyDescent="0.55000000000000004">
      <c r="A24" s="237" t="s">
        <v>10</v>
      </c>
      <c r="B24" s="124" t="s">
        <v>64</v>
      </c>
      <c r="C24" s="236" t="s">
        <v>4</v>
      </c>
      <c r="D24" s="236" t="s">
        <v>4</v>
      </c>
      <c r="E24" s="236" t="s">
        <v>4</v>
      </c>
      <c r="F24" s="236" t="s">
        <v>4</v>
      </c>
      <c r="G24" s="236" t="s">
        <v>4</v>
      </c>
      <c r="H24" s="236">
        <v>73</v>
      </c>
      <c r="I24" s="236">
        <v>6</v>
      </c>
      <c r="J24" s="236">
        <v>7</v>
      </c>
      <c r="K24" s="236">
        <v>60</v>
      </c>
      <c r="L24" s="231"/>
      <c r="M24" s="231"/>
    </row>
    <row r="25" spans="1:13" s="230" customFormat="1" x14ac:dyDescent="0.55000000000000004">
      <c r="A25" s="235" t="s">
        <v>9</v>
      </c>
      <c r="B25" s="233" t="s">
        <v>64</v>
      </c>
      <c r="C25" s="232" t="s">
        <v>4</v>
      </c>
      <c r="D25" s="232" t="s">
        <v>4</v>
      </c>
      <c r="E25" s="232" t="s">
        <v>4</v>
      </c>
      <c r="F25" s="232" t="s">
        <v>4</v>
      </c>
      <c r="G25" s="232" t="s">
        <v>4</v>
      </c>
      <c r="H25" s="232" t="s">
        <v>4</v>
      </c>
      <c r="I25" s="232" t="s">
        <v>4</v>
      </c>
      <c r="J25" s="232" t="s">
        <v>4</v>
      </c>
      <c r="K25" s="232" t="s">
        <v>4</v>
      </c>
      <c r="L25" s="231"/>
      <c r="M25" s="231"/>
    </row>
    <row r="26" spans="1:13" s="230" customFormat="1" x14ac:dyDescent="0.55000000000000004">
      <c r="A26" s="235" t="s">
        <v>8</v>
      </c>
      <c r="B26" s="233" t="s">
        <v>64</v>
      </c>
      <c r="C26" s="232" t="s">
        <v>4</v>
      </c>
      <c r="D26" s="232" t="s">
        <v>4</v>
      </c>
      <c r="E26" s="232" t="s">
        <v>4</v>
      </c>
      <c r="F26" s="232" t="s">
        <v>4</v>
      </c>
      <c r="G26" s="232" t="s">
        <v>4</v>
      </c>
      <c r="H26" s="232" t="s">
        <v>4</v>
      </c>
      <c r="I26" s="232" t="s">
        <v>4</v>
      </c>
      <c r="J26" s="232" t="s">
        <v>4</v>
      </c>
      <c r="K26" s="232" t="s">
        <v>4</v>
      </c>
      <c r="L26" s="231"/>
      <c r="M26" s="231"/>
    </row>
    <row r="27" spans="1:13" s="230" customFormat="1" x14ac:dyDescent="0.55000000000000004">
      <c r="A27" s="235" t="s">
        <v>7</v>
      </c>
      <c r="B27" s="233" t="s">
        <v>64</v>
      </c>
      <c r="C27" s="232" t="s">
        <v>4</v>
      </c>
      <c r="D27" s="232" t="s">
        <v>4</v>
      </c>
      <c r="E27" s="232" t="s">
        <v>4</v>
      </c>
      <c r="F27" s="232" t="s">
        <v>4</v>
      </c>
      <c r="G27" s="232" t="s">
        <v>4</v>
      </c>
      <c r="H27" s="232">
        <v>56</v>
      </c>
      <c r="I27" s="232">
        <v>5</v>
      </c>
      <c r="J27" s="232" t="s">
        <v>4</v>
      </c>
      <c r="K27" s="232">
        <v>51</v>
      </c>
      <c r="L27" s="231"/>
      <c r="M27" s="231"/>
    </row>
    <row r="28" spans="1:13" s="230" customFormat="1" x14ac:dyDescent="0.55000000000000004">
      <c r="A28" s="235" t="s">
        <v>6</v>
      </c>
      <c r="B28" s="233" t="s">
        <v>64</v>
      </c>
      <c r="C28" s="232" t="s">
        <v>4</v>
      </c>
      <c r="D28" s="232" t="s">
        <v>4</v>
      </c>
      <c r="E28" s="232" t="s">
        <v>4</v>
      </c>
      <c r="F28" s="232" t="s">
        <v>4</v>
      </c>
      <c r="G28" s="232" t="s">
        <v>4</v>
      </c>
      <c r="H28" s="232">
        <v>11</v>
      </c>
      <c r="I28" s="232">
        <v>1</v>
      </c>
      <c r="J28" s="232">
        <v>7</v>
      </c>
      <c r="K28" s="232">
        <v>3</v>
      </c>
      <c r="L28" s="231"/>
      <c r="M28" s="231"/>
    </row>
    <row r="29" spans="1:13" s="230" customFormat="1" x14ac:dyDescent="0.55000000000000004">
      <c r="A29" s="234" t="s">
        <v>5</v>
      </c>
      <c r="B29" s="233" t="s">
        <v>64</v>
      </c>
      <c r="C29" s="232" t="s">
        <v>4</v>
      </c>
      <c r="D29" s="232" t="s">
        <v>4</v>
      </c>
      <c r="E29" s="232" t="s">
        <v>4</v>
      </c>
      <c r="F29" s="232" t="s">
        <v>4</v>
      </c>
      <c r="G29" s="232" t="s">
        <v>4</v>
      </c>
      <c r="H29" s="232">
        <v>6</v>
      </c>
      <c r="I29" s="232" t="s">
        <v>4</v>
      </c>
      <c r="J29" s="232" t="s">
        <v>4</v>
      </c>
      <c r="K29" s="232">
        <v>6</v>
      </c>
      <c r="L29" s="231"/>
      <c r="M29" s="231"/>
    </row>
    <row r="30" spans="1:13" s="230" customFormat="1" x14ac:dyDescent="0.55000000000000004">
      <c r="A30" s="53"/>
      <c r="B30" s="169"/>
      <c r="C30" s="169"/>
      <c r="D30" s="26"/>
      <c r="E30" s="26"/>
      <c r="F30" s="26"/>
      <c r="G30" s="26"/>
      <c r="H30" s="26"/>
      <c r="I30" s="26"/>
      <c r="J30" s="26"/>
      <c r="K30" s="26"/>
      <c r="L30" s="231"/>
      <c r="M30" s="231"/>
    </row>
    <row r="31" spans="1:13" x14ac:dyDescent="0.55000000000000004">
      <c r="A31" s="13" t="s">
        <v>115</v>
      </c>
      <c r="B31" s="170"/>
      <c r="C31" s="170"/>
      <c r="D31" s="228"/>
      <c r="E31" s="228"/>
      <c r="F31" s="228"/>
      <c r="G31" s="228"/>
      <c r="H31" s="228"/>
      <c r="I31" s="228"/>
      <c r="J31" s="228"/>
      <c r="K31" s="228"/>
    </row>
    <row r="32" spans="1:13" s="1" customFormat="1" x14ac:dyDescent="0.55000000000000004">
      <c r="A32" s="10"/>
      <c r="B32" s="229"/>
      <c r="C32" s="229"/>
      <c r="D32" s="9"/>
      <c r="E32" s="9"/>
      <c r="F32" s="9"/>
      <c r="H32" s="9"/>
      <c r="I32" s="9"/>
      <c r="J32" s="9"/>
    </row>
    <row r="33" spans="1:13" x14ac:dyDescent="0.55000000000000004">
      <c r="A33" s="4"/>
      <c r="B33" s="168"/>
      <c r="C33" s="168"/>
      <c r="D33" s="228"/>
      <c r="E33" s="228"/>
      <c r="F33" s="228"/>
      <c r="G33" s="228"/>
      <c r="H33" s="228"/>
      <c r="I33" s="228"/>
      <c r="J33" s="228"/>
      <c r="K33" s="228"/>
    </row>
    <row r="34" spans="1:13" x14ac:dyDescent="0.55000000000000004">
      <c r="A34" s="4"/>
      <c r="B34" s="168"/>
      <c r="C34" s="168"/>
      <c r="D34" s="228"/>
      <c r="E34" s="228"/>
      <c r="F34" s="228"/>
      <c r="G34" s="228"/>
      <c r="H34" s="228"/>
      <c r="I34" s="228"/>
      <c r="J34" s="228"/>
      <c r="K34" s="228"/>
      <c r="L34" s="227"/>
      <c r="M34" s="227"/>
    </row>
    <row r="35" spans="1:13" x14ac:dyDescent="0.55000000000000004">
      <c r="A35" s="4"/>
      <c r="B35" s="168"/>
      <c r="C35" s="168"/>
      <c r="D35" s="228"/>
      <c r="E35" s="228"/>
      <c r="F35" s="228"/>
      <c r="G35" s="228"/>
      <c r="H35" s="228"/>
      <c r="I35" s="228"/>
      <c r="J35" s="228"/>
      <c r="K35" s="228"/>
      <c r="L35" s="227"/>
      <c r="M35" s="227"/>
    </row>
  </sheetData>
  <mergeCells count="6">
    <mergeCell ref="C3:D3"/>
    <mergeCell ref="H2:K2"/>
    <mergeCell ref="E3:G3"/>
    <mergeCell ref="H3:H4"/>
    <mergeCell ref="I3:K3"/>
    <mergeCell ref="C2:G2"/>
  </mergeCells>
  <phoneticPr fontId="6"/>
  <pageMargins left="0.78740157480314965" right="0.78740157480314965" top="0.78740157480314965" bottom="0.78740157480314965" header="0" footer="0"/>
  <pageSetup paperSize="9" scale="84" orientation="landscape"/>
  <headerFooter alignWithMargins="0"/>
  <rowBreaks count="1" manualBreakCount="1">
    <brk id="46120" min="245" max="9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FF0000"/>
    <pageSetUpPr fitToPage="1"/>
  </sheetPr>
  <dimension ref="A1:U43"/>
  <sheetViews>
    <sheetView showGridLines="0" view="pageBreakPreview" zoomScaleNormal="100" workbookViewId="0">
      <pane xSplit="1" ySplit="8" topLeftCell="B9" activePane="bottomRight" state="frozen"/>
      <selection activeCell="B8" sqref="B8:O8"/>
      <selection pane="topRight" activeCell="B8" sqref="B8:O8"/>
      <selection pane="bottomLeft" activeCell="B8" sqref="B8:O8"/>
      <selection pane="bottomRight" activeCell="B8" sqref="B8:O8"/>
    </sheetView>
  </sheetViews>
  <sheetFormatPr defaultColWidth="9" defaultRowHeight="18" x14ac:dyDescent="0.55000000000000004"/>
  <cols>
    <col min="1" max="1" width="12.7265625" style="2" customWidth="1"/>
    <col min="2" max="19" width="8.08984375" style="1" customWidth="1"/>
    <col min="20" max="16384" width="9" style="1"/>
  </cols>
  <sheetData>
    <row r="1" spans="1:21" ht="18" customHeight="1" x14ac:dyDescent="0.55000000000000004">
      <c r="A1" s="52" t="s">
        <v>138</v>
      </c>
      <c r="B1" s="169"/>
      <c r="C1" s="169"/>
      <c r="D1" s="169"/>
      <c r="E1" s="169"/>
      <c r="F1" s="9"/>
      <c r="G1" s="50"/>
      <c r="H1" s="51"/>
      <c r="I1" s="50"/>
      <c r="J1" s="50"/>
      <c r="K1" s="50"/>
      <c r="L1" s="50"/>
      <c r="M1" s="50"/>
      <c r="N1" s="50"/>
      <c r="O1" s="50"/>
      <c r="P1" s="50"/>
      <c r="Q1" s="50"/>
      <c r="R1" s="97"/>
      <c r="S1" s="49" t="s">
        <v>40</v>
      </c>
      <c r="T1" s="9"/>
      <c r="U1" s="9"/>
    </row>
    <row r="2" spans="1:21" ht="30" customHeight="1" x14ac:dyDescent="0.55000000000000004">
      <c r="A2" s="86"/>
      <c r="B2" s="275" t="s">
        <v>137</v>
      </c>
      <c r="C2" s="279"/>
      <c r="D2" s="275" t="s">
        <v>136</v>
      </c>
      <c r="E2" s="275"/>
      <c r="F2" s="275" t="s">
        <v>135</v>
      </c>
      <c r="G2" s="275"/>
      <c r="H2" s="275" t="s">
        <v>134</v>
      </c>
      <c r="I2" s="274"/>
      <c r="J2" s="198" t="s">
        <v>133</v>
      </c>
      <c r="K2" s="278"/>
      <c r="L2" s="277"/>
      <c r="M2" s="277"/>
      <c r="N2" s="277"/>
      <c r="O2" s="276"/>
      <c r="P2" s="275" t="s">
        <v>132</v>
      </c>
      <c r="Q2" s="274"/>
      <c r="R2" s="275" t="s">
        <v>131</v>
      </c>
      <c r="S2" s="274"/>
      <c r="T2" s="9"/>
      <c r="U2" s="9"/>
    </row>
    <row r="3" spans="1:21" s="265" customFormat="1" x14ac:dyDescent="0.55000000000000004">
      <c r="A3" s="273"/>
      <c r="B3" s="272" t="s">
        <v>126</v>
      </c>
      <c r="C3" s="272" t="s">
        <v>125</v>
      </c>
      <c r="D3" s="272" t="s">
        <v>130</v>
      </c>
      <c r="E3" s="272" t="s">
        <v>125</v>
      </c>
      <c r="F3" s="272" t="s">
        <v>126</v>
      </c>
      <c r="G3" s="272" t="s">
        <v>125</v>
      </c>
      <c r="H3" s="272" t="s">
        <v>126</v>
      </c>
      <c r="I3" s="272" t="s">
        <v>125</v>
      </c>
      <c r="J3" s="67" t="s">
        <v>129</v>
      </c>
      <c r="K3" s="159"/>
      <c r="L3" s="271" t="s">
        <v>128</v>
      </c>
      <c r="M3" s="270"/>
      <c r="N3" s="43" t="s">
        <v>127</v>
      </c>
      <c r="O3" s="71"/>
      <c r="P3" s="233" t="s">
        <v>126</v>
      </c>
      <c r="Q3" s="233" t="s">
        <v>125</v>
      </c>
      <c r="R3" s="233" t="s">
        <v>126</v>
      </c>
      <c r="S3" s="233" t="s">
        <v>125</v>
      </c>
      <c r="T3" s="266"/>
      <c r="U3" s="266"/>
    </row>
    <row r="4" spans="1:21" s="265" customFormat="1" x14ac:dyDescent="0.55000000000000004">
      <c r="A4" s="269"/>
      <c r="B4" s="268"/>
      <c r="C4" s="267"/>
      <c r="D4" s="267"/>
      <c r="E4" s="267"/>
      <c r="F4" s="267"/>
      <c r="G4" s="267"/>
      <c r="H4" s="267"/>
      <c r="I4" s="267"/>
      <c r="J4" s="233" t="s">
        <v>126</v>
      </c>
      <c r="K4" s="233" t="s">
        <v>125</v>
      </c>
      <c r="L4" s="233" t="s">
        <v>126</v>
      </c>
      <c r="M4" s="233" t="s">
        <v>125</v>
      </c>
      <c r="N4" s="233" t="s">
        <v>126</v>
      </c>
      <c r="O4" s="233" t="s">
        <v>125</v>
      </c>
      <c r="P4" s="233"/>
      <c r="Q4" s="233"/>
      <c r="R4" s="233"/>
      <c r="S4" s="233"/>
      <c r="T4" s="266"/>
      <c r="U4" s="266"/>
    </row>
    <row r="5" spans="1:21" x14ac:dyDescent="0.55000000000000004">
      <c r="A5" s="32" t="s">
        <v>30</v>
      </c>
      <c r="B5" s="264">
        <v>10269</v>
      </c>
      <c r="C5" s="31">
        <v>13369</v>
      </c>
      <c r="D5" s="31">
        <v>200</v>
      </c>
      <c r="E5" s="31">
        <v>243</v>
      </c>
      <c r="F5" s="31">
        <v>527</v>
      </c>
      <c r="G5" s="31">
        <v>1095</v>
      </c>
      <c r="H5" s="31">
        <v>1056</v>
      </c>
      <c r="I5" s="31">
        <v>1665</v>
      </c>
      <c r="J5" s="31">
        <v>69</v>
      </c>
      <c r="K5" s="31">
        <v>209</v>
      </c>
      <c r="L5" s="31">
        <v>14</v>
      </c>
      <c r="M5" s="31">
        <v>47</v>
      </c>
      <c r="N5" s="31">
        <v>15</v>
      </c>
      <c r="O5" s="31">
        <v>84</v>
      </c>
      <c r="P5" s="31">
        <v>262</v>
      </c>
      <c r="Q5" s="31">
        <v>616</v>
      </c>
      <c r="R5" s="31">
        <v>3885</v>
      </c>
      <c r="S5" s="31">
        <v>5139</v>
      </c>
      <c r="T5" s="9"/>
      <c r="U5" s="9"/>
    </row>
    <row r="6" spans="1:21" x14ac:dyDescent="0.55000000000000004">
      <c r="A6" s="32" t="s">
        <v>29</v>
      </c>
      <c r="B6" s="264">
        <f>SUM(B7+B8)</f>
        <v>225</v>
      </c>
      <c r="C6" s="264">
        <f>SUM(C7+C8)</f>
        <v>454</v>
      </c>
      <c r="D6" s="264">
        <f>SUM(D7+D8)</f>
        <v>0</v>
      </c>
      <c r="E6" s="264">
        <f>SUM(E7+E8)</f>
        <v>0</v>
      </c>
      <c r="F6" s="264">
        <f>SUM(F7+F8)</f>
        <v>8</v>
      </c>
      <c r="G6" s="264">
        <f>SUM(G7+G8)</f>
        <v>8</v>
      </c>
      <c r="H6" s="264">
        <f>SUM(H7+H8)</f>
        <v>13</v>
      </c>
      <c r="I6" s="264">
        <f>SUM(I7+I8)</f>
        <v>161</v>
      </c>
      <c r="J6" s="264">
        <f>SUM(J7+J8)</f>
        <v>3</v>
      </c>
      <c r="K6" s="264">
        <f>SUM(K7+K8)</f>
        <v>76</v>
      </c>
      <c r="L6" s="264">
        <f>SUM(L7+L8)</f>
        <v>1</v>
      </c>
      <c r="M6" s="264">
        <f>SUM(M7+M8)</f>
        <v>12</v>
      </c>
      <c r="N6" s="264">
        <f>SUM(N7+N8)</f>
        <v>3</v>
      </c>
      <c r="O6" s="264">
        <f>SUM(O7+O8)</f>
        <v>62</v>
      </c>
      <c r="P6" s="264">
        <f>SUM(P7+P8)</f>
        <v>1</v>
      </c>
      <c r="Q6" s="264">
        <f>SUM(Q7+Q8)</f>
        <v>1</v>
      </c>
      <c r="R6" s="264">
        <f>SUM(R7+R8)</f>
        <v>83</v>
      </c>
      <c r="S6" s="264">
        <f>SUM(S7+S8)</f>
        <v>160</v>
      </c>
      <c r="T6" s="9"/>
      <c r="U6" s="9"/>
    </row>
    <row r="7" spans="1:21" x14ac:dyDescent="0.55000000000000004">
      <c r="A7" s="28" t="s">
        <v>28</v>
      </c>
      <c r="B7" s="20">
        <v>34</v>
      </c>
      <c r="C7" s="20">
        <v>64</v>
      </c>
      <c r="D7" s="20">
        <v>0</v>
      </c>
      <c r="E7" s="20">
        <v>0</v>
      </c>
      <c r="F7" s="20">
        <v>0</v>
      </c>
      <c r="G7" s="20">
        <v>0</v>
      </c>
      <c r="H7" s="20">
        <v>0</v>
      </c>
      <c r="I7" s="20">
        <v>0</v>
      </c>
      <c r="J7" s="20">
        <v>0</v>
      </c>
      <c r="K7" s="20">
        <v>0</v>
      </c>
      <c r="L7" s="20">
        <v>0</v>
      </c>
      <c r="M7" s="20">
        <v>0</v>
      </c>
      <c r="N7" s="20">
        <v>0</v>
      </c>
      <c r="O7" s="20">
        <v>0</v>
      </c>
      <c r="P7" s="20">
        <v>0</v>
      </c>
      <c r="Q7" s="20">
        <v>0</v>
      </c>
      <c r="R7" s="20">
        <v>0</v>
      </c>
      <c r="S7" s="20">
        <v>0</v>
      </c>
      <c r="T7" s="9"/>
      <c r="U7" s="9"/>
    </row>
    <row r="8" spans="1:21" s="24" customFormat="1" x14ac:dyDescent="0.55000000000000004">
      <c r="A8" s="28" t="s">
        <v>27</v>
      </c>
      <c r="B8" s="20">
        <f>IF(SUM(B9:B16)=0,"-",SUM(B9:B16))</f>
        <v>191</v>
      </c>
      <c r="C8" s="20">
        <f>IF(SUM(C9:C16)=0,"-",SUM(C9:C16))</f>
        <v>390</v>
      </c>
      <c r="D8" s="20" t="str">
        <f>IF(SUM(D9:D16)=0,"-",SUM(D9:D16))</f>
        <v>-</v>
      </c>
      <c r="E8" s="20" t="str">
        <f>IF(SUM(E9:E16)=0,"-",SUM(E9:E16))</f>
        <v>-</v>
      </c>
      <c r="F8" s="20">
        <f>IF(SUM(F9:F16)=0,"-",SUM(F9:F16))</f>
        <v>8</v>
      </c>
      <c r="G8" s="20">
        <f>IF(SUM(G9:G16)=0,"-",SUM(G9:G16))</f>
        <v>8</v>
      </c>
      <c r="H8" s="20">
        <f>IF(SUM(H9:H16)=0,"-",SUM(H9:H16))</f>
        <v>13</v>
      </c>
      <c r="I8" s="20">
        <f>IF(SUM(I9:I16)=0,"-",SUM(I9:I16))</f>
        <v>161</v>
      </c>
      <c r="J8" s="20">
        <f>IF(SUM(J9:J16)=0,"-",SUM(J9:J16))</f>
        <v>3</v>
      </c>
      <c r="K8" s="20">
        <f>IF(SUM(K9:K16)=0,"-",SUM(K9:K16))</f>
        <v>76</v>
      </c>
      <c r="L8" s="20">
        <f>IF(SUM(L9:L16)=0,"-",SUM(L9:L16))</f>
        <v>1</v>
      </c>
      <c r="M8" s="20">
        <f>IF(SUM(M9:M16)=0,"-",SUM(M9:M16))</f>
        <v>12</v>
      </c>
      <c r="N8" s="20">
        <f>IF(SUM(N9:N16)=0,"-",SUM(N9:N16))</f>
        <v>3</v>
      </c>
      <c r="O8" s="20">
        <f>IF(SUM(O9:O16)=0,"-",SUM(O9:O16))</f>
        <v>62</v>
      </c>
      <c r="P8" s="20">
        <f>IF(SUM(P9:P16)=0,"-",SUM(P9:P16))</f>
        <v>1</v>
      </c>
      <c r="Q8" s="20">
        <f>IF(SUM(Q9:Q16)=0,"-",SUM(Q9:Q16))</f>
        <v>1</v>
      </c>
      <c r="R8" s="20">
        <f>IF(SUM(R9:R16)=0,"-",SUM(R9:R16))</f>
        <v>83</v>
      </c>
      <c r="S8" s="20">
        <f>IF(SUM(S9:S16)=0,"-",SUM(S9:S16))</f>
        <v>160</v>
      </c>
      <c r="T8" s="122"/>
      <c r="U8" s="122"/>
    </row>
    <row r="9" spans="1:21" x14ac:dyDescent="0.55000000000000004">
      <c r="A9" s="19" t="s">
        <v>26</v>
      </c>
      <c r="B9" s="18">
        <v>2</v>
      </c>
      <c r="C9" s="18">
        <v>144</v>
      </c>
      <c r="D9" s="18" t="s">
        <v>4</v>
      </c>
      <c r="E9" s="18" t="s">
        <v>4</v>
      </c>
      <c r="F9" s="18" t="s">
        <v>4</v>
      </c>
      <c r="G9" s="18" t="s">
        <v>4</v>
      </c>
      <c r="H9" s="18">
        <v>2</v>
      </c>
      <c r="I9" s="18">
        <v>144</v>
      </c>
      <c r="J9" s="18">
        <v>1</v>
      </c>
      <c r="K9" s="18">
        <v>72</v>
      </c>
      <c r="L9" s="18">
        <v>1</v>
      </c>
      <c r="M9" s="18">
        <v>12</v>
      </c>
      <c r="N9" s="18">
        <v>1</v>
      </c>
      <c r="O9" s="18">
        <v>60</v>
      </c>
      <c r="P9" s="18" t="s">
        <v>4</v>
      </c>
      <c r="Q9" s="18" t="s">
        <v>4</v>
      </c>
      <c r="R9" s="18">
        <v>1</v>
      </c>
      <c r="S9" s="18">
        <v>1</v>
      </c>
      <c r="T9" s="9"/>
      <c r="U9" s="9"/>
    </row>
    <row r="10" spans="1:21" x14ac:dyDescent="0.55000000000000004">
      <c r="A10" s="19" t="s">
        <v>25</v>
      </c>
      <c r="B10" s="18">
        <v>6</v>
      </c>
      <c r="C10" s="18">
        <v>10</v>
      </c>
      <c r="D10" s="18" t="s">
        <v>4</v>
      </c>
      <c r="E10" s="18" t="s">
        <v>4</v>
      </c>
      <c r="F10" s="18" t="s">
        <v>4</v>
      </c>
      <c r="G10" s="18" t="s">
        <v>4</v>
      </c>
      <c r="H10" s="18">
        <v>2</v>
      </c>
      <c r="I10" s="18">
        <v>4</v>
      </c>
      <c r="J10" s="18" t="s">
        <v>4</v>
      </c>
      <c r="K10" s="18" t="s">
        <v>4</v>
      </c>
      <c r="L10" s="18" t="s">
        <v>4</v>
      </c>
      <c r="M10" s="18" t="s">
        <v>4</v>
      </c>
      <c r="N10" s="18" t="s">
        <v>4</v>
      </c>
      <c r="O10" s="18" t="s">
        <v>4</v>
      </c>
      <c r="P10" s="18" t="s">
        <v>4</v>
      </c>
      <c r="Q10" s="18" t="s">
        <v>4</v>
      </c>
      <c r="R10" s="18">
        <v>14</v>
      </c>
      <c r="S10" s="18">
        <v>27</v>
      </c>
      <c r="T10" s="9"/>
      <c r="U10" s="9"/>
    </row>
    <row r="11" spans="1:21" x14ac:dyDescent="0.55000000000000004">
      <c r="A11" s="19" t="s">
        <v>24</v>
      </c>
      <c r="B11" s="18">
        <v>63</v>
      </c>
      <c r="C11" s="18">
        <v>80</v>
      </c>
      <c r="D11" s="18" t="s">
        <v>4</v>
      </c>
      <c r="E11" s="18" t="s">
        <v>4</v>
      </c>
      <c r="F11" s="18" t="s">
        <v>4</v>
      </c>
      <c r="G11" s="18" t="s">
        <v>4</v>
      </c>
      <c r="H11" s="18">
        <v>2</v>
      </c>
      <c r="I11" s="18">
        <v>2</v>
      </c>
      <c r="J11" s="18" t="s">
        <v>4</v>
      </c>
      <c r="K11" s="18" t="s">
        <v>4</v>
      </c>
      <c r="L11" s="18" t="s">
        <v>4</v>
      </c>
      <c r="M11" s="18" t="s">
        <v>4</v>
      </c>
      <c r="N11" s="18" t="s">
        <v>4</v>
      </c>
      <c r="O11" s="18" t="s">
        <v>4</v>
      </c>
      <c r="P11" s="18" t="s">
        <v>4</v>
      </c>
      <c r="Q11" s="18" t="s">
        <v>4</v>
      </c>
      <c r="R11" s="18">
        <v>48</v>
      </c>
      <c r="S11" s="18">
        <v>87</v>
      </c>
      <c r="T11" s="9"/>
      <c r="U11" s="9"/>
    </row>
    <row r="12" spans="1:21" x14ac:dyDescent="0.55000000000000004">
      <c r="A12" s="19" t="s">
        <v>23</v>
      </c>
      <c r="B12" s="18">
        <v>66</v>
      </c>
      <c r="C12" s="18">
        <v>82</v>
      </c>
      <c r="D12" s="18" t="s">
        <v>4</v>
      </c>
      <c r="E12" s="18" t="s">
        <v>4</v>
      </c>
      <c r="F12" s="18" t="s">
        <v>4</v>
      </c>
      <c r="G12" s="18" t="s">
        <v>4</v>
      </c>
      <c r="H12" s="18">
        <v>6</v>
      </c>
      <c r="I12" s="18">
        <v>10</v>
      </c>
      <c r="J12" s="18" t="s">
        <v>4</v>
      </c>
      <c r="K12" s="18" t="s">
        <v>4</v>
      </c>
      <c r="L12" s="18" t="s">
        <v>4</v>
      </c>
      <c r="M12" s="18" t="s">
        <v>4</v>
      </c>
      <c r="N12" s="18" t="s">
        <v>4</v>
      </c>
      <c r="O12" s="18" t="s">
        <v>4</v>
      </c>
      <c r="P12" s="18" t="s">
        <v>4</v>
      </c>
      <c r="Q12" s="18" t="s">
        <v>4</v>
      </c>
      <c r="R12" s="18" t="s">
        <v>4</v>
      </c>
      <c r="S12" s="18" t="s">
        <v>4</v>
      </c>
      <c r="T12" s="9"/>
      <c r="U12" s="9"/>
    </row>
    <row r="13" spans="1:21" x14ac:dyDescent="0.55000000000000004">
      <c r="A13" s="19" t="s">
        <v>22</v>
      </c>
      <c r="B13" s="18">
        <v>7</v>
      </c>
      <c r="C13" s="18">
        <v>14</v>
      </c>
      <c r="D13" s="18" t="s">
        <v>4</v>
      </c>
      <c r="E13" s="18" t="s">
        <v>4</v>
      </c>
      <c r="F13" s="18" t="s">
        <v>4</v>
      </c>
      <c r="G13" s="18" t="s">
        <v>4</v>
      </c>
      <c r="H13" s="18" t="s">
        <v>4</v>
      </c>
      <c r="I13" s="18" t="s">
        <v>4</v>
      </c>
      <c r="J13" s="18" t="s">
        <v>4</v>
      </c>
      <c r="K13" s="18" t="s">
        <v>4</v>
      </c>
      <c r="L13" s="18" t="s">
        <v>4</v>
      </c>
      <c r="M13" s="18" t="s">
        <v>4</v>
      </c>
      <c r="N13" s="18" t="s">
        <v>4</v>
      </c>
      <c r="O13" s="18" t="s">
        <v>4</v>
      </c>
      <c r="P13" s="18" t="s">
        <v>4</v>
      </c>
      <c r="Q13" s="18" t="s">
        <v>4</v>
      </c>
      <c r="R13" s="18">
        <v>2</v>
      </c>
      <c r="S13" s="18">
        <v>2</v>
      </c>
      <c r="T13" s="9"/>
      <c r="U13" s="9"/>
    </row>
    <row r="14" spans="1:21" x14ac:dyDescent="0.55000000000000004">
      <c r="A14" s="19" t="s">
        <v>21</v>
      </c>
      <c r="B14" s="18">
        <v>25</v>
      </c>
      <c r="C14" s="18">
        <v>38</v>
      </c>
      <c r="D14" s="18" t="s">
        <v>4</v>
      </c>
      <c r="E14" s="18" t="s">
        <v>4</v>
      </c>
      <c r="F14" s="18" t="s">
        <v>4</v>
      </c>
      <c r="G14" s="18" t="s">
        <v>4</v>
      </c>
      <c r="H14" s="18" t="s">
        <v>4</v>
      </c>
      <c r="I14" s="18" t="s">
        <v>4</v>
      </c>
      <c r="J14" s="18" t="s">
        <v>4</v>
      </c>
      <c r="K14" s="18" t="s">
        <v>4</v>
      </c>
      <c r="L14" s="18" t="s">
        <v>4</v>
      </c>
      <c r="M14" s="18" t="s">
        <v>4</v>
      </c>
      <c r="N14" s="18" t="s">
        <v>4</v>
      </c>
      <c r="O14" s="18" t="s">
        <v>4</v>
      </c>
      <c r="P14" s="18" t="s">
        <v>4</v>
      </c>
      <c r="Q14" s="18" t="s">
        <v>4</v>
      </c>
      <c r="R14" s="18" t="s">
        <v>4</v>
      </c>
      <c r="S14" s="18" t="s">
        <v>4</v>
      </c>
      <c r="T14" s="9"/>
      <c r="U14" s="9"/>
    </row>
    <row r="15" spans="1:21" x14ac:dyDescent="0.55000000000000004">
      <c r="A15" s="19" t="s">
        <v>20</v>
      </c>
      <c r="B15" s="18">
        <v>14</v>
      </c>
      <c r="C15" s="18">
        <v>14</v>
      </c>
      <c r="D15" s="18" t="s">
        <v>4</v>
      </c>
      <c r="E15" s="18" t="s">
        <v>4</v>
      </c>
      <c r="F15" s="18">
        <v>8</v>
      </c>
      <c r="G15" s="18">
        <v>8</v>
      </c>
      <c r="H15" s="18">
        <v>1</v>
      </c>
      <c r="I15" s="18">
        <v>1</v>
      </c>
      <c r="J15" s="18">
        <v>2</v>
      </c>
      <c r="K15" s="18">
        <v>4</v>
      </c>
      <c r="L15" s="18" t="s">
        <v>4</v>
      </c>
      <c r="M15" s="18" t="s">
        <v>4</v>
      </c>
      <c r="N15" s="18">
        <v>2</v>
      </c>
      <c r="O15" s="18">
        <v>2</v>
      </c>
      <c r="P15" s="18">
        <v>1</v>
      </c>
      <c r="Q15" s="18">
        <v>1</v>
      </c>
      <c r="R15" s="18">
        <v>2</v>
      </c>
      <c r="S15" s="18">
        <v>2</v>
      </c>
      <c r="T15" s="9"/>
      <c r="U15" s="9"/>
    </row>
    <row r="16" spans="1:21" x14ac:dyDescent="0.55000000000000004">
      <c r="A16" s="19" t="s">
        <v>19</v>
      </c>
      <c r="B16" s="18">
        <v>8</v>
      </c>
      <c r="C16" s="18">
        <v>8</v>
      </c>
      <c r="D16" s="18" t="s">
        <v>4</v>
      </c>
      <c r="E16" s="18" t="s">
        <v>4</v>
      </c>
      <c r="F16" s="18" t="s">
        <v>4</v>
      </c>
      <c r="G16" s="18" t="s">
        <v>4</v>
      </c>
      <c r="H16" s="18" t="s">
        <v>4</v>
      </c>
      <c r="I16" s="18" t="s">
        <v>4</v>
      </c>
      <c r="J16" s="18" t="s">
        <v>4</v>
      </c>
      <c r="K16" s="18" t="s">
        <v>4</v>
      </c>
      <c r="L16" s="18" t="s">
        <v>4</v>
      </c>
      <c r="M16" s="18" t="s">
        <v>4</v>
      </c>
      <c r="N16" s="18" t="s">
        <v>4</v>
      </c>
      <c r="O16" s="18" t="s">
        <v>4</v>
      </c>
      <c r="P16" s="18" t="s">
        <v>4</v>
      </c>
      <c r="Q16" s="18" t="s">
        <v>4</v>
      </c>
      <c r="R16" s="18">
        <v>16</v>
      </c>
      <c r="S16" s="18">
        <v>41</v>
      </c>
      <c r="T16" s="9"/>
      <c r="U16" s="9"/>
    </row>
    <row r="17" spans="1:21" ht="54" x14ac:dyDescent="0.55000000000000004">
      <c r="A17" s="23" t="s">
        <v>17</v>
      </c>
      <c r="B17" s="31">
        <f>B18</f>
        <v>147</v>
      </c>
      <c r="C17" s="31">
        <f>C18</f>
        <v>196</v>
      </c>
      <c r="D17" s="31" t="str">
        <f>D18</f>
        <v>-</v>
      </c>
      <c r="E17" s="31" t="str">
        <f>E18</f>
        <v>-</v>
      </c>
      <c r="F17" s="31">
        <f>F18</f>
        <v>1</v>
      </c>
      <c r="G17" s="31">
        <f>G18</f>
        <v>1</v>
      </c>
      <c r="H17" s="31" t="str">
        <f>H18</f>
        <v>-</v>
      </c>
      <c r="I17" s="31" t="str">
        <f>I18</f>
        <v>-</v>
      </c>
      <c r="J17" s="31" t="str">
        <f>J18</f>
        <v>-</v>
      </c>
      <c r="K17" s="31" t="str">
        <f>K18</f>
        <v>-</v>
      </c>
      <c r="L17" s="31" t="str">
        <f>L18</f>
        <v>-</v>
      </c>
      <c r="M17" s="31"/>
      <c r="N17" s="31"/>
      <c r="O17" s="31"/>
      <c r="P17" s="31"/>
      <c r="Q17" s="31"/>
      <c r="R17" s="31"/>
      <c r="S17" s="31"/>
      <c r="T17" s="9"/>
      <c r="U17" s="9"/>
    </row>
    <row r="18" spans="1:21" x14ac:dyDescent="0.55000000000000004">
      <c r="A18" s="21" t="s">
        <v>16</v>
      </c>
      <c r="B18" s="236">
        <v>147</v>
      </c>
      <c r="C18" s="236">
        <v>196</v>
      </c>
      <c r="D18" s="236" t="s">
        <v>4</v>
      </c>
      <c r="E18" s="236" t="s">
        <v>4</v>
      </c>
      <c r="F18" s="236">
        <v>1</v>
      </c>
      <c r="G18" s="236">
        <v>1</v>
      </c>
      <c r="H18" s="236" t="s">
        <v>4</v>
      </c>
      <c r="I18" s="236" t="s">
        <v>4</v>
      </c>
      <c r="J18" s="236" t="s">
        <v>4</v>
      </c>
      <c r="K18" s="236" t="s">
        <v>4</v>
      </c>
      <c r="L18" s="236" t="s">
        <v>4</v>
      </c>
      <c r="M18" s="236" t="s">
        <v>4</v>
      </c>
      <c r="N18" s="236" t="s">
        <v>4</v>
      </c>
      <c r="O18" s="236" t="s">
        <v>4</v>
      </c>
      <c r="P18" s="236">
        <v>2</v>
      </c>
      <c r="Q18" s="236">
        <v>10</v>
      </c>
      <c r="R18" s="236">
        <v>181</v>
      </c>
      <c r="S18" s="236">
        <v>282</v>
      </c>
      <c r="T18" s="9"/>
      <c r="U18" s="9"/>
    </row>
    <row r="19" spans="1:21" x14ac:dyDescent="0.55000000000000004">
      <c r="A19" s="19" t="s">
        <v>15</v>
      </c>
      <c r="B19" s="263">
        <v>53</v>
      </c>
      <c r="C19" s="263">
        <v>62</v>
      </c>
      <c r="D19" s="263">
        <v>0</v>
      </c>
      <c r="E19" s="263">
        <v>0</v>
      </c>
      <c r="F19" s="263">
        <v>0</v>
      </c>
      <c r="G19" s="263">
        <v>0</v>
      </c>
      <c r="H19" s="263">
        <v>0</v>
      </c>
      <c r="I19" s="263">
        <v>0</v>
      </c>
      <c r="J19" s="263">
        <v>0</v>
      </c>
      <c r="K19" s="263">
        <v>0</v>
      </c>
      <c r="L19" s="263">
        <v>0</v>
      </c>
      <c r="M19" s="263">
        <v>0</v>
      </c>
      <c r="N19" s="263">
        <v>0</v>
      </c>
      <c r="O19" s="263">
        <v>0</v>
      </c>
      <c r="P19" s="263">
        <v>0</v>
      </c>
      <c r="Q19" s="263">
        <v>0</v>
      </c>
      <c r="R19" s="263">
        <v>36</v>
      </c>
      <c r="S19" s="263">
        <v>41</v>
      </c>
      <c r="T19" s="9"/>
      <c r="U19" s="9"/>
    </row>
    <row r="20" spans="1:21" x14ac:dyDescent="0.55000000000000004">
      <c r="A20" s="19" t="s">
        <v>14</v>
      </c>
      <c r="B20" s="263">
        <v>27</v>
      </c>
      <c r="C20" s="263">
        <v>37</v>
      </c>
      <c r="D20" s="263">
        <v>0</v>
      </c>
      <c r="E20" s="263">
        <v>0</v>
      </c>
      <c r="F20" s="263">
        <v>1</v>
      </c>
      <c r="G20" s="263">
        <v>1</v>
      </c>
      <c r="H20" s="263">
        <v>0</v>
      </c>
      <c r="I20" s="263">
        <v>0</v>
      </c>
      <c r="J20" s="263">
        <v>0</v>
      </c>
      <c r="K20" s="263">
        <v>0</v>
      </c>
      <c r="L20" s="263">
        <v>0</v>
      </c>
      <c r="M20" s="263">
        <v>0</v>
      </c>
      <c r="N20" s="263">
        <v>0</v>
      </c>
      <c r="O20" s="263">
        <v>0</v>
      </c>
      <c r="P20" s="263">
        <v>0</v>
      </c>
      <c r="Q20" s="263">
        <v>0</v>
      </c>
      <c r="R20" s="263">
        <v>108</v>
      </c>
      <c r="S20" s="263">
        <v>124</v>
      </c>
      <c r="T20" s="9"/>
      <c r="U20" s="9"/>
    </row>
    <row r="21" spans="1:21" x14ac:dyDescent="0.55000000000000004">
      <c r="A21" s="19" t="s">
        <v>13</v>
      </c>
      <c r="B21" s="263">
        <v>18</v>
      </c>
      <c r="C21" s="263">
        <v>32</v>
      </c>
      <c r="D21" s="263">
        <v>0</v>
      </c>
      <c r="E21" s="263">
        <v>0</v>
      </c>
      <c r="F21" s="263">
        <v>0</v>
      </c>
      <c r="G21" s="263">
        <v>0</v>
      </c>
      <c r="H21" s="263">
        <v>0</v>
      </c>
      <c r="I21" s="263">
        <v>0</v>
      </c>
      <c r="J21" s="263">
        <v>0</v>
      </c>
      <c r="K21" s="263"/>
      <c r="L21" s="263"/>
      <c r="M21" s="263"/>
      <c r="N21" s="263">
        <v>0</v>
      </c>
      <c r="O21" s="263">
        <v>0</v>
      </c>
      <c r="P21" s="263">
        <v>0</v>
      </c>
      <c r="Q21" s="263">
        <v>0</v>
      </c>
      <c r="R21" s="263">
        <v>0</v>
      </c>
      <c r="S21" s="263">
        <v>0</v>
      </c>
      <c r="T21" s="9"/>
      <c r="U21" s="9"/>
    </row>
    <row r="22" spans="1:21" x14ac:dyDescent="0.55000000000000004">
      <c r="A22" s="19" t="s">
        <v>12</v>
      </c>
      <c r="B22" s="263">
        <v>49</v>
      </c>
      <c r="C22" s="263">
        <v>65</v>
      </c>
      <c r="D22" s="263">
        <v>0</v>
      </c>
      <c r="E22" s="263">
        <v>0</v>
      </c>
      <c r="F22" s="263">
        <v>0</v>
      </c>
      <c r="G22" s="263">
        <v>0</v>
      </c>
      <c r="H22" s="263">
        <v>0</v>
      </c>
      <c r="I22" s="263">
        <v>0</v>
      </c>
      <c r="J22" s="263">
        <v>0</v>
      </c>
      <c r="K22" s="263">
        <v>0</v>
      </c>
      <c r="L22" s="263">
        <v>0</v>
      </c>
      <c r="M22" s="263">
        <v>0</v>
      </c>
      <c r="N22" s="263">
        <v>0</v>
      </c>
      <c r="O22" s="263">
        <v>0</v>
      </c>
      <c r="P22" s="263">
        <v>2</v>
      </c>
      <c r="Q22" s="263">
        <v>10</v>
      </c>
      <c r="R22" s="263">
        <v>37</v>
      </c>
      <c r="S22" s="263">
        <v>117</v>
      </c>
      <c r="T22" s="9"/>
      <c r="U22" s="9"/>
    </row>
    <row r="23" spans="1:21" ht="54" x14ac:dyDescent="0.55000000000000004">
      <c r="A23" s="23" t="s">
        <v>11</v>
      </c>
      <c r="B23" s="31">
        <f>B24</f>
        <v>156</v>
      </c>
      <c r="C23" s="31">
        <f>C24</f>
        <v>226</v>
      </c>
      <c r="D23" s="31" t="str">
        <f>D24</f>
        <v>-</v>
      </c>
      <c r="E23" s="31">
        <f>E24</f>
        <v>226</v>
      </c>
      <c r="F23" s="31">
        <f>F24</f>
        <v>11</v>
      </c>
      <c r="G23" s="31">
        <f>G24</f>
        <v>17</v>
      </c>
      <c r="H23" s="31">
        <f>H24</f>
        <v>10</v>
      </c>
      <c r="I23" s="31">
        <f>I24</f>
        <v>20</v>
      </c>
      <c r="J23" s="31">
        <f>J24</f>
        <v>14</v>
      </c>
      <c r="K23" s="31">
        <f>K24</f>
        <v>42</v>
      </c>
      <c r="L23" s="31">
        <f>L24</f>
        <v>4</v>
      </c>
      <c r="M23" s="31"/>
      <c r="N23" s="31"/>
      <c r="O23" s="31"/>
      <c r="P23" s="31"/>
      <c r="Q23" s="31"/>
      <c r="R23" s="31"/>
      <c r="S23" s="31"/>
      <c r="T23" s="9"/>
      <c r="U23" s="9"/>
    </row>
    <row r="24" spans="1:21" x14ac:dyDescent="0.55000000000000004">
      <c r="A24" s="21" t="s">
        <v>10</v>
      </c>
      <c r="B24" s="236">
        <v>156</v>
      </c>
      <c r="C24" s="236">
        <v>226</v>
      </c>
      <c r="D24" s="236" t="s">
        <v>4</v>
      </c>
      <c r="E24" s="236">
        <v>226</v>
      </c>
      <c r="F24" s="236">
        <v>11</v>
      </c>
      <c r="G24" s="236">
        <v>17</v>
      </c>
      <c r="H24" s="236">
        <v>10</v>
      </c>
      <c r="I24" s="236">
        <v>20</v>
      </c>
      <c r="J24" s="236">
        <v>14</v>
      </c>
      <c r="K24" s="236">
        <v>42</v>
      </c>
      <c r="L24" s="236">
        <v>4</v>
      </c>
      <c r="M24" s="236">
        <v>16</v>
      </c>
      <c r="N24" s="236">
        <v>5</v>
      </c>
      <c r="O24" s="236">
        <v>15</v>
      </c>
      <c r="P24" s="236">
        <v>32</v>
      </c>
      <c r="Q24" s="236">
        <v>71</v>
      </c>
      <c r="R24" s="236">
        <v>64</v>
      </c>
      <c r="S24" s="236">
        <v>71</v>
      </c>
      <c r="T24" s="9"/>
      <c r="U24" s="9"/>
    </row>
    <row r="25" spans="1:21" x14ac:dyDescent="0.55000000000000004">
      <c r="A25" s="19" t="s">
        <v>9</v>
      </c>
      <c r="B25" s="263">
        <v>6</v>
      </c>
      <c r="C25" s="263">
        <v>6</v>
      </c>
      <c r="D25" s="263" t="s">
        <v>4</v>
      </c>
      <c r="E25" s="263">
        <v>6</v>
      </c>
      <c r="F25" s="263" t="s">
        <v>4</v>
      </c>
      <c r="G25" s="263" t="s">
        <v>4</v>
      </c>
      <c r="H25" s="263" t="s">
        <v>4</v>
      </c>
      <c r="I25" s="263" t="s">
        <v>4</v>
      </c>
      <c r="J25" s="263" t="s">
        <v>4</v>
      </c>
      <c r="K25" s="263" t="s">
        <v>4</v>
      </c>
      <c r="L25" s="263" t="s">
        <v>4</v>
      </c>
      <c r="M25" s="263" t="s">
        <v>4</v>
      </c>
      <c r="N25" s="263" t="s">
        <v>4</v>
      </c>
      <c r="O25" s="263" t="s">
        <v>4</v>
      </c>
      <c r="P25" s="263" t="s">
        <v>4</v>
      </c>
      <c r="Q25" s="263" t="s">
        <v>4</v>
      </c>
      <c r="R25" s="263" t="s">
        <v>4</v>
      </c>
      <c r="S25" s="263" t="s">
        <v>4</v>
      </c>
      <c r="T25" s="9"/>
      <c r="U25" s="9"/>
    </row>
    <row r="26" spans="1:21" x14ac:dyDescent="0.55000000000000004">
      <c r="A26" s="19" t="s">
        <v>8</v>
      </c>
      <c r="B26" s="263">
        <v>56</v>
      </c>
      <c r="C26" s="263">
        <v>101</v>
      </c>
      <c r="D26" s="263" t="s">
        <v>4</v>
      </c>
      <c r="E26" s="263">
        <v>101</v>
      </c>
      <c r="F26" s="263" t="s">
        <v>4</v>
      </c>
      <c r="G26" s="263" t="s">
        <v>4</v>
      </c>
      <c r="H26" s="263" t="s">
        <v>4</v>
      </c>
      <c r="I26" s="263" t="s">
        <v>4</v>
      </c>
      <c r="J26" s="263" t="s">
        <v>4</v>
      </c>
      <c r="K26" s="263" t="s">
        <v>4</v>
      </c>
      <c r="L26" s="263" t="s">
        <v>4</v>
      </c>
      <c r="M26" s="263" t="s">
        <v>4</v>
      </c>
      <c r="N26" s="263" t="s">
        <v>4</v>
      </c>
      <c r="O26" s="263" t="s">
        <v>4</v>
      </c>
      <c r="P26" s="263">
        <v>1</v>
      </c>
      <c r="Q26" s="263">
        <v>15</v>
      </c>
      <c r="R26" s="263">
        <v>1</v>
      </c>
      <c r="S26" s="263">
        <v>8</v>
      </c>
      <c r="T26" s="9"/>
      <c r="U26" s="9"/>
    </row>
    <row r="27" spans="1:21" x14ac:dyDescent="0.55000000000000004">
      <c r="A27" s="19" t="s">
        <v>7</v>
      </c>
      <c r="B27" s="263">
        <v>19</v>
      </c>
      <c r="C27" s="263">
        <v>39</v>
      </c>
      <c r="D27" s="263" t="s">
        <v>4</v>
      </c>
      <c r="E27" s="263">
        <v>39</v>
      </c>
      <c r="F27" s="263">
        <v>11</v>
      </c>
      <c r="G27" s="263">
        <v>17</v>
      </c>
      <c r="H27" s="263">
        <v>10</v>
      </c>
      <c r="I27" s="263">
        <v>20</v>
      </c>
      <c r="J27" s="263">
        <v>14</v>
      </c>
      <c r="K27" s="263">
        <v>42</v>
      </c>
      <c r="L27" s="263">
        <v>4</v>
      </c>
      <c r="M27" s="263">
        <v>16</v>
      </c>
      <c r="N27" s="263">
        <v>5</v>
      </c>
      <c r="O27" s="263">
        <v>15</v>
      </c>
      <c r="P27" s="263">
        <v>31</v>
      </c>
      <c r="Q27" s="263">
        <v>56</v>
      </c>
      <c r="R27" s="263">
        <v>1</v>
      </c>
      <c r="S27" s="263">
        <v>1</v>
      </c>
      <c r="T27" s="9"/>
      <c r="U27" s="9"/>
    </row>
    <row r="28" spans="1:21" x14ac:dyDescent="0.55000000000000004">
      <c r="A28" s="19" t="s">
        <v>6</v>
      </c>
      <c r="B28" s="263">
        <v>13</v>
      </c>
      <c r="C28" s="263">
        <v>16</v>
      </c>
      <c r="D28" s="263" t="s">
        <v>4</v>
      </c>
      <c r="E28" s="263">
        <v>16</v>
      </c>
      <c r="F28" s="263" t="s">
        <v>4</v>
      </c>
      <c r="G28" s="263" t="s">
        <v>4</v>
      </c>
      <c r="H28" s="263" t="s">
        <v>4</v>
      </c>
      <c r="I28" s="263" t="s">
        <v>4</v>
      </c>
      <c r="J28" s="263" t="s">
        <v>4</v>
      </c>
      <c r="K28" s="263" t="s">
        <v>4</v>
      </c>
      <c r="L28" s="263" t="s">
        <v>4</v>
      </c>
      <c r="M28" s="263" t="s">
        <v>4</v>
      </c>
      <c r="N28" s="263" t="s">
        <v>4</v>
      </c>
      <c r="O28" s="263" t="s">
        <v>4</v>
      </c>
      <c r="P28" s="263" t="s">
        <v>4</v>
      </c>
      <c r="Q28" s="263" t="s">
        <v>4</v>
      </c>
      <c r="R28" s="263">
        <v>62</v>
      </c>
      <c r="S28" s="263">
        <v>62</v>
      </c>
      <c r="T28" s="9"/>
      <c r="U28" s="9"/>
    </row>
    <row r="29" spans="1:21" x14ac:dyDescent="0.55000000000000004">
      <c r="A29" s="19" t="s">
        <v>5</v>
      </c>
      <c r="B29" s="263">
        <v>62</v>
      </c>
      <c r="C29" s="263">
        <v>64</v>
      </c>
      <c r="D29" s="263" t="s">
        <v>4</v>
      </c>
      <c r="E29" s="263">
        <v>64</v>
      </c>
      <c r="F29" s="263" t="s">
        <v>4</v>
      </c>
      <c r="G29" s="263" t="s">
        <v>4</v>
      </c>
      <c r="H29" s="263" t="s">
        <v>4</v>
      </c>
      <c r="I29" s="263" t="s">
        <v>4</v>
      </c>
      <c r="J29" s="263" t="s">
        <v>4</v>
      </c>
      <c r="K29" s="263" t="s">
        <v>4</v>
      </c>
      <c r="L29" s="263" t="s">
        <v>4</v>
      </c>
      <c r="M29" s="263" t="s">
        <v>4</v>
      </c>
      <c r="N29" s="263" t="s">
        <v>4</v>
      </c>
      <c r="O29" s="263" t="s">
        <v>4</v>
      </c>
      <c r="P29" s="263" t="s">
        <v>4</v>
      </c>
      <c r="Q29" s="263" t="s">
        <v>4</v>
      </c>
      <c r="R29" s="263" t="s">
        <v>4</v>
      </c>
      <c r="S29" s="263" t="s">
        <v>4</v>
      </c>
      <c r="T29" s="9"/>
      <c r="U29" s="9"/>
    </row>
    <row r="30" spans="1:21" x14ac:dyDescent="0.55000000000000004">
      <c r="A30" s="16"/>
      <c r="B30" s="15"/>
      <c r="C30" s="15"/>
      <c r="D30" s="15"/>
      <c r="E30" s="15"/>
      <c r="F30" s="15"/>
      <c r="G30" s="15"/>
      <c r="H30" s="15"/>
      <c r="I30" s="15"/>
      <c r="J30" s="15"/>
      <c r="K30" s="15"/>
      <c r="L30" s="15"/>
      <c r="M30" s="15"/>
      <c r="N30" s="15"/>
      <c r="O30" s="15"/>
      <c r="P30" s="15"/>
      <c r="Q30" s="15"/>
      <c r="R30" s="15"/>
      <c r="S30" s="15"/>
      <c r="T30" s="9"/>
      <c r="U30" s="9"/>
    </row>
    <row r="31" spans="1:21" x14ac:dyDescent="0.55000000000000004">
      <c r="A31" s="13" t="s">
        <v>3</v>
      </c>
      <c r="B31" s="11"/>
      <c r="C31" s="11"/>
      <c r="D31" s="11"/>
      <c r="E31" s="11"/>
      <c r="F31" s="11"/>
      <c r="G31" s="11"/>
      <c r="H31" s="11"/>
      <c r="I31" s="11"/>
      <c r="J31" s="11"/>
      <c r="K31" s="11"/>
      <c r="L31" s="11"/>
      <c r="M31" s="11"/>
      <c r="N31" s="11"/>
      <c r="O31" s="11"/>
      <c r="P31" s="11"/>
      <c r="Q31" s="11"/>
      <c r="R31" s="11"/>
      <c r="S31" s="11"/>
      <c r="T31" s="9"/>
      <c r="U31" s="9"/>
    </row>
    <row r="32" spans="1:21" x14ac:dyDescent="0.55000000000000004">
      <c r="A32" s="10"/>
      <c r="B32" s="9"/>
      <c r="C32" s="9"/>
      <c r="D32" s="9"/>
      <c r="E32" s="9"/>
      <c r="F32" s="9"/>
      <c r="G32" s="9"/>
      <c r="H32" s="9"/>
    </row>
    <row r="33" spans="1:21" x14ac:dyDescent="0.55000000000000004">
      <c r="A33" s="4"/>
      <c r="B33" s="9"/>
      <c r="C33" s="9"/>
      <c r="D33" s="9"/>
      <c r="E33" s="9"/>
      <c r="F33" s="9"/>
      <c r="G33" s="9"/>
      <c r="H33" s="9"/>
      <c r="I33" s="9"/>
      <c r="J33" s="9"/>
      <c r="K33" s="9"/>
      <c r="L33" s="9"/>
      <c r="M33" s="9"/>
      <c r="N33" s="9"/>
      <c r="O33" s="9"/>
      <c r="P33" s="9"/>
      <c r="Q33" s="9"/>
      <c r="R33" s="9"/>
      <c r="S33" s="9"/>
      <c r="T33" s="9"/>
      <c r="U33" s="9"/>
    </row>
    <row r="34" spans="1:21" x14ac:dyDescent="0.55000000000000004">
      <c r="A34" s="4"/>
      <c r="B34" s="9"/>
      <c r="C34" s="9"/>
      <c r="D34" s="9"/>
      <c r="E34" s="9"/>
      <c r="F34" s="9"/>
      <c r="G34" s="9"/>
      <c r="H34" s="9"/>
      <c r="I34" s="9"/>
      <c r="J34" s="9"/>
      <c r="K34" s="9"/>
      <c r="L34" s="9"/>
      <c r="M34" s="9"/>
      <c r="N34" s="9"/>
      <c r="O34" s="9"/>
      <c r="P34" s="9"/>
      <c r="Q34" s="9"/>
      <c r="R34" s="9"/>
      <c r="S34" s="9"/>
      <c r="T34" s="9"/>
      <c r="U34" s="9"/>
    </row>
    <row r="35" spans="1:21" x14ac:dyDescent="0.55000000000000004">
      <c r="A35" s="4"/>
      <c r="B35" s="9"/>
      <c r="C35" s="9"/>
      <c r="D35" s="9"/>
      <c r="E35" s="9"/>
      <c r="F35" s="9"/>
      <c r="G35" s="9"/>
      <c r="H35" s="9"/>
      <c r="I35" s="9"/>
      <c r="J35" s="9"/>
      <c r="K35" s="9"/>
      <c r="L35" s="9"/>
      <c r="M35" s="9"/>
      <c r="N35" s="9"/>
      <c r="O35" s="9"/>
      <c r="P35" s="9"/>
      <c r="Q35" s="9"/>
      <c r="R35" s="9"/>
      <c r="S35" s="9"/>
      <c r="T35" s="9"/>
      <c r="U35" s="9"/>
    </row>
    <row r="36" spans="1:21" x14ac:dyDescent="0.55000000000000004">
      <c r="A36" s="4"/>
      <c r="B36" s="9"/>
      <c r="C36" s="9"/>
      <c r="D36" s="9"/>
      <c r="E36" s="9"/>
      <c r="F36" s="9"/>
      <c r="G36" s="9"/>
      <c r="H36" s="9"/>
      <c r="I36" s="9"/>
      <c r="J36" s="9"/>
      <c r="K36" s="9"/>
      <c r="L36" s="9"/>
      <c r="M36" s="9"/>
      <c r="N36" s="9"/>
      <c r="O36" s="9"/>
      <c r="P36" s="9"/>
      <c r="Q36" s="9"/>
      <c r="R36" s="9"/>
      <c r="S36" s="9"/>
      <c r="T36" s="9"/>
      <c r="U36" s="9"/>
    </row>
    <row r="37" spans="1:21" x14ac:dyDescent="0.55000000000000004">
      <c r="A37" s="4"/>
      <c r="B37" s="9"/>
      <c r="C37" s="9"/>
      <c r="D37" s="9"/>
      <c r="E37" s="9"/>
      <c r="F37" s="9"/>
      <c r="G37" s="9"/>
      <c r="H37" s="9"/>
      <c r="I37" s="9"/>
      <c r="J37" s="9"/>
      <c r="K37" s="9"/>
      <c r="L37" s="9"/>
      <c r="M37" s="9"/>
      <c r="N37" s="9"/>
      <c r="O37" s="9"/>
      <c r="P37" s="9"/>
      <c r="Q37" s="9"/>
      <c r="R37" s="9"/>
      <c r="S37" s="9"/>
      <c r="T37" s="9"/>
      <c r="U37" s="9"/>
    </row>
    <row r="38" spans="1:21" x14ac:dyDescent="0.55000000000000004">
      <c r="A38" s="4"/>
      <c r="B38" s="9"/>
      <c r="C38" s="9"/>
      <c r="D38" s="9"/>
      <c r="E38" s="9"/>
      <c r="F38" s="9"/>
      <c r="G38" s="9"/>
      <c r="H38" s="9"/>
      <c r="I38" s="9"/>
      <c r="J38" s="9"/>
      <c r="K38" s="9"/>
      <c r="L38" s="9"/>
      <c r="M38" s="9"/>
      <c r="N38" s="9"/>
      <c r="O38" s="9"/>
      <c r="P38" s="9"/>
      <c r="Q38" s="9"/>
      <c r="R38" s="9"/>
      <c r="S38" s="9"/>
      <c r="T38" s="9"/>
      <c r="U38" s="9"/>
    </row>
    <row r="39" spans="1:21" x14ac:dyDescent="0.55000000000000004">
      <c r="A39" s="4"/>
      <c r="B39" s="9"/>
      <c r="C39" s="9"/>
      <c r="D39" s="9"/>
      <c r="E39" s="9"/>
      <c r="F39" s="9"/>
      <c r="G39" s="9"/>
      <c r="H39" s="9"/>
      <c r="I39" s="9"/>
      <c r="J39" s="9"/>
      <c r="K39" s="9"/>
      <c r="L39" s="9"/>
      <c r="M39" s="9"/>
      <c r="N39" s="9"/>
      <c r="O39" s="9"/>
      <c r="P39" s="9"/>
      <c r="Q39" s="9"/>
      <c r="R39" s="9"/>
      <c r="S39" s="9"/>
      <c r="T39" s="9"/>
      <c r="U39" s="9"/>
    </row>
    <row r="40" spans="1:21" x14ac:dyDescent="0.55000000000000004">
      <c r="A40" s="4"/>
      <c r="B40" s="9"/>
      <c r="C40" s="9"/>
      <c r="D40" s="9"/>
      <c r="E40" s="9"/>
      <c r="F40" s="9"/>
      <c r="G40" s="9"/>
      <c r="H40" s="9"/>
      <c r="I40" s="9"/>
      <c r="J40" s="9"/>
      <c r="K40" s="9"/>
      <c r="L40" s="9"/>
      <c r="M40" s="9"/>
      <c r="N40" s="9"/>
      <c r="O40" s="9"/>
      <c r="P40" s="9"/>
      <c r="Q40" s="9"/>
      <c r="R40" s="9"/>
      <c r="S40" s="9"/>
      <c r="T40" s="9"/>
      <c r="U40" s="9"/>
    </row>
    <row r="41" spans="1:21" x14ac:dyDescent="0.55000000000000004">
      <c r="A41" s="4"/>
      <c r="B41" s="9"/>
      <c r="C41" s="9"/>
      <c r="D41" s="9"/>
      <c r="E41" s="9"/>
      <c r="F41" s="9"/>
      <c r="G41" s="9"/>
      <c r="H41" s="9"/>
      <c r="I41" s="9"/>
      <c r="J41" s="9"/>
      <c r="K41" s="9"/>
      <c r="L41" s="9"/>
      <c r="M41" s="9"/>
      <c r="N41" s="9"/>
      <c r="O41" s="9"/>
      <c r="P41" s="9"/>
      <c r="Q41" s="9"/>
      <c r="R41" s="9"/>
      <c r="S41" s="9"/>
      <c r="T41" s="9"/>
      <c r="U41" s="9"/>
    </row>
    <row r="42" spans="1:21" x14ac:dyDescent="0.55000000000000004">
      <c r="A42" s="4"/>
      <c r="B42" s="9"/>
      <c r="C42" s="9"/>
      <c r="D42" s="9"/>
      <c r="E42" s="9"/>
      <c r="F42" s="9"/>
      <c r="G42" s="9"/>
      <c r="H42" s="9"/>
      <c r="I42" s="9"/>
      <c r="J42" s="9"/>
      <c r="K42" s="9"/>
      <c r="L42" s="9"/>
      <c r="M42" s="9"/>
      <c r="N42" s="9"/>
      <c r="O42" s="9"/>
      <c r="P42" s="9"/>
      <c r="Q42" s="9"/>
      <c r="R42" s="9"/>
      <c r="S42" s="9"/>
      <c r="T42" s="9"/>
      <c r="U42" s="9"/>
    </row>
    <row r="43" spans="1:21" x14ac:dyDescent="0.55000000000000004">
      <c r="A43" s="4"/>
      <c r="B43" s="9"/>
      <c r="C43" s="9"/>
      <c r="D43" s="9"/>
      <c r="E43" s="9"/>
      <c r="F43" s="9"/>
      <c r="G43" s="9"/>
      <c r="H43" s="9"/>
      <c r="I43" s="9"/>
      <c r="J43" s="9"/>
      <c r="K43" s="9"/>
      <c r="L43" s="9"/>
      <c r="M43" s="9"/>
      <c r="N43" s="9"/>
      <c r="O43" s="9"/>
      <c r="P43" s="9"/>
      <c r="Q43" s="9"/>
      <c r="R43" s="9"/>
      <c r="S43" s="9"/>
      <c r="T43" s="9"/>
      <c r="U43" s="9"/>
    </row>
  </sheetData>
  <mergeCells count="18">
    <mergeCell ref="P2:Q2"/>
    <mergeCell ref="J2:O2"/>
    <mergeCell ref="G3:G4"/>
    <mergeCell ref="J3:K3"/>
    <mergeCell ref="H3:H4"/>
    <mergeCell ref="I3:I4"/>
    <mergeCell ref="N3:O3"/>
    <mergeCell ref="L3:M3"/>
    <mergeCell ref="B3:B4"/>
    <mergeCell ref="F3:F4"/>
    <mergeCell ref="C3:C4"/>
    <mergeCell ref="D3:D4"/>
    <mergeCell ref="E3:E4"/>
    <mergeCell ref="R2:S2"/>
    <mergeCell ref="B2:C2"/>
    <mergeCell ref="D2:E2"/>
    <mergeCell ref="F2:G2"/>
    <mergeCell ref="H2:I2"/>
  </mergeCells>
  <phoneticPr fontId="6"/>
  <pageMargins left="0.25" right="0.2" top="0.78740157480314965" bottom="0.78740157480314965" header="0" footer="0"/>
  <pageSetup paperSize="9" scale="92"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FF0000"/>
  </sheetPr>
  <dimension ref="A1:I43"/>
  <sheetViews>
    <sheetView showGridLines="0" view="pageBreakPreview" zoomScaleNormal="100" workbookViewId="0">
      <pane xSplit="1" ySplit="8" topLeftCell="B9" activePane="bottomRight" state="frozen"/>
      <selection activeCell="B8" sqref="B8:O8"/>
      <selection pane="topRight" activeCell="B8" sqref="B8:O8"/>
      <selection pane="bottomLeft" activeCell="B8" sqref="B8:O8"/>
      <selection pane="bottomRight" activeCell="B8" sqref="B8:O8"/>
    </sheetView>
  </sheetViews>
  <sheetFormatPr defaultColWidth="9" defaultRowHeight="15" x14ac:dyDescent="0.45"/>
  <cols>
    <col min="1" max="1" width="13.26953125" style="281" customWidth="1"/>
    <col min="2" max="4" width="9.08984375" style="280" customWidth="1"/>
    <col min="5" max="5" width="12" style="280" customWidth="1"/>
    <col min="6" max="6" width="11.08984375" style="280" customWidth="1"/>
    <col min="7" max="7" width="9.08984375" style="280" customWidth="1"/>
    <col min="8" max="16384" width="9" style="280"/>
  </cols>
  <sheetData>
    <row r="1" spans="1:9" s="1" customFormat="1" ht="18" customHeight="1" x14ac:dyDescent="0.55000000000000004">
      <c r="A1" s="52" t="s">
        <v>146</v>
      </c>
      <c r="B1" s="169"/>
      <c r="C1" s="169"/>
      <c r="D1" s="169"/>
      <c r="E1" s="169"/>
      <c r="F1" s="222" t="s">
        <v>40</v>
      </c>
      <c r="G1" s="222"/>
      <c r="H1" s="9"/>
      <c r="I1" s="9"/>
    </row>
    <row r="2" spans="1:9" s="1" customFormat="1" ht="24.75" customHeight="1" x14ac:dyDescent="0.55000000000000004">
      <c r="A2" s="86"/>
      <c r="B2" s="198" t="s">
        <v>145</v>
      </c>
      <c r="C2" s="284"/>
      <c r="D2" s="277"/>
      <c r="E2" s="277"/>
      <c r="F2" s="277"/>
      <c r="G2" s="276"/>
      <c r="H2" s="9"/>
      <c r="I2" s="9"/>
    </row>
    <row r="3" spans="1:9" s="265" customFormat="1" ht="18" x14ac:dyDescent="0.55000000000000004">
      <c r="A3" s="273"/>
      <c r="B3" s="272" t="s">
        <v>144</v>
      </c>
      <c r="C3" s="272" t="s">
        <v>143</v>
      </c>
      <c r="D3" s="272" t="s">
        <v>142</v>
      </c>
      <c r="E3" s="151" t="s">
        <v>141</v>
      </c>
      <c r="F3" s="272" t="s">
        <v>140</v>
      </c>
      <c r="G3" s="272" t="s">
        <v>131</v>
      </c>
      <c r="H3" s="266"/>
      <c r="I3" s="266"/>
    </row>
    <row r="4" spans="1:9" s="265" customFormat="1" ht="30.75" customHeight="1" x14ac:dyDescent="0.55000000000000004">
      <c r="A4" s="269"/>
      <c r="B4" s="268"/>
      <c r="C4" s="267"/>
      <c r="D4" s="267"/>
      <c r="E4" s="142"/>
      <c r="F4" s="267"/>
      <c r="G4" s="267"/>
      <c r="H4" s="266"/>
      <c r="I4" s="266"/>
    </row>
    <row r="5" spans="1:9" s="1" customFormat="1" ht="18" x14ac:dyDescent="0.55000000000000004">
      <c r="A5" s="32" t="s">
        <v>30</v>
      </c>
      <c r="B5" s="264" t="s">
        <v>18</v>
      </c>
      <c r="C5" s="31">
        <v>12952</v>
      </c>
      <c r="D5" s="31">
        <v>189</v>
      </c>
      <c r="E5" s="31">
        <v>1654</v>
      </c>
      <c r="F5" s="31">
        <v>65</v>
      </c>
      <c r="G5" s="31">
        <v>92</v>
      </c>
      <c r="H5" s="9"/>
      <c r="I5" s="9"/>
    </row>
    <row r="6" spans="1:9" s="1" customFormat="1" ht="18" x14ac:dyDescent="0.55000000000000004">
      <c r="A6" s="32" t="s">
        <v>29</v>
      </c>
      <c r="B6" s="264">
        <f>SUM(B7+B8)</f>
        <v>0</v>
      </c>
      <c r="C6" s="264">
        <f>SUM(C7+C8)</f>
        <v>325</v>
      </c>
      <c r="D6" s="264">
        <f>SUM(D7+D8)</f>
        <v>72</v>
      </c>
      <c r="E6" s="264">
        <f>SUM(E7+E8)</f>
        <v>41</v>
      </c>
      <c r="F6" s="264">
        <f>SUM(F7+F8)</f>
        <v>0</v>
      </c>
      <c r="G6" s="264">
        <f>SUM(G7+G8)</f>
        <v>27</v>
      </c>
      <c r="H6" s="9"/>
      <c r="I6" s="9"/>
    </row>
    <row r="7" spans="1:9" s="1" customFormat="1" ht="18" x14ac:dyDescent="0.55000000000000004">
      <c r="A7" s="28" t="s">
        <v>28</v>
      </c>
      <c r="B7" s="20">
        <v>0</v>
      </c>
      <c r="C7" s="20">
        <v>44</v>
      </c>
      <c r="D7" s="20">
        <v>0</v>
      </c>
      <c r="E7" s="20">
        <v>0</v>
      </c>
      <c r="F7" s="20">
        <v>0</v>
      </c>
      <c r="G7" s="20">
        <v>0</v>
      </c>
      <c r="H7" s="9"/>
      <c r="I7" s="9"/>
    </row>
    <row r="8" spans="1:9" s="24" customFormat="1" ht="18" x14ac:dyDescent="0.55000000000000004">
      <c r="A8" s="28" t="s">
        <v>139</v>
      </c>
      <c r="B8" s="20" t="str">
        <f>IF(SUM(B9:B16)=0,"-",SUM(B9:B16))</f>
        <v>-</v>
      </c>
      <c r="C8" s="20">
        <f>IF(SUM(C9:C16)=0,"-",SUM(C9:C16))</f>
        <v>281</v>
      </c>
      <c r="D8" s="20">
        <f>IF(SUM(D9:D16)=0,"-",SUM(D9:D16))</f>
        <v>72</v>
      </c>
      <c r="E8" s="20">
        <f>IF(SUM(E9:E16)=0,"-",SUM(E9:E16))</f>
        <v>41</v>
      </c>
      <c r="F8" s="20" t="str">
        <f>IF(SUM(F9:F16)=0,"-",SUM(F9:F16))</f>
        <v>-</v>
      </c>
      <c r="G8" s="20">
        <f>IF(SUM(G9:G16)=0,"-",SUM(G9:G16))</f>
        <v>27</v>
      </c>
      <c r="H8" s="122"/>
      <c r="I8" s="122"/>
    </row>
    <row r="9" spans="1:9" s="1" customFormat="1" ht="18" x14ac:dyDescent="0.55000000000000004">
      <c r="A9" s="19" t="s">
        <v>26</v>
      </c>
      <c r="B9" s="18" t="s">
        <v>4</v>
      </c>
      <c r="C9" s="18">
        <v>40</v>
      </c>
      <c r="D9" s="18">
        <v>72</v>
      </c>
      <c r="E9" s="18" t="s">
        <v>4</v>
      </c>
      <c r="F9" s="18" t="s">
        <v>4</v>
      </c>
      <c r="G9" s="18">
        <v>27</v>
      </c>
      <c r="H9" s="9"/>
      <c r="I9" s="9"/>
    </row>
    <row r="10" spans="1:9" s="1" customFormat="1" ht="18" x14ac:dyDescent="0.55000000000000004">
      <c r="A10" s="19" t="s">
        <v>25</v>
      </c>
      <c r="B10" s="18" t="s">
        <v>4</v>
      </c>
      <c r="C10" s="18">
        <v>20</v>
      </c>
      <c r="D10" s="18" t="s">
        <v>4</v>
      </c>
      <c r="E10" s="18" t="s">
        <v>4</v>
      </c>
      <c r="F10" s="18" t="s">
        <v>4</v>
      </c>
      <c r="G10" s="18" t="s">
        <v>4</v>
      </c>
      <c r="H10" s="9"/>
      <c r="I10" s="9"/>
    </row>
    <row r="11" spans="1:9" s="1" customFormat="1" ht="18" x14ac:dyDescent="0.55000000000000004">
      <c r="A11" s="19" t="s">
        <v>24</v>
      </c>
      <c r="B11" s="18" t="s">
        <v>4</v>
      </c>
      <c r="C11" s="18">
        <v>65</v>
      </c>
      <c r="D11" s="18" t="s">
        <v>4</v>
      </c>
      <c r="E11" s="18">
        <v>7</v>
      </c>
      <c r="F11" s="18" t="s">
        <v>4</v>
      </c>
      <c r="G11" s="18" t="s">
        <v>4</v>
      </c>
      <c r="H11" s="9"/>
      <c r="I11" s="9"/>
    </row>
    <row r="12" spans="1:9" s="1" customFormat="1" ht="18" x14ac:dyDescent="0.55000000000000004">
      <c r="A12" s="19" t="s">
        <v>23</v>
      </c>
      <c r="B12" s="18" t="s">
        <v>4</v>
      </c>
      <c r="C12" s="18">
        <v>36</v>
      </c>
      <c r="D12" s="18" t="s">
        <v>4</v>
      </c>
      <c r="E12" s="18">
        <v>21</v>
      </c>
      <c r="F12" s="18" t="s">
        <v>4</v>
      </c>
      <c r="G12" s="18" t="s">
        <v>4</v>
      </c>
      <c r="H12" s="9"/>
      <c r="I12" s="9"/>
    </row>
    <row r="13" spans="1:9" s="1" customFormat="1" ht="18" x14ac:dyDescent="0.55000000000000004">
      <c r="A13" s="19" t="s">
        <v>22</v>
      </c>
      <c r="B13" s="18" t="s">
        <v>4</v>
      </c>
      <c r="C13" s="18">
        <v>14</v>
      </c>
      <c r="D13" s="18" t="s">
        <v>4</v>
      </c>
      <c r="E13" s="18" t="s">
        <v>4</v>
      </c>
      <c r="F13" s="18" t="s">
        <v>4</v>
      </c>
      <c r="G13" s="18" t="s">
        <v>4</v>
      </c>
      <c r="H13" s="9"/>
      <c r="I13" s="9"/>
    </row>
    <row r="14" spans="1:9" s="1" customFormat="1" ht="18" x14ac:dyDescent="0.55000000000000004">
      <c r="A14" s="19" t="s">
        <v>21</v>
      </c>
      <c r="B14" s="18" t="s">
        <v>4</v>
      </c>
      <c r="C14" s="18">
        <v>29</v>
      </c>
      <c r="D14" s="18" t="s">
        <v>4</v>
      </c>
      <c r="E14" s="18">
        <v>9</v>
      </c>
      <c r="F14" s="18" t="s">
        <v>4</v>
      </c>
      <c r="G14" s="18" t="s">
        <v>4</v>
      </c>
      <c r="H14" s="9"/>
      <c r="I14" s="9"/>
    </row>
    <row r="15" spans="1:9" s="1" customFormat="1" ht="18" x14ac:dyDescent="0.55000000000000004">
      <c r="A15" s="19" t="s">
        <v>20</v>
      </c>
      <c r="B15" s="18" t="s">
        <v>4</v>
      </c>
      <c r="C15" s="18">
        <v>28</v>
      </c>
      <c r="D15" s="18" t="s">
        <v>4</v>
      </c>
      <c r="E15" s="18">
        <v>2</v>
      </c>
      <c r="F15" s="18" t="s">
        <v>4</v>
      </c>
      <c r="G15" s="18" t="s">
        <v>4</v>
      </c>
      <c r="H15" s="9"/>
      <c r="I15" s="9"/>
    </row>
    <row r="16" spans="1:9" s="1" customFormat="1" ht="18" x14ac:dyDescent="0.55000000000000004">
      <c r="A16" s="19" t="s">
        <v>19</v>
      </c>
      <c r="B16" s="18" t="s">
        <v>4</v>
      </c>
      <c r="C16" s="18">
        <v>49</v>
      </c>
      <c r="D16" s="18" t="s">
        <v>4</v>
      </c>
      <c r="E16" s="18">
        <v>2</v>
      </c>
      <c r="F16" s="18" t="s">
        <v>4</v>
      </c>
      <c r="G16" s="18" t="s">
        <v>4</v>
      </c>
      <c r="H16" s="9"/>
      <c r="I16" s="9"/>
    </row>
    <row r="17" spans="1:9" s="1" customFormat="1" ht="54" x14ac:dyDescent="0.55000000000000004">
      <c r="A17" s="23" t="s">
        <v>17</v>
      </c>
      <c r="B17" s="31" t="str">
        <f>B18</f>
        <v>-</v>
      </c>
      <c r="C17" s="31">
        <f>C18</f>
        <v>404</v>
      </c>
      <c r="D17" s="31" t="str">
        <f>D18</f>
        <v>-</v>
      </c>
      <c r="E17" s="31">
        <f>E18</f>
        <v>13</v>
      </c>
      <c r="F17" s="31" t="str">
        <f>F18</f>
        <v>-</v>
      </c>
      <c r="G17" s="31">
        <f>G18</f>
        <v>3</v>
      </c>
      <c r="H17" s="9"/>
      <c r="I17" s="9"/>
    </row>
    <row r="18" spans="1:9" s="1" customFormat="1" ht="18" x14ac:dyDescent="0.55000000000000004">
      <c r="A18" s="21" t="s">
        <v>16</v>
      </c>
      <c r="B18" s="236" t="s">
        <v>4</v>
      </c>
      <c r="C18" s="236">
        <v>404</v>
      </c>
      <c r="D18" s="236" t="s">
        <v>4</v>
      </c>
      <c r="E18" s="236">
        <v>13</v>
      </c>
      <c r="F18" s="236" t="s">
        <v>4</v>
      </c>
      <c r="G18" s="236">
        <v>3</v>
      </c>
      <c r="H18" s="9"/>
      <c r="I18" s="9"/>
    </row>
    <row r="19" spans="1:9" s="1" customFormat="1" ht="18" x14ac:dyDescent="0.55000000000000004">
      <c r="A19" s="19" t="s">
        <v>15</v>
      </c>
      <c r="B19" s="263">
        <v>0</v>
      </c>
      <c r="C19" s="263">
        <v>103</v>
      </c>
      <c r="D19" s="263">
        <v>0</v>
      </c>
      <c r="E19" s="263">
        <v>3</v>
      </c>
      <c r="F19" s="263">
        <v>0</v>
      </c>
      <c r="G19" s="263">
        <v>3</v>
      </c>
      <c r="H19" s="9"/>
      <c r="I19" s="9"/>
    </row>
    <row r="20" spans="1:9" s="1" customFormat="1" ht="18" x14ac:dyDescent="0.55000000000000004">
      <c r="A20" s="19" t="s">
        <v>14</v>
      </c>
      <c r="B20" s="263">
        <v>0</v>
      </c>
      <c r="C20" s="263">
        <v>171</v>
      </c>
      <c r="D20" s="263">
        <v>0</v>
      </c>
      <c r="E20" s="263">
        <v>0</v>
      </c>
      <c r="F20" s="263">
        <v>0</v>
      </c>
      <c r="G20" s="263">
        <v>0</v>
      </c>
      <c r="H20" s="9"/>
      <c r="I20" s="9"/>
    </row>
    <row r="21" spans="1:9" s="1" customFormat="1" ht="18" x14ac:dyDescent="0.55000000000000004">
      <c r="A21" s="19" t="s">
        <v>13</v>
      </c>
      <c r="B21" s="263">
        <v>0</v>
      </c>
      <c r="C21" s="263">
        <v>24</v>
      </c>
      <c r="D21" s="263">
        <v>0</v>
      </c>
      <c r="E21" s="263">
        <v>8</v>
      </c>
      <c r="F21" s="263">
        <v>0</v>
      </c>
      <c r="G21" s="263">
        <v>0</v>
      </c>
      <c r="H21" s="9"/>
      <c r="I21" s="9"/>
    </row>
    <row r="22" spans="1:9" s="1" customFormat="1" ht="18" x14ac:dyDescent="0.55000000000000004">
      <c r="A22" s="19" t="s">
        <v>12</v>
      </c>
      <c r="B22" s="263">
        <v>0</v>
      </c>
      <c r="C22" s="263">
        <v>106</v>
      </c>
      <c r="D22" s="263">
        <v>0</v>
      </c>
      <c r="E22" s="263">
        <v>2</v>
      </c>
      <c r="F22" s="263">
        <v>0</v>
      </c>
      <c r="G22" s="263">
        <v>0</v>
      </c>
      <c r="H22" s="9"/>
      <c r="I22" s="9"/>
    </row>
    <row r="23" spans="1:9" s="1" customFormat="1" ht="54" x14ac:dyDescent="0.55000000000000004">
      <c r="A23" s="23" t="s">
        <v>11</v>
      </c>
      <c r="B23" s="31" t="str">
        <f>B24</f>
        <v>-</v>
      </c>
      <c r="C23" s="31">
        <f>C24</f>
        <v>256</v>
      </c>
      <c r="D23" s="31">
        <f>D24</f>
        <v>15</v>
      </c>
      <c r="E23" s="31">
        <f>E24</f>
        <v>71</v>
      </c>
      <c r="F23" s="31" t="str">
        <f>F24</f>
        <v>-</v>
      </c>
      <c r="G23" s="31">
        <f>G24</f>
        <v>4</v>
      </c>
      <c r="H23" s="9"/>
      <c r="I23" s="9"/>
    </row>
    <row r="24" spans="1:9" s="1" customFormat="1" ht="18" x14ac:dyDescent="0.55000000000000004">
      <c r="A24" s="21" t="s">
        <v>10</v>
      </c>
      <c r="B24" s="236" t="s">
        <v>4</v>
      </c>
      <c r="C24" s="236">
        <v>256</v>
      </c>
      <c r="D24" s="236">
        <v>15</v>
      </c>
      <c r="E24" s="236">
        <v>71</v>
      </c>
      <c r="F24" s="236" t="s">
        <v>4</v>
      </c>
      <c r="G24" s="236">
        <v>4</v>
      </c>
      <c r="H24" s="9"/>
      <c r="I24" s="9"/>
    </row>
    <row r="25" spans="1:9" s="1" customFormat="1" ht="18" x14ac:dyDescent="0.55000000000000004">
      <c r="A25" s="19" t="s">
        <v>9</v>
      </c>
      <c r="B25" s="263" t="s">
        <v>4</v>
      </c>
      <c r="C25" s="263">
        <v>3</v>
      </c>
      <c r="D25" s="263" t="s">
        <v>4</v>
      </c>
      <c r="E25" s="263">
        <v>3</v>
      </c>
      <c r="F25" s="263" t="s">
        <v>4</v>
      </c>
      <c r="G25" s="263" t="s">
        <v>4</v>
      </c>
      <c r="H25" s="9"/>
      <c r="I25" s="9"/>
    </row>
    <row r="26" spans="1:9" s="1" customFormat="1" ht="18" x14ac:dyDescent="0.55000000000000004">
      <c r="A26" s="19" t="s">
        <v>8</v>
      </c>
      <c r="B26" s="263" t="s">
        <v>4</v>
      </c>
      <c r="C26" s="263">
        <v>33</v>
      </c>
      <c r="D26" s="263" t="s">
        <v>4</v>
      </c>
      <c r="E26" s="263">
        <v>68</v>
      </c>
      <c r="F26" s="263" t="s">
        <v>4</v>
      </c>
      <c r="G26" s="263" t="s">
        <v>4</v>
      </c>
      <c r="H26" s="9"/>
      <c r="I26" s="9"/>
    </row>
    <row r="27" spans="1:9" s="1" customFormat="1" ht="18" x14ac:dyDescent="0.55000000000000004">
      <c r="A27" s="19" t="s">
        <v>7</v>
      </c>
      <c r="B27" s="263" t="s">
        <v>4</v>
      </c>
      <c r="C27" s="263">
        <v>109</v>
      </c>
      <c r="D27" s="263" t="s">
        <v>4</v>
      </c>
      <c r="E27" s="263" t="s">
        <v>4</v>
      </c>
      <c r="F27" s="263" t="s">
        <v>4</v>
      </c>
      <c r="G27" s="263">
        <v>4</v>
      </c>
      <c r="H27" s="9"/>
      <c r="I27" s="9"/>
    </row>
    <row r="28" spans="1:9" s="1" customFormat="1" ht="18" x14ac:dyDescent="0.55000000000000004">
      <c r="A28" s="19" t="s">
        <v>6</v>
      </c>
      <c r="B28" s="263" t="s">
        <v>4</v>
      </c>
      <c r="C28" s="263">
        <v>47</v>
      </c>
      <c r="D28" s="263">
        <v>15</v>
      </c>
      <c r="E28" s="263" t="s">
        <v>4</v>
      </c>
      <c r="F28" s="263" t="s">
        <v>4</v>
      </c>
      <c r="G28" s="263" t="s">
        <v>4</v>
      </c>
      <c r="H28" s="9"/>
      <c r="I28" s="9"/>
    </row>
    <row r="29" spans="1:9" s="1" customFormat="1" ht="18" x14ac:dyDescent="0.55000000000000004">
      <c r="A29" s="19" t="s">
        <v>5</v>
      </c>
      <c r="B29" s="263" t="s">
        <v>4</v>
      </c>
      <c r="C29" s="263">
        <v>64</v>
      </c>
      <c r="D29" s="263" t="s">
        <v>4</v>
      </c>
      <c r="E29" s="263" t="s">
        <v>4</v>
      </c>
      <c r="F29" s="263" t="s">
        <v>4</v>
      </c>
      <c r="G29" s="263" t="s">
        <v>4</v>
      </c>
      <c r="H29" s="9"/>
      <c r="I29" s="9"/>
    </row>
    <row r="30" spans="1:9" s="1" customFormat="1" ht="18" x14ac:dyDescent="0.55000000000000004">
      <c r="A30" s="16"/>
      <c r="B30" s="15"/>
      <c r="C30" s="15"/>
      <c r="D30" s="15"/>
      <c r="E30" s="15"/>
      <c r="F30" s="15"/>
      <c r="G30" s="15"/>
      <c r="H30" s="9"/>
      <c r="I30" s="9"/>
    </row>
    <row r="31" spans="1:9" s="1" customFormat="1" ht="18" x14ac:dyDescent="0.55000000000000004">
      <c r="A31" s="13" t="s">
        <v>3</v>
      </c>
      <c r="B31" s="11"/>
      <c r="C31" s="11"/>
      <c r="D31" s="11"/>
      <c r="E31" s="11"/>
      <c r="F31" s="11"/>
      <c r="G31" s="11"/>
      <c r="H31" s="9"/>
      <c r="I31" s="9"/>
    </row>
    <row r="32" spans="1:9" s="1" customFormat="1" ht="18" x14ac:dyDescent="0.55000000000000004">
      <c r="A32" s="10"/>
      <c r="B32" s="9"/>
      <c r="C32" s="9"/>
      <c r="D32" s="9"/>
      <c r="E32" s="9"/>
      <c r="F32" s="9"/>
      <c r="G32" s="9"/>
    </row>
    <row r="33" spans="1:9" s="1" customFormat="1" ht="18" x14ac:dyDescent="0.55000000000000004">
      <c r="A33" s="4"/>
      <c r="B33" s="9"/>
      <c r="C33" s="9"/>
      <c r="D33" s="9"/>
      <c r="E33" s="9"/>
      <c r="F33" s="9"/>
      <c r="G33" s="9"/>
      <c r="H33" s="9"/>
      <c r="I33" s="9"/>
    </row>
    <row r="34" spans="1:9" s="1" customFormat="1" ht="18" x14ac:dyDescent="0.55000000000000004">
      <c r="A34" s="4"/>
      <c r="B34" s="9"/>
      <c r="C34" s="9"/>
      <c r="D34" s="9"/>
      <c r="E34" s="9"/>
      <c r="F34" s="9"/>
      <c r="G34" s="9"/>
      <c r="H34" s="9"/>
      <c r="I34" s="9"/>
    </row>
    <row r="35" spans="1:9" s="1" customFormat="1" ht="18" x14ac:dyDescent="0.55000000000000004">
      <c r="A35" s="4"/>
      <c r="B35" s="9"/>
      <c r="C35" s="9"/>
      <c r="D35" s="9"/>
      <c r="E35" s="9"/>
      <c r="F35" s="9"/>
      <c r="G35" s="9"/>
      <c r="H35" s="9"/>
      <c r="I35" s="9"/>
    </row>
    <row r="36" spans="1:9" x14ac:dyDescent="0.45">
      <c r="A36" s="283"/>
      <c r="B36" s="282"/>
      <c r="C36" s="282"/>
      <c r="D36" s="282"/>
      <c r="E36" s="282"/>
      <c r="F36" s="282"/>
      <c r="G36" s="282"/>
      <c r="H36" s="282"/>
      <c r="I36" s="282"/>
    </row>
    <row r="37" spans="1:9" x14ac:dyDescent="0.45">
      <c r="A37" s="283"/>
      <c r="B37" s="282"/>
      <c r="C37" s="282"/>
      <c r="D37" s="282"/>
      <c r="E37" s="282"/>
      <c r="F37" s="282"/>
      <c r="G37" s="282"/>
      <c r="H37" s="282"/>
      <c r="I37" s="282"/>
    </row>
    <row r="38" spans="1:9" x14ac:dyDescent="0.45">
      <c r="A38" s="283"/>
      <c r="B38" s="282"/>
      <c r="C38" s="282"/>
      <c r="D38" s="282"/>
      <c r="E38" s="282"/>
      <c r="F38" s="282"/>
      <c r="G38" s="282"/>
      <c r="H38" s="282"/>
      <c r="I38" s="282"/>
    </row>
    <row r="39" spans="1:9" x14ac:dyDescent="0.45">
      <c r="A39" s="283"/>
      <c r="B39" s="282"/>
      <c r="C39" s="282"/>
      <c r="D39" s="282"/>
      <c r="E39" s="282"/>
      <c r="F39" s="282"/>
      <c r="G39" s="282"/>
      <c r="H39" s="282"/>
      <c r="I39" s="282"/>
    </row>
    <row r="40" spans="1:9" x14ac:dyDescent="0.45">
      <c r="A40" s="283"/>
      <c r="B40" s="282"/>
      <c r="C40" s="282"/>
      <c r="D40" s="282"/>
      <c r="E40" s="282"/>
      <c r="F40" s="282"/>
      <c r="G40" s="282"/>
      <c r="H40" s="282"/>
      <c r="I40" s="282"/>
    </row>
    <row r="41" spans="1:9" x14ac:dyDescent="0.45">
      <c r="A41" s="283"/>
      <c r="B41" s="282"/>
      <c r="C41" s="282"/>
      <c r="D41" s="282"/>
      <c r="E41" s="282"/>
      <c r="F41" s="282"/>
      <c r="G41" s="282"/>
      <c r="H41" s="282"/>
      <c r="I41" s="282"/>
    </row>
    <row r="42" spans="1:9" x14ac:dyDescent="0.45">
      <c r="A42" s="283"/>
      <c r="B42" s="282"/>
      <c r="C42" s="282"/>
      <c r="D42" s="282"/>
      <c r="E42" s="282"/>
      <c r="F42" s="282"/>
      <c r="G42" s="282"/>
      <c r="H42" s="282"/>
      <c r="I42" s="282"/>
    </row>
    <row r="43" spans="1:9" x14ac:dyDescent="0.45">
      <c r="A43" s="283"/>
      <c r="B43" s="282"/>
      <c r="C43" s="282"/>
      <c r="D43" s="282"/>
      <c r="E43" s="282"/>
      <c r="F43" s="282"/>
      <c r="G43" s="282"/>
      <c r="H43" s="282"/>
      <c r="I43" s="282"/>
    </row>
  </sheetData>
  <mergeCells count="8">
    <mergeCell ref="F1:G1"/>
    <mergeCell ref="B2:G2"/>
    <mergeCell ref="B3:B4"/>
    <mergeCell ref="C3:C4"/>
    <mergeCell ref="D3:D4"/>
    <mergeCell ref="E3:E4"/>
    <mergeCell ref="F3:F4"/>
    <mergeCell ref="G3:G4"/>
  </mergeCells>
  <phoneticPr fontId="6"/>
  <pageMargins left="0.23622047244094491" right="0.19685039370078741" top="0.78740157480314965" bottom="0.78740157480314965" header="0" footer="0"/>
  <pageSetup paperSize="9"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41</vt:i4>
      </vt:variant>
    </vt:vector>
  </HeadingPairs>
  <TitlesOfParts>
    <vt:vector size="64" baseType="lpstr">
      <vt:lpstr>42</vt:lpstr>
      <vt:lpstr>43</vt:lpstr>
      <vt:lpstr>44</vt:lpstr>
      <vt:lpstr>45</vt:lpstr>
      <vt:lpstr>46-1</vt:lpstr>
      <vt:lpstr>46-2</vt:lpstr>
      <vt:lpstr>47</vt:lpstr>
      <vt:lpstr>48</vt:lpstr>
      <vt:lpstr>49</vt:lpstr>
      <vt:lpstr>50-1</vt:lpstr>
      <vt:lpstr>50-2</vt:lpstr>
      <vt:lpstr>51-1</vt:lpstr>
      <vt:lpstr>51-2</vt:lpstr>
      <vt:lpstr>52-1</vt:lpstr>
      <vt:lpstr>52-2</vt:lpstr>
      <vt:lpstr>53-1</vt:lpstr>
      <vt:lpstr>53-2</vt:lpstr>
      <vt:lpstr>53-3</vt:lpstr>
      <vt:lpstr>54-1</vt:lpstr>
      <vt:lpstr>54-2</vt:lpstr>
      <vt:lpstr>54-3</vt:lpstr>
      <vt:lpstr>55-1</vt:lpstr>
      <vt:lpstr>55-2</vt:lpstr>
      <vt:lpstr>'42'!Print_Area</vt:lpstr>
      <vt:lpstr>'43'!Print_Area</vt:lpstr>
      <vt:lpstr>'44'!Print_Area</vt:lpstr>
      <vt:lpstr>'45'!Print_Area</vt:lpstr>
      <vt:lpstr>'46-1'!Print_Area</vt:lpstr>
      <vt:lpstr>'46-2'!Print_Area</vt:lpstr>
      <vt:lpstr>'47'!Print_Area</vt:lpstr>
      <vt:lpstr>'48'!Print_Area</vt:lpstr>
      <vt:lpstr>'49'!Print_Area</vt:lpstr>
      <vt:lpstr>'50-1'!Print_Area</vt:lpstr>
      <vt:lpstr>'50-2'!Print_Area</vt:lpstr>
      <vt:lpstr>'51-1'!Print_Area</vt:lpstr>
      <vt:lpstr>'51-2'!Print_Area</vt:lpstr>
      <vt:lpstr>'52-1'!Print_Area</vt:lpstr>
      <vt:lpstr>'52-2'!Print_Area</vt:lpstr>
      <vt:lpstr>'53-1'!Print_Area</vt:lpstr>
      <vt:lpstr>'53-2'!Print_Area</vt:lpstr>
      <vt:lpstr>'53-3'!Print_Area</vt:lpstr>
      <vt:lpstr>'54-1'!Print_Area</vt:lpstr>
      <vt:lpstr>'54-2'!Print_Area</vt:lpstr>
      <vt:lpstr>'54-3'!Print_Area</vt:lpstr>
      <vt:lpstr>'55-1'!Print_Area</vt:lpstr>
      <vt:lpstr>'55-2'!Print_Area</vt:lpstr>
      <vt:lpstr>'42'!Print_Titles</vt:lpstr>
      <vt:lpstr>'43'!Print_Titles</vt:lpstr>
      <vt:lpstr>'44'!Print_Titles</vt:lpstr>
      <vt:lpstr>'45'!Print_Titles</vt:lpstr>
      <vt:lpstr>'46-1'!Print_Titles</vt:lpstr>
      <vt:lpstr>'46-2'!Print_Titles</vt:lpstr>
      <vt:lpstr>'47'!Print_Titles</vt:lpstr>
      <vt:lpstr>'48'!Print_Titles</vt:lpstr>
      <vt:lpstr>'49'!Print_Titles</vt:lpstr>
      <vt:lpstr>'50-1'!Print_Titles</vt:lpstr>
      <vt:lpstr>'51-1'!Print_Titles</vt:lpstr>
      <vt:lpstr>'52-1'!Print_Titles</vt:lpstr>
      <vt:lpstr>'53-1'!Print_Titles</vt:lpstr>
      <vt:lpstr>'53-2'!Print_Titles</vt:lpstr>
      <vt:lpstr>'54-1'!Print_Titles</vt:lpstr>
      <vt:lpstr>'54-2'!Print_Titles</vt:lpstr>
      <vt:lpstr>'55-1'!Print_Titles</vt:lpstr>
      <vt:lpstr>'55-2'!Print_Titles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藤井＿希</dc:creator>
  <cp:lastModifiedBy>藤井＿希</cp:lastModifiedBy>
  <dcterms:created xsi:type="dcterms:W3CDTF">2024-01-05T00:46:33Z</dcterms:created>
  <dcterms:modified xsi:type="dcterms:W3CDTF">2024-01-05T00:46:57Z</dcterms:modified>
</cp:coreProperties>
</file>