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4【2年度版道南】元年度実績\"/>
    </mc:Choice>
  </mc:AlternateContent>
  <bookViews>
    <workbookView xWindow="0" yWindow="0" windowWidth="19200" windowHeight="6970"/>
  </bookViews>
  <sheets>
    <sheet name="18" sheetId="1" r:id="rId1"/>
    <sheet name="19" sheetId="2" r:id="rId2"/>
    <sheet name="20" sheetId="3" r:id="rId3"/>
    <sheet name="21" sheetId="4" r:id="rId4"/>
    <sheet name="22" sheetId="5" r:id="rId5"/>
    <sheet name="23" sheetId="6" r:id="rId6"/>
  </sheets>
  <externalReferences>
    <externalReference r:id="rId7"/>
  </externalReferences>
  <definedNames>
    <definedName name="_xlnm.Print_Area" localSheetId="0">'18'!$A$1:$BA$56</definedName>
    <definedName name="_xlnm.Print_Area" localSheetId="1">'19'!$A$1:$S$31</definedName>
    <definedName name="_xlnm.Print_Area" localSheetId="2">'20'!$A$1:$Q$32</definedName>
    <definedName name="_xlnm.Print_Area" localSheetId="3">'21'!$A$1:$Q$37</definedName>
    <definedName name="_xlnm.Print_Area" localSheetId="4">'22'!$A$1:$Q$90</definedName>
    <definedName name="_xlnm.Print_Area" localSheetId="5">'23'!$A$1:$Q$39</definedName>
    <definedName name="_xlnm.Print_Area">#REF!</definedName>
    <definedName name="_xlnm.Print_Titles" localSheetId="0">'18'!#REF!</definedName>
    <definedName name="_xlnm.Print_Titles" localSheetId="1">'19'!#REF!</definedName>
    <definedName name="_xlnm.Print_Titles" localSheetId="3">'21'!$1:$4</definedName>
    <definedName name="_xlnm.Print_Titles" localSheetId="4">'22'!$1:$3</definedName>
    <definedName name="_xlnm.Print_Titles" localSheetId="5">'23'!$1:$1</definedName>
    <definedName name="_xlnm.Print_Titles">#N/A</definedName>
    <definedName name="Z_36F26E63_31A9_11D6_8C85_0000F447C8FF_.wvu.PrintArea" localSheetId="1" hidden="1">'19'!#REF!</definedName>
    <definedName name="Z_36F26E63_31A9_11D6_8C85_0000F447C8FF_.wvu.PrintArea" localSheetId="2" hidden="1">'20'!$A$1:$J$228</definedName>
    <definedName name="Z_36F26E63_31A9_11D6_8C85_0000F447C8FF_.wvu.PrintArea" localSheetId="3" hidden="1">'21'!$A$1:$R$35</definedName>
    <definedName name="Z_36F26E63_31A9_11D6_8C85_0000F447C8FF_.wvu.PrintArea" localSheetId="4" hidden="1">'22'!$A$1:$W$89</definedName>
    <definedName name="Z_36F26E63_31A9_11D6_8C85_0000F447C8FF_.wvu.PrintArea" localSheetId="5" hidden="1">'23'!$A$1:$R$1</definedName>
    <definedName name="Z_4578F9F9_F1C3_459F_95E7_EA37FB619994_.wvu.PrintArea" localSheetId="0" hidden="1">'18'!$A$1:$BA$56</definedName>
    <definedName name="Z_4578F9F9_F1C3_459F_95E7_EA37FB619994_.wvu.PrintArea" localSheetId="1" hidden="1">'19'!$A$1:$S$31</definedName>
    <definedName name="Z_4578F9F9_F1C3_459F_95E7_EA37FB619994_.wvu.PrintArea" localSheetId="2" hidden="1">'20'!$A$1:$R$32</definedName>
    <definedName name="Z_4578F9F9_F1C3_459F_95E7_EA37FB619994_.wvu.PrintArea" localSheetId="3" hidden="1">'21'!$A$1:$Q$37</definedName>
    <definedName name="Z_4578F9F9_F1C3_459F_95E7_EA37FB619994_.wvu.PrintArea" localSheetId="4" hidden="1">'22'!$A$1:$Q$90</definedName>
    <definedName name="Z_4578F9F9_F1C3_459F_95E7_EA37FB619994_.wvu.PrintArea" localSheetId="5" hidden="1">'23'!$A$1:$Q$39</definedName>
    <definedName name="Z_4578F9F9_F1C3_459F_95E7_EA37FB619994_.wvu.PrintTitles" localSheetId="3" hidden="1">'21'!$1:$4</definedName>
    <definedName name="Z_4578F9F9_F1C3_459F_95E7_EA37FB619994_.wvu.PrintTitles" localSheetId="4" hidden="1">'22'!$1:$3</definedName>
    <definedName name="Z_4578F9F9_F1C3_459F_95E7_EA37FB619994_.wvu.PrintTitles" localSheetId="5" hidden="1">'23'!$1:$1</definedName>
    <definedName name="Z_8B4C5619_54EF_4E9D_AF19_AC3668C76619_.wvu.PrintArea" localSheetId="0" hidden="1">'18'!$A$1:$BB$53</definedName>
    <definedName name="Z_8B4C5619_54EF_4E9D_AF19_AC3668C76619_.wvu.PrintArea" localSheetId="1" hidden="1">'19'!$A$1:$Y$31</definedName>
    <definedName name="Z_8B4C5619_54EF_4E9D_AF19_AC3668C76619_.wvu.PrintArea" localSheetId="2" hidden="1">'20'!$A$1:$Q$31</definedName>
    <definedName name="Z_8B4C5619_54EF_4E9D_AF19_AC3668C76619_.wvu.PrintArea" localSheetId="3" hidden="1">'21'!$A$1:$Q$35</definedName>
    <definedName name="Z_8B4C5619_54EF_4E9D_AF19_AC3668C76619_.wvu.PrintArea" localSheetId="4" hidden="1">'22'!$A$1:$Q$90</definedName>
    <definedName name="Z_8B4C5619_54EF_4E9D_AF19_AC3668C76619_.wvu.PrintArea" localSheetId="5" hidden="1">'23'!$A$1:$Q$38</definedName>
    <definedName name="Z_8B4C5619_54EF_4E9D_AF19_AC3668C76619_.wvu.PrintTitles" localSheetId="3" hidden="1">'21'!$1:$4</definedName>
    <definedName name="Z_8B4C5619_54EF_4E9D_AF19_AC3668C76619_.wvu.PrintTitles" localSheetId="4" hidden="1">'22'!$1:$3</definedName>
    <definedName name="Z_8B4C5619_54EF_4E9D_AF19_AC3668C76619_.wvu.PrintTitles" localSheetId="5" hidden="1">'23'!$1:$1</definedName>
    <definedName name="Z_A7DD4900_348E_11D6_BB3F_0000F442E53A_.wvu.PrintArea" localSheetId="1" hidden="1">'19'!#REF!</definedName>
    <definedName name="Z_A7DD4900_348E_11D6_BB3F_0000F442E53A_.wvu.PrintArea" localSheetId="2" hidden="1">'20'!$A$1:$J$228</definedName>
    <definedName name="Z_A7DD4900_348E_11D6_BB3F_0000F442E53A_.wvu.PrintArea" localSheetId="3" hidden="1">'21'!$A$1:$R$35</definedName>
    <definedName name="Z_A7DD4900_348E_11D6_BB3F_0000F442E53A_.wvu.PrintArea" localSheetId="4" hidden="1">'22'!$A$1:$W$89</definedName>
    <definedName name="Z_A7DD4900_348E_11D6_BB3F_0000F442E53A_.wvu.PrintArea" localSheetId="5" hidden="1">'23'!$A$1:$R$1</definedName>
    <definedName name="Z_BA42DD04_CA56_4524_84BA_199D2B86C3FD_.wvu.PrintArea" localSheetId="0" hidden="1">'18'!$A$1:$BA$56</definedName>
    <definedName name="Z_BA42DD04_CA56_4524_84BA_199D2B86C3FD_.wvu.PrintArea" localSheetId="1" hidden="1">'19'!$A$1:$S$31</definedName>
    <definedName name="Z_BA42DD04_CA56_4524_84BA_199D2B86C3FD_.wvu.PrintArea" localSheetId="2" hidden="1">'20'!$A$1:$R$32</definedName>
    <definedName name="Z_BA42DD04_CA56_4524_84BA_199D2B86C3FD_.wvu.PrintArea" localSheetId="3" hidden="1">'21'!$A$1:$Q$37</definedName>
    <definedName name="Z_BA42DD04_CA56_4524_84BA_199D2B86C3FD_.wvu.PrintArea" localSheetId="4" hidden="1">'22'!$A$1:$Q$90</definedName>
    <definedName name="Z_BA42DD04_CA56_4524_84BA_199D2B86C3FD_.wvu.PrintArea" localSheetId="5" hidden="1">'23'!$A$1:$Q$39</definedName>
    <definedName name="Z_BA42DD04_CA56_4524_84BA_199D2B86C3FD_.wvu.PrintTitles" localSheetId="3" hidden="1">'21'!$1:$4</definedName>
    <definedName name="Z_BA42DD04_CA56_4524_84BA_199D2B86C3FD_.wvu.PrintTitles" localSheetId="4" hidden="1">'22'!$1:$3</definedName>
    <definedName name="Z_BA42DD04_CA56_4524_84BA_199D2B86C3FD_.wvu.PrintTitles" localSheetId="5" hidden="1">'23'!$1:$1</definedName>
    <definedName name="Z_C53DAF36_86E3_4E82_BA3B_10BBA9715F9B_.wvu.PrintArea" localSheetId="0" hidden="1">'18'!$A$1:$BA$56</definedName>
    <definedName name="Z_C53DAF36_86E3_4E82_BA3B_10BBA9715F9B_.wvu.PrintArea" localSheetId="1" hidden="1">'19'!$A$1:$S$31</definedName>
    <definedName name="Z_C53DAF36_86E3_4E82_BA3B_10BBA9715F9B_.wvu.PrintArea" localSheetId="2" hidden="1">'20'!$A$1:$R$32</definedName>
    <definedName name="Z_C53DAF36_86E3_4E82_BA3B_10BBA9715F9B_.wvu.PrintArea" localSheetId="3" hidden="1">'21'!$A$1:$Q$37</definedName>
    <definedName name="Z_C53DAF36_86E3_4E82_BA3B_10BBA9715F9B_.wvu.PrintArea" localSheetId="4" hidden="1">'22'!$A$1:$Q$90</definedName>
    <definedName name="Z_C53DAF36_86E3_4E82_BA3B_10BBA9715F9B_.wvu.PrintArea" localSheetId="5" hidden="1">'23'!$A$1:$Q$39</definedName>
    <definedName name="Z_C53DAF36_86E3_4E82_BA3B_10BBA9715F9B_.wvu.PrintTitles" localSheetId="3" hidden="1">'21'!$1:$4</definedName>
    <definedName name="Z_C53DAF36_86E3_4E82_BA3B_10BBA9715F9B_.wvu.PrintTitles" localSheetId="4" hidden="1">'22'!$1:$3</definedName>
    <definedName name="Z_C53DAF36_86E3_4E82_BA3B_10BBA9715F9B_.wvu.PrintTitles" localSheetId="5" hidden="1">'23'!$1:$1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D9" i="6"/>
  <c r="C9" i="6" s="1"/>
  <c r="E9" i="6"/>
  <c r="F9" i="6"/>
  <c r="G9" i="6"/>
  <c r="H9" i="6"/>
  <c r="I9" i="6"/>
  <c r="J9" i="6"/>
  <c r="K9" i="6"/>
  <c r="L9" i="6"/>
  <c r="M9" i="6"/>
  <c r="N9" i="6"/>
  <c r="O9" i="6"/>
  <c r="P9" i="6"/>
  <c r="Q9" i="6"/>
  <c r="C10" i="6"/>
  <c r="C11" i="6"/>
  <c r="C12" i="6"/>
  <c r="C13" i="6"/>
  <c r="C14" i="6"/>
  <c r="C15" i="6"/>
  <c r="D16" i="6"/>
  <c r="E16" i="6"/>
  <c r="F16" i="6"/>
  <c r="C16" i="6" s="1"/>
  <c r="G16" i="6"/>
  <c r="H16" i="6"/>
  <c r="I16" i="6"/>
  <c r="J16" i="6"/>
  <c r="K16" i="6"/>
  <c r="L16" i="6"/>
  <c r="M16" i="6"/>
  <c r="N16" i="6"/>
  <c r="O16" i="6"/>
  <c r="P16" i="6"/>
  <c r="Q16" i="6"/>
  <c r="C17" i="6"/>
  <c r="C18" i="6"/>
  <c r="C19" i="6"/>
  <c r="C20" i="6"/>
  <c r="C21" i="6"/>
  <c r="C22" i="6"/>
  <c r="D23" i="6"/>
  <c r="C23" i="6" s="1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H9" i="5"/>
  <c r="J9" i="5"/>
  <c r="L9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H15" i="5"/>
  <c r="J15" i="5"/>
  <c r="L15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H45" i="5"/>
  <c r="J45" i="5"/>
  <c r="L45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H66" i="5"/>
  <c r="J66" i="5"/>
  <c r="L66" i="5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D5" i="3"/>
  <c r="K5" i="3"/>
  <c r="L5" i="3"/>
  <c r="N5" i="3"/>
  <c r="B6" i="3"/>
  <c r="G6" i="3"/>
  <c r="H6" i="3"/>
  <c r="I6" i="3"/>
  <c r="J6" i="3"/>
  <c r="O6" i="3"/>
  <c r="P6" i="3"/>
  <c r="Q6" i="3"/>
  <c r="D7" i="3"/>
  <c r="K7" i="3"/>
  <c r="K6" i="3" s="1"/>
  <c r="L7" i="3"/>
  <c r="N7" i="3"/>
  <c r="B8" i="3"/>
  <c r="D8" i="3" s="1"/>
  <c r="C8" i="3"/>
  <c r="C6" i="3" s="1"/>
  <c r="D6" i="3" s="1"/>
  <c r="E8" i="3"/>
  <c r="E6" i="3" s="1"/>
  <c r="F8" i="3"/>
  <c r="F6" i="3" s="1"/>
  <c r="G8" i="3"/>
  <c r="H8" i="3"/>
  <c r="I8" i="3"/>
  <c r="J8" i="3"/>
  <c r="K8" i="3"/>
  <c r="L8" i="3"/>
  <c r="M8" i="3"/>
  <c r="M6" i="3" s="1"/>
  <c r="N8" i="3"/>
  <c r="O8" i="3"/>
  <c r="P8" i="3"/>
  <c r="Q8" i="3"/>
  <c r="D9" i="3"/>
  <c r="L9" i="3"/>
  <c r="N9" i="3"/>
  <c r="D10" i="3"/>
  <c r="L10" i="3"/>
  <c r="N10" i="3"/>
  <c r="D11" i="3"/>
  <c r="L11" i="3"/>
  <c r="N11" i="3"/>
  <c r="D12" i="3"/>
  <c r="L12" i="3"/>
  <c r="N12" i="3"/>
  <c r="D13" i="3"/>
  <c r="L13" i="3"/>
  <c r="N13" i="3"/>
  <c r="D14" i="3"/>
  <c r="L14" i="3"/>
  <c r="N14" i="3"/>
  <c r="D15" i="3"/>
  <c r="L15" i="3"/>
  <c r="N15" i="3"/>
  <c r="D16" i="3"/>
  <c r="L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D5" i="2"/>
  <c r="H5" i="2"/>
  <c r="M5" i="2"/>
  <c r="N5" i="2"/>
  <c r="P5" i="2"/>
  <c r="C6" i="2"/>
  <c r="E6" i="2"/>
  <c r="G6" i="2"/>
  <c r="I6" i="2"/>
  <c r="K6" i="2"/>
  <c r="L6" i="2"/>
  <c r="O6" i="2"/>
  <c r="P6" i="2"/>
  <c r="Q6" i="2"/>
  <c r="S6" i="2"/>
  <c r="D7" i="2"/>
  <c r="H7" i="2"/>
  <c r="M7" i="2"/>
  <c r="N7" i="2"/>
  <c r="P7" i="2"/>
  <c r="B8" i="2"/>
  <c r="B6" i="2" s="1"/>
  <c r="D6" i="2" s="1"/>
  <c r="C8" i="2"/>
  <c r="E8" i="2"/>
  <c r="F8" i="2"/>
  <c r="F6" i="2" s="1"/>
  <c r="G8" i="2"/>
  <c r="I8" i="2"/>
  <c r="M8" i="2" s="1"/>
  <c r="J8" i="2"/>
  <c r="J6" i="2" s="1"/>
  <c r="K8" i="2"/>
  <c r="L8" i="2"/>
  <c r="O8" i="2"/>
  <c r="P8" i="2"/>
  <c r="Q8" i="2"/>
  <c r="R8" i="2"/>
  <c r="R6" i="2" s="1"/>
  <c r="S8" i="2"/>
  <c r="D9" i="2"/>
  <c r="H9" i="2"/>
  <c r="M9" i="2"/>
  <c r="N9" i="2" s="1"/>
  <c r="P9" i="2"/>
  <c r="D10" i="2"/>
  <c r="H10" i="2"/>
  <c r="M10" i="2"/>
  <c r="N10" i="2"/>
  <c r="P10" i="2"/>
  <c r="D11" i="2"/>
  <c r="H11" i="2"/>
  <c r="M11" i="2"/>
  <c r="N11" i="2"/>
  <c r="P11" i="2"/>
  <c r="D12" i="2"/>
  <c r="H12" i="2"/>
  <c r="M12" i="2"/>
  <c r="N12" i="2"/>
  <c r="P12" i="2"/>
  <c r="D13" i="2"/>
  <c r="H13" i="2"/>
  <c r="M13" i="2"/>
  <c r="N13" i="2" s="1"/>
  <c r="P13" i="2"/>
  <c r="D14" i="2"/>
  <c r="H14" i="2"/>
  <c r="M14" i="2"/>
  <c r="N14" i="2"/>
  <c r="P14" i="2"/>
  <c r="D15" i="2"/>
  <c r="H15" i="2"/>
  <c r="M15" i="2"/>
  <c r="N15" i="2"/>
  <c r="P15" i="2"/>
  <c r="D16" i="2"/>
  <c r="H16" i="2"/>
  <c r="M16" i="2"/>
  <c r="N16" i="2"/>
  <c r="P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AD6" i="1"/>
  <c r="AH6" i="1"/>
  <c r="AL6" i="1"/>
  <c r="AD7" i="1"/>
  <c r="AH7" i="1"/>
  <c r="AL7" i="1"/>
  <c r="K8" i="1"/>
  <c r="O8" i="1"/>
  <c r="S8" i="1"/>
  <c r="W8" i="1"/>
  <c r="AA8" i="1"/>
  <c r="AE8" i="1"/>
  <c r="AI8" i="1"/>
  <c r="AM8" i="1"/>
  <c r="AQ8" i="1"/>
  <c r="AU8" i="1"/>
  <c r="AY8" i="1"/>
  <c r="L9" i="1"/>
  <c r="P9" i="1"/>
  <c r="T9" i="1"/>
  <c r="X9" i="1"/>
  <c r="AB9" i="1"/>
  <c r="AF9" i="1"/>
  <c r="AG9" i="1"/>
  <c r="AD10" i="1"/>
  <c r="AH10" i="1"/>
  <c r="AH8" i="1" s="1"/>
  <c r="AD11" i="1"/>
  <c r="AD9" i="1" s="1"/>
  <c r="AH11" i="1"/>
  <c r="D12" i="1"/>
  <c r="E12" i="1"/>
  <c r="F12" i="1"/>
  <c r="G12" i="1"/>
  <c r="H12" i="1"/>
  <c r="I12" i="1"/>
  <c r="J12" i="1"/>
  <c r="K12" i="1"/>
  <c r="L12" i="1"/>
  <c r="L8" i="1" s="1"/>
  <c r="M12" i="1"/>
  <c r="M8" i="1" s="1"/>
  <c r="N12" i="1"/>
  <c r="N8" i="1" s="1"/>
  <c r="O12" i="1"/>
  <c r="P12" i="1"/>
  <c r="P8" i="1" s="1"/>
  <c r="Q12" i="1"/>
  <c r="Q8" i="1" s="1"/>
  <c r="R12" i="1"/>
  <c r="R8" i="1" s="1"/>
  <c r="S12" i="1"/>
  <c r="T12" i="1"/>
  <c r="T8" i="1" s="1"/>
  <c r="U12" i="1"/>
  <c r="U8" i="1" s="1"/>
  <c r="V12" i="1"/>
  <c r="V8" i="1" s="1"/>
  <c r="W12" i="1"/>
  <c r="X12" i="1"/>
  <c r="X8" i="1" s="1"/>
  <c r="Y12" i="1"/>
  <c r="Y8" i="1" s="1"/>
  <c r="Z12" i="1"/>
  <c r="Z8" i="1" s="1"/>
  <c r="AA12" i="1"/>
  <c r="AB12" i="1"/>
  <c r="AB8" i="1" s="1"/>
  <c r="AC12" i="1"/>
  <c r="AC8" i="1" s="1"/>
  <c r="AD12" i="1"/>
  <c r="AD8" i="1" s="1"/>
  <c r="AE12" i="1"/>
  <c r="AF12" i="1"/>
  <c r="AF8" i="1" s="1"/>
  <c r="AG12" i="1"/>
  <c r="AG8" i="1" s="1"/>
  <c r="AH12" i="1"/>
  <c r="AI12" i="1"/>
  <c r="AJ12" i="1"/>
  <c r="AJ8" i="1" s="1"/>
  <c r="AK12" i="1"/>
  <c r="AK8" i="1" s="1"/>
  <c r="AL12" i="1"/>
  <c r="AL8" i="1" s="1"/>
  <c r="AM12" i="1"/>
  <c r="AN12" i="1"/>
  <c r="AN8" i="1" s="1"/>
  <c r="AO12" i="1"/>
  <c r="AO8" i="1" s="1"/>
  <c r="AP12" i="1"/>
  <c r="AP8" i="1" s="1"/>
  <c r="AQ12" i="1"/>
  <c r="AR12" i="1"/>
  <c r="AR8" i="1" s="1"/>
  <c r="AS12" i="1"/>
  <c r="AS8" i="1" s="1"/>
  <c r="AT12" i="1"/>
  <c r="AT8" i="1" s="1"/>
  <c r="AU12" i="1"/>
  <c r="AV12" i="1"/>
  <c r="AV8" i="1" s="1"/>
  <c r="AW12" i="1"/>
  <c r="AW8" i="1" s="1"/>
  <c r="AX12" i="1"/>
  <c r="AX8" i="1" s="1"/>
  <c r="AY12" i="1"/>
  <c r="AZ12" i="1"/>
  <c r="AZ8" i="1" s="1"/>
  <c r="BA12" i="1"/>
  <c r="BA8" i="1" s="1"/>
  <c r="K13" i="1"/>
  <c r="K9" i="1" s="1"/>
  <c r="L13" i="1"/>
  <c r="M13" i="1"/>
  <c r="M9" i="1" s="1"/>
  <c r="N13" i="1"/>
  <c r="N9" i="1" s="1"/>
  <c r="O13" i="1"/>
  <c r="O9" i="1" s="1"/>
  <c r="P13" i="1"/>
  <c r="Q13" i="1"/>
  <c r="Q9" i="1" s="1"/>
  <c r="R13" i="1"/>
  <c r="R9" i="1" s="1"/>
  <c r="S13" i="1"/>
  <c r="S9" i="1" s="1"/>
  <c r="T13" i="1"/>
  <c r="U13" i="1"/>
  <c r="U9" i="1" s="1"/>
  <c r="V13" i="1"/>
  <c r="V9" i="1" s="1"/>
  <c r="W13" i="1"/>
  <c r="W9" i="1" s="1"/>
  <c r="X13" i="1"/>
  <c r="Y13" i="1"/>
  <c r="Y9" i="1" s="1"/>
  <c r="Z13" i="1"/>
  <c r="Z9" i="1" s="1"/>
  <c r="AA13" i="1"/>
  <c r="AA9" i="1" s="1"/>
  <c r="AB13" i="1"/>
  <c r="AC13" i="1"/>
  <c r="AC9" i="1" s="1"/>
  <c r="AD13" i="1"/>
  <c r="AE13" i="1"/>
  <c r="AE9" i="1" s="1"/>
  <c r="AF13" i="1"/>
  <c r="AH13" i="1"/>
  <c r="AH9" i="1" s="1"/>
  <c r="AI13" i="1"/>
  <c r="AI9" i="1" s="1"/>
  <c r="AJ13" i="1"/>
  <c r="AJ9" i="1" s="1"/>
  <c r="AK13" i="1"/>
  <c r="AK9" i="1" s="1"/>
  <c r="AL13" i="1"/>
  <c r="AL9" i="1" s="1"/>
  <c r="AM13" i="1"/>
  <c r="AM9" i="1" s="1"/>
  <c r="AN13" i="1"/>
  <c r="AN9" i="1" s="1"/>
  <c r="AO13" i="1"/>
  <c r="AO9" i="1" s="1"/>
  <c r="AP13" i="1"/>
  <c r="AP9" i="1" s="1"/>
  <c r="AQ13" i="1"/>
  <c r="AQ9" i="1" s="1"/>
  <c r="AR13" i="1"/>
  <c r="AR9" i="1" s="1"/>
  <c r="AS13" i="1"/>
  <c r="AS9" i="1" s="1"/>
  <c r="AT13" i="1"/>
  <c r="AT9" i="1" s="1"/>
  <c r="AU13" i="1"/>
  <c r="AU9" i="1" s="1"/>
  <c r="AV13" i="1"/>
  <c r="AV9" i="1" s="1"/>
  <c r="AW13" i="1"/>
  <c r="AW9" i="1" s="1"/>
  <c r="AX13" i="1"/>
  <c r="AX9" i="1" s="1"/>
  <c r="AY13" i="1"/>
  <c r="AY9" i="1" s="1"/>
  <c r="AZ13" i="1"/>
  <c r="AZ9" i="1" s="1"/>
  <c r="BA13" i="1"/>
  <c r="BA9" i="1" s="1"/>
  <c r="AD14" i="1"/>
  <c r="AH14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H30" i="1" s="1"/>
  <c r="AG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D31" i="1" s="1"/>
  <c r="AC31" i="1"/>
  <c r="AE31" i="1"/>
  <c r="AF31" i="1"/>
  <c r="AH31" i="1" s="1"/>
  <c r="AG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N8" i="2" l="1"/>
  <c r="M6" i="2"/>
  <c r="N6" i="2" s="1"/>
  <c r="L6" i="3"/>
  <c r="N6" i="3"/>
  <c r="H8" i="2"/>
  <c r="H6" i="2" s="1"/>
  <c r="D8" i="2"/>
</calcChain>
</file>

<file path=xl/sharedStrings.xml><?xml version="1.0" encoding="utf-8"?>
<sst xmlns="http://schemas.openxmlformats.org/spreadsheetml/2006/main" count="1943" uniqueCount="173">
  <si>
    <t>-</t>
  </si>
  <si>
    <t>医療機関委託(再掲)</t>
  </si>
  <si>
    <t>実　施　数</t>
  </si>
  <si>
    <t>奥尻町</t>
  </si>
  <si>
    <t>乙部町</t>
  </si>
  <si>
    <t>厚沢部町</t>
  </si>
  <si>
    <t>上ノ国町</t>
  </si>
  <si>
    <t>江差町</t>
  </si>
  <si>
    <t>江差保健所</t>
  </si>
  <si>
    <t>南檜山
第2次保健医療福祉圏</t>
    <phoneticPr fontId="9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</si>
  <si>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</si>
  <si>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</si>
  <si>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</si>
  <si>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</si>
  <si>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</si>
  <si>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9"/>
  </si>
  <si>
    <t>医療機関委託(再掲)</t>
    <rPh sb="0" eb="2">
      <t>イリョウ</t>
    </rPh>
    <rPh sb="2" eb="3">
      <t>キ</t>
    </rPh>
    <rPh sb="3" eb="4">
      <t>セキ</t>
    </rPh>
    <rPh sb="4" eb="6">
      <t>イタク</t>
    </rPh>
    <rPh sb="7" eb="9">
      <t>サイケイ</t>
    </rPh>
    <phoneticPr fontId="9"/>
  </si>
  <si>
    <t>-</t>
    <phoneticPr fontId="9"/>
  </si>
  <si>
    <t>森町</t>
    <rPh sb="0" eb="2">
      <t>モリマチ</t>
    </rPh>
    <phoneticPr fontId="9"/>
  </si>
  <si>
    <t>鹿部町</t>
    <rPh sb="0" eb="3">
      <t>シカベチョウ</t>
    </rPh>
    <phoneticPr fontId="9"/>
  </si>
  <si>
    <t>七飯町</t>
    <rPh sb="0" eb="3">
      <t>ナナエチョウ</t>
    </rPh>
    <phoneticPr fontId="9"/>
  </si>
  <si>
    <t>木古内町</t>
    <rPh sb="0" eb="4">
      <t>キコナイチョウ</t>
    </rPh>
    <phoneticPr fontId="9"/>
  </si>
  <si>
    <t>知内町</t>
    <rPh sb="0" eb="3">
      <t>シリウチチョウ</t>
    </rPh>
    <phoneticPr fontId="9"/>
  </si>
  <si>
    <t>福島町</t>
    <rPh sb="0" eb="3">
      <t>フクシマチョウ</t>
    </rPh>
    <phoneticPr fontId="9"/>
  </si>
  <si>
    <t>松前町</t>
    <rPh sb="0" eb="3">
      <t>マツマエチョウ</t>
    </rPh>
    <phoneticPr fontId="9"/>
  </si>
  <si>
    <t>北斗市</t>
    <rPh sb="0" eb="3">
      <t>ホクトシ</t>
    </rPh>
    <phoneticPr fontId="9"/>
  </si>
  <si>
    <t>渡島保健所</t>
    <rPh sb="0" eb="2">
      <t>オシマ</t>
    </rPh>
    <phoneticPr fontId="9"/>
  </si>
  <si>
    <t>市立函館保健所</t>
    <rPh sb="0" eb="2">
      <t>シリツ</t>
    </rPh>
    <rPh sb="2" eb="4">
      <t>ハコダテ</t>
    </rPh>
    <phoneticPr fontId="9"/>
  </si>
  <si>
    <t>南渡島圏域</t>
    <rPh sb="0" eb="1">
      <t>ミナミ</t>
    </rPh>
    <rPh sb="1" eb="3">
      <t>オシマ</t>
    </rPh>
    <rPh sb="3" eb="5">
      <t>ケンイキ</t>
    </rPh>
    <phoneticPr fontId="9"/>
  </si>
  <si>
    <t>全道</t>
  </si>
  <si>
    <t>受診延人員</t>
    <rPh sb="0" eb="2">
      <t>ジュシン</t>
    </rPh>
    <rPh sb="2" eb="3">
      <t>ノ</t>
    </rPh>
    <rPh sb="3" eb="5">
      <t>ジンイン</t>
    </rPh>
    <phoneticPr fontId="9"/>
  </si>
  <si>
    <t>受診実人員</t>
    <rPh sb="0" eb="2">
      <t>ジュシン</t>
    </rPh>
    <rPh sb="2" eb="3">
      <t>ジツ</t>
    </rPh>
    <rPh sb="3" eb="5">
      <t>ジンイン</t>
    </rPh>
    <phoneticPr fontId="9"/>
  </si>
  <si>
    <t>受診率(%)  d/c</t>
    <rPh sb="0" eb="3">
      <t>ジュシンリツ</t>
    </rPh>
    <phoneticPr fontId="9"/>
  </si>
  <si>
    <t>受診実人員  d</t>
    <rPh sb="0" eb="2">
      <t>ジュシン</t>
    </rPh>
    <rPh sb="2" eb="3">
      <t>ジツ</t>
    </rPh>
    <rPh sb="3" eb="5">
      <t>ジンイン</t>
    </rPh>
    <phoneticPr fontId="9"/>
  </si>
  <si>
    <t>対象人員    c</t>
    <rPh sb="0" eb="2">
      <t>タイショウ</t>
    </rPh>
    <rPh sb="2" eb="4">
      <t>ジンイン</t>
    </rPh>
    <phoneticPr fontId="9"/>
  </si>
  <si>
    <t>受診率(%)  b/a</t>
    <rPh sb="0" eb="3">
      <t>ジュシンリツ</t>
    </rPh>
    <phoneticPr fontId="9"/>
  </si>
  <si>
    <t>受診実人員  b</t>
    <rPh sb="0" eb="2">
      <t>ジュシン</t>
    </rPh>
    <rPh sb="2" eb="3">
      <t>ジツ</t>
    </rPh>
    <rPh sb="3" eb="5">
      <t>ジンイン</t>
    </rPh>
    <phoneticPr fontId="9"/>
  </si>
  <si>
    <t>対象人員　a</t>
    <rPh sb="0" eb="2">
      <t>タイショウ</t>
    </rPh>
    <rPh sb="2" eb="4">
      <t>ジンイン</t>
    </rPh>
    <phoneticPr fontId="9"/>
  </si>
  <si>
    <t>対象人員</t>
    <rPh sb="0" eb="2">
      <t>タイショウ</t>
    </rPh>
    <rPh sb="2" eb="4">
      <t>ジンイン</t>
    </rPh>
    <phoneticPr fontId="9"/>
  </si>
  <si>
    <t>（第8月～分娩まで)</t>
    <rPh sb="1" eb="2">
      <t>ダイ</t>
    </rPh>
    <rPh sb="3" eb="4">
      <t>ツキ</t>
    </rPh>
    <rPh sb="5" eb="7">
      <t>ブンベン</t>
    </rPh>
    <phoneticPr fontId="9"/>
  </si>
  <si>
    <t>（第6月~第7月)</t>
    <rPh sb="1" eb="2">
      <t>ダイ</t>
    </rPh>
    <rPh sb="3" eb="4">
      <t>ツキ</t>
    </rPh>
    <rPh sb="5" eb="6">
      <t>ダイ</t>
    </rPh>
    <rPh sb="7" eb="8">
      <t>ツキ</t>
    </rPh>
    <phoneticPr fontId="9"/>
  </si>
  <si>
    <t>（第4月~第5月)</t>
    <rPh sb="1" eb="2">
      <t>ダイ</t>
    </rPh>
    <rPh sb="3" eb="4">
      <t>ツキ</t>
    </rPh>
    <rPh sb="5" eb="6">
      <t>ダイ</t>
    </rPh>
    <rPh sb="7" eb="8">
      <t>ツキ</t>
    </rPh>
    <phoneticPr fontId="9"/>
  </si>
  <si>
    <t>（第3月以内)</t>
    <rPh sb="1" eb="2">
      <t>ダイ</t>
    </rPh>
    <rPh sb="3" eb="4">
      <t>ツキ</t>
    </rPh>
    <rPh sb="4" eb="6">
      <t>イナイ</t>
    </rPh>
    <phoneticPr fontId="9"/>
  </si>
  <si>
    <t>乳児</t>
    <rPh sb="0" eb="2">
      <t>ニュウジ</t>
    </rPh>
    <phoneticPr fontId="9"/>
  </si>
  <si>
    <t>妊婦</t>
    <rPh sb="0" eb="2">
      <t>ニンプ</t>
    </rPh>
    <phoneticPr fontId="9"/>
  </si>
  <si>
    <t>その他</t>
    <rPh sb="2" eb="3">
      <t>タ</t>
    </rPh>
    <phoneticPr fontId="9"/>
  </si>
  <si>
    <t>4～6歳</t>
    <rPh sb="3" eb="4">
      <t>サイ</t>
    </rPh>
    <phoneticPr fontId="9"/>
  </si>
  <si>
    <t>3歳</t>
    <rPh sb="1" eb="2">
      <t>サイ</t>
    </rPh>
    <phoneticPr fontId="9"/>
  </si>
  <si>
    <t>1歳
6ヶ月</t>
    <rPh sb="1" eb="2">
      <t>サイ</t>
    </rPh>
    <rPh sb="5" eb="6">
      <t>ゲツ</t>
    </rPh>
    <phoneticPr fontId="9"/>
  </si>
  <si>
    <t>9～12
ヶ月</t>
    <rPh sb="6" eb="7">
      <t>ゲツ</t>
    </rPh>
    <phoneticPr fontId="9"/>
  </si>
  <si>
    <t>6～8
ヶ月</t>
    <rPh sb="5" eb="6">
      <t>ゲツ</t>
    </rPh>
    <phoneticPr fontId="9"/>
  </si>
  <si>
    <t>3～5
ヶ月</t>
    <rPh sb="5" eb="6">
      <t>ゲツ</t>
    </rPh>
    <phoneticPr fontId="9"/>
  </si>
  <si>
    <t>1～2
ヶ月</t>
    <rPh sb="5" eb="6">
      <t>ゲツ</t>
    </rPh>
    <phoneticPr fontId="9"/>
  </si>
  <si>
    <t>その他</t>
    <rPh sb="0" eb="3">
      <t>ソノタ</t>
    </rPh>
    <phoneticPr fontId="9"/>
  </si>
  <si>
    <t>４～６歳</t>
    <rPh sb="3" eb="4">
      <t>サイ</t>
    </rPh>
    <phoneticPr fontId="9"/>
  </si>
  <si>
    <t>３歳</t>
    <rPh sb="1" eb="2">
      <t>サイ</t>
    </rPh>
    <phoneticPr fontId="9"/>
  </si>
  <si>
    <t>１歳６ヶ月</t>
    <rPh sb="1" eb="2">
      <t>サイ</t>
    </rPh>
    <rPh sb="4" eb="5">
      <t>ゲツ</t>
    </rPh>
    <phoneticPr fontId="9"/>
  </si>
  <si>
    <t xml:space="preserve">9～12ヶ月
</t>
    <rPh sb="5" eb="6">
      <t>ゲツ</t>
    </rPh>
    <phoneticPr fontId="9"/>
  </si>
  <si>
    <t xml:space="preserve">6～8ヶ月
</t>
    <rPh sb="4" eb="5">
      <t>ゲツ</t>
    </rPh>
    <phoneticPr fontId="9"/>
  </si>
  <si>
    <t xml:space="preserve">3～5ヶ月
</t>
    <rPh sb="4" eb="5">
      <t>ゲツ</t>
    </rPh>
    <phoneticPr fontId="9"/>
  </si>
  <si>
    <t xml:space="preserve">1～2ヶ月
</t>
    <rPh sb="4" eb="5">
      <t>ゲツ</t>
    </rPh>
    <phoneticPr fontId="9"/>
  </si>
  <si>
    <t>不詳</t>
    <rPh sb="0" eb="2">
      <t>フショウ</t>
    </rPh>
    <phoneticPr fontId="9"/>
  </si>
  <si>
    <t>分娩後</t>
    <rPh sb="0" eb="1">
      <t>ブン</t>
    </rPh>
    <rPh sb="1" eb="2">
      <t>ベン</t>
    </rPh>
    <rPh sb="2" eb="3">
      <t>ゴ</t>
    </rPh>
    <phoneticPr fontId="9"/>
  </si>
  <si>
    <t>満28週～分娩まで　　　</t>
    <rPh sb="0" eb="1">
      <t>マン</t>
    </rPh>
    <rPh sb="3" eb="4">
      <t>シュウ</t>
    </rPh>
    <rPh sb="5" eb="6">
      <t>ブン</t>
    </rPh>
    <rPh sb="6" eb="7">
      <t>ベン</t>
    </rPh>
    <phoneticPr fontId="9"/>
  </si>
  <si>
    <t>満20週~27週</t>
    <rPh sb="0" eb="1">
      <t>マン</t>
    </rPh>
    <rPh sb="3" eb="4">
      <t>シュウ</t>
    </rPh>
    <rPh sb="7" eb="8">
      <t>シュウ</t>
    </rPh>
    <phoneticPr fontId="9"/>
  </si>
  <si>
    <t>満12週~19週</t>
    <rPh sb="0" eb="1">
      <t>マン</t>
    </rPh>
    <rPh sb="3" eb="4">
      <t>シュウ</t>
    </rPh>
    <rPh sb="7" eb="8">
      <t>シュウ</t>
    </rPh>
    <phoneticPr fontId="9"/>
  </si>
  <si>
    <t>満11週以内</t>
    <rPh sb="0" eb="1">
      <t>マン</t>
    </rPh>
    <rPh sb="3" eb="4">
      <t>シュウ</t>
    </rPh>
    <rPh sb="4" eb="6">
      <t>イナイ</t>
    </rPh>
    <phoneticPr fontId="9"/>
  </si>
  <si>
    <t>事後指導</t>
    <rPh sb="0" eb="2">
      <t>ジゴ</t>
    </rPh>
    <rPh sb="2" eb="4">
      <t>シドウ</t>
    </rPh>
    <phoneticPr fontId="9"/>
  </si>
  <si>
    <t>Ｂ型肝炎検査</t>
    <phoneticPr fontId="9"/>
  </si>
  <si>
    <t>幼児</t>
    <rPh sb="0" eb="2">
      <t>ヨウジ</t>
    </rPh>
    <phoneticPr fontId="9"/>
  </si>
  <si>
    <t>産婦</t>
  </si>
  <si>
    <t>産婦</t>
    <rPh sb="0" eb="2">
      <t>サンプ</t>
    </rPh>
    <phoneticPr fontId="9"/>
  </si>
  <si>
    <t>再掲</t>
    <rPh sb="0" eb="2">
      <t>サイケイ</t>
    </rPh>
    <phoneticPr fontId="9"/>
  </si>
  <si>
    <t>妊娠届出数</t>
    <rPh sb="0" eb="1">
      <t>ニン</t>
    </rPh>
    <rPh sb="1" eb="2">
      <t>ハラ</t>
    </rPh>
    <rPh sb="2" eb="4">
      <t>トドケデ</t>
    </rPh>
    <rPh sb="4" eb="5">
      <t>スウ</t>
    </rPh>
    <phoneticPr fontId="9"/>
  </si>
  <si>
    <t>妊婦B型肝炎検査実人員</t>
    <rPh sb="0" eb="2">
      <t>ニンプ</t>
    </rPh>
    <rPh sb="3" eb="4">
      <t>カタ</t>
    </rPh>
    <rPh sb="4" eb="6">
      <t>カンエン</t>
    </rPh>
    <rPh sb="6" eb="8">
      <t>ケンサ</t>
    </rPh>
    <rPh sb="8" eb="11">
      <t>ジツジンイン</t>
    </rPh>
    <phoneticPr fontId="9"/>
  </si>
  <si>
    <t>精密健康診査受診実人員</t>
    <rPh sb="0" eb="2">
      <t>セイミツ</t>
    </rPh>
    <rPh sb="2" eb="4">
      <t>ケンコウ</t>
    </rPh>
    <rPh sb="4" eb="6">
      <t>シンサ</t>
    </rPh>
    <rPh sb="6" eb="8">
      <t>ジュシン</t>
    </rPh>
    <rPh sb="8" eb="9">
      <t>ジツ</t>
    </rPh>
    <rPh sb="9" eb="11">
      <t>ジンイン</t>
    </rPh>
    <phoneticPr fontId="9"/>
  </si>
  <si>
    <t>一般健康診査</t>
    <rPh sb="0" eb="2">
      <t>イッパン</t>
    </rPh>
    <rPh sb="2" eb="4">
      <t>ケンコウ</t>
    </rPh>
    <rPh sb="4" eb="6">
      <t>シンサ</t>
    </rPh>
    <phoneticPr fontId="9"/>
  </si>
  <si>
    <t>　</t>
    <phoneticPr fontId="9"/>
  </si>
  <si>
    <t>令和元年度</t>
  </si>
  <si>
    <t>第１８表　母子保健（妊娠の届出・健康診査）</t>
    <rPh sb="0" eb="1">
      <t>ダイ</t>
    </rPh>
    <rPh sb="3" eb="4">
      <t>ヒョウ</t>
    </rPh>
    <rPh sb="5" eb="7">
      <t>ボシ</t>
    </rPh>
    <rPh sb="7" eb="9">
      <t>ホケン</t>
    </rPh>
    <rPh sb="10" eb="12">
      <t>ニンシン</t>
    </rPh>
    <rPh sb="13" eb="14">
      <t>トド</t>
    </rPh>
    <rPh sb="14" eb="15">
      <t>デ</t>
    </rPh>
    <rPh sb="16" eb="18">
      <t>ケンコウ</t>
    </rPh>
    <rPh sb="18" eb="20">
      <t>シンサ</t>
    </rPh>
    <phoneticPr fontId="9"/>
  </si>
  <si>
    <t>資料　北海道母子保健報告システム事業</t>
    <rPh sb="0" eb="2">
      <t>シリョウ</t>
    </rPh>
    <rPh sb="3" eb="6">
      <t>ホッカイドウ</t>
    </rPh>
    <rPh sb="6" eb="8">
      <t>ボシ</t>
    </rPh>
    <rPh sb="8" eb="10">
      <t>ホケン</t>
    </rPh>
    <rPh sb="10" eb="12">
      <t>ホウコク</t>
    </rPh>
    <rPh sb="16" eb="18">
      <t>ジギョウ</t>
    </rPh>
    <phoneticPr fontId="9"/>
  </si>
  <si>
    <t>渡島保健所</t>
    <rPh sb="0" eb="2">
      <t>オシマ</t>
    </rPh>
    <rPh sb="2" eb="5">
      <t>ホケンジョ</t>
    </rPh>
    <phoneticPr fontId="9"/>
  </si>
  <si>
    <t>函館市</t>
    <rPh sb="0" eb="3">
      <t>ハコダテシ</t>
    </rPh>
    <phoneticPr fontId="9"/>
  </si>
  <si>
    <t>d/b</t>
    <phoneticPr fontId="9"/>
  </si>
  <si>
    <t>（％）c/b</t>
    <phoneticPr fontId="9"/>
  </si>
  <si>
    <t>う蝕罹患率</t>
    <rPh sb="1" eb="2">
      <t>ショク</t>
    </rPh>
    <rPh sb="2" eb="4">
      <t>リカン</t>
    </rPh>
    <rPh sb="4" eb="5">
      <t>リツ</t>
    </rPh>
    <phoneticPr fontId="9"/>
  </si>
  <si>
    <t>計
c</t>
    <rPh sb="0" eb="1">
      <t>ケイ</t>
    </rPh>
    <phoneticPr fontId="9"/>
  </si>
  <si>
    <t>C型</t>
    <rPh sb="1" eb="2">
      <t>カタ</t>
    </rPh>
    <phoneticPr fontId="9"/>
  </si>
  <si>
    <t>B型</t>
    <rPh sb="1" eb="2">
      <t>カタ</t>
    </rPh>
    <phoneticPr fontId="9"/>
  </si>
  <si>
    <t>A型</t>
    <rPh sb="1" eb="2">
      <t>カタ</t>
    </rPh>
    <phoneticPr fontId="9"/>
  </si>
  <si>
    <t>計</t>
    <rPh sb="0" eb="1">
      <t>ケイ</t>
    </rPh>
    <phoneticPr fontId="9"/>
  </si>
  <si>
    <t>Ｏ２型</t>
    <rPh sb="2" eb="3">
      <t>カタ</t>
    </rPh>
    <phoneticPr fontId="9"/>
  </si>
  <si>
    <t>Ｏ１型</t>
    <rPh sb="2" eb="3">
      <t>カタ</t>
    </rPh>
    <phoneticPr fontId="9"/>
  </si>
  <si>
    <t>その他異常</t>
    <rPh sb="2" eb="3">
      <t>タ</t>
    </rPh>
    <rPh sb="3" eb="5">
      <t>イジョウ</t>
    </rPh>
    <phoneticPr fontId="9"/>
  </si>
  <si>
    <t>咬合異常のある者</t>
    <rPh sb="0" eb="2">
      <t>コウゴウ</t>
    </rPh>
    <rPh sb="2" eb="4">
      <t>イジョウ</t>
    </rPh>
    <rPh sb="7" eb="8">
      <t>モノ</t>
    </rPh>
    <phoneticPr fontId="9"/>
  </si>
  <si>
    <t xml:space="preserve">軟組織の異常 </t>
    <rPh sb="0" eb="1">
      <t>ナン</t>
    </rPh>
    <rPh sb="1" eb="3">
      <t>ソシキ</t>
    </rPh>
    <rPh sb="4" eb="6">
      <t>イジョウ</t>
    </rPh>
    <phoneticPr fontId="9"/>
  </si>
  <si>
    <t>一人平均う歯数</t>
    <rPh sb="0" eb="2">
      <t>ヒトリ</t>
    </rPh>
    <rPh sb="2" eb="4">
      <t>ヘイキン</t>
    </rPh>
    <rPh sb="5" eb="6">
      <t>ハ</t>
    </rPh>
    <rPh sb="6" eb="7">
      <t>カズ</t>
    </rPh>
    <phoneticPr fontId="9"/>
  </si>
  <si>
    <t>う歯総本数 d</t>
    <rPh sb="1" eb="2">
      <t>ハ</t>
    </rPh>
    <rPh sb="2" eb="3">
      <t>ソウ</t>
    </rPh>
    <rPh sb="3" eb="5">
      <t>ホンスウ</t>
    </rPh>
    <phoneticPr fontId="9"/>
  </si>
  <si>
    <t>う歯のある者（罹患型）</t>
    <rPh sb="1" eb="2">
      <t>ハ</t>
    </rPh>
    <rPh sb="5" eb="6">
      <t>モノ</t>
    </rPh>
    <rPh sb="7" eb="9">
      <t>リカン</t>
    </rPh>
    <rPh sb="9" eb="10">
      <t>カタ</t>
    </rPh>
    <phoneticPr fontId="9"/>
  </si>
  <si>
    <t>う歯のない者（罹患型）</t>
    <rPh sb="1" eb="2">
      <t>ハ</t>
    </rPh>
    <rPh sb="5" eb="6">
      <t>モノ</t>
    </rPh>
    <rPh sb="7" eb="9">
      <t>リカン</t>
    </rPh>
    <rPh sb="9" eb="10">
      <t>カタ</t>
    </rPh>
    <phoneticPr fontId="9"/>
  </si>
  <si>
    <t>受診率
(%)
b/a</t>
    <rPh sb="0" eb="3">
      <t>ジュシンリツ</t>
    </rPh>
    <phoneticPr fontId="9"/>
  </si>
  <si>
    <t>受診者数
b</t>
    <rPh sb="0" eb="3">
      <t>ジュシンシャ</t>
    </rPh>
    <rPh sb="3" eb="4">
      <t>スウ</t>
    </rPh>
    <phoneticPr fontId="9"/>
  </si>
  <si>
    <t>対象者
a</t>
    <rPh sb="0" eb="3">
      <t>タイショウシャ</t>
    </rPh>
    <phoneticPr fontId="9"/>
  </si>
  <si>
    <t>第１９表　１歳６ヶ月児歯科健康診査の結果</t>
    <rPh sb="0" eb="1">
      <t>ダイ</t>
    </rPh>
    <rPh sb="3" eb="4">
      <t>ヒョウ</t>
    </rPh>
    <rPh sb="6" eb="7">
      <t>サイ</t>
    </rPh>
    <rPh sb="8" eb="10">
      <t>カゲツ</t>
    </rPh>
    <rPh sb="10" eb="11">
      <t>ジ</t>
    </rPh>
    <rPh sb="11" eb="13">
      <t>シカ</t>
    </rPh>
    <rPh sb="13" eb="15">
      <t>ケンコウ</t>
    </rPh>
    <rPh sb="15" eb="17">
      <t>シンサ</t>
    </rPh>
    <rPh sb="18" eb="20">
      <t>ケッカ</t>
    </rPh>
    <phoneticPr fontId="9"/>
  </si>
  <si>
    <t>南檜山
第2次保健
医療福祉圏</t>
    <phoneticPr fontId="9"/>
  </si>
  <si>
    <t>北渡島檜山
第2次保健
医療福祉圏</t>
    <phoneticPr fontId="9"/>
  </si>
  <si>
    <t>d</t>
    <phoneticPr fontId="9"/>
  </si>
  <si>
    <t>c/b</t>
    <phoneticPr fontId="9"/>
  </si>
  <si>
    <t>c</t>
    <phoneticPr fontId="9"/>
  </si>
  <si>
    <t>b/a</t>
    <phoneticPr fontId="9"/>
  </si>
  <si>
    <t>b</t>
  </si>
  <si>
    <t>a</t>
  </si>
  <si>
    <t>C2型</t>
    <rPh sb="2" eb="3">
      <t>ガタ</t>
    </rPh>
    <phoneticPr fontId="9"/>
  </si>
  <si>
    <t>C1型</t>
    <rPh sb="2" eb="3">
      <t>カタ</t>
    </rPh>
    <phoneticPr fontId="9"/>
  </si>
  <si>
    <t>軟組織の異常</t>
    <rPh sb="0" eb="1">
      <t>ナン</t>
    </rPh>
    <rPh sb="1" eb="3">
      <t>ソシキ</t>
    </rPh>
    <rPh sb="4" eb="6">
      <t>イジョウ</t>
    </rPh>
    <phoneticPr fontId="9"/>
  </si>
  <si>
    <t>う歯総本数</t>
    <rPh sb="1" eb="2">
      <t>ハ</t>
    </rPh>
    <rPh sb="2" eb="3">
      <t>ソウ</t>
    </rPh>
    <rPh sb="3" eb="5">
      <t>ホンスウ</t>
    </rPh>
    <phoneticPr fontId="9"/>
  </si>
  <si>
    <t>う歯のない者</t>
    <rPh sb="1" eb="2">
      <t>ハ</t>
    </rPh>
    <rPh sb="5" eb="6">
      <t>モノ</t>
    </rPh>
    <phoneticPr fontId="9"/>
  </si>
  <si>
    <t>受診率(%)</t>
    <rPh sb="0" eb="3">
      <t>ジュシンリツ</t>
    </rPh>
    <phoneticPr fontId="9"/>
  </si>
  <si>
    <t>受診者数</t>
    <rPh sb="0" eb="3">
      <t>ジュシンシャ</t>
    </rPh>
    <rPh sb="3" eb="4">
      <t>スウ</t>
    </rPh>
    <phoneticPr fontId="9"/>
  </si>
  <si>
    <t>対象者</t>
    <rPh sb="0" eb="3">
      <t>タイショウシャ</t>
    </rPh>
    <phoneticPr fontId="9"/>
  </si>
  <si>
    <t>第２０表　３歳児歯科健康診査の結果</t>
    <rPh sb="0" eb="1">
      <t>ダイ</t>
    </rPh>
    <rPh sb="3" eb="4">
      <t>ヒョウ</t>
    </rPh>
    <rPh sb="6" eb="7">
      <t>サイ</t>
    </rPh>
    <rPh sb="7" eb="8">
      <t>ジ</t>
    </rPh>
    <rPh sb="8" eb="10">
      <t>シカ</t>
    </rPh>
    <rPh sb="10" eb="12">
      <t>ケンコウ</t>
    </rPh>
    <rPh sb="12" eb="14">
      <t>シンサ</t>
    </rPh>
    <rPh sb="15" eb="17">
      <t>ケッカ</t>
    </rPh>
    <phoneticPr fontId="9"/>
  </si>
  <si>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9"/>
  </si>
  <si>
    <t>保健所活動</t>
  </si>
  <si>
    <t>渡島保健所活動</t>
    <rPh sb="0" eb="2">
      <t>オシマ</t>
    </rPh>
    <rPh sb="2" eb="5">
      <t>ホケンショ</t>
    </rPh>
    <rPh sb="5" eb="7">
      <t>カツドウ</t>
    </rPh>
    <phoneticPr fontId="9"/>
  </si>
  <si>
    <t>市立函館保健所活動</t>
    <rPh sb="0" eb="2">
      <t>シリツ</t>
    </rPh>
    <rPh sb="2" eb="4">
      <t>ハコダテ</t>
    </rPh>
    <rPh sb="4" eb="7">
      <t>ホケンジョ</t>
    </rPh>
    <rPh sb="7" eb="9">
      <t>カツドウ</t>
    </rPh>
    <phoneticPr fontId="9"/>
  </si>
  <si>
    <t>全道</t>
    <phoneticPr fontId="9"/>
  </si>
  <si>
    <t>(再掲)健診の事後指導</t>
    <rPh sb="1" eb="3">
      <t>サイケイ</t>
    </rPh>
    <rPh sb="4" eb="6">
      <t>ケンシン</t>
    </rPh>
    <rPh sb="7" eb="9">
      <t>ジゴ</t>
    </rPh>
    <rPh sb="9" eb="11">
      <t>シドウ</t>
    </rPh>
    <phoneticPr fontId="9"/>
  </si>
  <si>
    <t>延人員</t>
    <rPh sb="0" eb="1">
      <t>ノ</t>
    </rPh>
    <rPh sb="1" eb="3">
      <t>ジンイン</t>
    </rPh>
    <phoneticPr fontId="9"/>
  </si>
  <si>
    <t>実人員</t>
    <rPh sb="0" eb="1">
      <t>ミ</t>
    </rPh>
    <rPh sb="1" eb="3">
      <t>ジンイン</t>
    </rPh>
    <phoneticPr fontId="9"/>
  </si>
  <si>
    <t>電話相談延人員</t>
    <rPh sb="0" eb="2">
      <t>デンワ</t>
    </rPh>
    <rPh sb="2" eb="4">
      <t>ソウダン</t>
    </rPh>
    <rPh sb="4" eb="5">
      <t>ノ</t>
    </rPh>
    <rPh sb="5" eb="7">
      <t>ジンイン</t>
    </rPh>
    <phoneticPr fontId="9"/>
  </si>
  <si>
    <t>幼  児</t>
    <rPh sb="0" eb="1">
      <t>ヨウ</t>
    </rPh>
    <rPh sb="3" eb="4">
      <t>コ</t>
    </rPh>
    <phoneticPr fontId="9"/>
  </si>
  <si>
    <t>乳  児</t>
    <rPh sb="0" eb="1">
      <t>チチ</t>
    </rPh>
    <rPh sb="3" eb="4">
      <t>コ</t>
    </rPh>
    <phoneticPr fontId="9"/>
  </si>
  <si>
    <t>産  婦</t>
    <rPh sb="0" eb="1">
      <t>サン</t>
    </rPh>
    <rPh sb="3" eb="4">
      <t>フ</t>
    </rPh>
    <phoneticPr fontId="9"/>
  </si>
  <si>
    <t>妊  婦</t>
    <rPh sb="0" eb="1">
      <t>ニン</t>
    </rPh>
    <rPh sb="3" eb="4">
      <t>フ</t>
    </rPh>
    <phoneticPr fontId="9"/>
  </si>
  <si>
    <t>第２１表　母子保健（保健指導）</t>
    <rPh sb="0" eb="1">
      <t>ダイ</t>
    </rPh>
    <rPh sb="3" eb="4">
      <t>ヒョウ</t>
    </rPh>
    <rPh sb="5" eb="7">
      <t>ボシ</t>
    </rPh>
    <rPh sb="7" eb="9">
      <t>ホケン</t>
    </rPh>
    <rPh sb="10" eb="12">
      <t>ホケン</t>
    </rPh>
    <rPh sb="12" eb="14">
      <t>シドウ</t>
    </rPh>
    <phoneticPr fontId="9"/>
  </si>
  <si>
    <t>乳児家庭全戸訪問事業を併せて実施(再掲)</t>
  </si>
  <si>
    <t>実施数</t>
  </si>
  <si>
    <t>乳児家庭全戸訪問事業を併せて実施(再掲)</t>
    <phoneticPr fontId="9"/>
  </si>
  <si>
    <t>医療機関委託(再掲)</t>
    <rPh sb="7" eb="9">
      <t>サイケイ</t>
    </rPh>
    <phoneticPr fontId="9"/>
  </si>
  <si>
    <t>実施数</t>
    <rPh sb="0" eb="2">
      <t>ジッシ</t>
    </rPh>
    <rPh sb="2" eb="3">
      <t>スウ</t>
    </rPh>
    <phoneticPr fontId="9"/>
  </si>
  <si>
    <t>知内町</t>
    <rPh sb="0" eb="2">
      <t>シリウチ</t>
    </rPh>
    <rPh sb="2" eb="3">
      <t>チョウ</t>
    </rPh>
    <phoneticPr fontId="9"/>
  </si>
  <si>
    <t>渡島保健所活動</t>
    <rPh sb="0" eb="2">
      <t>オシマ</t>
    </rPh>
    <phoneticPr fontId="9"/>
  </si>
  <si>
    <t>乳児家庭全戸訪問事業を併せて実施(再掲)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rPh sb="11" eb="12">
      <t>アワ</t>
    </rPh>
    <rPh sb="14" eb="16">
      <t>ジッシ</t>
    </rPh>
    <rPh sb="17" eb="19">
      <t>サイケイ</t>
    </rPh>
    <phoneticPr fontId="9"/>
  </si>
  <si>
    <t>乳児（新生児・未熟児除く）</t>
    <rPh sb="0" eb="2">
      <t>ニュウジ</t>
    </rPh>
    <rPh sb="3" eb="6">
      <t>シンセイジ</t>
    </rPh>
    <rPh sb="7" eb="10">
      <t>ミジュクジ</t>
    </rPh>
    <rPh sb="10" eb="11">
      <t>ノゾ</t>
    </rPh>
    <phoneticPr fontId="9"/>
  </si>
  <si>
    <t>未熟児</t>
    <rPh sb="0" eb="3">
      <t>ミジュクジ</t>
    </rPh>
    <phoneticPr fontId="9"/>
  </si>
  <si>
    <t>新生児
（未熟児除く）</t>
    <rPh sb="0" eb="3">
      <t>シンセイジ</t>
    </rPh>
    <rPh sb="5" eb="8">
      <t>ミジュクジ</t>
    </rPh>
    <rPh sb="8" eb="9">
      <t>ノゾ</t>
    </rPh>
    <phoneticPr fontId="9"/>
  </si>
  <si>
    <t>令和元年度</t>
    <rPh sb="3" eb="4">
      <t>ネン</t>
    </rPh>
    <phoneticPr fontId="9"/>
  </si>
  <si>
    <t>第２２表　母子保健（訪問指導）</t>
    <rPh sb="0" eb="1">
      <t>ダイ</t>
    </rPh>
    <rPh sb="3" eb="4">
      <t>ヒョウ</t>
    </rPh>
    <rPh sb="5" eb="7">
      <t>ボシ</t>
    </rPh>
    <rPh sb="7" eb="9">
      <t>ホケン</t>
    </rPh>
    <rPh sb="10" eb="12">
      <t>ホウモン</t>
    </rPh>
    <rPh sb="12" eb="14">
      <t>シドウ</t>
    </rPh>
    <phoneticPr fontId="9"/>
  </si>
  <si>
    <t>資料　衛生行政報告例</t>
    <rPh sb="3" eb="5">
      <t>エイセイ</t>
    </rPh>
    <rPh sb="5" eb="7">
      <t>ギョウセイ</t>
    </rPh>
    <rPh sb="7" eb="10">
      <t>ホウコクレイ</t>
    </rPh>
    <phoneticPr fontId="9"/>
  </si>
  <si>
    <t>合計</t>
  </si>
  <si>
    <t>週数不詳</t>
    <rPh sb="0" eb="2">
      <t>シュウスウ</t>
    </rPh>
    <phoneticPr fontId="9"/>
  </si>
  <si>
    <t>満20・満21週</t>
    <rPh sb="0" eb="1">
      <t>マン</t>
    </rPh>
    <rPh sb="4" eb="5">
      <t>マン</t>
    </rPh>
    <phoneticPr fontId="9"/>
  </si>
  <si>
    <t>満16～満19週</t>
    <rPh sb="0" eb="1">
      <t>マン</t>
    </rPh>
    <rPh sb="4" eb="5">
      <t>マン</t>
    </rPh>
    <phoneticPr fontId="9"/>
  </si>
  <si>
    <t>満12～満15週</t>
    <rPh sb="0" eb="1">
      <t>マン</t>
    </rPh>
    <rPh sb="4" eb="5">
      <t>マン</t>
    </rPh>
    <phoneticPr fontId="9"/>
  </si>
  <si>
    <t>満 8～満11週</t>
    <rPh sb="0" eb="1">
      <t>マン</t>
    </rPh>
    <rPh sb="4" eb="5">
      <t>マン</t>
    </rPh>
    <phoneticPr fontId="9"/>
  </si>
  <si>
    <t>　～満 7週</t>
    <rPh sb="2" eb="3">
      <t>マン</t>
    </rPh>
    <phoneticPr fontId="9"/>
  </si>
  <si>
    <t>八雲保健所</t>
    <rPh sb="0" eb="2">
      <t>ヤクモ</t>
    </rPh>
    <rPh sb="3" eb="4">
      <t>ケン</t>
    </rPh>
    <phoneticPr fontId="9"/>
  </si>
  <si>
    <t>合計</t>
    <rPh sb="0" eb="2">
      <t>ゴウケイ</t>
    </rPh>
    <phoneticPr fontId="9"/>
  </si>
  <si>
    <t>不詳</t>
  </si>
  <si>
    <t>50歳以上</t>
  </si>
  <si>
    <t>45～49歳</t>
  </si>
  <si>
    <t>40～44歳</t>
  </si>
  <si>
    <t>35～39歳</t>
  </si>
  <si>
    <t>30～34歳</t>
  </si>
  <si>
    <t>25～29歳</t>
  </si>
  <si>
    <t>20～24歳</t>
  </si>
  <si>
    <t>19歳</t>
    <phoneticPr fontId="9"/>
  </si>
  <si>
    <t>18歳</t>
    <phoneticPr fontId="9"/>
  </si>
  <si>
    <t>17歳</t>
    <phoneticPr fontId="9"/>
  </si>
  <si>
    <t>16歳</t>
    <phoneticPr fontId="9"/>
  </si>
  <si>
    <t>15歳</t>
    <phoneticPr fontId="9"/>
  </si>
  <si>
    <t>15歳未満</t>
    <phoneticPr fontId="9"/>
  </si>
  <si>
    <t>第２３表　人工妊娠中絶数（年齢階級・妊娠週数別）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2">
      <t>スウ</t>
    </rPh>
    <rPh sb="13" eb="15">
      <t>ネンレイ</t>
    </rPh>
    <rPh sb="15" eb="17">
      <t>カイキュウ</t>
    </rPh>
    <rPh sb="18" eb="20">
      <t>ニンシン</t>
    </rPh>
    <rPh sb="20" eb="21">
      <t>シュウ</t>
    </rPh>
    <rPh sb="21" eb="22">
      <t>スウ</t>
    </rPh>
    <rPh sb="22" eb="23">
      <t>ベツ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</si>
</sst>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;[Red]\-#,##0.0"/>
    <numFmt numFmtId="178" formatCode="#,###;&quot;△ &quot;#,###;&quot;-&quot;"/>
    <numFmt numFmtId="179" formatCode="0.00_);[Red]\(0.00\)"/>
    <numFmt numFmtId="180" formatCode="0.0%"/>
    <numFmt numFmtId="181" formatCode="#,###;\-#,###;&quot;-&quot;"/>
    <numFmt numFmtId="182" formatCode="0_);[Red]\(0\)"/>
    <numFmt numFmtId="183" formatCode="#,##0;[Red]\-#,##0;\-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Arial"/>
      <family val="2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color indexed="8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 diagonalUp="1">
      <left/>
      <right/>
      <top style="thin">
        <color indexed="64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38" fontId="1" fillId="0" borderId="0" applyFont="0" applyFill="0" applyBorder="0" applyAlignment="0" applyProtection="0"/>
    <xf numFmtId="0" fontId="8" fillId="0" borderId="0"/>
  </cellStyleXfs>
  <cellXfs count="382">
    <xf numFmtId="0" fontId="0" fillId="0" borderId="0" xfId="0">
      <alignment vertical="center"/>
    </xf>
    <xf numFmtId="38" fontId="2" fillId="0" borderId="0" xfId="1" applyFont="1" applyAlignment="1"/>
    <xf numFmtId="38" fontId="2" fillId="0" borderId="0" xfId="1" applyFont="1" applyAlignment="1">
      <alignment horizontal="right"/>
    </xf>
    <xf numFmtId="38" fontId="2" fillId="0" borderId="0" xfId="1" applyFont="1" applyAlignment="1">
      <alignment horizontal="left"/>
    </xf>
    <xf numFmtId="38" fontId="4" fillId="0" borderId="0" xfId="1" applyFont="1" applyAlignment="1"/>
    <xf numFmtId="38" fontId="4" fillId="0" borderId="0" xfId="1" applyFont="1" applyAlignment="1">
      <alignment horizontal="right"/>
    </xf>
    <xf numFmtId="38" fontId="4" fillId="0" borderId="0" xfId="1" applyFont="1" applyAlignment="1">
      <alignment horizontal="left"/>
    </xf>
    <xf numFmtId="38" fontId="5" fillId="0" borderId="0" xfId="1" applyFont="1" applyAlignment="1"/>
    <xf numFmtId="38" fontId="5" fillId="0" borderId="0" xfId="1" applyFont="1" applyAlignment="1">
      <alignment horizontal="right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/>
    <xf numFmtId="38" fontId="2" fillId="0" borderId="0" xfId="1" applyFont="1" applyBorder="1" applyAlignment="1"/>
    <xf numFmtId="38" fontId="7" fillId="0" borderId="0" xfId="1" applyFont="1" applyAlignment="1"/>
    <xf numFmtId="38" fontId="7" fillId="0" borderId="0" xfId="1" applyFont="1" applyAlignment="1">
      <alignment horizontal="right"/>
    </xf>
    <xf numFmtId="38" fontId="7" fillId="0" borderId="0" xfId="1" applyFont="1" applyBorder="1" applyAlignment="1"/>
    <xf numFmtId="38" fontId="7" fillId="0" borderId="0" xfId="1" applyFont="1" applyAlignment="1">
      <alignment horizontal="left"/>
    </xf>
    <xf numFmtId="38" fontId="7" fillId="0" borderId="1" xfId="1" applyFont="1" applyFill="1" applyBorder="1" applyAlignment="1">
      <alignment horizontal="right"/>
    </xf>
    <xf numFmtId="38" fontId="7" fillId="0" borderId="1" xfId="1" applyFont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38" fontId="7" fillId="0" borderId="1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left" vertical="center"/>
    </xf>
    <xf numFmtId="38" fontId="7" fillId="0" borderId="5" xfId="1" applyFont="1" applyBorder="1" applyAlignment="1">
      <alignment vertical="center"/>
    </xf>
    <xf numFmtId="38" fontId="7" fillId="0" borderId="6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9" xfId="1" applyFont="1" applyBorder="1" applyAlignment="1">
      <alignment vertical="center"/>
    </xf>
    <xf numFmtId="0" fontId="7" fillId="0" borderId="0" xfId="3" applyFont="1"/>
    <xf numFmtId="38" fontId="7" fillId="0" borderId="10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/>
    </xf>
    <xf numFmtId="38" fontId="7" fillId="2" borderId="10" xfId="1" applyFont="1" applyFill="1" applyBorder="1" applyAlignment="1">
      <alignment horizontal="right"/>
    </xf>
    <xf numFmtId="38" fontId="7" fillId="2" borderId="1" xfId="1" applyFont="1" applyFill="1" applyBorder="1" applyAlignment="1">
      <alignment horizontal="center" vertical="center" wrapText="1"/>
    </xf>
    <xf numFmtId="38" fontId="7" fillId="2" borderId="4" xfId="1" applyFont="1" applyFill="1" applyBorder="1" applyAlignment="1">
      <alignment horizontal="left" vertical="center"/>
    </xf>
    <xf numFmtId="38" fontId="7" fillId="2" borderId="5" xfId="1" applyFont="1" applyFill="1" applyBorder="1" applyAlignment="1">
      <alignment vertical="center"/>
    </xf>
    <xf numFmtId="38" fontId="7" fillId="2" borderId="6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8" xfId="1" applyFont="1" applyFill="1" applyBorder="1" applyAlignment="1">
      <alignment horizontal="left" vertical="center"/>
    </xf>
    <xf numFmtId="38" fontId="7" fillId="2" borderId="9" xfId="1" applyFont="1" applyFill="1" applyBorder="1" applyAlignment="1">
      <alignment vertical="center"/>
    </xf>
    <xf numFmtId="38" fontId="7" fillId="3" borderId="1" xfId="1" applyFont="1" applyFill="1" applyBorder="1" applyAlignment="1">
      <alignment horizontal="right"/>
    </xf>
    <xf numFmtId="38" fontId="7" fillId="3" borderId="1" xfId="1" applyFont="1" applyFill="1" applyBorder="1" applyAlignment="1">
      <alignment horizontal="right" vertical="center"/>
    </xf>
    <xf numFmtId="176" fontId="7" fillId="3" borderId="1" xfId="1" applyNumberFormat="1" applyFont="1" applyFill="1" applyBorder="1" applyAlignment="1">
      <alignment horizontal="right" vertical="center"/>
    </xf>
    <xf numFmtId="38" fontId="7" fillId="3" borderId="2" xfId="1" applyFont="1" applyFill="1" applyBorder="1" applyAlignment="1">
      <alignment horizontal="right"/>
    </xf>
    <xf numFmtId="38" fontId="7" fillId="3" borderId="10" xfId="1" applyFont="1" applyFill="1" applyBorder="1" applyAlignment="1">
      <alignment horizontal="right"/>
    </xf>
    <xf numFmtId="38" fontId="7" fillId="3" borderId="1" xfId="1" applyFont="1" applyFill="1" applyBorder="1" applyAlignment="1">
      <alignment horizontal="center" vertical="center" wrapText="1"/>
    </xf>
    <xf numFmtId="38" fontId="7" fillId="3" borderId="4" xfId="1" applyFont="1" applyFill="1" applyBorder="1" applyAlignment="1">
      <alignment horizontal="left" vertical="center"/>
    </xf>
    <xf numFmtId="38" fontId="7" fillId="3" borderId="5" xfId="1" applyFont="1" applyFill="1" applyBorder="1" applyAlignment="1">
      <alignment vertical="center"/>
    </xf>
    <xf numFmtId="38" fontId="7" fillId="3" borderId="6" xfId="1" applyFont="1" applyFill="1" applyBorder="1" applyAlignment="1">
      <alignment horizontal="right" vertical="center"/>
    </xf>
    <xf numFmtId="38" fontId="7" fillId="3" borderId="7" xfId="1" applyFont="1" applyFill="1" applyBorder="1" applyAlignment="1">
      <alignment horizontal="right" vertical="center"/>
    </xf>
    <xf numFmtId="38" fontId="7" fillId="3" borderId="8" xfId="1" applyFont="1" applyFill="1" applyBorder="1" applyAlignment="1">
      <alignment horizontal="left" vertical="center"/>
    </xf>
    <xf numFmtId="38" fontId="7" fillId="3" borderId="9" xfId="1" applyFont="1" applyFill="1" applyBorder="1" applyAlignment="1">
      <alignment vertical="center" wrapText="1"/>
    </xf>
    <xf numFmtId="38" fontId="7" fillId="3" borderId="3" xfId="1" applyFont="1" applyFill="1" applyBorder="1" applyAlignment="1">
      <alignment horizontal="right"/>
    </xf>
    <xf numFmtId="38" fontId="7" fillId="0" borderId="11" xfId="1" applyFont="1" applyFill="1" applyBorder="1" applyAlignment="1">
      <alignment horizontal="right"/>
    </xf>
    <xf numFmtId="38" fontId="7" fillId="0" borderId="12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left"/>
    </xf>
    <xf numFmtId="176" fontId="7" fillId="0" borderId="1" xfId="1" applyNumberFormat="1" applyFont="1" applyFill="1" applyBorder="1" applyAlignment="1">
      <alignment horizontal="right" vertical="center" shrinkToFit="1"/>
    </xf>
    <xf numFmtId="38" fontId="7" fillId="0" borderId="0" xfId="1" applyFont="1" applyFill="1" applyAlignment="1"/>
    <xf numFmtId="38" fontId="7" fillId="0" borderId="0" xfId="1" applyFont="1" applyFill="1" applyBorder="1" applyAlignment="1"/>
    <xf numFmtId="176" fontId="7" fillId="2" borderId="1" xfId="1" applyNumberFormat="1" applyFont="1" applyFill="1" applyBorder="1" applyAlignment="1">
      <alignment horizontal="right" vertical="center" shrinkToFit="1"/>
    </xf>
    <xf numFmtId="38" fontId="7" fillId="2" borderId="5" xfId="1" applyFont="1" applyFill="1" applyBorder="1" applyAlignment="1">
      <alignment horizontal="left" vertical="center"/>
    </xf>
    <xf numFmtId="38" fontId="7" fillId="2" borderId="7" xfId="1" applyFont="1" applyFill="1" applyBorder="1" applyAlignment="1">
      <alignment horizontal="right"/>
    </xf>
    <xf numFmtId="38" fontId="7" fillId="2" borderId="13" xfId="1" applyFont="1" applyFill="1" applyBorder="1" applyAlignment="1">
      <alignment horizontal="left" vertical="center"/>
    </xf>
    <xf numFmtId="38" fontId="2" fillId="2" borderId="1" xfId="1" applyFont="1" applyFill="1" applyBorder="1" applyAlignment="1">
      <alignment horizontal="right"/>
    </xf>
    <xf numFmtId="38" fontId="7" fillId="3" borderId="5" xfId="1" applyFont="1" applyFill="1" applyBorder="1" applyAlignment="1">
      <alignment horizontal="left" vertical="center"/>
    </xf>
    <xf numFmtId="38" fontId="7" fillId="3" borderId="7" xfId="1" applyFont="1" applyFill="1" applyBorder="1" applyAlignment="1">
      <alignment horizontal="right"/>
    </xf>
    <xf numFmtId="38" fontId="7" fillId="3" borderId="13" xfId="1" applyFont="1" applyFill="1" applyBorder="1" applyAlignment="1">
      <alignment horizontal="left" vertical="center"/>
    </xf>
    <xf numFmtId="38" fontId="7" fillId="3" borderId="1" xfId="1" applyFont="1" applyFill="1" applyBorder="1" applyAlignment="1">
      <alignment horizontal="right" shrinkToFit="1"/>
    </xf>
    <xf numFmtId="176" fontId="7" fillId="3" borderId="1" xfId="1" applyNumberFormat="1" applyFont="1" applyFill="1" applyBorder="1" applyAlignment="1">
      <alignment horizontal="right" vertical="center" shrinkToFit="1"/>
    </xf>
    <xf numFmtId="38" fontId="7" fillId="3" borderId="14" xfId="1" applyFont="1" applyFill="1" applyBorder="1" applyAlignment="1">
      <alignment horizontal="left"/>
    </xf>
    <xf numFmtId="38" fontId="7" fillId="3" borderId="15" xfId="1" applyFont="1" applyFill="1" applyBorder="1" applyAlignment="1">
      <alignment horizontal="left" vertical="center" wrapText="1"/>
    </xf>
    <xf numFmtId="38" fontId="7" fillId="0" borderId="0" xfId="1" applyFont="1" applyAlignment="1">
      <alignment shrinkToFit="1"/>
    </xf>
    <xf numFmtId="38" fontId="7" fillId="0" borderId="0" xfId="1" applyFont="1" applyFill="1" applyBorder="1" applyAlignment="1">
      <alignment shrinkToFit="1"/>
    </xf>
    <xf numFmtId="38" fontId="7" fillId="3" borderId="16" xfId="1" applyFont="1" applyFill="1" applyBorder="1" applyAlignment="1">
      <alignment horizontal="right" shrinkToFit="1"/>
    </xf>
    <xf numFmtId="38" fontId="7" fillId="3" borderId="17" xfId="1" applyFont="1" applyFill="1" applyBorder="1" applyAlignment="1">
      <alignment shrinkToFit="1"/>
    </xf>
    <xf numFmtId="38" fontId="7" fillId="3" borderId="13" xfId="1" applyFont="1" applyFill="1" applyBorder="1" applyAlignment="1">
      <alignment horizontal="left" vertical="center" wrapText="1"/>
    </xf>
    <xf numFmtId="38" fontId="7" fillId="0" borderId="8" xfId="1" applyFont="1" applyFill="1" applyBorder="1" applyAlignment="1"/>
    <xf numFmtId="0" fontId="6" fillId="0" borderId="15" xfId="3" applyFont="1" applyFill="1" applyBorder="1" applyAlignment="1"/>
    <xf numFmtId="0" fontId="6" fillId="0" borderId="15" xfId="3" applyFont="1" applyFill="1" applyBorder="1" applyAlignment="1">
      <alignment horizontal="center" vertical="center" textRotation="255"/>
    </xf>
    <xf numFmtId="38" fontId="7" fillId="0" borderId="15" xfId="1" applyFont="1" applyFill="1" applyBorder="1" applyAlignment="1">
      <alignment horizontal="center" vertical="center" textRotation="255" wrapText="1"/>
    </xf>
    <xf numFmtId="38" fontId="7" fillId="0" borderId="15" xfId="1" applyFont="1" applyFill="1" applyBorder="1" applyAlignment="1">
      <alignment horizontal="center" vertical="center" textRotation="255"/>
    </xf>
    <xf numFmtId="38" fontId="7" fillId="0" borderId="15" xfId="1" applyFont="1" applyFill="1" applyBorder="1" applyAlignment="1">
      <alignment horizontal="center" vertical="center" textRotation="255"/>
    </xf>
    <xf numFmtId="38" fontId="7" fillId="0" borderId="18" xfId="1" applyFont="1" applyFill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textRotation="255"/>
    </xf>
    <xf numFmtId="0" fontId="6" fillId="0" borderId="15" xfId="3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 textRotation="255" wrapText="1"/>
    </xf>
    <xf numFmtId="38" fontId="7" fillId="0" borderId="19" xfId="1" applyFont="1" applyBorder="1" applyAlignment="1">
      <alignment horizontal="center"/>
    </xf>
    <xf numFmtId="38" fontId="7" fillId="0" borderId="14" xfId="1" applyFont="1" applyBorder="1" applyAlignment="1">
      <alignment horizontal="center"/>
    </xf>
    <xf numFmtId="38" fontId="7" fillId="0" borderId="8" xfId="1" applyFont="1" applyBorder="1" applyAlignment="1">
      <alignment wrapText="1"/>
    </xf>
    <xf numFmtId="38" fontId="7" fillId="0" borderId="13" xfId="1" applyFont="1" applyFill="1" applyBorder="1" applyAlignment="1">
      <alignment horizontal="center" vertical="center" textRotation="255" wrapText="1"/>
    </xf>
    <xf numFmtId="0" fontId="6" fillId="0" borderId="18" xfId="3" applyFont="1" applyFill="1" applyBorder="1" applyAlignment="1">
      <alignment horizontal="center" vertical="center" textRotation="255"/>
    </xf>
    <xf numFmtId="38" fontId="7" fillId="0" borderId="13" xfId="1" applyFont="1" applyFill="1" applyBorder="1" applyAlignment="1">
      <alignment horizontal="center" vertical="center" wrapText="1"/>
    </xf>
    <xf numFmtId="38" fontId="7" fillId="0" borderId="18" xfId="1" applyFont="1" applyFill="1" applyBorder="1" applyAlignment="1">
      <alignment horizontal="center" vertical="center" textRotation="255"/>
    </xf>
    <xf numFmtId="0" fontId="6" fillId="0" borderId="20" xfId="3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 wrapText="1"/>
    </xf>
    <xf numFmtId="38" fontId="7" fillId="0" borderId="13" xfId="1" applyFont="1" applyBorder="1" applyAlignment="1">
      <alignment horizontal="center" vertical="center" textRotation="255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textRotation="255" wrapText="1"/>
    </xf>
    <xf numFmtId="38" fontId="7" fillId="0" borderId="7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7" fillId="0" borderId="8" xfId="1" applyFont="1" applyBorder="1" applyAlignment="1"/>
    <xf numFmtId="0" fontId="6" fillId="0" borderId="20" xfId="3" applyFont="1" applyFill="1" applyBorder="1" applyAlignment="1"/>
    <xf numFmtId="38" fontId="7" fillId="0" borderId="13" xfId="1" applyFont="1" applyFill="1" applyBorder="1" applyAlignment="1">
      <alignment horizontal="center" vertical="center" textRotation="255"/>
    </xf>
    <xf numFmtId="38" fontId="7" fillId="0" borderId="20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 readingOrder="2"/>
    </xf>
    <xf numFmtId="0" fontId="6" fillId="0" borderId="16" xfId="3" applyFont="1" applyFill="1" applyBorder="1" applyAlignment="1">
      <alignment horizontal="center" vertical="center" readingOrder="2"/>
    </xf>
    <xf numFmtId="38" fontId="7" fillId="0" borderId="21" xfId="1" applyFont="1" applyFill="1" applyBorder="1" applyAlignment="1">
      <alignment horizontal="center" vertical="center" readingOrder="2"/>
    </xf>
    <xf numFmtId="38" fontId="7" fillId="0" borderId="0" xfId="1" applyFont="1" applyBorder="1" applyAlignment="1">
      <alignment horizontal="center" vertical="center" textRotation="255" wrapText="1"/>
    </xf>
    <xf numFmtId="0" fontId="10" fillId="0" borderId="20" xfId="3" applyFont="1" applyBorder="1" applyAlignment="1"/>
    <xf numFmtId="0" fontId="10" fillId="0" borderId="16" xfId="3" applyFont="1" applyBorder="1" applyAlignment="1"/>
    <xf numFmtId="38" fontId="2" fillId="0" borderId="21" xfId="1" applyFont="1" applyBorder="1" applyAlignment="1">
      <alignment horizontal="center" vertical="top" wrapText="1"/>
    </xf>
    <xf numFmtId="0" fontId="10" fillId="0" borderId="20" xfId="3" applyFont="1" applyBorder="1" applyAlignment="1">
      <alignment horizontal="center"/>
    </xf>
    <xf numFmtId="0" fontId="10" fillId="0" borderId="16" xfId="3" applyFont="1" applyBorder="1" applyAlignment="1">
      <alignment horizontal="center"/>
    </xf>
    <xf numFmtId="38" fontId="2" fillId="0" borderId="21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38" fontId="7" fillId="0" borderId="16" xfId="1" applyFont="1" applyBorder="1" applyAlignment="1">
      <alignment horizontal="center"/>
    </xf>
    <xf numFmtId="38" fontId="7" fillId="0" borderId="22" xfId="1" applyFont="1" applyBorder="1" applyAlignment="1">
      <alignment horizontal="center"/>
    </xf>
    <xf numFmtId="38" fontId="7" fillId="0" borderId="23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38" fontId="7" fillId="0" borderId="22" xfId="1" applyFont="1" applyBorder="1" applyAlignment="1">
      <alignment horizontal="center"/>
    </xf>
    <xf numFmtId="38" fontId="7" fillId="0" borderId="23" xfId="1" applyFont="1" applyBorder="1" applyAlignment="1"/>
    <xf numFmtId="38" fontId="7" fillId="0" borderId="0" xfId="1" applyFont="1" applyFill="1" applyAlignment="1">
      <alignment horizontal="right"/>
    </xf>
    <xf numFmtId="38" fontId="7" fillId="0" borderId="0" xfId="1" applyFont="1" applyBorder="1" applyAlignment="1">
      <alignment horizontal="center"/>
    </xf>
    <xf numFmtId="38" fontId="7" fillId="0" borderId="0" xfId="1" applyFont="1" applyBorder="1" applyAlignment="1">
      <alignment horizontal="left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right" vertical="center" textRotation="255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 textRotation="255"/>
    </xf>
    <xf numFmtId="38" fontId="7" fillId="0" borderId="0" xfId="1" applyFont="1" applyFill="1" applyAlignment="1">
      <alignment horizontal="left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 textRotation="255"/>
    </xf>
    <xf numFmtId="38" fontId="7" fillId="0" borderId="0" xfId="1" applyFont="1" applyFill="1" applyBorder="1" applyAlignment="1">
      <alignment horizontal="left"/>
    </xf>
    <xf numFmtId="177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left" vertical="center"/>
    </xf>
    <xf numFmtId="177" fontId="7" fillId="2" borderId="1" xfId="1" applyNumberFormat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left" vertical="center"/>
    </xf>
    <xf numFmtId="177" fontId="7" fillId="3" borderId="1" xfId="1" applyNumberFormat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left" vertical="center" wrapText="1"/>
    </xf>
    <xf numFmtId="178" fontId="7" fillId="0" borderId="1" xfId="1" applyNumberFormat="1" applyFont="1" applyFill="1" applyBorder="1" applyAlignment="1">
      <alignment horizontal="right" vertical="center"/>
    </xf>
    <xf numFmtId="178" fontId="7" fillId="2" borderId="1" xfId="1" applyNumberFormat="1" applyFont="1" applyFill="1" applyBorder="1" applyAlignment="1">
      <alignment horizontal="right" vertical="center"/>
    </xf>
    <xf numFmtId="178" fontId="7" fillId="3" borderId="1" xfId="1" applyNumberFormat="1" applyFont="1" applyFill="1" applyBorder="1" applyAlignment="1">
      <alignment horizontal="right" vertical="center"/>
    </xf>
    <xf numFmtId="179" fontId="7" fillId="0" borderId="1" xfId="1" applyNumberFormat="1" applyFont="1" applyFill="1" applyBorder="1" applyAlignment="1">
      <alignment horizontal="right"/>
    </xf>
    <xf numFmtId="179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shrinkToFit="1"/>
    </xf>
    <xf numFmtId="179" fontId="7" fillId="0" borderId="1" xfId="1" applyNumberFormat="1" applyFont="1" applyFill="1" applyBorder="1" applyAlignment="1">
      <alignment horizontal="right" shrinkToFit="1"/>
    </xf>
    <xf numFmtId="38" fontId="7" fillId="0" borderId="1" xfId="1" applyFont="1" applyFill="1" applyBorder="1" applyAlignment="1">
      <alignment horizontal="right" vertical="center" shrinkToFit="1"/>
    </xf>
    <xf numFmtId="179" fontId="7" fillId="2" borderId="1" xfId="1" applyNumberFormat="1" applyFont="1" applyFill="1" applyBorder="1" applyAlignment="1">
      <alignment horizontal="right"/>
    </xf>
    <xf numFmtId="38" fontId="11" fillId="2" borderId="1" xfId="1" applyFont="1" applyFill="1" applyBorder="1" applyAlignment="1">
      <alignment horizontal="right"/>
    </xf>
    <xf numFmtId="177" fontId="11" fillId="2" borderId="1" xfId="1" applyNumberFormat="1" applyFont="1" applyFill="1" applyBorder="1" applyAlignment="1">
      <alignment horizontal="right"/>
    </xf>
    <xf numFmtId="38" fontId="11" fillId="2" borderId="1" xfId="1" applyFont="1" applyFill="1" applyBorder="1" applyAlignment="1">
      <alignment horizontal="right" vertical="center"/>
    </xf>
    <xf numFmtId="180" fontId="11" fillId="2" borderId="1" xfId="2" applyNumberFormat="1" applyFont="1" applyFill="1" applyBorder="1" applyAlignment="1">
      <alignment horizontal="right" vertical="center"/>
    </xf>
    <xf numFmtId="180" fontId="7" fillId="3" borderId="1" xfId="2" applyNumberFormat="1" applyFont="1" applyFill="1" applyBorder="1" applyAlignment="1">
      <alignment horizontal="right" vertical="center"/>
    </xf>
    <xf numFmtId="38" fontId="7" fillId="3" borderId="1" xfId="1" applyFont="1" applyFill="1" applyBorder="1" applyAlignment="1">
      <alignment horizontal="left" vertical="center"/>
    </xf>
    <xf numFmtId="177" fontId="7" fillId="3" borderId="1" xfId="1" applyNumberFormat="1" applyFont="1" applyFill="1" applyBorder="1" applyAlignment="1">
      <alignment horizontal="right"/>
    </xf>
    <xf numFmtId="38" fontId="7" fillId="0" borderId="15" xfId="1" applyFont="1" applyFill="1" applyBorder="1" applyAlignment="1">
      <alignment horizontal="center" vertical="center" textRotation="255" wrapText="1"/>
    </xf>
    <xf numFmtId="38" fontId="12" fillId="0" borderId="15" xfId="1" applyFont="1" applyFill="1" applyBorder="1" applyAlignment="1">
      <alignment horizontal="center" vertical="center" wrapText="1"/>
    </xf>
    <xf numFmtId="38" fontId="13" fillId="0" borderId="15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 wrapText="1"/>
    </xf>
    <xf numFmtId="38" fontId="7" fillId="0" borderId="19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wrapText="1"/>
    </xf>
    <xf numFmtId="38" fontId="7" fillId="0" borderId="18" xfId="1" applyFont="1" applyFill="1" applyBorder="1" applyAlignment="1">
      <alignment horizontal="center" vertical="center" textRotation="255" wrapText="1"/>
    </xf>
    <xf numFmtId="38" fontId="2" fillId="0" borderId="13" xfId="1" applyFont="1" applyFill="1" applyBorder="1" applyAlignment="1">
      <alignment horizontal="center" vertical="center" textRotation="255" wrapText="1"/>
    </xf>
    <xf numFmtId="38" fontId="7" fillId="0" borderId="13" xfId="1" applyFont="1" applyFill="1" applyBorder="1" applyAlignment="1">
      <alignment horizontal="center" vertical="center" wrapText="1"/>
    </xf>
    <xf numFmtId="38" fontId="7" fillId="0" borderId="18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center" vertical="center" wrapText="1"/>
    </xf>
    <xf numFmtId="38" fontId="7" fillId="0" borderId="18" xfId="1" applyFont="1" applyFill="1" applyBorder="1" applyAlignment="1">
      <alignment horizontal="center" wrapText="1"/>
    </xf>
    <xf numFmtId="38" fontId="7" fillId="0" borderId="0" xfId="1" applyFont="1" applyBorder="1" applyAlignment="1">
      <alignment wrapText="1"/>
    </xf>
    <xf numFmtId="0" fontId="6" fillId="0" borderId="1" xfId="4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 wrapText="1"/>
    </xf>
    <xf numFmtId="38" fontId="7" fillId="0" borderId="17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left" wrapText="1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left" vertical="center"/>
    </xf>
    <xf numFmtId="38" fontId="12" fillId="0" borderId="0" xfId="1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12" fillId="0" borderId="0" xfId="1" applyFont="1" applyAlignment="1">
      <alignment horizontal="left" vertical="center"/>
    </xf>
    <xf numFmtId="38" fontId="12" fillId="0" borderId="0" xfId="1" applyFont="1" applyAlignment="1"/>
    <xf numFmtId="38" fontId="12" fillId="0" borderId="0" xfId="1" applyFont="1" applyFill="1" applyAlignment="1">
      <alignment horizontal="left"/>
    </xf>
    <xf numFmtId="38" fontId="12" fillId="0" borderId="0" xfId="1" applyFont="1" applyFill="1" applyAlignment="1">
      <alignment horizontal="right" vertical="center"/>
    </xf>
    <xf numFmtId="38" fontId="12" fillId="0" borderId="0" xfId="1" applyFont="1" applyFill="1" applyAlignment="1"/>
    <xf numFmtId="38" fontId="7" fillId="0" borderId="1" xfId="1" applyFont="1" applyBorder="1" applyAlignment="1">
      <alignment horizontal="left"/>
    </xf>
    <xf numFmtId="177" fontId="7" fillId="0" borderId="15" xfId="1" applyNumberFormat="1" applyFont="1" applyFill="1" applyBorder="1" applyAlignment="1">
      <alignment horizontal="right" vertical="center"/>
    </xf>
    <xf numFmtId="177" fontId="7" fillId="3" borderId="15" xfId="1" applyNumberFormat="1" applyFont="1" applyFill="1" applyBorder="1" applyAlignment="1">
      <alignment horizontal="right" vertical="center"/>
    </xf>
    <xf numFmtId="177" fontId="7" fillId="2" borderId="15" xfId="1" applyNumberFormat="1" applyFont="1" applyFill="1" applyBorder="1" applyAlignment="1">
      <alignment horizontal="right" vertical="center"/>
    </xf>
    <xf numFmtId="40" fontId="7" fillId="0" borderId="15" xfId="1" applyNumberFormat="1" applyFont="1" applyFill="1" applyBorder="1" applyAlignment="1">
      <alignment horizontal="right"/>
    </xf>
    <xf numFmtId="40" fontId="7" fillId="3" borderId="15" xfId="1" applyNumberFormat="1" applyFont="1" applyFill="1" applyBorder="1" applyAlignment="1">
      <alignment horizontal="right"/>
    </xf>
    <xf numFmtId="38" fontId="7" fillId="0" borderId="21" xfId="1" applyFont="1" applyFill="1" applyBorder="1" applyAlignment="1">
      <alignment horizontal="right" vertical="center"/>
    </xf>
    <xf numFmtId="40" fontId="7" fillId="0" borderId="15" xfId="1" applyNumberFormat="1" applyFont="1" applyFill="1" applyBorder="1" applyAlignment="1">
      <alignment horizontal="right" vertical="center"/>
    </xf>
    <xf numFmtId="40" fontId="7" fillId="3" borderId="15" xfId="1" applyNumberFormat="1" applyFont="1" applyFill="1" applyBorder="1" applyAlignment="1">
      <alignment horizontal="right" vertical="center"/>
    </xf>
    <xf numFmtId="181" fontId="7" fillId="0" borderId="1" xfId="1" applyNumberFormat="1" applyFont="1" applyFill="1" applyBorder="1" applyAlignment="1">
      <alignment horizontal="right" vertical="center"/>
    </xf>
    <xf numFmtId="40" fontId="7" fillId="0" borderId="15" xfId="1" applyNumberFormat="1" applyFont="1" applyFill="1" applyBorder="1" applyAlignment="1">
      <alignment horizontal="right" shrinkToFit="1"/>
    </xf>
    <xf numFmtId="40" fontId="7" fillId="3" borderId="15" xfId="1" applyNumberFormat="1" applyFont="1" applyFill="1" applyBorder="1" applyAlignment="1">
      <alignment horizontal="right" shrinkToFit="1"/>
    </xf>
    <xf numFmtId="177" fontId="7" fillId="0" borderId="1" xfId="1" applyNumberFormat="1" applyFont="1" applyFill="1" applyBorder="1" applyAlignment="1">
      <alignment horizontal="right" vertical="center" shrinkToFit="1"/>
    </xf>
    <xf numFmtId="38" fontId="7" fillId="0" borderId="21" xfId="1" applyFont="1" applyFill="1" applyBorder="1" applyAlignment="1">
      <alignment horizontal="right"/>
    </xf>
    <xf numFmtId="40" fontId="7" fillId="2" borderId="15" xfId="1" applyNumberFormat="1" applyFont="1" applyFill="1" applyBorder="1" applyAlignment="1">
      <alignment horizontal="right"/>
    </xf>
    <xf numFmtId="38" fontId="11" fillId="2" borderId="15" xfId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 vertical="center"/>
    </xf>
    <xf numFmtId="38" fontId="7" fillId="2" borderId="15" xfId="1" applyFont="1" applyFill="1" applyBorder="1" applyAlignment="1">
      <alignment horizontal="left" vertical="center"/>
    </xf>
    <xf numFmtId="38" fontId="7" fillId="0" borderId="15" xfId="1" applyFont="1" applyBorder="1" applyAlignment="1">
      <alignment horizontal="center" vertical="center" textRotation="255" shrinkToFit="1"/>
    </xf>
    <xf numFmtId="38" fontId="7" fillId="0" borderId="15" xfId="1" applyFont="1" applyBorder="1" applyAlignment="1">
      <alignment horizontal="center" vertical="center" textRotation="255" wrapText="1"/>
    </xf>
    <xf numFmtId="38" fontId="7" fillId="0" borderId="15" xfId="1" applyFont="1" applyFill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/>
    </xf>
    <xf numFmtId="0" fontId="7" fillId="0" borderId="15" xfId="5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left" wrapText="1"/>
    </xf>
    <xf numFmtId="38" fontId="7" fillId="0" borderId="18" xfId="1" applyFont="1" applyBorder="1" applyAlignment="1">
      <alignment horizontal="center" vertical="center" textRotation="255" shrinkToFit="1"/>
    </xf>
    <xf numFmtId="38" fontId="7" fillId="0" borderId="18" xfId="1" applyFont="1" applyBorder="1" applyAlignment="1">
      <alignment horizontal="center" vertical="center" textRotation="255" wrapText="1"/>
    </xf>
    <xf numFmtId="38" fontId="7" fillId="0" borderId="18" xfId="1" applyFont="1" applyFill="1" applyBorder="1" applyAlignment="1">
      <alignment horizontal="center" vertical="center" textRotation="255" shrinkToFit="1"/>
    </xf>
    <xf numFmtId="38" fontId="7" fillId="0" borderId="18" xfId="1" applyFont="1" applyFill="1" applyBorder="1" applyAlignment="1">
      <alignment horizontal="center" vertical="center" textRotation="255" wrapText="1"/>
    </xf>
    <xf numFmtId="38" fontId="7" fillId="0" borderId="8" xfId="1" applyFont="1" applyFill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textRotation="255"/>
    </xf>
    <xf numFmtId="0" fontId="6" fillId="0" borderId="18" xfId="5" applyFont="1" applyFill="1" applyBorder="1" applyAlignment="1">
      <alignment horizontal="center" vertical="center" textRotation="255" wrapText="1"/>
    </xf>
    <xf numFmtId="38" fontId="7" fillId="0" borderId="18" xfId="1" applyFont="1" applyFill="1" applyBorder="1" applyAlignment="1">
      <alignment horizontal="left" wrapText="1"/>
    </xf>
    <xf numFmtId="38" fontId="7" fillId="0" borderId="13" xfId="1" applyFont="1" applyBorder="1" applyAlignment="1">
      <alignment horizontal="center" vertical="center" textRotation="255" shrinkToFit="1"/>
    </xf>
    <xf numFmtId="38" fontId="7" fillId="0" borderId="13" xfId="1" applyFont="1" applyBorder="1" applyAlignment="1">
      <alignment horizontal="center" vertical="center" textRotation="255" wrapText="1"/>
    </xf>
    <xf numFmtId="38" fontId="7" fillId="0" borderId="13" xfId="1" applyFont="1" applyFill="1" applyBorder="1" applyAlignment="1">
      <alignment horizontal="center" vertical="center" textRotation="255" shrinkToFit="1"/>
    </xf>
    <xf numFmtId="0" fontId="6" fillId="0" borderId="1" xfId="5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right"/>
    </xf>
    <xf numFmtId="38" fontId="10" fillId="0" borderId="0" xfId="6" applyFont="1"/>
    <xf numFmtId="38" fontId="10" fillId="0" borderId="0" xfId="6" applyFont="1" applyAlignment="1">
      <alignment horizontal="left"/>
    </xf>
    <xf numFmtId="38" fontId="2" fillId="0" borderId="0" xfId="6" applyFont="1"/>
    <xf numFmtId="38" fontId="2" fillId="0" borderId="0" xfId="6" applyFont="1" applyAlignment="1">
      <alignment horizontal="left"/>
    </xf>
    <xf numFmtId="38" fontId="6" fillId="0" borderId="0" xfId="6" applyFont="1"/>
    <xf numFmtId="38" fontId="7" fillId="0" borderId="0" xfId="6" applyFont="1"/>
    <xf numFmtId="38" fontId="7" fillId="0" borderId="0" xfId="6" applyFont="1" applyAlignment="1">
      <alignment horizontal="left"/>
    </xf>
    <xf numFmtId="0" fontId="7" fillId="0" borderId="0" xfId="7" applyFont="1"/>
    <xf numFmtId="0" fontId="7" fillId="0" borderId="0" xfId="7" applyFont="1" applyBorder="1"/>
    <xf numFmtId="0" fontId="7" fillId="0" borderId="0" xfId="7" applyFont="1" applyBorder="1" applyAlignment="1">
      <alignment horizontal="left"/>
    </xf>
    <xf numFmtId="0" fontId="7" fillId="0" borderId="0" xfId="7" applyFont="1" applyBorder="1" applyAlignment="1">
      <alignment horizontal="left"/>
    </xf>
    <xf numFmtId="38" fontId="7" fillId="0" borderId="0" xfId="6" applyFont="1" applyAlignment="1"/>
    <xf numFmtId="38" fontId="7" fillId="0" borderId="1" xfId="6" applyFont="1" applyBorder="1" applyAlignment="1">
      <alignment horizontal="right" vertical="center"/>
    </xf>
    <xf numFmtId="38" fontId="7" fillId="0" borderId="1" xfId="6" applyFont="1" applyBorder="1" applyAlignment="1">
      <alignment horizontal="left" vertical="center"/>
    </xf>
    <xf numFmtId="38" fontId="7" fillId="2" borderId="1" xfId="6" applyFont="1" applyFill="1" applyBorder="1" applyAlignment="1">
      <alignment horizontal="right" vertical="center"/>
    </xf>
    <xf numFmtId="38" fontId="7" fillId="2" borderId="1" xfId="6" applyFont="1" applyFill="1" applyBorder="1" applyAlignment="1">
      <alignment horizontal="left" vertical="center"/>
    </xf>
    <xf numFmtId="38" fontId="7" fillId="3" borderId="1" xfId="6" applyFont="1" applyFill="1" applyBorder="1" applyAlignment="1">
      <alignment horizontal="right" vertical="center"/>
    </xf>
    <xf numFmtId="38" fontId="7" fillId="3" borderId="1" xfId="6" applyFont="1" applyFill="1" applyBorder="1" applyAlignment="1">
      <alignment horizontal="left" vertical="center" wrapText="1"/>
    </xf>
    <xf numFmtId="38" fontId="7" fillId="0" borderId="1" xfId="6" applyFont="1" applyBorder="1" applyAlignment="1">
      <alignment horizontal="right"/>
    </xf>
    <xf numFmtId="38" fontId="7" fillId="2" borderId="13" xfId="6" applyFont="1" applyFill="1" applyBorder="1" applyAlignment="1">
      <alignment horizontal="right"/>
    </xf>
    <xf numFmtId="38" fontId="7" fillId="2" borderId="13" xfId="6" applyFont="1" applyFill="1" applyBorder="1" applyAlignment="1">
      <alignment horizontal="left" vertical="center"/>
    </xf>
    <xf numFmtId="38" fontId="6" fillId="0" borderId="0" xfId="6" applyFont="1" applyFill="1"/>
    <xf numFmtId="38" fontId="7" fillId="0" borderId="0" xfId="6" applyFont="1" applyFill="1"/>
    <xf numFmtId="38" fontId="7" fillId="0" borderId="0" xfId="6" applyFont="1" applyFill="1" applyAlignment="1"/>
    <xf numFmtId="38" fontId="7" fillId="2" borderId="1" xfId="6" applyFont="1" applyFill="1" applyBorder="1" applyAlignment="1">
      <alignment horizontal="right"/>
    </xf>
    <xf numFmtId="38" fontId="7" fillId="0" borderId="0" xfId="6" applyFont="1" applyAlignment="1">
      <alignment wrapText="1"/>
    </xf>
    <xf numFmtId="38" fontId="7" fillId="3" borderId="18" xfId="6" applyFont="1" applyFill="1" applyBorder="1" applyAlignment="1">
      <alignment horizontal="right" shrinkToFit="1"/>
    </xf>
    <xf numFmtId="38" fontId="7" fillId="3" borderId="8" xfId="6" applyFont="1" applyFill="1" applyBorder="1" applyAlignment="1">
      <alignment horizontal="left" vertical="center"/>
    </xf>
    <xf numFmtId="38" fontId="7" fillId="3" borderId="1" xfId="6" applyFont="1" applyFill="1" applyBorder="1" applyAlignment="1">
      <alignment horizontal="right" shrinkToFit="1"/>
    </xf>
    <xf numFmtId="38" fontId="7" fillId="3" borderId="21" xfId="6" applyFont="1" applyFill="1" applyBorder="1" applyAlignment="1">
      <alignment horizontal="left" vertical="center"/>
    </xf>
    <xf numFmtId="38" fontId="7" fillId="0" borderId="15" xfId="6" applyFont="1" applyBorder="1" applyAlignment="1">
      <alignment vertical="center" textRotation="255" wrapText="1"/>
    </xf>
    <xf numFmtId="0" fontId="6" fillId="0" borderId="15" xfId="7" applyFont="1" applyBorder="1" applyAlignment="1">
      <alignment vertical="center" wrapText="1"/>
    </xf>
    <xf numFmtId="38" fontId="7" fillId="0" borderId="21" xfId="6" applyFont="1" applyBorder="1" applyAlignment="1">
      <alignment vertical="center" wrapText="1"/>
    </xf>
    <xf numFmtId="0" fontId="6" fillId="0" borderId="4" xfId="7" applyFont="1" applyBorder="1" applyAlignment="1">
      <alignment vertical="center" wrapText="1"/>
    </xf>
    <xf numFmtId="38" fontId="7" fillId="0" borderId="4" xfId="6" applyFont="1" applyBorder="1" applyAlignment="1">
      <alignment horizontal="left" wrapText="1"/>
    </xf>
    <xf numFmtId="38" fontId="7" fillId="0" borderId="18" xfId="6" applyFont="1" applyBorder="1" applyAlignment="1">
      <alignment vertical="center" textRotation="255" wrapText="1"/>
    </xf>
    <xf numFmtId="38" fontId="7" fillId="0" borderId="13" xfId="6" applyFont="1" applyBorder="1" applyAlignment="1">
      <alignment vertical="center" wrapText="1"/>
    </xf>
    <xf numFmtId="38" fontId="7" fillId="0" borderId="22" xfId="6" applyFont="1" applyBorder="1" applyAlignment="1">
      <alignment vertical="center" wrapText="1"/>
    </xf>
    <xf numFmtId="38" fontId="7" fillId="0" borderId="23" xfId="6" applyFont="1" applyBorder="1" applyAlignment="1">
      <alignment vertical="center" wrapText="1"/>
    </xf>
    <xf numFmtId="38" fontId="7" fillId="0" borderId="8" xfId="6" applyFont="1" applyFill="1" applyBorder="1" applyAlignment="1">
      <alignment horizontal="left" wrapText="1"/>
    </xf>
    <xf numFmtId="38" fontId="7" fillId="0" borderId="13" xfId="6" applyFont="1" applyBorder="1" applyAlignment="1">
      <alignment vertical="center" textRotation="255" wrapText="1"/>
    </xf>
    <xf numFmtId="38" fontId="7" fillId="0" borderId="20" xfId="6" applyFont="1" applyBorder="1" applyAlignment="1">
      <alignment horizontal="center" vertical="center" wrapText="1"/>
    </xf>
    <xf numFmtId="38" fontId="7" fillId="0" borderId="16" xfId="6" applyFont="1" applyBorder="1" applyAlignment="1">
      <alignment horizontal="center" vertical="center" wrapText="1"/>
    </xf>
    <xf numFmtId="38" fontId="7" fillId="0" borderId="21" xfId="6" applyFont="1" applyBorder="1" applyAlignment="1">
      <alignment horizontal="center" vertical="center" wrapText="1"/>
    </xf>
    <xf numFmtId="38" fontId="7" fillId="0" borderId="17" xfId="6" applyFont="1" applyBorder="1" applyAlignment="1">
      <alignment horizontal="center" vertical="center" wrapText="1"/>
    </xf>
    <xf numFmtId="38" fontId="7" fillId="0" borderId="22" xfId="6" applyFont="1" applyBorder="1" applyAlignment="1">
      <alignment horizontal="center" vertical="center" wrapText="1"/>
    </xf>
    <xf numFmtId="38" fontId="7" fillId="0" borderId="23" xfId="6" applyFont="1" applyBorder="1" applyAlignment="1">
      <alignment horizontal="center" vertical="center" wrapText="1"/>
    </xf>
    <xf numFmtId="38" fontId="7" fillId="0" borderId="13" xfId="6" applyFont="1" applyFill="1" applyBorder="1" applyAlignment="1">
      <alignment horizontal="left" wrapText="1"/>
    </xf>
    <xf numFmtId="38" fontId="7" fillId="0" borderId="0" xfId="6" applyFont="1" applyBorder="1" applyAlignment="1">
      <alignment horizontal="left"/>
    </xf>
    <xf numFmtId="0" fontId="10" fillId="0" borderId="0" xfId="7" applyFont="1"/>
    <xf numFmtId="0" fontId="10" fillId="0" borderId="0" xfId="7" applyFont="1" applyAlignment="1">
      <alignment horizontal="right"/>
    </xf>
    <xf numFmtId="0" fontId="10" fillId="0" borderId="0" xfId="7" applyFont="1" applyAlignment="1">
      <alignment horizontal="left"/>
    </xf>
    <xf numFmtId="0" fontId="2" fillId="0" borderId="0" xfId="7" applyFont="1"/>
    <xf numFmtId="0" fontId="2" fillId="0" borderId="0" xfId="7" applyFont="1" applyAlignment="1">
      <alignment horizontal="right"/>
    </xf>
    <xf numFmtId="0" fontId="2" fillId="0" borderId="0" xfId="7" applyFont="1" applyAlignment="1">
      <alignment horizontal="left"/>
    </xf>
    <xf numFmtId="0" fontId="6" fillId="0" borderId="0" xfId="7" applyFont="1"/>
    <xf numFmtId="0" fontId="7" fillId="0" borderId="0" xfId="7" applyFont="1" applyBorder="1" applyAlignment="1">
      <alignment horizontal="right"/>
    </xf>
    <xf numFmtId="0" fontId="7" fillId="0" borderId="0" xfId="7" applyFont="1" applyAlignment="1">
      <alignment horizontal="left"/>
    </xf>
    <xf numFmtId="0" fontId="6" fillId="0" borderId="0" xfId="7" applyFont="1" applyBorder="1" applyAlignment="1">
      <alignment horizontal="right"/>
    </xf>
    <xf numFmtId="0" fontId="6" fillId="0" borderId="0" xfId="7" applyFont="1" applyBorder="1"/>
    <xf numFmtId="0" fontId="6" fillId="0" borderId="0" xfId="7" applyFont="1" applyBorder="1" applyAlignment="1">
      <alignment horizontal="left"/>
    </xf>
    <xf numFmtId="0" fontId="6" fillId="0" borderId="0" xfId="7" applyFont="1" applyAlignment="1">
      <alignment horizontal="left"/>
    </xf>
    <xf numFmtId="3" fontId="7" fillId="0" borderId="24" xfId="7" applyNumberFormat="1" applyFont="1" applyBorder="1" applyAlignment="1">
      <alignment horizontal="right" vertical="center"/>
    </xf>
    <xf numFmtId="3" fontId="7" fillId="0" borderId="1" xfId="7" applyNumberFormat="1" applyFont="1" applyBorder="1" applyAlignment="1">
      <alignment horizontal="right" vertical="center"/>
    </xf>
    <xf numFmtId="0" fontId="7" fillId="0" borderId="1" xfId="7" applyNumberFormat="1" applyFont="1" applyFill="1" applyBorder="1" applyAlignment="1">
      <alignment horizontal="left" vertical="center" wrapText="1"/>
    </xf>
    <xf numFmtId="0" fontId="7" fillId="0" borderId="15" xfId="7" applyFont="1" applyFill="1" applyBorder="1" applyAlignment="1">
      <alignment horizontal="left" wrapText="1"/>
    </xf>
    <xf numFmtId="0" fontId="7" fillId="0" borderId="5" xfId="7" applyNumberFormat="1" applyFont="1" applyBorder="1" applyAlignment="1">
      <alignment horizontal="left" vertical="top"/>
    </xf>
    <xf numFmtId="0" fontId="7" fillId="0" borderId="8" xfId="7" applyFont="1" applyFill="1" applyBorder="1" applyAlignment="1">
      <alignment horizontal="left" wrapText="1"/>
    </xf>
    <xf numFmtId="0" fontId="7" fillId="0" borderId="18" xfId="7" applyNumberFormat="1" applyFont="1" applyBorder="1" applyAlignment="1">
      <alignment horizontal="left" vertical="top"/>
    </xf>
    <xf numFmtId="0" fontId="6" fillId="0" borderId="17" xfId="7" applyFont="1" applyFill="1" applyBorder="1" applyAlignment="1">
      <alignment horizontal="left"/>
    </xf>
    <xf numFmtId="0" fontId="7" fillId="0" borderId="23" xfId="7" applyFont="1" applyFill="1" applyBorder="1" applyAlignment="1">
      <alignment horizontal="left"/>
    </xf>
    <xf numFmtId="0" fontId="7" fillId="0" borderId="9" xfId="7" applyNumberFormat="1" applyFont="1" applyBorder="1" applyAlignment="1">
      <alignment horizontal="left" vertical="top"/>
    </xf>
    <xf numFmtId="3" fontId="7" fillId="2" borderId="24" xfId="7" applyNumberFormat="1" applyFont="1" applyFill="1" applyBorder="1" applyAlignment="1">
      <alignment horizontal="right" vertical="center"/>
    </xf>
    <xf numFmtId="3" fontId="7" fillId="2" borderId="1" xfId="7" applyNumberFormat="1" applyFont="1" applyFill="1" applyBorder="1" applyAlignment="1">
      <alignment horizontal="right" vertical="center"/>
    </xf>
    <xf numFmtId="0" fontId="7" fillId="2" borderId="1" xfId="7" applyNumberFormat="1" applyFont="1" applyFill="1" applyBorder="1" applyAlignment="1">
      <alignment horizontal="left" vertical="center" wrapText="1"/>
    </xf>
    <xf numFmtId="0" fontId="7" fillId="2" borderId="15" xfId="7" applyFont="1" applyFill="1" applyBorder="1" applyAlignment="1">
      <alignment horizontal="left" wrapText="1"/>
    </xf>
    <xf numFmtId="0" fontId="7" fillId="2" borderId="5" xfId="7" applyNumberFormat="1" applyFont="1" applyFill="1" applyBorder="1" applyAlignment="1">
      <alignment horizontal="left" vertical="top"/>
    </xf>
    <xf numFmtId="0" fontId="7" fillId="2" borderId="8" xfId="7" applyFont="1" applyFill="1" applyBorder="1" applyAlignment="1">
      <alignment horizontal="left" wrapText="1"/>
    </xf>
    <xf numFmtId="0" fontId="7" fillId="2" borderId="18" xfId="7" applyNumberFormat="1" applyFont="1" applyFill="1" applyBorder="1" applyAlignment="1">
      <alignment horizontal="left" vertical="top"/>
    </xf>
    <xf numFmtId="0" fontId="6" fillId="2" borderId="17" xfId="7" applyFont="1" applyFill="1" applyBorder="1" applyAlignment="1">
      <alignment horizontal="left"/>
    </xf>
    <xf numFmtId="0" fontId="7" fillId="2" borderId="23" xfId="7" applyFont="1" applyFill="1" applyBorder="1" applyAlignment="1">
      <alignment horizontal="left"/>
    </xf>
    <xf numFmtId="0" fontId="7" fillId="2" borderId="9" xfId="7" applyNumberFormat="1" applyFont="1" applyFill="1" applyBorder="1" applyAlignment="1">
      <alignment horizontal="left" vertical="top"/>
    </xf>
    <xf numFmtId="3" fontId="7" fillId="3" borderId="24" xfId="7" applyNumberFormat="1" applyFont="1" applyFill="1" applyBorder="1" applyAlignment="1">
      <alignment horizontal="right" vertical="center"/>
    </xf>
    <xf numFmtId="3" fontId="7" fillId="3" borderId="1" xfId="7" applyNumberFormat="1" applyFont="1" applyFill="1" applyBorder="1" applyAlignment="1">
      <alignment horizontal="right" vertical="center"/>
    </xf>
    <xf numFmtId="0" fontId="7" fillId="3" borderId="1" xfId="7" applyNumberFormat="1" applyFont="1" applyFill="1" applyBorder="1" applyAlignment="1">
      <alignment horizontal="left" vertical="center" wrapText="1"/>
    </xf>
    <xf numFmtId="0" fontId="7" fillId="3" borderId="15" xfId="7" applyFont="1" applyFill="1" applyBorder="1" applyAlignment="1">
      <alignment horizontal="left" wrapText="1"/>
    </xf>
    <xf numFmtId="0" fontId="7" fillId="3" borderId="5" xfId="7" applyNumberFormat="1" applyFont="1" applyFill="1" applyBorder="1" applyAlignment="1">
      <alignment horizontal="left" vertical="top"/>
    </xf>
    <xf numFmtId="0" fontId="7" fillId="3" borderId="8" xfId="7" applyFont="1" applyFill="1" applyBorder="1" applyAlignment="1">
      <alignment horizontal="left" wrapText="1"/>
    </xf>
    <xf numFmtId="0" fontId="7" fillId="3" borderId="18" xfId="7" applyNumberFormat="1" applyFont="1" applyFill="1" applyBorder="1" applyAlignment="1">
      <alignment horizontal="left" vertical="top"/>
    </xf>
    <xf numFmtId="0" fontId="6" fillId="3" borderId="17" xfId="7" applyFont="1" applyFill="1" applyBorder="1" applyAlignment="1">
      <alignment horizontal="left"/>
    </xf>
    <xf numFmtId="0" fontId="7" fillId="3" borderId="23" xfId="7" applyFont="1" applyFill="1" applyBorder="1" applyAlignment="1">
      <alignment horizontal="left"/>
    </xf>
    <xf numFmtId="0" fontId="7" fillId="3" borderId="9" xfId="7" applyNumberFormat="1" applyFont="1" applyFill="1" applyBorder="1" applyAlignment="1">
      <alignment horizontal="left" vertical="top" wrapText="1"/>
    </xf>
    <xf numFmtId="0" fontId="7" fillId="2" borderId="8" xfId="7" applyNumberFormat="1" applyFont="1" applyFill="1" applyBorder="1" applyAlignment="1">
      <alignment horizontal="left" vertical="center"/>
    </xf>
    <xf numFmtId="0" fontId="6" fillId="0" borderId="0" xfId="7" applyFont="1" applyFill="1"/>
    <xf numFmtId="182" fontId="7" fillId="2" borderId="24" xfId="7" applyNumberFormat="1" applyFont="1" applyFill="1" applyBorder="1" applyAlignment="1">
      <alignment horizontal="right"/>
    </xf>
    <xf numFmtId="182" fontId="7" fillId="2" borderId="1" xfId="7" applyNumberFormat="1" applyFont="1" applyFill="1" applyBorder="1" applyAlignment="1">
      <alignment horizontal="right"/>
    </xf>
    <xf numFmtId="0" fontId="7" fillId="2" borderId="25" xfId="7" applyNumberFormat="1" applyFont="1" applyFill="1" applyBorder="1" applyAlignment="1">
      <alignment horizontal="left" vertical="center" wrapText="1"/>
    </xf>
    <xf numFmtId="0" fontId="7" fillId="2" borderId="26" xfId="7" applyFont="1" applyFill="1" applyBorder="1" applyAlignment="1">
      <alignment horizontal="left" wrapText="1"/>
    </xf>
    <xf numFmtId="38" fontId="7" fillId="2" borderId="15" xfId="6" applyFont="1" applyFill="1" applyBorder="1" applyAlignment="1">
      <alignment horizontal="left" vertical="center"/>
    </xf>
    <xf numFmtId="0" fontId="7" fillId="2" borderId="18" xfId="7" applyNumberFormat="1" applyFont="1" applyFill="1" applyBorder="1" applyAlignment="1">
      <alignment horizontal="left"/>
    </xf>
    <xf numFmtId="0" fontId="7" fillId="2" borderId="13" xfId="7" applyNumberFormat="1" applyFont="1" applyFill="1" applyBorder="1" applyAlignment="1">
      <alignment horizontal="left" vertical="center"/>
    </xf>
    <xf numFmtId="0" fontId="7" fillId="3" borderId="9" xfId="7" applyNumberFormat="1" applyFont="1" applyFill="1" applyBorder="1" applyAlignment="1">
      <alignment horizontal="left" vertical="top"/>
    </xf>
    <xf numFmtId="38" fontId="7" fillId="3" borderId="13" xfId="6" applyFont="1" applyFill="1" applyBorder="1" applyAlignment="1">
      <alignment horizontal="right" shrinkToFit="1"/>
    </xf>
    <xf numFmtId="0" fontId="7" fillId="3" borderId="25" xfId="7" applyNumberFormat="1" applyFont="1" applyFill="1" applyBorder="1" applyAlignment="1">
      <alignment horizontal="left" vertical="center" wrapText="1"/>
    </xf>
    <xf numFmtId="38" fontId="7" fillId="3" borderId="15" xfId="6" applyFont="1" applyFill="1" applyBorder="1" applyAlignment="1">
      <alignment horizontal="left" vertical="center"/>
    </xf>
    <xf numFmtId="0" fontId="7" fillId="3" borderId="13" xfId="7" applyFont="1" applyFill="1" applyBorder="1" applyAlignment="1">
      <alignment horizontal="left"/>
    </xf>
    <xf numFmtId="0" fontId="6" fillId="0" borderId="0" xfId="7" applyFont="1" applyAlignment="1">
      <alignment horizontal="center"/>
    </xf>
    <xf numFmtId="0" fontId="7" fillId="0" borderId="1" xfId="7" applyFont="1" applyBorder="1" applyAlignment="1">
      <alignment horizontal="center" vertical="center"/>
    </xf>
    <xf numFmtId="0" fontId="6" fillId="0" borderId="19" xfId="7" applyFont="1" applyFill="1" applyBorder="1"/>
    <xf numFmtId="0" fontId="6" fillId="0" borderId="14" xfId="7" applyFont="1" applyFill="1" applyBorder="1"/>
    <xf numFmtId="38" fontId="7" fillId="0" borderId="15" xfId="6" applyFont="1" applyBorder="1" applyAlignment="1">
      <alignment horizontal="center" wrapText="1"/>
    </xf>
    <xf numFmtId="0" fontId="7" fillId="0" borderId="20" xfId="7" applyFont="1" applyBorder="1" applyAlignment="1">
      <alignment horizontal="center" vertical="center" wrapText="1"/>
    </xf>
    <xf numFmtId="0" fontId="7" fillId="0" borderId="21" xfId="7" applyFont="1" applyBorder="1" applyAlignment="1">
      <alignment horizontal="center" vertical="center" wrapText="1"/>
    </xf>
    <xf numFmtId="0" fontId="6" fillId="0" borderId="17" xfId="7" applyFont="1" applyFill="1" applyBorder="1"/>
    <xf numFmtId="0" fontId="7" fillId="0" borderId="22" xfId="7" applyFont="1" applyFill="1" applyBorder="1" applyAlignment="1">
      <alignment horizontal="center" wrapText="1"/>
    </xf>
    <xf numFmtId="0" fontId="6" fillId="0" borderId="13" xfId="7" applyFont="1" applyBorder="1" applyAlignment="1">
      <alignment horizontal="left"/>
    </xf>
    <xf numFmtId="0" fontId="7" fillId="0" borderId="0" xfId="7" applyFont="1" applyAlignment="1">
      <alignment horizontal="right"/>
    </xf>
    <xf numFmtId="0" fontId="7" fillId="0" borderId="0" xfId="7" applyFont="1" applyBorder="1" applyAlignment="1">
      <alignment horizontal="center"/>
    </xf>
    <xf numFmtId="0" fontId="2" fillId="0" borderId="0" xfId="7" applyNumberFormat="1" applyFont="1" applyAlignment="1"/>
    <xf numFmtId="0" fontId="2" fillId="0" borderId="0" xfId="7" applyNumberFormat="1" applyFont="1" applyAlignment="1">
      <alignment horizontal="left"/>
    </xf>
    <xf numFmtId="0" fontId="7" fillId="0" borderId="0" xfId="7" applyNumberFormat="1" applyFont="1" applyAlignment="1"/>
    <xf numFmtId="0" fontId="7" fillId="0" borderId="0" xfId="7" applyNumberFormat="1" applyFont="1" applyAlignment="1">
      <alignment horizontal="left"/>
    </xf>
    <xf numFmtId="0" fontId="7" fillId="0" borderId="0" xfId="7" applyNumberFormat="1" applyFont="1" applyBorder="1" applyAlignment="1"/>
    <xf numFmtId="0" fontId="7" fillId="0" borderId="0" xfId="7" applyNumberFormat="1" applyFont="1" applyBorder="1" applyAlignment="1">
      <alignment horizontal="left"/>
    </xf>
    <xf numFmtId="0" fontId="10" fillId="2" borderId="0" xfId="7" applyFont="1" applyFill="1"/>
    <xf numFmtId="0" fontId="7" fillId="2" borderId="27" xfId="7" applyNumberFormat="1" applyFont="1" applyFill="1" applyBorder="1" applyAlignment="1">
      <alignment horizontal="center" vertical="center"/>
    </xf>
    <xf numFmtId="0" fontId="7" fillId="2" borderId="4" xfId="7" applyNumberFormat="1" applyFont="1" applyFill="1" applyBorder="1" applyAlignment="1">
      <alignment horizontal="left"/>
    </xf>
    <xf numFmtId="0" fontId="7" fillId="2" borderId="28" xfId="7" applyNumberFormat="1" applyFont="1" applyFill="1" applyBorder="1" applyAlignment="1">
      <alignment horizontal="center" vertical="center"/>
    </xf>
    <xf numFmtId="0" fontId="7" fillId="2" borderId="8" xfId="7" applyNumberFormat="1" applyFont="1" applyFill="1" applyBorder="1" applyAlignment="1">
      <alignment horizontal="left"/>
    </xf>
    <xf numFmtId="0" fontId="11" fillId="2" borderId="8" xfId="7" applyNumberFormat="1" applyFont="1" applyFill="1" applyBorder="1" applyAlignment="1">
      <alignment horizontal="left" vertical="center"/>
    </xf>
    <xf numFmtId="0" fontId="2" fillId="2" borderId="0" xfId="7" applyNumberFormat="1" applyFont="1" applyFill="1" applyAlignment="1"/>
    <xf numFmtId="183" fontId="14" fillId="2" borderId="1" xfId="7" applyNumberFormat="1" applyFont="1" applyFill="1" applyBorder="1" applyAlignment="1">
      <alignment horizontal="right" vertical="center"/>
    </xf>
    <xf numFmtId="183" fontId="14" fillId="2" borderId="27" xfId="7" applyNumberFormat="1" applyFont="1" applyFill="1" applyBorder="1" applyAlignment="1">
      <alignment horizontal="center" vertical="center"/>
    </xf>
    <xf numFmtId="183" fontId="14" fillId="2" borderId="4" xfId="7" applyNumberFormat="1" applyFont="1" applyFill="1" applyBorder="1" applyAlignment="1">
      <alignment horizontal="left"/>
    </xf>
    <xf numFmtId="183" fontId="14" fillId="2" borderId="28" xfId="7" applyNumberFormat="1" applyFont="1" applyFill="1" applyBorder="1" applyAlignment="1">
      <alignment horizontal="center" vertical="center"/>
    </xf>
    <xf numFmtId="183" fontId="14" fillId="2" borderId="8" xfId="7" applyNumberFormat="1" applyFont="1" applyFill="1" applyBorder="1" applyAlignment="1">
      <alignment horizontal="left"/>
    </xf>
    <xf numFmtId="183" fontId="15" fillId="2" borderId="8" xfId="7" applyNumberFormat="1" applyFont="1" applyFill="1" applyBorder="1" applyAlignment="1">
      <alignment horizontal="left" vertical="center"/>
    </xf>
    <xf numFmtId="183" fontId="14" fillId="2" borderId="8" xfId="7" applyNumberFormat="1" applyFont="1" applyFill="1" applyBorder="1" applyAlignment="1">
      <alignment horizontal="left" vertical="center"/>
    </xf>
    <xf numFmtId="0" fontId="7" fillId="2" borderId="8" xfId="7" applyNumberFormat="1" applyFont="1" applyFill="1" applyBorder="1" applyAlignment="1">
      <alignment horizontal="left" vertical="center" shrinkToFit="1"/>
    </xf>
    <xf numFmtId="0" fontId="2" fillId="0" borderId="0" xfId="7" applyNumberFormat="1" applyFont="1" applyFill="1" applyAlignment="1"/>
    <xf numFmtId="0" fontId="7" fillId="3" borderId="6" xfId="7" applyNumberFormat="1" applyFont="1" applyFill="1" applyBorder="1" applyAlignment="1">
      <alignment horizontal="center" vertical="center"/>
    </xf>
    <xf numFmtId="0" fontId="7" fillId="3" borderId="15" xfId="7" applyNumberFormat="1" applyFont="1" applyFill="1" applyBorder="1" applyAlignment="1">
      <alignment horizontal="left" vertical="center"/>
    </xf>
    <xf numFmtId="0" fontId="7" fillId="3" borderId="18" xfId="7" applyNumberFormat="1" applyFont="1" applyFill="1" applyBorder="1" applyAlignment="1">
      <alignment horizontal="left" vertical="center"/>
    </xf>
    <xf numFmtId="0" fontId="7" fillId="3" borderId="0" xfId="7" applyNumberFormat="1" applyFont="1" applyFill="1" applyBorder="1" applyAlignment="1">
      <alignment horizontal="center" vertical="center"/>
    </xf>
    <xf numFmtId="0" fontId="7" fillId="3" borderId="13" xfId="7" applyNumberFormat="1" applyFont="1" applyFill="1" applyBorder="1" applyAlignment="1">
      <alignment horizontal="left" vertical="center"/>
    </xf>
    <xf numFmtId="0" fontId="10" fillId="0" borderId="0" xfId="7" applyFont="1" applyAlignment="1">
      <alignment wrapText="1"/>
    </xf>
    <xf numFmtId="0" fontId="2" fillId="0" borderId="0" xfId="7" applyNumberFormat="1" applyFont="1" applyAlignment="1">
      <alignment wrapText="1"/>
    </xf>
    <xf numFmtId="0" fontId="7" fillId="0" borderId="1" xfId="7" applyNumberFormat="1" applyFont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7" fillId="0" borderId="1" xfId="7" applyNumberFormat="1" applyFont="1" applyBorder="1" applyAlignment="1">
      <alignment vertical="center" wrapText="1"/>
    </xf>
    <xf numFmtId="0" fontId="7" fillId="0" borderId="13" xfId="7" applyFont="1" applyFill="1" applyBorder="1" applyAlignment="1">
      <alignment horizontal="left" wrapText="1"/>
    </xf>
    <xf numFmtId="0" fontId="7" fillId="0" borderId="14" xfId="7" applyNumberFormat="1" applyFont="1" applyBorder="1" applyAlignment="1">
      <alignment horizontal="left" vertical="center"/>
    </xf>
  </cellXfs>
  <cellStyles count="8">
    <cellStyle name="パーセント" xfId="2" builtinId="5"/>
    <cellStyle name="桁区切り" xfId="1" builtinId="6"/>
    <cellStyle name="桁区切り 2" xfId="6"/>
    <cellStyle name="標準" xfId="0" builtinId="0"/>
    <cellStyle name="標準 2" xfId="7"/>
    <cellStyle name="標準_⑳年報改正（案）　第18表" xfId="3"/>
    <cellStyle name="標準_⑳年報改正（案） 第19表" xfId="4"/>
    <cellStyle name="標準_⑳年報原稿（案）  第20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R1&#24180;&#24230;&#22577;&#27096;&#24335;18&#65374;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24"/>
      <sheetName val="25-1"/>
      <sheetName val="25-2"/>
      <sheetName val="26-1"/>
      <sheetName val="26-2"/>
      <sheetName val="26-3"/>
      <sheetName val="27-1"/>
      <sheetName val="27-2"/>
      <sheetName val="28-1"/>
      <sheetName val="28-2"/>
      <sheetName val="29-1"/>
      <sheetName val="29-2"/>
      <sheetName val="30"/>
      <sheetName val="31"/>
      <sheetName val="32"/>
      <sheetName val="33-1"/>
      <sheetName val="33-2"/>
      <sheetName val="34-1"/>
      <sheetName val="34-2"/>
      <sheetName val="35-1"/>
      <sheetName val="35-2"/>
      <sheetName val="36"/>
      <sheetName val="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BB65"/>
  <sheetViews>
    <sheetView showGridLines="0" tabSelected="1" view="pageBreakPreview" zoomScaleNormal="100" zoomScaleSheetLayoutView="100" workbookViewId="0">
      <pane xSplit="3" ySplit="13" topLeftCell="D14" activePane="bottomRight" state="frozen"/>
      <selection activeCell="L7" sqref="L7"/>
      <selection pane="topRight" activeCell="L7" sqref="L7"/>
      <selection pane="bottomLeft" activeCell="L7" sqref="L7"/>
      <selection pane="bottomRight" activeCell="L7" sqref="L7"/>
    </sheetView>
  </sheetViews>
  <sheetFormatPr defaultColWidth="13.08984375" defaultRowHeight="15" x14ac:dyDescent="0.45"/>
  <cols>
    <col min="1" max="1" width="21.36328125" style="1" customWidth="1"/>
    <col min="2" max="2" width="2.453125" style="3" customWidth="1"/>
    <col min="3" max="3" width="19.81640625" style="1" customWidth="1"/>
    <col min="4" max="10" width="7.81640625" style="1" customWidth="1"/>
    <col min="11" max="11" width="6" style="1" customWidth="1"/>
    <col min="12" max="13" width="6.08984375" style="1" customWidth="1"/>
    <col min="14" max="29" width="6" style="1" customWidth="1"/>
    <col min="30" max="30" width="10.7265625" style="1" bestFit="1" customWidth="1"/>
    <col min="31" max="31" width="6" style="1" customWidth="1"/>
    <col min="32" max="32" width="6" style="2" customWidth="1"/>
    <col min="33" max="33" width="6" style="1" customWidth="1"/>
    <col min="34" max="34" width="10.7265625" style="1" bestFit="1" customWidth="1"/>
    <col min="35" max="37" width="6" style="1" customWidth="1"/>
    <col min="38" max="38" width="7.36328125" style="1" bestFit="1" customWidth="1"/>
    <col min="39" max="40" width="6" style="1" customWidth="1"/>
    <col min="41" max="50" width="6.453125" style="1" customWidth="1"/>
    <col min="51" max="51" width="7.6328125" style="1" customWidth="1"/>
    <col min="52" max="52" width="7.453125" style="1" customWidth="1"/>
    <col min="53" max="53" width="8.26953125" style="1" customWidth="1"/>
    <col min="54" max="16384" width="13.08984375" style="1"/>
  </cols>
  <sheetData>
    <row r="1" spans="1:54" s="12" customFormat="1" ht="18" x14ac:dyDescent="0.55000000000000004">
      <c r="A1" s="14" t="s">
        <v>79</v>
      </c>
      <c r="B1" s="133"/>
      <c r="C1" s="132"/>
      <c r="AF1" s="13"/>
      <c r="AQ1" s="13"/>
      <c r="AZ1" s="60"/>
      <c r="BA1" s="131" t="s">
        <v>78</v>
      </c>
    </row>
    <row r="2" spans="1:54" s="12" customFormat="1" ht="11.25" customHeight="1" x14ac:dyDescent="0.55000000000000004">
      <c r="A2" s="130"/>
      <c r="B2" s="129"/>
      <c r="C2" s="128"/>
      <c r="D2" s="127" t="s">
        <v>77</v>
      </c>
      <c r="E2" s="126"/>
      <c r="F2" s="126"/>
      <c r="G2" s="126"/>
      <c r="H2" s="126"/>
      <c r="I2" s="125"/>
      <c r="J2" s="124"/>
      <c r="K2" s="123" t="s">
        <v>76</v>
      </c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3" t="s">
        <v>75</v>
      </c>
      <c r="AP2" s="122"/>
      <c r="AQ2" s="122"/>
      <c r="AR2" s="122"/>
      <c r="AS2" s="122"/>
      <c r="AT2" s="122"/>
      <c r="AU2" s="122"/>
      <c r="AV2" s="122"/>
      <c r="AW2" s="122"/>
      <c r="AX2" s="121"/>
      <c r="AY2" s="120" t="s">
        <v>74</v>
      </c>
      <c r="AZ2" s="119"/>
      <c r="BA2" s="118"/>
    </row>
    <row r="3" spans="1:54" s="12" customFormat="1" ht="17.25" customHeight="1" x14ac:dyDescent="0.55000000000000004">
      <c r="A3" s="109"/>
      <c r="B3" s="108"/>
      <c r="C3" s="107"/>
      <c r="D3" s="117" t="s">
        <v>73</v>
      </c>
      <c r="E3" s="116" t="s">
        <v>72</v>
      </c>
      <c r="F3" s="115"/>
      <c r="G3" s="115"/>
      <c r="H3" s="115"/>
      <c r="I3" s="115"/>
      <c r="J3" s="114"/>
      <c r="K3" s="113" t="s">
        <v>44</v>
      </c>
      <c r="L3" s="112"/>
      <c r="M3" s="113" t="s">
        <v>71</v>
      </c>
      <c r="N3" s="112"/>
      <c r="O3" s="98" t="s">
        <v>43</v>
      </c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97"/>
      <c r="AA3" s="98" t="s">
        <v>69</v>
      </c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97"/>
      <c r="AO3" s="111" t="s">
        <v>44</v>
      </c>
      <c r="AP3" s="111" t="s">
        <v>70</v>
      </c>
      <c r="AQ3" s="98" t="s">
        <v>43</v>
      </c>
      <c r="AR3" s="101"/>
      <c r="AS3" s="101"/>
      <c r="AT3" s="97"/>
      <c r="AU3" s="98" t="s">
        <v>69</v>
      </c>
      <c r="AV3" s="101"/>
      <c r="AW3" s="101"/>
      <c r="AX3" s="97"/>
      <c r="AY3" s="111" t="s">
        <v>68</v>
      </c>
      <c r="AZ3" s="102" t="s">
        <v>67</v>
      </c>
      <c r="BA3" s="110"/>
      <c r="BB3" s="60"/>
    </row>
    <row r="4" spans="1:54" s="12" customFormat="1" ht="39.75" customHeight="1" x14ac:dyDescent="0.55000000000000004">
      <c r="A4" s="109"/>
      <c r="B4" s="108"/>
      <c r="C4" s="107"/>
      <c r="D4" s="106"/>
      <c r="E4" s="105" t="s">
        <v>66</v>
      </c>
      <c r="F4" s="105" t="s">
        <v>65</v>
      </c>
      <c r="G4" s="105" t="s">
        <v>64</v>
      </c>
      <c r="H4" s="105" t="s">
        <v>63</v>
      </c>
      <c r="I4" s="104" t="s">
        <v>62</v>
      </c>
      <c r="J4" s="104" t="s">
        <v>61</v>
      </c>
      <c r="K4" s="103" t="s">
        <v>31</v>
      </c>
      <c r="L4" s="103" t="s">
        <v>30</v>
      </c>
      <c r="M4" s="103" t="s">
        <v>31</v>
      </c>
      <c r="N4" s="103" t="s">
        <v>30</v>
      </c>
      <c r="O4" s="102" t="s">
        <v>60</v>
      </c>
      <c r="P4" s="101"/>
      <c r="Q4" s="97"/>
      <c r="R4" s="102" t="s">
        <v>59</v>
      </c>
      <c r="S4" s="101"/>
      <c r="T4" s="97"/>
      <c r="U4" s="102" t="s">
        <v>58</v>
      </c>
      <c r="V4" s="101"/>
      <c r="W4" s="97"/>
      <c r="X4" s="102" t="s">
        <v>57</v>
      </c>
      <c r="Y4" s="101"/>
      <c r="Z4" s="97"/>
      <c r="AA4" s="98" t="s">
        <v>56</v>
      </c>
      <c r="AB4" s="101"/>
      <c r="AC4" s="101"/>
      <c r="AD4" s="97"/>
      <c r="AE4" s="98" t="s">
        <v>55</v>
      </c>
      <c r="AF4" s="101"/>
      <c r="AG4" s="101"/>
      <c r="AH4" s="97"/>
      <c r="AI4" s="98" t="s">
        <v>54</v>
      </c>
      <c r="AJ4" s="100"/>
      <c r="AK4" s="100"/>
      <c r="AL4" s="99"/>
      <c r="AM4" s="98" t="s">
        <v>53</v>
      </c>
      <c r="AN4" s="97"/>
      <c r="AO4" s="96"/>
      <c r="AP4" s="94"/>
      <c r="AQ4" s="95" t="s">
        <v>52</v>
      </c>
      <c r="AR4" s="95" t="s">
        <v>51</v>
      </c>
      <c r="AS4" s="95" t="s">
        <v>50</v>
      </c>
      <c r="AT4" s="95" t="s">
        <v>49</v>
      </c>
      <c r="AU4" s="95" t="s">
        <v>48</v>
      </c>
      <c r="AV4" s="95" t="s">
        <v>47</v>
      </c>
      <c r="AW4" s="95" t="s">
        <v>46</v>
      </c>
      <c r="AX4" s="95" t="s">
        <v>45</v>
      </c>
      <c r="AY4" s="94"/>
      <c r="AZ4" s="93" t="s">
        <v>44</v>
      </c>
      <c r="BA4" s="93" t="s">
        <v>43</v>
      </c>
      <c r="BB4" s="61"/>
    </row>
    <row r="5" spans="1:54" s="12" customFormat="1" ht="56.25" customHeight="1" x14ac:dyDescent="0.55000000000000004">
      <c r="A5" s="92"/>
      <c r="B5" s="91"/>
      <c r="C5" s="90"/>
      <c r="D5" s="89"/>
      <c r="E5" s="88" t="s">
        <v>42</v>
      </c>
      <c r="F5" s="88" t="s">
        <v>41</v>
      </c>
      <c r="G5" s="88" t="s">
        <v>40</v>
      </c>
      <c r="H5" s="88" t="s">
        <v>39</v>
      </c>
      <c r="I5" s="87"/>
      <c r="J5" s="87"/>
      <c r="K5" s="86"/>
      <c r="L5" s="86"/>
      <c r="M5" s="86"/>
      <c r="N5" s="86"/>
      <c r="O5" s="85" t="s">
        <v>38</v>
      </c>
      <c r="P5" s="85" t="s">
        <v>31</v>
      </c>
      <c r="Q5" s="85" t="s">
        <v>30</v>
      </c>
      <c r="R5" s="85" t="s">
        <v>38</v>
      </c>
      <c r="S5" s="85" t="s">
        <v>31</v>
      </c>
      <c r="T5" s="85" t="s">
        <v>30</v>
      </c>
      <c r="U5" s="85" t="s">
        <v>38</v>
      </c>
      <c r="V5" s="85" t="s">
        <v>31</v>
      </c>
      <c r="W5" s="85" t="s">
        <v>30</v>
      </c>
      <c r="X5" s="85" t="s">
        <v>38</v>
      </c>
      <c r="Y5" s="85" t="s">
        <v>31</v>
      </c>
      <c r="Z5" s="85" t="s">
        <v>30</v>
      </c>
      <c r="AA5" s="85" t="s">
        <v>37</v>
      </c>
      <c r="AB5" s="85" t="s">
        <v>36</v>
      </c>
      <c r="AC5" s="85" t="s">
        <v>30</v>
      </c>
      <c r="AD5" s="85" t="s">
        <v>35</v>
      </c>
      <c r="AE5" s="85" t="s">
        <v>34</v>
      </c>
      <c r="AF5" s="85" t="s">
        <v>33</v>
      </c>
      <c r="AG5" s="85" t="s">
        <v>30</v>
      </c>
      <c r="AH5" s="85" t="s">
        <v>32</v>
      </c>
      <c r="AI5" s="85" t="s">
        <v>34</v>
      </c>
      <c r="AJ5" s="85" t="s">
        <v>33</v>
      </c>
      <c r="AK5" s="85" t="s">
        <v>30</v>
      </c>
      <c r="AL5" s="85" t="s">
        <v>32</v>
      </c>
      <c r="AM5" s="22" t="s">
        <v>31</v>
      </c>
      <c r="AN5" s="22" t="s">
        <v>30</v>
      </c>
      <c r="AO5" s="84"/>
      <c r="AP5" s="81"/>
      <c r="AQ5" s="83"/>
      <c r="AR5" s="83"/>
      <c r="AS5" s="83"/>
      <c r="AT5" s="83"/>
      <c r="AU5" s="82"/>
      <c r="AV5" s="82"/>
      <c r="AW5" s="82"/>
      <c r="AX5" s="82"/>
      <c r="AY5" s="81"/>
      <c r="AZ5" s="80"/>
      <c r="BA5" s="80"/>
      <c r="BB5" s="79"/>
    </row>
    <row r="6" spans="1:54" s="74" customFormat="1" ht="13.5" customHeight="1" x14ac:dyDescent="0.55000000000000004">
      <c r="A6" s="78" t="s">
        <v>29</v>
      </c>
      <c r="B6" s="53" t="s">
        <v>2</v>
      </c>
      <c r="C6" s="77"/>
      <c r="D6" s="76">
        <v>31191</v>
      </c>
      <c r="E6" s="70">
        <v>29299</v>
      </c>
      <c r="F6" s="70">
        <v>1344</v>
      </c>
      <c r="G6" s="70">
        <v>271</v>
      </c>
      <c r="H6" s="70">
        <v>170</v>
      </c>
      <c r="I6" s="70">
        <v>46</v>
      </c>
      <c r="J6" s="70">
        <v>61</v>
      </c>
      <c r="K6" s="70">
        <v>38830</v>
      </c>
      <c r="L6" s="70">
        <v>372316</v>
      </c>
      <c r="M6" s="70">
        <v>9444</v>
      </c>
      <c r="N6" s="70">
        <v>14780</v>
      </c>
      <c r="O6" s="70">
        <v>208</v>
      </c>
      <c r="P6" s="70">
        <v>174</v>
      </c>
      <c r="Q6" s="70">
        <v>175</v>
      </c>
      <c r="R6" s="70">
        <v>29679</v>
      </c>
      <c r="S6" s="70">
        <v>28326</v>
      </c>
      <c r="T6" s="70">
        <v>29578</v>
      </c>
      <c r="U6" s="70">
        <v>3197</v>
      </c>
      <c r="V6" s="70">
        <v>2925</v>
      </c>
      <c r="W6" s="70">
        <v>3003</v>
      </c>
      <c r="X6" s="70">
        <v>13534</v>
      </c>
      <c r="Y6" s="70">
        <v>24170</v>
      </c>
      <c r="Z6" s="70">
        <v>25445</v>
      </c>
      <c r="AA6" s="70">
        <v>31912</v>
      </c>
      <c r="AB6" s="70">
        <v>30199</v>
      </c>
      <c r="AC6" s="70">
        <v>31797</v>
      </c>
      <c r="AD6" s="71">
        <f>IFERROR(IF(AB6="-","-",AB6/AA6*100),"")</f>
        <v>94.632113311606915</v>
      </c>
      <c r="AE6" s="70">
        <v>33883</v>
      </c>
      <c r="AF6" s="70">
        <v>31679</v>
      </c>
      <c r="AG6" s="70">
        <v>32630</v>
      </c>
      <c r="AH6" s="71">
        <f>IFERROR(IF(AF6="-","-",AF6/AE6*100),"")</f>
        <v>93.495263111294747</v>
      </c>
      <c r="AI6" s="70">
        <v>1028</v>
      </c>
      <c r="AJ6" s="70">
        <v>1564</v>
      </c>
      <c r="AK6" s="70">
        <v>1574</v>
      </c>
      <c r="AL6" s="71">
        <f>IFERROR(IF(AJ6="-","-",AJ6/AI6*100),"")</f>
        <v>152.14007782101166</v>
      </c>
      <c r="AM6" s="70">
        <v>1264</v>
      </c>
      <c r="AN6" s="70">
        <v>1343</v>
      </c>
      <c r="AO6" s="70">
        <v>391</v>
      </c>
      <c r="AP6" s="70">
        <v>7</v>
      </c>
      <c r="AQ6" s="70">
        <v>7</v>
      </c>
      <c r="AR6" s="70">
        <v>2064</v>
      </c>
      <c r="AS6" s="70">
        <v>27</v>
      </c>
      <c r="AT6" s="70">
        <v>555</v>
      </c>
      <c r="AU6" s="70">
        <v>691</v>
      </c>
      <c r="AV6" s="70">
        <v>1651</v>
      </c>
      <c r="AW6" s="70">
        <v>78</v>
      </c>
      <c r="AX6" s="70">
        <v>17</v>
      </c>
      <c r="AY6" s="70">
        <v>27442</v>
      </c>
      <c r="AZ6" s="70">
        <v>6</v>
      </c>
      <c r="BA6" s="70">
        <v>1</v>
      </c>
      <c r="BB6" s="75"/>
    </row>
    <row r="7" spans="1:54" s="12" customFormat="1" ht="25" customHeight="1" x14ac:dyDescent="0.55000000000000004">
      <c r="A7" s="73"/>
      <c r="B7" s="72"/>
      <c r="C7" s="48" t="s">
        <v>16</v>
      </c>
      <c r="D7" s="47"/>
      <c r="E7" s="46"/>
      <c r="F7" s="46"/>
      <c r="G7" s="46"/>
      <c r="H7" s="46"/>
      <c r="I7" s="46"/>
      <c r="J7" s="46"/>
      <c r="K7" s="70">
        <v>38288</v>
      </c>
      <c r="L7" s="70">
        <v>367506</v>
      </c>
      <c r="M7" s="70">
        <v>9222</v>
      </c>
      <c r="N7" s="70">
        <v>14398</v>
      </c>
      <c r="O7" s="70">
        <v>73</v>
      </c>
      <c r="P7" s="70">
        <v>66</v>
      </c>
      <c r="Q7" s="70">
        <v>66</v>
      </c>
      <c r="R7" s="70">
        <v>2742</v>
      </c>
      <c r="S7" s="70">
        <v>2540</v>
      </c>
      <c r="T7" s="70">
        <v>2540</v>
      </c>
      <c r="U7" s="70">
        <v>220</v>
      </c>
      <c r="V7" s="70">
        <v>207</v>
      </c>
      <c r="W7" s="70">
        <v>207</v>
      </c>
      <c r="X7" s="70">
        <v>5012</v>
      </c>
      <c r="Y7" s="70">
        <v>4727</v>
      </c>
      <c r="Z7" s="70">
        <v>4727</v>
      </c>
      <c r="AA7" s="70">
        <v>130</v>
      </c>
      <c r="AB7" s="70">
        <v>124</v>
      </c>
      <c r="AC7" s="70">
        <v>124</v>
      </c>
      <c r="AD7" s="71">
        <f>IFERROR(IF(AB7="-","-",AB7/AA7*100),"")</f>
        <v>95.384615384615387</v>
      </c>
      <c r="AE7" s="70">
        <v>128</v>
      </c>
      <c r="AF7" s="70">
        <v>125</v>
      </c>
      <c r="AG7" s="70">
        <v>126</v>
      </c>
      <c r="AH7" s="71">
        <f>IFERROR(IF(AF7="-","-",AF7/AE7*100),"")</f>
        <v>97.65625</v>
      </c>
      <c r="AI7" s="70">
        <v>7</v>
      </c>
      <c r="AJ7" s="70">
        <v>7</v>
      </c>
      <c r="AK7" s="70">
        <v>7</v>
      </c>
      <c r="AL7" s="71">
        <f>IFERROR(IF(AJ7="-","-",AJ7/AI7*100),"")</f>
        <v>100</v>
      </c>
      <c r="AM7" s="70">
        <v>146</v>
      </c>
      <c r="AN7" s="70">
        <v>193</v>
      </c>
      <c r="AO7" s="70">
        <v>359</v>
      </c>
      <c r="AP7" s="70">
        <v>7</v>
      </c>
      <c r="AQ7" s="70">
        <v>1</v>
      </c>
      <c r="AR7" s="70">
        <v>1678</v>
      </c>
      <c r="AS7" s="70">
        <v>1</v>
      </c>
      <c r="AT7" s="70">
        <v>477</v>
      </c>
      <c r="AU7" s="70">
        <v>467</v>
      </c>
      <c r="AV7" s="70">
        <v>1036</v>
      </c>
      <c r="AW7" s="70">
        <v>54</v>
      </c>
      <c r="AX7" s="70">
        <v>1</v>
      </c>
      <c r="AY7" s="70">
        <v>27061</v>
      </c>
      <c r="AZ7" s="70">
        <v>6</v>
      </c>
      <c r="BA7" s="70">
        <v>1</v>
      </c>
      <c r="BB7" s="14"/>
    </row>
    <row r="8" spans="1:54" s="60" customFormat="1" ht="13.5" customHeight="1" x14ac:dyDescent="0.55000000000000004">
      <c r="A8" s="69" t="s">
        <v>28</v>
      </c>
      <c r="B8" s="53" t="s">
        <v>2</v>
      </c>
      <c r="C8" s="68"/>
      <c r="D8" s="43">
        <v>1348</v>
      </c>
      <c r="E8" s="43">
        <v>1269</v>
      </c>
      <c r="F8" s="43">
        <v>55</v>
      </c>
      <c r="G8" s="43">
        <v>12</v>
      </c>
      <c r="H8" s="43">
        <v>6</v>
      </c>
      <c r="I8" s="43">
        <v>6</v>
      </c>
      <c r="J8" s="43" t="s">
        <v>17</v>
      </c>
      <c r="K8" s="43">
        <f>IF(SUM(K10+K12)=0,"-",SUM(K10+K12))</f>
        <v>2908</v>
      </c>
      <c r="L8" s="43">
        <f>IF(SUM(L10+L12)=0,"-",SUM(L10+L12))</f>
        <v>22181</v>
      </c>
      <c r="M8" s="43">
        <f>IF(SUM(M10+M12)=0,"-",SUM(M10+M12))</f>
        <v>1656</v>
      </c>
      <c r="N8" s="43">
        <f>IF(SUM(N10+N12)=0,"-",SUM(N10+N12))</f>
        <v>2730</v>
      </c>
      <c r="O8" s="43">
        <f>IF(SUM(O10+O12)=0,"-",SUM(O10+O12))</f>
        <v>18</v>
      </c>
      <c r="P8" s="43">
        <f>IF(SUM(P10+P12)=0,"-",SUM(P10+P12))</f>
        <v>13</v>
      </c>
      <c r="Q8" s="43">
        <f>IF(SUM(Q10+Q12)=0,"-",SUM(Q10+Q12))</f>
        <v>14</v>
      </c>
      <c r="R8" s="43">
        <f>IF(SUM(R10+R12)=0,"-",SUM(R10+R12))</f>
        <v>1921</v>
      </c>
      <c r="S8" s="43">
        <f>IF(SUM(S10+S12)=0,"-",SUM(S10+S12))</f>
        <v>1819</v>
      </c>
      <c r="T8" s="43">
        <f>IF(SUM(T10+T12)=0,"-",SUM(T10+T12))</f>
        <v>1857</v>
      </c>
      <c r="U8" s="43">
        <f>IF(SUM(U10+U12)=0,"-",SUM(U10+U12))</f>
        <v>314</v>
      </c>
      <c r="V8" s="43">
        <f>IF(SUM(V10+V12)=0,"-",SUM(V10+V12))</f>
        <v>160</v>
      </c>
      <c r="W8" s="43">
        <f>IF(SUM(W10+W12)=0,"-",SUM(W10+W12))</f>
        <v>166</v>
      </c>
      <c r="X8" s="43">
        <f>IF(SUM(X10+X12)=0,"-",SUM(X10+X12))</f>
        <v>2123</v>
      </c>
      <c r="Y8" s="43">
        <f>IF(SUM(Y10+Y12)=0,"-",SUM(Y10+Y12))</f>
        <v>1819</v>
      </c>
      <c r="Z8" s="43">
        <f>IF(SUM(Z10+Z12)=0,"-",SUM(Z10+Z12))</f>
        <v>1849</v>
      </c>
      <c r="AA8" s="43">
        <f>IF(SUM(AA10+AA12)=0,"-",SUM(AA10+AA12))</f>
        <v>1900</v>
      </c>
      <c r="AB8" s="43">
        <f>IF(SUM(AB10+AB12)=0,"-",SUM(AB10+AB12))</f>
        <v>1809</v>
      </c>
      <c r="AC8" s="43">
        <f>IF(SUM(AC10+AC12)=0,"-",SUM(AC10+AC12))</f>
        <v>1845</v>
      </c>
      <c r="AD8" s="43">
        <f>IF(SUM(AD10+AD12)=0,"-",SUM(AD10+AD12))</f>
        <v>191.01175524967348</v>
      </c>
      <c r="AE8" s="43">
        <f>IF(SUM(AE10+AE12)=0,"-",SUM(AE10+AE12))</f>
        <v>1880</v>
      </c>
      <c r="AF8" s="43">
        <f>IF(SUM(AF10+AF12)=0,"-",SUM(AF10+AF12))</f>
        <v>1783.3150000000001</v>
      </c>
      <c r="AG8" s="43">
        <f>IF(SUM(AG10+AG12)=0,"-",SUM(AG10+AG12))</f>
        <v>2635</v>
      </c>
      <c r="AH8" s="43">
        <f>IF(SUM(AH10+AH12)=0,"-",SUM(AH10+AH12))</f>
        <v>189.08316890727843</v>
      </c>
      <c r="AI8" s="43">
        <f>IF(SUM(AI10+AI12)=0,"-",SUM(AI10+AI12))</f>
        <v>83</v>
      </c>
      <c r="AJ8" s="43">
        <f>IF(SUM(AJ10+AJ12)=0,"-",SUM(AJ10+AJ12))</f>
        <v>79</v>
      </c>
      <c r="AK8" s="43">
        <f>IF(SUM(AK10+AK12)=0,"-",SUM(AK10+AK12))</f>
        <v>81</v>
      </c>
      <c r="AL8" s="43" t="str">
        <f>IF(SUM(AL10+AL12)=0,"-",SUM(AL10+AL12))</f>
        <v>-</v>
      </c>
      <c r="AM8" s="43">
        <f>IF(SUM(AM10+AM12)=0,"-",SUM(AM10+AM12))</f>
        <v>25</v>
      </c>
      <c r="AN8" s="43">
        <f>IF(SUM(AN10+AN12)=0,"-",SUM(AN10+AN12))</f>
        <v>26</v>
      </c>
      <c r="AO8" s="43">
        <f>IF(SUM(AO10+AO12)=0,"-",SUM(AO10+AO12))</f>
        <v>12</v>
      </c>
      <c r="AP8" s="43" t="str">
        <f>IF(SUM(AP10+AP12)=0,"-",SUM(AP10+AP12))</f>
        <v>-</v>
      </c>
      <c r="AQ8" s="43" t="str">
        <f>IF(SUM(AQ10+AQ12)=0,"-",SUM(AQ10+AQ12))</f>
        <v>-</v>
      </c>
      <c r="AR8" s="43">
        <f>IF(SUM(AR10+AR12)=0,"-",SUM(AR10+AR12))</f>
        <v>27</v>
      </c>
      <c r="AS8" s="43">
        <f>IF(SUM(AS10+AS12)=0,"-",SUM(AS10+AS12))</f>
        <v>2</v>
      </c>
      <c r="AT8" s="43">
        <f>IF(SUM(AT10+AT12)=0,"-",SUM(AT10+AT12))</f>
        <v>7</v>
      </c>
      <c r="AU8" s="43">
        <f>IF(SUM(AU10+AU12)=0,"-",SUM(AU10+AU12))</f>
        <v>12</v>
      </c>
      <c r="AV8" s="43">
        <f>IF(SUM(AV10+AV12)=0,"-",SUM(AV10+AV12))</f>
        <v>74</v>
      </c>
      <c r="AW8" s="43">
        <f>IF(SUM(AW10+AW12)=0,"-",SUM(AW10+AW12))</f>
        <v>1</v>
      </c>
      <c r="AX8" s="43" t="str">
        <f>IF(SUM(AX10+AX12)=0,"-",SUM(AX10+AX12))</f>
        <v>-</v>
      </c>
      <c r="AY8" s="43">
        <f>IF(SUM(AY10+AY12)=0,"-",SUM(AY10+AY12))</f>
        <v>1833</v>
      </c>
      <c r="AZ8" s="43" t="str">
        <f>IF(SUM(AZ10+AZ12)=0,"-",SUM(AZ10+AZ12))</f>
        <v>-</v>
      </c>
      <c r="BA8" s="43" t="str">
        <f>IF(SUM(BA10+BA12)=0,"-",SUM(BA10+BA12))</f>
        <v>-</v>
      </c>
      <c r="BB8" s="61"/>
    </row>
    <row r="9" spans="1:54" s="60" customFormat="1" ht="25" customHeight="1" x14ac:dyDescent="0.55000000000000004">
      <c r="A9" s="67"/>
      <c r="B9" s="49"/>
      <c r="C9" s="48" t="s">
        <v>16</v>
      </c>
      <c r="D9" s="47"/>
      <c r="E9" s="46"/>
      <c r="F9" s="46"/>
      <c r="G9" s="46"/>
      <c r="H9" s="46"/>
      <c r="I9" s="46"/>
      <c r="J9" s="46"/>
      <c r="K9" s="43">
        <f>IF(SUM(K11+K13)=0,"-",SUM(K11+K13))</f>
        <v>2908</v>
      </c>
      <c r="L9" s="43">
        <f>IF(SUM(L11+L13)=0,"-",SUM(L11+L13))</f>
        <v>22181</v>
      </c>
      <c r="M9" s="43">
        <f>IF(SUM(M11+M13)=0,"-",SUM(M11+M13))</f>
        <v>1656</v>
      </c>
      <c r="N9" s="43">
        <f>IF(SUM(N11+N13)=0,"-",SUM(N11+N13))</f>
        <v>2730</v>
      </c>
      <c r="O9" s="43" t="str">
        <f>IF(SUM(O11+O13)=0,"-",SUM(O11+O13))</f>
        <v>-</v>
      </c>
      <c r="P9" s="43" t="str">
        <f>IF(SUM(P11+P13)=0,"-",SUM(P11+P13))</f>
        <v>-</v>
      </c>
      <c r="Q9" s="43" t="str">
        <f>IF(SUM(Q11+Q13)=0,"-",SUM(Q11+Q13))</f>
        <v>-</v>
      </c>
      <c r="R9" s="43" t="str">
        <f>IF(SUM(R11+R13)=0,"-",SUM(R11+R13))</f>
        <v>-</v>
      </c>
      <c r="S9" s="43" t="str">
        <f>IF(SUM(S11+S13)=0,"-",SUM(S11+S13))</f>
        <v>-</v>
      </c>
      <c r="T9" s="43" t="str">
        <f>IF(SUM(T11+T13)=0,"-",SUM(T11+T13))</f>
        <v>-</v>
      </c>
      <c r="U9" s="43" t="str">
        <f>IF(SUM(U11+U13)=0,"-",SUM(U11+U13))</f>
        <v>-</v>
      </c>
      <c r="V9" s="43" t="str">
        <f>IF(SUM(V11+V13)=0,"-",SUM(V11+V13))</f>
        <v>-</v>
      </c>
      <c r="W9" s="43" t="str">
        <f>IF(SUM(W11+W13)=0,"-",SUM(W11+W13))</f>
        <v>-</v>
      </c>
      <c r="X9" s="43" t="str">
        <f>IF(SUM(X11+X13)=0,"-",SUM(X11+X13))</f>
        <v>-</v>
      </c>
      <c r="Y9" s="43" t="str">
        <f>IF(SUM(Y11+Y13)=0,"-",SUM(Y11+Y13))</f>
        <v>-</v>
      </c>
      <c r="Z9" s="43" t="str">
        <f>IF(SUM(Z11+Z13)=0,"-",SUM(Z11+Z13))</f>
        <v>-</v>
      </c>
      <c r="AA9" s="43" t="str">
        <f>IF(SUM(AA11+AA13)=0,"-",SUM(AA11+AA13))</f>
        <v>-</v>
      </c>
      <c r="AB9" s="43" t="str">
        <f>IF(SUM(AB11+AB13)=0,"-",SUM(AB11+AB13))</f>
        <v>-</v>
      </c>
      <c r="AC9" s="43" t="str">
        <f>IF(SUM(AC11+AC13)=0,"-",SUM(AC11+AC13))</f>
        <v>-</v>
      </c>
      <c r="AD9" s="43" t="str">
        <f>IF(SUM(AD11+AD13)=0,"-",SUM(AD11+AD13))</f>
        <v>-</v>
      </c>
      <c r="AE9" s="43" t="str">
        <f>IF(SUM(AE11+AE13)=0,"-",SUM(AE11+AE13))</f>
        <v>-</v>
      </c>
      <c r="AF9" s="43" t="str">
        <f>IF(SUM(AF11+AF13)=0,"-",SUM(AF11+AF13))</f>
        <v>-</v>
      </c>
      <c r="AG9" s="43">
        <f>IF(SUM(AG11+AG13)=0,"-",SUM(AG11+AG13))</f>
        <v>2300</v>
      </c>
      <c r="AH9" s="43" t="str">
        <f>IF(SUM(AH11+AH13)=0,"-",SUM(AH11+AH13))</f>
        <v>-</v>
      </c>
      <c r="AI9" s="43" t="str">
        <f>IF(SUM(AI11+AI13)=0,"-",SUM(AI11+AI13))</f>
        <v>-</v>
      </c>
      <c r="AJ9" s="43" t="str">
        <f>IF(SUM(AJ11+AJ13)=0,"-",SUM(AJ11+AJ13))</f>
        <v>-</v>
      </c>
      <c r="AK9" s="43" t="str">
        <f>IF(SUM(AK11+AK13)=0,"-",SUM(AK11+AK13))</f>
        <v>-</v>
      </c>
      <c r="AL9" s="43" t="str">
        <f>IF(SUM(AL11+AL13)=0,"-",SUM(AL11+AL13))</f>
        <v>-</v>
      </c>
      <c r="AM9" s="43" t="str">
        <f>IF(SUM(AM11+AM13)=0,"-",SUM(AM11+AM13))</f>
        <v>-</v>
      </c>
      <c r="AN9" s="43" t="str">
        <f>IF(SUM(AN11+AN13)=0,"-",SUM(AN11+AN13))</f>
        <v>-</v>
      </c>
      <c r="AO9" s="43">
        <f>IF(SUM(AO11+AO13)=0,"-",SUM(AO11+AO13))</f>
        <v>12</v>
      </c>
      <c r="AP9" s="43" t="str">
        <f>IF(SUM(AP11+AP13)=0,"-",SUM(AP11+AP13))</f>
        <v>-</v>
      </c>
      <c r="AQ9" s="43" t="str">
        <f>IF(SUM(AQ11+AQ13)=0,"-",SUM(AQ11+AQ13))</f>
        <v>-</v>
      </c>
      <c r="AR9" s="43">
        <f>IF(SUM(AR11+AR13)=0,"-",SUM(AR11+AR13))</f>
        <v>6</v>
      </c>
      <c r="AS9" s="43" t="str">
        <f>IF(SUM(AS11+AS13)=0,"-",SUM(AS11+AS13))</f>
        <v>-</v>
      </c>
      <c r="AT9" s="43">
        <f>IF(SUM(AT11+AT13)=0,"-",SUM(AT11+AT13))</f>
        <v>3</v>
      </c>
      <c r="AU9" s="43">
        <f>IF(SUM(AU11+AU13)=0,"-",SUM(AU11+AU13))</f>
        <v>6</v>
      </c>
      <c r="AV9" s="43">
        <f>IF(SUM(AV11+AV13)=0,"-",SUM(AV11+AV13))</f>
        <v>47</v>
      </c>
      <c r="AW9" s="43" t="str">
        <f>IF(SUM(AW11+AW13)=0,"-",SUM(AW11+AW13))</f>
        <v>-</v>
      </c>
      <c r="AX9" s="43" t="str">
        <f>IF(SUM(AX11+AX13)=0,"-",SUM(AX11+AX13))</f>
        <v>-</v>
      </c>
      <c r="AY9" s="43">
        <f>IF(SUM(AY11+AY13)=0,"-",SUM(AY11+AY13))</f>
        <v>1833</v>
      </c>
      <c r="AZ9" s="43" t="str">
        <f>IF(SUM(AZ11+AZ13)=0,"-",SUM(AZ11+AZ13))</f>
        <v>-</v>
      </c>
      <c r="BA9" s="43" t="str">
        <f>IF(SUM(BA11+BA13)=0,"-",SUM(BA11+BA13))</f>
        <v>-</v>
      </c>
      <c r="BB9" s="61"/>
    </row>
    <row r="10" spans="1:54" s="60" customFormat="1" ht="13.5" customHeight="1" x14ac:dyDescent="0.55000000000000004">
      <c r="A10" s="65" t="s">
        <v>27</v>
      </c>
      <c r="B10" s="41" t="s">
        <v>2</v>
      </c>
      <c r="C10" s="64"/>
      <c r="D10" s="31">
        <v>1348</v>
      </c>
      <c r="E10" s="31">
        <v>1269</v>
      </c>
      <c r="F10" s="31">
        <v>55</v>
      </c>
      <c r="G10" s="31">
        <v>12</v>
      </c>
      <c r="H10" s="31">
        <v>6</v>
      </c>
      <c r="I10" s="31">
        <v>6</v>
      </c>
      <c r="J10" s="31" t="s">
        <v>17</v>
      </c>
      <c r="K10" s="31">
        <v>2031</v>
      </c>
      <c r="L10" s="66">
        <v>15248</v>
      </c>
      <c r="M10" s="31">
        <v>1116</v>
      </c>
      <c r="N10" s="31">
        <v>1866</v>
      </c>
      <c r="O10" s="31" t="s">
        <v>17</v>
      </c>
      <c r="P10" s="31" t="s">
        <v>17</v>
      </c>
      <c r="Q10" s="31" t="s">
        <v>17</v>
      </c>
      <c r="R10" s="31">
        <v>1352</v>
      </c>
      <c r="S10" s="31">
        <v>1294</v>
      </c>
      <c r="T10" s="31">
        <v>1294</v>
      </c>
      <c r="U10" s="31" t="s">
        <v>17</v>
      </c>
      <c r="V10" s="31" t="s">
        <v>17</v>
      </c>
      <c r="W10" s="31" t="s">
        <v>17</v>
      </c>
      <c r="X10" s="31">
        <v>1374</v>
      </c>
      <c r="Y10" s="31">
        <v>1257</v>
      </c>
      <c r="Z10" s="31">
        <v>1257</v>
      </c>
      <c r="AA10" s="31">
        <v>1345</v>
      </c>
      <c r="AB10" s="31">
        <v>1275</v>
      </c>
      <c r="AC10" s="31">
        <v>1275</v>
      </c>
      <c r="AD10" s="62">
        <f>IFERROR(IF(AB10="-","-",AB10/AA10*100),"")</f>
        <v>94.79553903345726</v>
      </c>
      <c r="AE10" s="31">
        <v>1202</v>
      </c>
      <c r="AF10" s="31">
        <v>1150</v>
      </c>
      <c r="AG10" s="31">
        <v>1150</v>
      </c>
      <c r="AH10" s="62">
        <f>IFERROR(IF(AF10="-","-",AF10/AE10*100),"")</f>
        <v>95.673876871880196</v>
      </c>
      <c r="AI10" s="31" t="s">
        <v>17</v>
      </c>
      <c r="AJ10" s="31" t="s">
        <v>17</v>
      </c>
      <c r="AK10" s="31" t="s">
        <v>17</v>
      </c>
      <c r="AL10" s="31" t="s">
        <v>17</v>
      </c>
      <c r="AM10" s="31" t="s">
        <v>17</v>
      </c>
      <c r="AN10" s="31" t="s">
        <v>17</v>
      </c>
      <c r="AO10" s="31">
        <v>11</v>
      </c>
      <c r="AP10" s="31" t="s">
        <v>17</v>
      </c>
      <c r="AQ10" s="31" t="s">
        <v>17</v>
      </c>
      <c r="AR10" s="31">
        <v>6</v>
      </c>
      <c r="AS10" s="31" t="s">
        <v>17</v>
      </c>
      <c r="AT10" s="31">
        <v>3</v>
      </c>
      <c r="AU10" s="31">
        <v>6</v>
      </c>
      <c r="AV10" s="31">
        <v>47</v>
      </c>
      <c r="AW10" s="31" t="s">
        <v>17</v>
      </c>
      <c r="AX10" s="31" t="s">
        <v>17</v>
      </c>
      <c r="AY10" s="31">
        <v>1296</v>
      </c>
      <c r="AZ10" s="31" t="s">
        <v>0</v>
      </c>
      <c r="BA10" s="31" t="s">
        <v>0</v>
      </c>
      <c r="BB10" s="61"/>
    </row>
    <row r="11" spans="1:54" s="60" customFormat="1" ht="25" customHeight="1" x14ac:dyDescent="0.55000000000000004">
      <c r="A11" s="63"/>
      <c r="B11" s="37"/>
      <c r="C11" s="36" t="s">
        <v>16</v>
      </c>
      <c r="D11" s="35"/>
      <c r="E11" s="34"/>
      <c r="F11" s="34"/>
      <c r="G11" s="34"/>
      <c r="H11" s="34"/>
      <c r="I11" s="34"/>
      <c r="J11" s="34"/>
      <c r="K11" s="31">
        <v>2031</v>
      </c>
      <c r="L11" s="66">
        <v>15248</v>
      </c>
      <c r="M11" s="31">
        <v>1116</v>
      </c>
      <c r="N11" s="31">
        <v>1866</v>
      </c>
      <c r="O11" s="31" t="s">
        <v>17</v>
      </c>
      <c r="P11" s="31" t="s">
        <v>17</v>
      </c>
      <c r="Q11" s="31" t="s">
        <v>17</v>
      </c>
      <c r="R11" s="31" t="s">
        <v>17</v>
      </c>
      <c r="S11" s="31" t="s">
        <v>17</v>
      </c>
      <c r="T11" s="31" t="s">
        <v>17</v>
      </c>
      <c r="U11" s="31" t="s">
        <v>17</v>
      </c>
      <c r="V11" s="31" t="s">
        <v>17</v>
      </c>
      <c r="W11" s="31" t="s">
        <v>17</v>
      </c>
      <c r="X11" s="31" t="s">
        <v>17</v>
      </c>
      <c r="Y11" s="31" t="s">
        <v>17</v>
      </c>
      <c r="Z11" s="31" t="s">
        <v>17</v>
      </c>
      <c r="AA11" s="31" t="s">
        <v>17</v>
      </c>
      <c r="AB11" s="31" t="s">
        <v>17</v>
      </c>
      <c r="AC11" s="31" t="s">
        <v>17</v>
      </c>
      <c r="AD11" s="62" t="str">
        <f>IFERROR(IF(AB11="-","-",AB11/AA11*100),"")</f>
        <v>-</v>
      </c>
      <c r="AE11" s="31" t="s">
        <v>17</v>
      </c>
      <c r="AF11" s="31" t="s">
        <v>17</v>
      </c>
      <c r="AG11" s="31">
        <v>1150</v>
      </c>
      <c r="AH11" s="62" t="str">
        <f>IFERROR(IF(AF11="-","-",AF11/AE11*100),"")</f>
        <v>-</v>
      </c>
      <c r="AI11" s="31" t="s">
        <v>17</v>
      </c>
      <c r="AJ11" s="31" t="s">
        <v>17</v>
      </c>
      <c r="AK11" s="31" t="s">
        <v>17</v>
      </c>
      <c r="AL11" s="31" t="s">
        <v>17</v>
      </c>
      <c r="AM11" s="31" t="s">
        <v>17</v>
      </c>
      <c r="AN11" s="31" t="s">
        <v>17</v>
      </c>
      <c r="AO11" s="31">
        <v>11</v>
      </c>
      <c r="AP11" s="31" t="s">
        <v>0</v>
      </c>
      <c r="AQ11" s="31" t="s">
        <v>0</v>
      </c>
      <c r="AR11" s="31">
        <v>6</v>
      </c>
      <c r="AS11" s="31" t="s">
        <v>0</v>
      </c>
      <c r="AT11" s="31">
        <v>3</v>
      </c>
      <c r="AU11" s="31">
        <v>6</v>
      </c>
      <c r="AV11" s="31">
        <v>47</v>
      </c>
      <c r="AW11" s="31" t="s">
        <v>0</v>
      </c>
      <c r="AX11" s="31" t="s">
        <v>0</v>
      </c>
      <c r="AY11" s="31">
        <v>1296</v>
      </c>
      <c r="AZ11" s="31" t="s">
        <v>0</v>
      </c>
      <c r="BA11" s="31" t="s">
        <v>0</v>
      </c>
      <c r="BB11" s="61"/>
    </row>
    <row r="12" spans="1:54" s="60" customFormat="1" ht="13.5" customHeight="1" x14ac:dyDescent="0.55000000000000004">
      <c r="A12" s="65" t="s">
        <v>26</v>
      </c>
      <c r="B12" s="41" t="s">
        <v>2</v>
      </c>
      <c r="C12" s="64"/>
      <c r="D12" s="31">
        <f>IF(SUM(D14,D16,D18,D20,D22,D24,D26,D28)=0,"-",SUM(D14,D16,D18,D20,D22,D24,D26,D28))</f>
        <v>540</v>
      </c>
      <c r="E12" s="31">
        <f>IF(SUM(E14,E16,E18,E20,E22,E24,E26,E28)=0,"-",SUM(E14,E16,E18,E20,E22,E24,E26,E28))</f>
        <v>471</v>
      </c>
      <c r="F12" s="31">
        <f>IF(SUM(F14,F16,F18,F20,F22,F24,F26,F28)=0,"-",SUM(F14,F16,F18,F20,F22,F24,F26,F28))</f>
        <v>35</v>
      </c>
      <c r="G12" s="31">
        <f>IF(SUM(G14,G16,G18,G20,G22,G24,G26,G28)=0,"-",SUM(G14,G16,G18,G20,G22,G24,G26,G28))</f>
        <v>6</v>
      </c>
      <c r="H12" s="31">
        <f>IF(SUM(H14,H16,H18,H20,H22,H24,H26,H28)=0,"-",SUM(H14,H16,H18,H20,H22,H24,H26,H28))</f>
        <v>7</v>
      </c>
      <c r="I12" s="31">
        <f>IF(SUM(I14,I16,I18,I20,I22,I24,I26,I28)=0,"-",SUM(I14,I16,I18,I20,I22,I24,I26,I28))</f>
        <v>1</v>
      </c>
      <c r="J12" s="31" t="str">
        <f>IF(SUM(J14,J16,J18,J20,J22,J24,J26,J28)=0,"-",SUM(J14,J16,J18,J20,J22,J24,J26,J28))</f>
        <v>-</v>
      </c>
      <c r="K12" s="31">
        <f>IF(SUM(K14,K16,K18,K20,K22,K24,K26,K28)=0,"-",SUM(K14,K16,K18,K20,K22,K24,K26,K28))</f>
        <v>877</v>
      </c>
      <c r="L12" s="31">
        <f>IF(SUM(L14,L16,L18,L20,L22,L24,L26,L28)=0,"-",SUM(L14,L16,L18,L20,L22,L24,L26,L28))</f>
        <v>6933</v>
      </c>
      <c r="M12" s="31">
        <f>IF(SUM(M14,M16,M18,M20,M22,M24,M26,M28)=0,"-",SUM(M14,M16,M18,M20,M22,M24,M26,M28))</f>
        <v>540</v>
      </c>
      <c r="N12" s="31">
        <f>IF(SUM(N14,N16,N18,N20,N22,N24,N26,N28)=0,"-",SUM(N14,N16,N18,N20,N22,N24,N26,N28))</f>
        <v>864</v>
      </c>
      <c r="O12" s="31">
        <f>IF(SUM(O14,O16,O18,O20,O22,O24,O26,O28)=0,"-",SUM(O14,O16,O18,O20,O22,O24,O26,O28))</f>
        <v>18</v>
      </c>
      <c r="P12" s="31">
        <f>IF(SUM(P14,P16,P18,P20,P22,P24,P26,P28)=0,"-",SUM(P14,P16,P18,P20,P22,P24,P26,P28))</f>
        <v>13</v>
      </c>
      <c r="Q12" s="31">
        <f>IF(SUM(Q14,Q16,Q18,Q20,Q22,Q24,Q26,Q28)=0,"-",SUM(Q14,Q16,Q18,Q20,Q22,Q24,Q26,Q28))</f>
        <v>14</v>
      </c>
      <c r="R12" s="31">
        <f>IF(SUM(R14,R16,R18,R20,R22,R24,R26,R28)=0,"-",SUM(R14,R16,R18,R20,R22,R24,R26,R28))</f>
        <v>569</v>
      </c>
      <c r="S12" s="31">
        <f>IF(SUM(S14,S16,S18,S20,S22,S24,S26,S28)=0,"-",SUM(S14,S16,S18,S20,S22,S24,S26,S28))</f>
        <v>525</v>
      </c>
      <c r="T12" s="31">
        <f>IF(SUM(T14,T16,T18,T20,T22,T24,T26,T28)=0,"-",SUM(T14,T16,T18,T20,T22,T24,T26,T28))</f>
        <v>563</v>
      </c>
      <c r="U12" s="31">
        <f>IF(SUM(U14,U16,U18,U20,U22,U24,U26,U28)=0,"-",SUM(U14,U16,U18,U20,U22,U24,U26,U28))</f>
        <v>314</v>
      </c>
      <c r="V12" s="31">
        <f>IF(SUM(V14,V16,V18,V20,V22,V24,V26,V28)=0,"-",SUM(V14,V16,V18,V20,V22,V24,V26,V28))</f>
        <v>160</v>
      </c>
      <c r="W12" s="31">
        <f>IF(SUM(W14,W16,W18,W20,W22,W24,W26,W28)=0,"-",SUM(W14,W16,W18,W20,W22,W24,W26,W28))</f>
        <v>166</v>
      </c>
      <c r="X12" s="31">
        <f>IF(SUM(X14,X16,X18,X20,X22,X24,X26,X28)=0,"-",SUM(X14,X16,X18,X20,X22,X24,X26,X28))</f>
        <v>749</v>
      </c>
      <c r="Y12" s="31">
        <f>IF(SUM(Y14,Y16,Y18,Y20,Y22,Y24,Y26,Y28)=0,"-",SUM(Y14,Y16,Y18,Y20,Y22,Y24,Y26,Y28))</f>
        <v>562</v>
      </c>
      <c r="Z12" s="31">
        <f>IF(SUM(Z14,Z16,Z18,Z20,Z22,Z24,Z26,Z28)=0,"-",SUM(Z14,Z16,Z18,Z20,Z22,Z24,Z26,Z28))</f>
        <v>592</v>
      </c>
      <c r="AA12" s="31">
        <f>IF(SUM(AA14,AA16,AA18,AA20,AA22,AA24,AA26,AA28)=0,"-",SUM(AA14,AA16,AA18,AA20,AA22,AA24,AA26,AA28))</f>
        <v>555</v>
      </c>
      <c r="AB12" s="31">
        <f>IF(SUM(AB14,AB16,AB18,AB20,AB22,AB24,AB26,AB28)=0,"-",SUM(AB14,AB16,AB18,AB20,AB22,AB24,AB26,AB28))</f>
        <v>534</v>
      </c>
      <c r="AC12" s="31">
        <f>IF(SUM(AC14,AC16,AC18,AC20,AC22,AC24,AC26,AC28)=0,"-",SUM(AC14,AC16,AC18,AC20,AC22,AC24,AC26,AC28))</f>
        <v>570</v>
      </c>
      <c r="AD12" s="62">
        <f>IFERROR(IF(AB12="-","-",AB12/AA12*100),"")</f>
        <v>96.216216216216225</v>
      </c>
      <c r="AE12" s="31">
        <f>IF(SUM(AE14,AE16,AE18,AE20,AE22,AE24,AE26,AE28)=0,"-",SUM(AE14,AE16,AE18,AE20,AE22,AE24,AE26,AE28))</f>
        <v>678</v>
      </c>
      <c r="AF12" s="31">
        <f>IF(SUM(AF14,AF16,AF18,AF20,AF22,AF24,AF26,AF28)=0,"-",SUM(AF14,AF16,AF18,AF20,AF22,AF24,AF26,AF28))</f>
        <v>633.31500000000005</v>
      </c>
      <c r="AG12" s="31">
        <f>IF(SUM(AG14,AG16,AG18,AG20,AG22,AG24,AG26,AG28)=0,"-",SUM(AG14,AG16,AG18,AG20,AG22,AG24,AG26,AG28))</f>
        <v>1485</v>
      </c>
      <c r="AH12" s="62">
        <f>IFERROR(IF(AF12="-","-",AF12/AE12*100),"")</f>
        <v>93.409292035398238</v>
      </c>
      <c r="AI12" s="31">
        <f>IF(SUM(AI14,AI16,AI18,AI20,AI22,AI24,AI26,AI28)=0,"-",SUM(AI14,AI16,AI18,AI20,AI22,AI24,AI26,AI28))</f>
        <v>83</v>
      </c>
      <c r="AJ12" s="31">
        <f>IF(SUM(AJ14,AJ16,AJ18,AJ20,AJ22,AJ24,AJ26,AJ28)=0,"-",SUM(AJ14,AJ16,AJ18,AJ20,AJ22,AJ24,AJ26,AJ28))</f>
        <v>79</v>
      </c>
      <c r="AK12" s="31">
        <f>IF(SUM(AK14,AK16,AK18,AK20,AK22,AK24,AK26,AK28)=0,"-",SUM(AK14,AK16,AK18,AK20,AK22,AK24,AK26,AK28))</f>
        <v>81</v>
      </c>
      <c r="AL12" s="31" t="str">
        <f>IF(SUM(AL14,AL16,AL18,AL20,AL22,AL24,AL26,AL28,)=0,"-",SUM(AL14,AL16,AL18,AL20,AL22,AL24,AL26,AL28,))</f>
        <v>-</v>
      </c>
      <c r="AM12" s="31">
        <f>IF(SUM(AM14,AM16,AM18,AM20,AM22,AM24,AM26,AM28)=0,"-",SUM(AM14,AM16,AM18,AM20,AM22,AM24,AM26,AM28))</f>
        <v>25</v>
      </c>
      <c r="AN12" s="31">
        <f>IF(SUM(AN14,AN16,AN18,AN20,AN22,AN24,AN26,AN28)=0,"-",SUM(AN14,AN16,AN18,AN20,AN22,AN24,AN26,AN28))</f>
        <v>26</v>
      </c>
      <c r="AO12" s="31">
        <f>IF(SUM(AO14,AO16,AO18,AO20,AO22,AO24,AO26,AO28)=0,"-",SUM(AO14,AO16,AO18,AO20,AO22,AO24,AO26,AO28))</f>
        <v>1</v>
      </c>
      <c r="AP12" s="31" t="str">
        <f>IF(SUM(AP14,AP16,AP18,AP20,AP22,AP24,AP26,AP28)=0,"-",SUM(AP14,AP16,AP18,AP20,AP22,AP24,AP26,AP28))</f>
        <v>-</v>
      </c>
      <c r="AQ12" s="31" t="str">
        <f>IF(SUM(AQ14,AQ16,AQ18,AQ20,AQ22,AQ24,AQ26,AQ28)=0,"-",SUM(AQ14,AQ16,AQ18,AQ20,AQ22,AQ24,AQ26,AQ28))</f>
        <v>-</v>
      </c>
      <c r="AR12" s="31">
        <f>IF(SUM(AR14,AR16,AR18,AR20,AR22,AR24,AR26,AR28)=0,"-",SUM(AR14,AR16,AR18,AR20,AR22,AR24,AR26,AR28))</f>
        <v>21</v>
      </c>
      <c r="AS12" s="31">
        <f>IF(SUM(AS14,AS16,AS18,AS20,AS22,AS24,AS26,AS28)=0,"-",SUM(AS14,AS16,AS18,AS20,AS22,AS24,AS26,AS28))</f>
        <v>2</v>
      </c>
      <c r="AT12" s="31">
        <f>IF(SUM(AT14,AT16,AT18,AT20,AT22,AT24,AT26,AT28)=0,"-",SUM(AT14,AT16,AT18,AT20,AT22,AT24,AT26,AT28))</f>
        <v>4</v>
      </c>
      <c r="AU12" s="31">
        <f>IF(SUM(AU14,AU16,AU18,AU20,AU22,AU24,AU26,AU28)=0,"-",SUM(AU14,AU16,AU18,AU20,AU22,AU24,AU26,AU28))</f>
        <v>6</v>
      </c>
      <c r="AV12" s="31">
        <f>IF(SUM(AV14,AV16,AV18,AV20,AV22,AV24,AV26,AV28)=0,"-",SUM(AV14,AV16,AV18,AV20,AV22,AV24,AV26,AV28))</f>
        <v>27</v>
      </c>
      <c r="AW12" s="31">
        <f>IF(SUM(AW14,AW16,AW18,AW20,AW22,AW24,AW26,AW28)=0,"-",SUM(AW14,AW16,AW18,AW20,AW22,AW24,AW26,AW28))</f>
        <v>1</v>
      </c>
      <c r="AX12" s="31" t="str">
        <f>IF(SUM(AX14,AX16,AX18,AX20,AX22,AX24,AX26,AX28)=0,"-",SUM(AX14,AX16,AX18,AX20,AX22,AX24,AX26,AX28))</f>
        <v>-</v>
      </c>
      <c r="AY12" s="31">
        <f>IF(SUM(AY14,AY16,AY18,AY20,AY22,AY24,AY26,AY28)=0,"-",SUM(AY14,AY16,AY18,AY20,AY22,AY24,AY26,AY28))</f>
        <v>537</v>
      </c>
      <c r="AZ12" s="31" t="str">
        <f>IF(SUM(AZ14,AZ16,AZ18,AZ20,AZ22,AZ24,AZ26,AZ28)=0,"-",SUM(AZ14,AZ16,AZ18,AZ20,AZ22,AZ24,AZ26,AZ28))</f>
        <v>-</v>
      </c>
      <c r="BA12" s="31" t="str">
        <f>IF(SUM(BA14,BA16,BA18,BA20,BA22,BA24,BA26,BA28)=0,"-",SUM(BA14,BA16,BA18,BA20,BA22,BA24,BA26,BA28))</f>
        <v>-</v>
      </c>
      <c r="BB12" s="61"/>
    </row>
    <row r="13" spans="1:54" s="60" customFormat="1" ht="25" customHeight="1" x14ac:dyDescent="0.55000000000000004">
      <c r="A13" s="63"/>
      <c r="B13" s="37"/>
      <c r="C13" s="36" t="s">
        <v>16</v>
      </c>
      <c r="D13" s="35"/>
      <c r="E13" s="34"/>
      <c r="F13" s="34"/>
      <c r="G13" s="34"/>
      <c r="H13" s="34"/>
      <c r="I13" s="34"/>
      <c r="J13" s="34"/>
      <c r="K13" s="31">
        <f>IF(SUM(K15,K17,K19,K21,K23,K25,K27,K29,)=0,"-",SUM(K15,K17,K19,K21,K23,K25,K27,K29,))</f>
        <v>877</v>
      </c>
      <c r="L13" s="31">
        <f>IF(SUM(L15,L17,L19,L21,L23,L25,L27,L29,)=0,"-",SUM(L15,L17,L19,L21,L23,L25,L27,L29,))</f>
        <v>6933</v>
      </c>
      <c r="M13" s="31">
        <f>IF(SUM(M15,M17,M19,M21,M23,M25,M27,M29,)=0,"-",SUM(M15,M17,M19,M21,M23,M25,M27,M29,))</f>
        <v>540</v>
      </c>
      <c r="N13" s="31">
        <f>IF(SUM(N15,N17,N19,N21,N23,N25,N27,N29,)=0,"-",SUM(N15,N17,N19,N21,N23,N25,N27,N29,))</f>
        <v>864</v>
      </c>
      <c r="O13" s="31" t="str">
        <f>IF(SUM(O15,O17,O19,O21,O23,O25,O27,O29,)=0,"-",SUM(O15,O17,O19,O21,O23,O25,O27,O29,))</f>
        <v>-</v>
      </c>
      <c r="P13" s="31" t="str">
        <f>IF(SUM(P15,P17,P19,P21,P23,P25,P27,P29,)=0,"-",SUM(P15,P17,P19,P21,P23,P25,P27,P29,))</f>
        <v>-</v>
      </c>
      <c r="Q13" s="31" t="str">
        <f>IF(SUM(Q15,Q17,Q19,Q21,Q23,Q25,Q27,Q29,)=0,"-",SUM(Q15,Q17,Q19,Q21,Q23,Q25,Q27,Q29,))</f>
        <v>-</v>
      </c>
      <c r="R13" s="31" t="str">
        <f>IF(SUM(R15,R17,R19,R21,R23,R25,R27,R29,)=0,"-",SUM(R15,R17,R19,R21,R23,R25,R27,R29,))</f>
        <v>-</v>
      </c>
      <c r="S13" s="31" t="str">
        <f>IF(SUM(S15,S17,S19,S21,S23,S25,S27,S29,)=0,"-",SUM(S15,S17,S19,S21,S23,S25,S27,S29,))</f>
        <v>-</v>
      </c>
      <c r="T13" s="31" t="str">
        <f>IF(SUM(T15,T17,T19,T21,T23,T25,T27,T29,)=0,"-",SUM(T15,T17,T19,T21,T23,T25,T27,T29,))</f>
        <v>-</v>
      </c>
      <c r="U13" s="31" t="str">
        <f>IF(SUM(U15,U17,U19,U21,U23,U25,U27,U29,)=0,"-",SUM(U15,U17,U19,U21,U23,U25,U27,U29,))</f>
        <v>-</v>
      </c>
      <c r="V13" s="31" t="str">
        <f>IF(SUM(V15,V17,V19,V21,V23,V25,V27,V29,)=0,"-",SUM(V15,V17,V19,V21,V23,V25,V27,V29,))</f>
        <v>-</v>
      </c>
      <c r="W13" s="31" t="str">
        <f>IF(SUM(W15,W17,W19,W21,W23,W25,W27,W29,)=0,"-",SUM(W15,W17,W19,W21,W23,W25,W27,W29,))</f>
        <v>-</v>
      </c>
      <c r="X13" s="31" t="str">
        <f>IF(SUM(X15,X17,X19,X21,X23,X25,X27,X29,)=0,"-",SUM(X15,X17,X19,X21,X23,X25,X27,X29,))</f>
        <v>-</v>
      </c>
      <c r="Y13" s="31" t="str">
        <f>IF(SUM(Y15,Y17,Y19,Y21,Y23,Y25,Y27,Y29,)=0,"-",SUM(Y15,Y17,Y19,Y21,Y23,Y25,Y27,Y29,))</f>
        <v>-</v>
      </c>
      <c r="Z13" s="31" t="str">
        <f>IF(SUM(Z15,Z17,Z19,Z21,Z23,Z25,Z27,Z29,)=0,"-",SUM(Z15,Z17,Z19,Z21,Z23,Z25,Z27,Z29,))</f>
        <v>-</v>
      </c>
      <c r="AA13" s="31" t="str">
        <f>IF(SUM(AA15,AA17,AA19,AA21,AA23,AA25,AA27,AA29,)=0,"-",SUM(AA15,AA17,AA19,AA21,AA23,AA25,AA27,AA29,))</f>
        <v>-</v>
      </c>
      <c r="AB13" s="31" t="str">
        <f>IF(SUM(AB15,AB17,AB19,AB21,AB23,AB25,AB27,AB29,)=0,"-",SUM(AB15,AB17,AB19,AB21,AB23,AB25,AB27,AB29,))</f>
        <v>-</v>
      </c>
      <c r="AC13" s="31" t="str">
        <f>IF(SUM(AC15,AC17,AC19,AC21,AC23,AC25,AC27,AC29,)=0,"-",SUM(AC15,AC17,AC19,AC21,AC23,AC25,AC27,AC29,))</f>
        <v>-</v>
      </c>
      <c r="AD13" s="62" t="str">
        <f>IFERROR(IF(AB13="-","-",AB13/AA13*100),"")</f>
        <v>-</v>
      </c>
      <c r="AE13" s="31" t="str">
        <f>IF(SUM(AE15,AE17,AE19,AE21,AE23,AE25,AE27,AE29,)=0,"-",SUM(AE15,AE17,AE19,AE21,AE23,AE25,AE27,AE29,))</f>
        <v>-</v>
      </c>
      <c r="AF13" s="31" t="str">
        <f>IF(SUM(AF15,AF17,AF19,AF21,AF23,AF25,AF27,AF29,)=0,"-",SUM(AF15,AF17,AF19,AF21,AF23,AF25,AF27,AF29,))</f>
        <v>-</v>
      </c>
      <c r="AG13" s="31">
        <v>1150</v>
      </c>
      <c r="AH13" s="62" t="str">
        <f>IFERROR(IF(AF13="-","-",AF13/AE13*100),"")</f>
        <v>-</v>
      </c>
      <c r="AI13" s="31" t="str">
        <f>IF(SUM(AI15,AI17,AI19,AI21,AI23,AI25,AI27,AI29,)=0,"-",SUM(AI15,AI17,AI19,AI21,AI23,AI25,AI27,AI29,))</f>
        <v>-</v>
      </c>
      <c r="AJ13" s="31" t="str">
        <f>IF(SUM(AJ15,AJ17,AJ19,AJ21,AJ23,AJ25,AJ27,AJ29,)=0,"-",SUM(AJ15,AJ17,AJ19,AJ21,AJ23,AJ25,AJ27,AJ29,))</f>
        <v>-</v>
      </c>
      <c r="AK13" s="31" t="str">
        <f>IF(SUM(AK15,AK17,AK19,AK21,AK23,AK25,AK27,AK29,)=0,"-",SUM(AK15,AK17,AK19,AK21,AK23,AK25,AK27,AK29,))</f>
        <v>-</v>
      </c>
      <c r="AL13" s="31" t="str">
        <f>IF(SUM(AL15,AL17,AL19,AL21,AL23,AL25,AL27,AL29,)=0,"-",SUM(AL15,AL17,AL19,AL21,AL23,AL25,AL27,AL29,))</f>
        <v>-</v>
      </c>
      <c r="AM13" s="31" t="str">
        <f>IF(SUM(AM15,AM17,AM19,AM21,AM23,AM25,AM27,AM29,)=0,"-",SUM(AM15,AM17,AM19,AM21,AM23,AM25,AM27,AM29,))</f>
        <v>-</v>
      </c>
      <c r="AN13" s="31" t="str">
        <f>IF(SUM(AN15,AN17,AN19,AN21,AN23,AN25,AN27,AN29,)=0,"-",SUM(AN15,AN17,AN19,AN21,AN23,AN25,AN27,AN29,))</f>
        <v>-</v>
      </c>
      <c r="AO13" s="31">
        <f>IF(SUM(AO15,AO17,AO19,AO21,AO23,AO25,AO27,AO29,)=0,"-",SUM(AO15,AO17,AO19,AO21,AO23,AO25,AO27,AO29,))</f>
        <v>1</v>
      </c>
      <c r="AP13" s="31" t="str">
        <f>IF(SUM(AP15,AP17,AP19,AP21,AP23,AP25,AP27,AP29,)=0,"-",SUM(AP15,AP17,AP19,AP21,AP23,AP25,AP27,AP29,))</f>
        <v>-</v>
      </c>
      <c r="AQ13" s="31" t="str">
        <f>IF(SUM(AQ15,AQ17,AQ19,AQ21,AQ23,AQ25,AQ27,AQ29,)=0,"-",SUM(AQ15,AQ17,AQ19,AQ21,AQ23,AQ25,AQ27,AQ29,))</f>
        <v>-</v>
      </c>
      <c r="AR13" s="31" t="str">
        <f>IF(SUM(AR15,AR17,AR19,AR21,AR23,AR25,AR27,AR29,)=0,"-",SUM(AR15,AR17,AR19,AR21,AR23,AR25,AR27,AR29,))</f>
        <v>-</v>
      </c>
      <c r="AS13" s="31" t="str">
        <f>IF(SUM(AS15,AS17,AS19,AS21,AS23,AS25,AS27,AS29,)=0,"-",SUM(AS15,AS17,AS19,AS21,AS23,AS25,AS27,AS29,))</f>
        <v>-</v>
      </c>
      <c r="AT13" s="31" t="str">
        <f>IF(SUM(AT15,AT17,AT19,AT21,AT23,AT25,AT27,AT29,)=0,"-",SUM(AT15,AT17,AT19,AT21,AT23,AT25,AT27,AT29,))</f>
        <v>-</v>
      </c>
      <c r="AU13" s="31" t="str">
        <f>IF(SUM(AU15,AU17,AU19,AU21,AU23,AU25,AU27,AU29,)=0,"-",SUM(AU15,AU17,AU19,AU21,AU23,AU25,AU27,AU29,))</f>
        <v>-</v>
      </c>
      <c r="AV13" s="31" t="str">
        <f>IF(SUM(AV15,AV17,AV19,AV21,AV23,AV25,AV27,AV29,)=0,"-",SUM(AV15,AV17,AV19,AV21,AV23,AV25,AV27,AV29,))</f>
        <v>-</v>
      </c>
      <c r="AW13" s="31" t="str">
        <f>IF(SUM(AW15,AW17,AW19,AW21,AW23,AW25,AW27,AW29,)=0,"-",SUM(AW15,AW17,AW19,AW21,AW23,AW25,AW27,AW29,))</f>
        <v>-</v>
      </c>
      <c r="AX13" s="31" t="str">
        <f>IF(SUM(AX15,AX17,AX19,AX21,AX23,AX25,AX27,AX29,)=0,"-",SUM(AX15,AX17,AX19,AX21,AX23,AX25,AX27,AX29,))</f>
        <v>-</v>
      </c>
      <c r="AY13" s="31">
        <f>IF(SUM(AY15,AY17,AY19,AY21,AY23,AY25,AY27,AY29,)=0,"-",SUM(AY15,AY17,AY19,AY21,AY23,AY25,AY27,AY29,))</f>
        <v>537</v>
      </c>
      <c r="AZ13" s="31" t="str">
        <f>IF(SUM(AZ15,AZ17,AZ19,AZ21,AZ23,AZ25,AZ27,AZ29,)=0,"-",SUM(AZ15,AZ17,AZ19,AZ21,AZ23,AZ25,AZ27,AZ29,))</f>
        <v>-</v>
      </c>
      <c r="BA13" s="31" t="str">
        <f>IF(SUM(BA15,BA17,BA19,BA21,BA23,BA25,BA27,BA29,)=0,"-",SUM(BA15,BA17,BA19,BA21,BA23,BA25,BA27,BA29,))</f>
        <v>-</v>
      </c>
      <c r="BB13" s="61"/>
    </row>
    <row r="14" spans="1:54" s="12" customFormat="1" ht="13.5" customHeight="1" x14ac:dyDescent="0.55000000000000004">
      <c r="A14" s="28" t="s">
        <v>25</v>
      </c>
      <c r="B14" s="27" t="s">
        <v>2</v>
      </c>
      <c r="C14" s="26"/>
      <c r="D14" s="25">
        <v>250</v>
      </c>
      <c r="E14" s="19">
        <v>225</v>
      </c>
      <c r="F14" s="19">
        <v>19</v>
      </c>
      <c r="G14" s="19">
        <v>3</v>
      </c>
      <c r="H14" s="19">
        <v>3</v>
      </c>
      <c r="I14" s="19" t="s">
        <v>17</v>
      </c>
      <c r="J14" s="19" t="s">
        <v>17</v>
      </c>
      <c r="K14" s="17">
        <v>397</v>
      </c>
      <c r="L14" s="17">
        <v>2968</v>
      </c>
      <c r="M14" s="17">
        <v>260</v>
      </c>
      <c r="N14" s="17">
        <v>420</v>
      </c>
      <c r="O14" s="17" t="s">
        <v>0</v>
      </c>
      <c r="P14" s="17" t="s">
        <v>0</v>
      </c>
      <c r="Q14" s="17" t="s">
        <v>0</v>
      </c>
      <c r="R14" s="17">
        <v>275</v>
      </c>
      <c r="S14" s="17">
        <v>265</v>
      </c>
      <c r="T14" s="17">
        <v>296</v>
      </c>
      <c r="U14" s="17">
        <v>8</v>
      </c>
      <c r="V14" s="17">
        <v>8</v>
      </c>
      <c r="W14" s="17">
        <v>8</v>
      </c>
      <c r="X14" s="17">
        <v>285</v>
      </c>
      <c r="Y14" s="17">
        <v>275</v>
      </c>
      <c r="Z14" s="17">
        <v>299</v>
      </c>
      <c r="AA14" s="17">
        <v>276</v>
      </c>
      <c r="AB14" s="17">
        <v>263</v>
      </c>
      <c r="AC14" s="17">
        <v>299</v>
      </c>
      <c r="AD14" s="59">
        <f>IFERROR(IF(AB14="-","-",AB14/AA14*100),"")</f>
        <v>95.289855072463766</v>
      </c>
      <c r="AE14" s="19">
        <v>325</v>
      </c>
      <c r="AF14" s="19">
        <v>298.315</v>
      </c>
      <c r="AG14" s="16">
        <v>1150</v>
      </c>
      <c r="AH14" s="59">
        <f>IFERROR(IF(AF14="-","-",AF14/AE14*100),"")</f>
        <v>91.78923076923077</v>
      </c>
      <c r="AI14" s="17" t="s">
        <v>17</v>
      </c>
      <c r="AJ14" s="17" t="s">
        <v>17</v>
      </c>
      <c r="AK14" s="17" t="s">
        <v>17</v>
      </c>
      <c r="AL14" s="17" t="s">
        <v>17</v>
      </c>
      <c r="AM14" s="17" t="s">
        <v>17</v>
      </c>
      <c r="AN14" s="17" t="s">
        <v>17</v>
      </c>
      <c r="AO14" s="17" t="s">
        <v>17</v>
      </c>
      <c r="AP14" s="17" t="s">
        <v>17</v>
      </c>
      <c r="AQ14" s="17" t="s">
        <v>0</v>
      </c>
      <c r="AR14" s="17">
        <v>9</v>
      </c>
      <c r="AS14" s="17" t="s">
        <v>0</v>
      </c>
      <c r="AT14" s="17">
        <v>4</v>
      </c>
      <c r="AU14" s="17">
        <v>6</v>
      </c>
      <c r="AV14" s="17">
        <v>9</v>
      </c>
      <c r="AW14" s="17" t="s">
        <v>0</v>
      </c>
      <c r="AX14" s="17" t="s">
        <v>0</v>
      </c>
      <c r="AY14" s="17">
        <v>240</v>
      </c>
      <c r="AZ14" s="17" t="s">
        <v>0</v>
      </c>
      <c r="BA14" s="17" t="s">
        <v>0</v>
      </c>
      <c r="BB14" s="14"/>
    </row>
    <row r="15" spans="1:54" s="12" customFormat="1" ht="25" customHeight="1" x14ac:dyDescent="0.55000000000000004">
      <c r="A15" s="24"/>
      <c r="B15" s="23"/>
      <c r="C15" s="22" t="s">
        <v>16</v>
      </c>
      <c r="D15" s="30"/>
      <c r="E15" s="20"/>
      <c r="F15" s="20"/>
      <c r="G15" s="20"/>
      <c r="H15" s="20"/>
      <c r="I15" s="20"/>
      <c r="J15" s="20"/>
      <c r="K15" s="17">
        <v>397</v>
      </c>
      <c r="L15" s="17">
        <v>2968</v>
      </c>
      <c r="M15" s="17">
        <v>260</v>
      </c>
      <c r="N15" s="17">
        <v>420</v>
      </c>
      <c r="O15" s="17" t="s">
        <v>0</v>
      </c>
      <c r="P15" s="17" t="s">
        <v>0</v>
      </c>
      <c r="Q15" s="17" t="s">
        <v>0</v>
      </c>
      <c r="R15" s="17" t="s">
        <v>0</v>
      </c>
      <c r="S15" s="17" t="s">
        <v>0</v>
      </c>
      <c r="T15" s="17" t="s">
        <v>0</v>
      </c>
      <c r="U15" s="17" t="s">
        <v>0</v>
      </c>
      <c r="V15" s="17" t="s">
        <v>0</v>
      </c>
      <c r="W15" s="17" t="s">
        <v>0</v>
      </c>
      <c r="X15" s="17" t="s">
        <v>0</v>
      </c>
      <c r="Y15" s="17" t="s">
        <v>0</v>
      </c>
      <c r="Z15" s="17" t="s">
        <v>0</v>
      </c>
      <c r="AA15" s="17" t="s">
        <v>0</v>
      </c>
      <c r="AB15" s="17" t="s">
        <v>0</v>
      </c>
      <c r="AC15" s="17" t="s">
        <v>0</v>
      </c>
      <c r="AD15" s="18" t="s">
        <v>0</v>
      </c>
      <c r="AE15" s="19" t="s">
        <v>0</v>
      </c>
      <c r="AF15" s="19" t="s">
        <v>0</v>
      </c>
      <c r="AG15" s="19" t="s">
        <v>0</v>
      </c>
      <c r="AH15" s="18" t="s">
        <v>0</v>
      </c>
      <c r="AI15" s="17" t="s">
        <v>17</v>
      </c>
      <c r="AJ15" s="17" t="s">
        <v>0</v>
      </c>
      <c r="AK15" s="17" t="s">
        <v>0</v>
      </c>
      <c r="AL15" s="17" t="s">
        <v>0</v>
      </c>
      <c r="AM15" s="17" t="s">
        <v>17</v>
      </c>
      <c r="AN15" s="17" t="s">
        <v>17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>
        <v>240</v>
      </c>
      <c r="AZ15" s="16" t="s">
        <v>0</v>
      </c>
      <c r="BA15" s="16" t="s">
        <v>0</v>
      </c>
      <c r="BB15" s="14"/>
    </row>
    <row r="16" spans="1:54" s="12" customFormat="1" ht="13.5" customHeight="1" x14ac:dyDescent="0.55000000000000004">
      <c r="A16" s="28" t="s">
        <v>24</v>
      </c>
      <c r="B16" s="27" t="s">
        <v>2</v>
      </c>
      <c r="C16" s="26"/>
      <c r="D16" s="25">
        <v>24</v>
      </c>
      <c r="E16" s="19">
        <v>1</v>
      </c>
      <c r="F16" s="19">
        <v>3</v>
      </c>
      <c r="G16" s="19" t="s">
        <v>17</v>
      </c>
      <c r="H16" s="19" t="s">
        <v>17</v>
      </c>
      <c r="I16" s="19" t="s">
        <v>17</v>
      </c>
      <c r="J16" s="19" t="s">
        <v>17</v>
      </c>
      <c r="K16" s="17">
        <v>28</v>
      </c>
      <c r="L16" s="17">
        <v>349</v>
      </c>
      <c r="M16" s="17">
        <v>22</v>
      </c>
      <c r="N16" s="17">
        <v>33</v>
      </c>
      <c r="O16" s="17">
        <v>5</v>
      </c>
      <c r="P16" s="17">
        <v>5</v>
      </c>
      <c r="Q16" s="17">
        <v>5</v>
      </c>
      <c r="R16" s="17">
        <v>19</v>
      </c>
      <c r="S16" s="17">
        <v>14</v>
      </c>
      <c r="T16" s="17">
        <v>14</v>
      </c>
      <c r="U16" s="17">
        <v>29</v>
      </c>
      <c r="V16" s="17">
        <v>21</v>
      </c>
      <c r="W16" s="17">
        <v>21</v>
      </c>
      <c r="X16" s="17">
        <v>35</v>
      </c>
      <c r="Y16" s="17">
        <v>24</v>
      </c>
      <c r="Z16" s="17">
        <v>27</v>
      </c>
      <c r="AA16" s="17">
        <v>24</v>
      </c>
      <c r="AB16" s="17">
        <v>24</v>
      </c>
      <c r="AC16" s="17">
        <v>24</v>
      </c>
      <c r="AD16" s="18"/>
      <c r="AE16" s="19">
        <v>29</v>
      </c>
      <c r="AF16" s="19">
        <v>29</v>
      </c>
      <c r="AG16" s="19">
        <v>29</v>
      </c>
      <c r="AH16" s="18"/>
      <c r="AI16" s="17">
        <v>30</v>
      </c>
      <c r="AJ16" s="17">
        <v>28</v>
      </c>
      <c r="AK16" s="17">
        <v>28</v>
      </c>
      <c r="AL16" s="17"/>
      <c r="AM16" s="17" t="s">
        <v>0</v>
      </c>
      <c r="AN16" s="17" t="s">
        <v>0</v>
      </c>
      <c r="AO16" s="17" t="s">
        <v>0</v>
      </c>
      <c r="AP16" s="17" t="s">
        <v>0</v>
      </c>
      <c r="AQ16" s="17" t="s">
        <v>0</v>
      </c>
      <c r="AR16" s="17" t="s">
        <v>0</v>
      </c>
      <c r="AS16" s="17" t="s">
        <v>0</v>
      </c>
      <c r="AT16" s="17" t="s">
        <v>0</v>
      </c>
      <c r="AU16" s="17" t="s">
        <v>0</v>
      </c>
      <c r="AV16" s="17" t="s">
        <v>0</v>
      </c>
      <c r="AW16" s="17">
        <v>1</v>
      </c>
      <c r="AX16" s="17" t="s">
        <v>0</v>
      </c>
      <c r="AY16" s="17">
        <v>22</v>
      </c>
      <c r="AZ16" s="17" t="s">
        <v>0</v>
      </c>
      <c r="BA16" s="17" t="s">
        <v>0</v>
      </c>
      <c r="BB16" s="14"/>
    </row>
    <row r="17" spans="1:54" s="12" customFormat="1" ht="25" customHeight="1" x14ac:dyDescent="0.55000000000000004">
      <c r="A17" s="24"/>
      <c r="B17" s="23"/>
      <c r="C17" s="22" t="s">
        <v>16</v>
      </c>
      <c r="D17" s="30"/>
      <c r="E17" s="20"/>
      <c r="F17" s="20"/>
      <c r="G17" s="20"/>
      <c r="H17" s="20"/>
      <c r="I17" s="20"/>
      <c r="J17" s="20"/>
      <c r="K17" s="17">
        <v>28</v>
      </c>
      <c r="L17" s="17">
        <v>349</v>
      </c>
      <c r="M17" s="17">
        <v>22</v>
      </c>
      <c r="N17" s="17">
        <v>33</v>
      </c>
      <c r="O17" s="17" t="s">
        <v>0</v>
      </c>
      <c r="P17" s="17" t="s">
        <v>0</v>
      </c>
      <c r="Q17" s="17" t="s">
        <v>0</v>
      </c>
      <c r="R17" s="17" t="s">
        <v>0</v>
      </c>
      <c r="S17" s="17" t="s">
        <v>0</v>
      </c>
      <c r="T17" s="17" t="s">
        <v>0</v>
      </c>
      <c r="U17" s="17" t="s">
        <v>0</v>
      </c>
      <c r="V17" s="17" t="s">
        <v>0</v>
      </c>
      <c r="W17" s="17" t="s">
        <v>0</v>
      </c>
      <c r="X17" s="17" t="s">
        <v>0</v>
      </c>
      <c r="Y17" s="17" t="s">
        <v>0</v>
      </c>
      <c r="Z17" s="17" t="s">
        <v>0</v>
      </c>
      <c r="AA17" s="17" t="s">
        <v>0</v>
      </c>
      <c r="AB17" s="17" t="s">
        <v>0</v>
      </c>
      <c r="AC17" s="17" t="s">
        <v>0</v>
      </c>
      <c r="AD17" s="18"/>
      <c r="AE17" s="19" t="s">
        <v>0</v>
      </c>
      <c r="AF17" s="19" t="s">
        <v>0</v>
      </c>
      <c r="AG17" s="19" t="s">
        <v>0</v>
      </c>
      <c r="AH17" s="18"/>
      <c r="AI17" s="17" t="s">
        <v>0</v>
      </c>
      <c r="AJ17" s="17" t="s">
        <v>0</v>
      </c>
      <c r="AK17" s="17" t="s">
        <v>0</v>
      </c>
      <c r="AL17" s="17"/>
      <c r="AM17" s="17" t="s">
        <v>0</v>
      </c>
      <c r="AN17" s="17" t="s">
        <v>0</v>
      </c>
      <c r="AO17" s="16" t="s">
        <v>0</v>
      </c>
      <c r="AP17" s="16" t="s">
        <v>0</v>
      </c>
      <c r="AQ17" s="16" t="s">
        <v>0</v>
      </c>
      <c r="AR17" s="16" t="s">
        <v>0</v>
      </c>
      <c r="AS17" s="16" t="s">
        <v>0</v>
      </c>
      <c r="AT17" s="16" t="s">
        <v>0</v>
      </c>
      <c r="AU17" s="16" t="s">
        <v>0</v>
      </c>
      <c r="AV17" s="16" t="s">
        <v>0</v>
      </c>
      <c r="AW17" s="16" t="s">
        <v>0</v>
      </c>
      <c r="AX17" s="16" t="s">
        <v>0</v>
      </c>
      <c r="AY17" s="16">
        <v>22</v>
      </c>
      <c r="AZ17" s="16" t="s">
        <v>0</v>
      </c>
      <c r="BA17" s="16" t="s">
        <v>0</v>
      </c>
      <c r="BB17" s="14"/>
    </row>
    <row r="18" spans="1:54" s="12" customFormat="1" ht="13.5" customHeight="1" x14ac:dyDescent="0.55000000000000004">
      <c r="A18" s="28" t="s">
        <v>23</v>
      </c>
      <c r="B18" s="27" t="s">
        <v>2</v>
      </c>
      <c r="C18" s="26"/>
      <c r="D18" s="25">
        <v>15</v>
      </c>
      <c r="E18" s="19">
        <v>13</v>
      </c>
      <c r="F18" s="19">
        <v>1</v>
      </c>
      <c r="G18" s="19" t="s">
        <v>17</v>
      </c>
      <c r="H18" s="19" t="s">
        <v>17</v>
      </c>
      <c r="I18" s="19">
        <v>1</v>
      </c>
      <c r="J18" s="19" t="s">
        <v>17</v>
      </c>
      <c r="K18" s="17">
        <v>20</v>
      </c>
      <c r="L18" s="17">
        <v>139</v>
      </c>
      <c r="M18" s="17">
        <v>13</v>
      </c>
      <c r="N18" s="17">
        <v>18</v>
      </c>
      <c r="O18" s="17">
        <v>13</v>
      </c>
      <c r="P18" s="17">
        <v>8</v>
      </c>
      <c r="Q18" s="17">
        <v>9</v>
      </c>
      <c r="R18" s="17">
        <v>22</v>
      </c>
      <c r="S18" s="17">
        <v>12</v>
      </c>
      <c r="T18" s="17">
        <v>19</v>
      </c>
      <c r="U18" s="17">
        <v>11</v>
      </c>
      <c r="V18" s="17">
        <v>10</v>
      </c>
      <c r="W18" s="17">
        <v>16</v>
      </c>
      <c r="X18" s="17">
        <v>12</v>
      </c>
      <c r="Y18" s="17">
        <v>10</v>
      </c>
      <c r="Z18" s="17">
        <v>13</v>
      </c>
      <c r="AA18" s="17">
        <v>7</v>
      </c>
      <c r="AB18" s="17">
        <v>7</v>
      </c>
      <c r="AC18" s="17">
        <v>7</v>
      </c>
      <c r="AD18" s="18"/>
      <c r="AE18" s="19">
        <v>14</v>
      </c>
      <c r="AF18" s="19">
        <v>14</v>
      </c>
      <c r="AG18" s="19">
        <v>14</v>
      </c>
      <c r="AH18" s="18"/>
      <c r="AI18" s="17">
        <v>26</v>
      </c>
      <c r="AJ18" s="17">
        <v>26</v>
      </c>
      <c r="AK18" s="17">
        <v>28</v>
      </c>
      <c r="AL18" s="17"/>
      <c r="AM18" s="17">
        <v>6</v>
      </c>
      <c r="AN18" s="17">
        <v>6</v>
      </c>
      <c r="AO18" s="17" t="s">
        <v>0</v>
      </c>
      <c r="AP18" s="17" t="s">
        <v>0</v>
      </c>
      <c r="AQ18" s="17" t="s">
        <v>0</v>
      </c>
      <c r="AR18" s="17" t="s">
        <v>0</v>
      </c>
      <c r="AS18" s="17">
        <v>1</v>
      </c>
      <c r="AT18" s="17" t="s">
        <v>0</v>
      </c>
      <c r="AU18" s="17" t="s">
        <v>0</v>
      </c>
      <c r="AV18" s="17" t="s">
        <v>0</v>
      </c>
      <c r="AW18" s="17" t="s">
        <v>0</v>
      </c>
      <c r="AX18" s="17" t="s">
        <v>0</v>
      </c>
      <c r="AY18" s="17">
        <v>12</v>
      </c>
      <c r="AZ18" s="17" t="s">
        <v>0</v>
      </c>
      <c r="BA18" s="17" t="s">
        <v>0</v>
      </c>
      <c r="BB18" s="14"/>
    </row>
    <row r="19" spans="1:54" s="12" customFormat="1" ht="25" customHeight="1" x14ac:dyDescent="0.55000000000000004">
      <c r="A19" s="24"/>
      <c r="B19" s="23"/>
      <c r="C19" s="22" t="s">
        <v>16</v>
      </c>
      <c r="D19" s="21"/>
      <c r="E19" s="20"/>
      <c r="F19" s="58"/>
      <c r="G19" s="58"/>
      <c r="H19" s="20"/>
      <c r="I19" s="20"/>
      <c r="J19" s="20"/>
      <c r="K19" s="17">
        <v>20</v>
      </c>
      <c r="L19" s="17">
        <v>139</v>
      </c>
      <c r="M19" s="17">
        <v>13</v>
      </c>
      <c r="N19" s="17">
        <v>18</v>
      </c>
      <c r="O19" s="17" t="s">
        <v>0</v>
      </c>
      <c r="P19" s="17" t="s">
        <v>0</v>
      </c>
      <c r="Q19" s="17" t="s">
        <v>0</v>
      </c>
      <c r="R19" s="17" t="s">
        <v>0</v>
      </c>
      <c r="S19" s="17" t="s">
        <v>0</v>
      </c>
      <c r="T19" s="17" t="s">
        <v>0</v>
      </c>
      <c r="U19" s="17" t="s">
        <v>0</v>
      </c>
      <c r="V19" s="17" t="s">
        <v>0</v>
      </c>
      <c r="W19" s="17" t="s">
        <v>0</v>
      </c>
      <c r="X19" s="17" t="s">
        <v>0</v>
      </c>
      <c r="Y19" s="17" t="s">
        <v>0</v>
      </c>
      <c r="Z19" s="17" t="s">
        <v>0</v>
      </c>
      <c r="AA19" s="17" t="s">
        <v>0</v>
      </c>
      <c r="AB19" s="17" t="s">
        <v>0</v>
      </c>
      <c r="AC19" s="17" t="s">
        <v>0</v>
      </c>
      <c r="AD19" s="18"/>
      <c r="AE19" s="19" t="s">
        <v>0</v>
      </c>
      <c r="AF19" s="19" t="s">
        <v>0</v>
      </c>
      <c r="AG19" s="19" t="s">
        <v>0</v>
      </c>
      <c r="AH19" s="18"/>
      <c r="AI19" s="17" t="s">
        <v>0</v>
      </c>
      <c r="AJ19" s="17" t="s">
        <v>0</v>
      </c>
      <c r="AK19" s="17" t="s">
        <v>0</v>
      </c>
      <c r="AL19" s="17"/>
      <c r="AM19" s="17" t="s">
        <v>0</v>
      </c>
      <c r="AN19" s="17" t="s">
        <v>0</v>
      </c>
      <c r="AO19" s="16" t="s">
        <v>0</v>
      </c>
      <c r="AP19" s="16" t="s">
        <v>0</v>
      </c>
      <c r="AQ19" s="16" t="s">
        <v>0</v>
      </c>
      <c r="AR19" s="16" t="s">
        <v>0</v>
      </c>
      <c r="AS19" s="16" t="s">
        <v>0</v>
      </c>
      <c r="AT19" s="16" t="s">
        <v>0</v>
      </c>
      <c r="AU19" s="16" t="s">
        <v>0</v>
      </c>
      <c r="AV19" s="16" t="s">
        <v>0</v>
      </c>
      <c r="AW19" s="16" t="s">
        <v>0</v>
      </c>
      <c r="AX19" s="16" t="s">
        <v>0</v>
      </c>
      <c r="AY19" s="16">
        <v>12</v>
      </c>
      <c r="AZ19" s="16" t="s">
        <v>0</v>
      </c>
      <c r="BA19" s="16" t="s">
        <v>0</v>
      </c>
      <c r="BB19" s="14"/>
    </row>
    <row r="20" spans="1:54" s="12" customFormat="1" ht="13.5" customHeight="1" x14ac:dyDescent="0.55000000000000004">
      <c r="A20" s="28" t="s">
        <v>22</v>
      </c>
      <c r="B20" s="27" t="s">
        <v>2</v>
      </c>
      <c r="C20" s="26"/>
      <c r="D20" s="25">
        <v>14</v>
      </c>
      <c r="E20" s="19">
        <v>14</v>
      </c>
      <c r="F20" s="19" t="s">
        <v>17</v>
      </c>
      <c r="G20" s="19" t="s">
        <v>17</v>
      </c>
      <c r="H20" s="19" t="s">
        <v>17</v>
      </c>
      <c r="I20" s="19" t="s">
        <v>17</v>
      </c>
      <c r="J20" s="19" t="s">
        <v>17</v>
      </c>
      <c r="K20" s="17">
        <v>31</v>
      </c>
      <c r="L20" s="17">
        <v>214</v>
      </c>
      <c r="M20" s="17">
        <v>19</v>
      </c>
      <c r="N20" s="17">
        <v>28</v>
      </c>
      <c r="O20" s="17" t="s">
        <v>0</v>
      </c>
      <c r="P20" s="17" t="s">
        <v>0</v>
      </c>
      <c r="Q20" s="17" t="s">
        <v>0</v>
      </c>
      <c r="R20" s="17">
        <v>19</v>
      </c>
      <c r="S20" s="17">
        <v>19</v>
      </c>
      <c r="T20" s="17">
        <v>19</v>
      </c>
      <c r="U20" s="17">
        <v>22</v>
      </c>
      <c r="V20" s="17">
        <v>19</v>
      </c>
      <c r="W20" s="17">
        <v>19</v>
      </c>
      <c r="X20" s="17">
        <v>27</v>
      </c>
      <c r="Y20" s="17">
        <v>24</v>
      </c>
      <c r="Z20" s="17">
        <v>24</v>
      </c>
      <c r="AA20" s="17">
        <v>19</v>
      </c>
      <c r="AB20" s="17">
        <v>19</v>
      </c>
      <c r="AC20" s="17">
        <v>19</v>
      </c>
      <c r="AD20" s="18"/>
      <c r="AE20" s="19">
        <v>15</v>
      </c>
      <c r="AF20" s="19">
        <v>14</v>
      </c>
      <c r="AG20" s="19">
        <v>14</v>
      </c>
      <c r="AH20" s="18"/>
      <c r="AI20" s="17">
        <v>27</v>
      </c>
      <c r="AJ20" s="17">
        <v>25</v>
      </c>
      <c r="AK20" s="17">
        <v>25</v>
      </c>
      <c r="AL20" s="17"/>
      <c r="AM20" s="17" t="s">
        <v>0</v>
      </c>
      <c r="AN20" s="17" t="s">
        <v>0</v>
      </c>
      <c r="AO20" s="17" t="s">
        <v>0</v>
      </c>
      <c r="AP20" s="17" t="s">
        <v>0</v>
      </c>
      <c r="AQ20" s="17" t="s">
        <v>0</v>
      </c>
      <c r="AR20" s="17" t="s">
        <v>0</v>
      </c>
      <c r="AS20" s="17" t="s">
        <v>0</v>
      </c>
      <c r="AT20" s="17" t="s">
        <v>0</v>
      </c>
      <c r="AU20" s="17" t="s">
        <v>0</v>
      </c>
      <c r="AV20" s="17" t="s">
        <v>0</v>
      </c>
      <c r="AW20" s="17" t="s">
        <v>0</v>
      </c>
      <c r="AX20" s="17" t="s">
        <v>0</v>
      </c>
      <c r="AY20" s="17">
        <v>31</v>
      </c>
      <c r="AZ20" s="17" t="s">
        <v>0</v>
      </c>
      <c r="BA20" s="17" t="s">
        <v>0</v>
      </c>
      <c r="BB20" s="14"/>
    </row>
    <row r="21" spans="1:54" s="12" customFormat="1" ht="25" customHeight="1" x14ac:dyDescent="0.55000000000000004">
      <c r="A21" s="24"/>
      <c r="B21" s="23"/>
      <c r="C21" s="22" t="s">
        <v>16</v>
      </c>
      <c r="D21" s="30"/>
      <c r="E21" s="20"/>
      <c r="F21" s="20"/>
      <c r="G21" s="20"/>
      <c r="H21" s="20"/>
      <c r="I21" s="20"/>
      <c r="J21" s="20"/>
      <c r="K21" s="17">
        <v>31</v>
      </c>
      <c r="L21" s="17">
        <v>214</v>
      </c>
      <c r="M21" s="17">
        <v>19</v>
      </c>
      <c r="N21" s="17">
        <v>28</v>
      </c>
      <c r="O21" s="17" t="s">
        <v>0</v>
      </c>
      <c r="P21" s="17" t="s">
        <v>0</v>
      </c>
      <c r="Q21" s="17" t="s">
        <v>0</v>
      </c>
      <c r="R21" s="17" t="s">
        <v>0</v>
      </c>
      <c r="S21" s="17" t="s">
        <v>0</v>
      </c>
      <c r="T21" s="17" t="s">
        <v>0</v>
      </c>
      <c r="U21" s="17" t="s">
        <v>0</v>
      </c>
      <c r="V21" s="17" t="s">
        <v>0</v>
      </c>
      <c r="W21" s="17" t="s">
        <v>0</v>
      </c>
      <c r="X21" s="17" t="s">
        <v>0</v>
      </c>
      <c r="Y21" s="17" t="s">
        <v>0</v>
      </c>
      <c r="Z21" s="17" t="s">
        <v>0</v>
      </c>
      <c r="AA21" s="17" t="s">
        <v>0</v>
      </c>
      <c r="AB21" s="17" t="s">
        <v>0</v>
      </c>
      <c r="AC21" s="17" t="s">
        <v>0</v>
      </c>
      <c r="AD21" s="18"/>
      <c r="AE21" s="19" t="s">
        <v>0</v>
      </c>
      <c r="AF21" s="19" t="s">
        <v>0</v>
      </c>
      <c r="AG21" s="19" t="s">
        <v>0</v>
      </c>
      <c r="AH21" s="18"/>
      <c r="AI21" s="17" t="s">
        <v>0</v>
      </c>
      <c r="AJ21" s="17" t="s">
        <v>0</v>
      </c>
      <c r="AK21" s="17" t="s">
        <v>0</v>
      </c>
      <c r="AL21" s="17"/>
      <c r="AM21" s="17" t="s">
        <v>0</v>
      </c>
      <c r="AN21" s="17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>
        <v>31</v>
      </c>
      <c r="AZ21" s="16" t="s">
        <v>0</v>
      </c>
      <c r="BA21" s="16" t="s">
        <v>0</v>
      </c>
      <c r="BB21" s="14"/>
    </row>
    <row r="22" spans="1:54" s="12" customFormat="1" ht="13.5" customHeight="1" x14ac:dyDescent="0.55000000000000004">
      <c r="A22" s="28" t="s">
        <v>21</v>
      </c>
      <c r="B22" s="27" t="s">
        <v>2</v>
      </c>
      <c r="C22" s="26"/>
      <c r="D22" s="25">
        <v>9</v>
      </c>
      <c r="E22" s="19">
        <v>9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  <c r="K22" s="17">
        <v>19</v>
      </c>
      <c r="L22" s="17">
        <v>125</v>
      </c>
      <c r="M22" s="17">
        <v>14</v>
      </c>
      <c r="N22" s="17">
        <v>19</v>
      </c>
      <c r="O22" s="17" t="s">
        <v>0</v>
      </c>
      <c r="P22" s="17" t="s">
        <v>0</v>
      </c>
      <c r="Q22" s="17" t="s">
        <v>0</v>
      </c>
      <c r="R22" s="17">
        <v>8</v>
      </c>
      <c r="S22" s="17">
        <v>7</v>
      </c>
      <c r="T22" s="17">
        <v>7</v>
      </c>
      <c r="U22" s="17">
        <v>5</v>
      </c>
      <c r="V22" s="17">
        <v>4</v>
      </c>
      <c r="W22" s="17">
        <v>4</v>
      </c>
      <c r="X22" s="17">
        <v>6</v>
      </c>
      <c r="Y22" s="17">
        <v>5</v>
      </c>
      <c r="Z22" s="17">
        <v>5</v>
      </c>
      <c r="AA22" s="17">
        <v>11</v>
      </c>
      <c r="AB22" s="17">
        <v>10</v>
      </c>
      <c r="AC22" s="17">
        <v>10</v>
      </c>
      <c r="AD22" s="18"/>
      <c r="AE22" s="19">
        <v>13</v>
      </c>
      <c r="AF22" s="19">
        <v>11</v>
      </c>
      <c r="AG22" s="19">
        <v>11</v>
      </c>
      <c r="AH22" s="18"/>
      <c r="AI22" s="17" t="s">
        <v>0</v>
      </c>
      <c r="AJ22" s="17" t="s">
        <v>0</v>
      </c>
      <c r="AK22" s="17" t="s">
        <v>0</v>
      </c>
      <c r="AL22" s="17"/>
      <c r="AM22" s="17">
        <v>9</v>
      </c>
      <c r="AN22" s="17">
        <v>9</v>
      </c>
      <c r="AO22" s="17" t="s">
        <v>0</v>
      </c>
      <c r="AP22" s="17" t="s">
        <v>0</v>
      </c>
      <c r="AQ22" s="17" t="s">
        <v>0</v>
      </c>
      <c r="AR22" s="17" t="s">
        <v>0</v>
      </c>
      <c r="AS22" s="17" t="s">
        <v>0</v>
      </c>
      <c r="AT22" s="17" t="s">
        <v>0</v>
      </c>
      <c r="AU22" s="17" t="s">
        <v>0</v>
      </c>
      <c r="AV22" s="17" t="s">
        <v>0</v>
      </c>
      <c r="AW22" s="17" t="s">
        <v>0</v>
      </c>
      <c r="AX22" s="17" t="s">
        <v>0</v>
      </c>
      <c r="AY22" s="17">
        <v>8</v>
      </c>
      <c r="AZ22" s="17" t="s">
        <v>0</v>
      </c>
      <c r="BA22" s="17" t="s">
        <v>0</v>
      </c>
      <c r="BB22" s="14"/>
    </row>
    <row r="23" spans="1:54" s="12" customFormat="1" ht="25" customHeight="1" x14ac:dyDescent="0.55000000000000004">
      <c r="A23" s="24"/>
      <c r="B23" s="23"/>
      <c r="C23" s="22" t="s">
        <v>16</v>
      </c>
      <c r="D23" s="30"/>
      <c r="E23" s="20"/>
      <c r="F23" s="20"/>
      <c r="G23" s="20"/>
      <c r="H23" s="20"/>
      <c r="I23" s="20"/>
      <c r="J23" s="20"/>
      <c r="K23" s="17">
        <v>19</v>
      </c>
      <c r="L23" s="17">
        <v>125</v>
      </c>
      <c r="M23" s="17">
        <v>14</v>
      </c>
      <c r="N23" s="17">
        <v>19</v>
      </c>
      <c r="O23" s="17" t="s">
        <v>0</v>
      </c>
      <c r="P23" s="17" t="s">
        <v>0</v>
      </c>
      <c r="Q23" s="17" t="s">
        <v>0</v>
      </c>
      <c r="R23" s="17" t="s">
        <v>0</v>
      </c>
      <c r="S23" s="17" t="s">
        <v>0</v>
      </c>
      <c r="T23" s="17" t="s">
        <v>0</v>
      </c>
      <c r="U23" s="17" t="s">
        <v>0</v>
      </c>
      <c r="V23" s="17" t="s">
        <v>0</v>
      </c>
      <c r="W23" s="17" t="s">
        <v>0</v>
      </c>
      <c r="X23" s="17" t="s">
        <v>0</v>
      </c>
      <c r="Y23" s="17" t="s">
        <v>0</v>
      </c>
      <c r="Z23" s="17" t="s">
        <v>0</v>
      </c>
      <c r="AA23" s="17" t="s">
        <v>0</v>
      </c>
      <c r="AB23" s="17" t="s">
        <v>0</v>
      </c>
      <c r="AC23" s="17" t="s">
        <v>0</v>
      </c>
      <c r="AD23" s="18"/>
      <c r="AE23" s="19" t="s">
        <v>0</v>
      </c>
      <c r="AF23" s="19" t="s">
        <v>0</v>
      </c>
      <c r="AG23" s="19" t="s">
        <v>0</v>
      </c>
      <c r="AH23" s="18"/>
      <c r="AI23" s="17" t="s">
        <v>0</v>
      </c>
      <c r="AJ23" s="17" t="s">
        <v>0</v>
      </c>
      <c r="AK23" s="17" t="s">
        <v>0</v>
      </c>
      <c r="AL23" s="17"/>
      <c r="AM23" s="17" t="s">
        <v>0</v>
      </c>
      <c r="AN23" s="17" t="s">
        <v>0</v>
      </c>
      <c r="AO23" s="16" t="s">
        <v>0</v>
      </c>
      <c r="AP23" s="16" t="s">
        <v>0</v>
      </c>
      <c r="AQ23" s="16" t="s">
        <v>0</v>
      </c>
      <c r="AR23" s="16" t="s">
        <v>0</v>
      </c>
      <c r="AS23" s="16" t="s">
        <v>0</v>
      </c>
      <c r="AT23" s="16" t="s">
        <v>0</v>
      </c>
      <c r="AU23" s="16" t="s">
        <v>0</v>
      </c>
      <c r="AV23" s="16" t="s">
        <v>0</v>
      </c>
      <c r="AW23" s="16" t="s">
        <v>0</v>
      </c>
      <c r="AX23" s="16" t="s">
        <v>0</v>
      </c>
      <c r="AY23" s="16">
        <v>8</v>
      </c>
      <c r="AZ23" s="16" t="s">
        <v>0</v>
      </c>
      <c r="BA23" s="16" t="s">
        <v>0</v>
      </c>
      <c r="BB23" s="14"/>
    </row>
    <row r="24" spans="1:54" s="12" customFormat="1" ht="13.5" customHeight="1" x14ac:dyDescent="0.55000000000000004">
      <c r="A24" s="28" t="s">
        <v>20</v>
      </c>
      <c r="B24" s="27" t="s">
        <v>2</v>
      </c>
      <c r="C24" s="26"/>
      <c r="D24" s="25">
        <v>142</v>
      </c>
      <c r="E24" s="19">
        <v>131</v>
      </c>
      <c r="F24" s="19">
        <v>6</v>
      </c>
      <c r="G24" s="19">
        <v>2</v>
      </c>
      <c r="H24" s="19">
        <v>3</v>
      </c>
      <c r="I24" s="19" t="s">
        <v>17</v>
      </c>
      <c r="J24" s="19" t="s">
        <v>17</v>
      </c>
      <c r="K24" s="17">
        <v>228</v>
      </c>
      <c r="L24" s="17">
        <v>1731</v>
      </c>
      <c r="M24" s="17">
        <v>132</v>
      </c>
      <c r="N24" s="17">
        <v>219</v>
      </c>
      <c r="O24" s="17" t="s">
        <v>0</v>
      </c>
      <c r="P24" s="17" t="s">
        <v>0</v>
      </c>
      <c r="Q24" s="17" t="s">
        <v>0</v>
      </c>
      <c r="R24" s="17">
        <v>138</v>
      </c>
      <c r="S24" s="17">
        <v>133</v>
      </c>
      <c r="T24" s="17">
        <v>133</v>
      </c>
      <c r="U24" s="17">
        <v>150</v>
      </c>
      <c r="V24" s="17">
        <v>20</v>
      </c>
      <c r="W24" s="17">
        <v>20</v>
      </c>
      <c r="X24" s="17">
        <v>300</v>
      </c>
      <c r="Y24" s="17">
        <v>144</v>
      </c>
      <c r="Z24" s="17">
        <v>144</v>
      </c>
      <c r="AA24" s="17">
        <v>140</v>
      </c>
      <c r="AB24" s="17">
        <v>137</v>
      </c>
      <c r="AC24" s="17">
        <v>137</v>
      </c>
      <c r="AD24" s="18"/>
      <c r="AE24" s="19">
        <v>206</v>
      </c>
      <c r="AF24" s="19">
        <v>197</v>
      </c>
      <c r="AG24" s="19">
        <v>197</v>
      </c>
      <c r="AH24" s="18"/>
      <c r="AI24" s="17" t="s">
        <v>0</v>
      </c>
      <c r="AJ24" s="17" t="s">
        <v>0</v>
      </c>
      <c r="AK24" s="17" t="s">
        <v>0</v>
      </c>
      <c r="AL24" s="17"/>
      <c r="AM24" s="17" t="s">
        <v>0</v>
      </c>
      <c r="AN24" s="17" t="s">
        <v>0</v>
      </c>
      <c r="AO24" s="17" t="s">
        <v>0</v>
      </c>
      <c r="AP24" s="17" t="s">
        <v>0</v>
      </c>
      <c r="AQ24" s="17" t="s">
        <v>0</v>
      </c>
      <c r="AR24" s="17">
        <v>12</v>
      </c>
      <c r="AS24" s="17" t="s">
        <v>0</v>
      </c>
      <c r="AT24" s="17" t="s">
        <v>0</v>
      </c>
      <c r="AU24" s="17" t="s">
        <v>0</v>
      </c>
      <c r="AV24" s="17">
        <v>7</v>
      </c>
      <c r="AW24" s="17" t="s">
        <v>0</v>
      </c>
      <c r="AX24" s="17" t="s">
        <v>0</v>
      </c>
      <c r="AY24" s="17">
        <v>140</v>
      </c>
      <c r="AZ24" s="17" t="s">
        <v>0</v>
      </c>
      <c r="BA24" s="17" t="s">
        <v>0</v>
      </c>
      <c r="BB24" s="14"/>
    </row>
    <row r="25" spans="1:54" s="12" customFormat="1" ht="25" customHeight="1" x14ac:dyDescent="0.55000000000000004">
      <c r="A25" s="24"/>
      <c r="B25" s="23"/>
      <c r="C25" s="22" t="s">
        <v>16</v>
      </c>
      <c r="D25" s="21"/>
      <c r="E25" s="20"/>
      <c r="F25" s="20"/>
      <c r="G25" s="20"/>
      <c r="H25" s="20"/>
      <c r="I25" s="20"/>
      <c r="J25" s="20"/>
      <c r="K25" s="17">
        <v>228</v>
      </c>
      <c r="L25" s="17">
        <v>1731</v>
      </c>
      <c r="M25" s="17">
        <v>132</v>
      </c>
      <c r="N25" s="17">
        <v>219</v>
      </c>
      <c r="O25" s="17" t="s">
        <v>0</v>
      </c>
      <c r="P25" s="17" t="s">
        <v>0</v>
      </c>
      <c r="Q25" s="17" t="s">
        <v>0</v>
      </c>
      <c r="R25" s="17" t="s">
        <v>0</v>
      </c>
      <c r="S25" s="17" t="s">
        <v>0</v>
      </c>
      <c r="T25" s="17" t="s">
        <v>0</v>
      </c>
      <c r="U25" s="17" t="s">
        <v>0</v>
      </c>
      <c r="V25" s="17" t="s">
        <v>0</v>
      </c>
      <c r="W25" s="17" t="s">
        <v>0</v>
      </c>
      <c r="X25" s="17" t="s">
        <v>0</v>
      </c>
      <c r="Y25" s="17" t="s">
        <v>0</v>
      </c>
      <c r="Z25" s="17" t="s">
        <v>0</v>
      </c>
      <c r="AA25" s="17" t="s">
        <v>0</v>
      </c>
      <c r="AB25" s="17" t="s">
        <v>0</v>
      </c>
      <c r="AC25" s="17" t="s">
        <v>0</v>
      </c>
      <c r="AD25" s="18"/>
      <c r="AE25" s="19" t="s">
        <v>0</v>
      </c>
      <c r="AF25" s="19" t="s">
        <v>0</v>
      </c>
      <c r="AG25" s="19" t="s">
        <v>0</v>
      </c>
      <c r="AH25" s="18"/>
      <c r="AI25" s="17" t="s">
        <v>0</v>
      </c>
      <c r="AJ25" s="17" t="s">
        <v>0</v>
      </c>
      <c r="AK25" s="17" t="s">
        <v>0</v>
      </c>
      <c r="AL25" s="17"/>
      <c r="AM25" s="17" t="s">
        <v>0</v>
      </c>
      <c r="AN25" s="17" t="s">
        <v>0</v>
      </c>
      <c r="AO25" s="16" t="s">
        <v>0</v>
      </c>
      <c r="AP25" s="16" t="s">
        <v>0</v>
      </c>
      <c r="AQ25" s="16" t="s">
        <v>0</v>
      </c>
      <c r="AR25" s="16" t="s">
        <v>0</v>
      </c>
      <c r="AS25" s="16" t="s">
        <v>0</v>
      </c>
      <c r="AT25" s="16" t="s">
        <v>0</v>
      </c>
      <c r="AU25" s="16" t="s">
        <v>0</v>
      </c>
      <c r="AV25" s="16" t="s">
        <v>0</v>
      </c>
      <c r="AW25" s="16" t="s">
        <v>0</v>
      </c>
      <c r="AX25" s="16" t="s">
        <v>0</v>
      </c>
      <c r="AY25" s="16">
        <v>140</v>
      </c>
      <c r="AZ25" s="16" t="s">
        <v>0</v>
      </c>
      <c r="BA25" s="16" t="s">
        <v>0</v>
      </c>
      <c r="BB25" s="14"/>
    </row>
    <row r="26" spans="1:54" s="12" customFormat="1" ht="13.5" customHeight="1" x14ac:dyDescent="0.55000000000000004">
      <c r="A26" s="28" t="s">
        <v>19</v>
      </c>
      <c r="B26" s="27" t="s">
        <v>2</v>
      </c>
      <c r="C26" s="26"/>
      <c r="D26" s="25">
        <v>20</v>
      </c>
      <c r="E26" s="19">
        <v>17</v>
      </c>
      <c r="F26" s="19">
        <v>3</v>
      </c>
      <c r="G26" s="19" t="s">
        <v>17</v>
      </c>
      <c r="H26" s="19" t="s">
        <v>17</v>
      </c>
      <c r="I26" s="19" t="s">
        <v>17</v>
      </c>
      <c r="J26" s="19" t="s">
        <v>17</v>
      </c>
      <c r="K26" s="17">
        <v>33</v>
      </c>
      <c r="L26" s="17">
        <v>267</v>
      </c>
      <c r="M26" s="17">
        <v>16</v>
      </c>
      <c r="N26" s="17">
        <v>25</v>
      </c>
      <c r="O26" s="17" t="s">
        <v>0</v>
      </c>
      <c r="P26" s="17" t="s">
        <v>0</v>
      </c>
      <c r="Q26" s="17" t="s">
        <v>0</v>
      </c>
      <c r="R26" s="17">
        <v>15</v>
      </c>
      <c r="S26" s="17">
        <v>9</v>
      </c>
      <c r="T26" s="17">
        <v>9</v>
      </c>
      <c r="U26" s="17">
        <v>13</v>
      </c>
      <c r="V26" s="17">
        <v>7</v>
      </c>
      <c r="W26" s="17">
        <v>7</v>
      </c>
      <c r="X26" s="17">
        <v>10</v>
      </c>
      <c r="Y26" s="17">
        <v>6</v>
      </c>
      <c r="Z26" s="17">
        <v>6</v>
      </c>
      <c r="AA26" s="17">
        <v>14</v>
      </c>
      <c r="AB26" s="17">
        <v>12</v>
      </c>
      <c r="AC26" s="17">
        <v>12</v>
      </c>
      <c r="AD26" s="18"/>
      <c r="AE26" s="19">
        <v>11</v>
      </c>
      <c r="AF26" s="19">
        <v>11</v>
      </c>
      <c r="AG26" s="19">
        <v>11</v>
      </c>
      <c r="AH26" s="18"/>
      <c r="AI26" s="17" t="s">
        <v>0</v>
      </c>
      <c r="AJ26" s="17" t="s">
        <v>0</v>
      </c>
      <c r="AK26" s="17" t="s">
        <v>0</v>
      </c>
      <c r="AL26" s="17"/>
      <c r="AM26" s="17">
        <v>10</v>
      </c>
      <c r="AN26" s="17">
        <v>11</v>
      </c>
      <c r="AO26" s="17">
        <v>1</v>
      </c>
      <c r="AP26" s="17" t="s">
        <v>0</v>
      </c>
      <c r="AQ26" s="17" t="s">
        <v>0</v>
      </c>
      <c r="AR26" s="17" t="s">
        <v>0</v>
      </c>
      <c r="AS26" s="17">
        <v>1</v>
      </c>
      <c r="AT26" s="17" t="s">
        <v>0</v>
      </c>
      <c r="AU26" s="17" t="s">
        <v>0</v>
      </c>
      <c r="AV26" s="17" t="s">
        <v>0</v>
      </c>
      <c r="AW26" s="17" t="s">
        <v>0</v>
      </c>
      <c r="AX26" s="17" t="s">
        <v>0</v>
      </c>
      <c r="AY26" s="17">
        <v>21</v>
      </c>
      <c r="AZ26" s="17" t="s">
        <v>0</v>
      </c>
      <c r="BA26" s="17" t="s">
        <v>0</v>
      </c>
      <c r="BB26" s="14"/>
    </row>
    <row r="27" spans="1:54" s="12" customFormat="1" ht="25" customHeight="1" x14ac:dyDescent="0.55000000000000004">
      <c r="A27" s="24"/>
      <c r="B27" s="23"/>
      <c r="C27" s="22" t="s">
        <v>16</v>
      </c>
      <c r="D27" s="30"/>
      <c r="E27" s="20"/>
      <c r="F27" s="20"/>
      <c r="G27" s="20"/>
      <c r="H27" s="20"/>
      <c r="I27" s="20"/>
      <c r="J27" s="20"/>
      <c r="K27" s="17">
        <v>33</v>
      </c>
      <c r="L27" s="17">
        <v>267</v>
      </c>
      <c r="M27" s="17">
        <v>16</v>
      </c>
      <c r="N27" s="17">
        <v>25</v>
      </c>
      <c r="O27" s="17" t="s">
        <v>0</v>
      </c>
      <c r="P27" s="17" t="s">
        <v>0</v>
      </c>
      <c r="Q27" s="17" t="s">
        <v>0</v>
      </c>
      <c r="R27" s="17" t="s">
        <v>0</v>
      </c>
      <c r="S27" s="17" t="s">
        <v>0</v>
      </c>
      <c r="T27" s="17" t="s">
        <v>0</v>
      </c>
      <c r="U27" s="17" t="s">
        <v>0</v>
      </c>
      <c r="V27" s="17" t="s">
        <v>0</v>
      </c>
      <c r="W27" s="17" t="s">
        <v>0</v>
      </c>
      <c r="X27" s="17" t="s">
        <v>0</v>
      </c>
      <c r="Y27" s="17" t="s">
        <v>0</v>
      </c>
      <c r="Z27" s="17" t="s">
        <v>0</v>
      </c>
      <c r="AA27" s="17" t="s">
        <v>0</v>
      </c>
      <c r="AB27" s="17" t="s">
        <v>0</v>
      </c>
      <c r="AC27" s="17" t="s">
        <v>0</v>
      </c>
      <c r="AD27" s="18"/>
      <c r="AE27" s="19" t="s">
        <v>0</v>
      </c>
      <c r="AF27" s="19" t="s">
        <v>0</v>
      </c>
      <c r="AG27" s="19" t="s">
        <v>0</v>
      </c>
      <c r="AH27" s="18"/>
      <c r="AI27" s="17" t="s">
        <v>0</v>
      </c>
      <c r="AJ27" s="17" t="s">
        <v>0</v>
      </c>
      <c r="AK27" s="17" t="s">
        <v>0</v>
      </c>
      <c r="AL27" s="17"/>
      <c r="AM27" s="17" t="s">
        <v>0</v>
      </c>
      <c r="AN27" s="17" t="s">
        <v>0</v>
      </c>
      <c r="AO27" s="16">
        <v>1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>
        <v>21</v>
      </c>
      <c r="AZ27" s="16" t="s">
        <v>0</v>
      </c>
      <c r="BA27" s="16" t="s">
        <v>0</v>
      </c>
      <c r="BB27" s="14"/>
    </row>
    <row r="28" spans="1:54" s="12" customFormat="1" ht="13.5" customHeight="1" x14ac:dyDescent="0.55000000000000004">
      <c r="A28" s="28" t="s">
        <v>18</v>
      </c>
      <c r="B28" s="27" t="s">
        <v>2</v>
      </c>
      <c r="C28" s="26"/>
      <c r="D28" s="25">
        <v>66</v>
      </c>
      <c r="E28" s="19">
        <v>61</v>
      </c>
      <c r="F28" s="19">
        <v>3</v>
      </c>
      <c r="G28" s="19">
        <v>1</v>
      </c>
      <c r="H28" s="19">
        <v>1</v>
      </c>
      <c r="I28" s="19" t="s">
        <v>17</v>
      </c>
      <c r="J28" s="19" t="s">
        <v>17</v>
      </c>
      <c r="K28" s="17">
        <v>121</v>
      </c>
      <c r="L28" s="17">
        <v>1140</v>
      </c>
      <c r="M28" s="17">
        <v>64</v>
      </c>
      <c r="N28" s="17">
        <v>102</v>
      </c>
      <c r="O28" s="17" t="s">
        <v>0</v>
      </c>
      <c r="P28" s="17" t="s">
        <v>0</v>
      </c>
      <c r="Q28" s="17" t="s">
        <v>0</v>
      </c>
      <c r="R28" s="17">
        <v>73</v>
      </c>
      <c r="S28" s="17">
        <v>66</v>
      </c>
      <c r="T28" s="17">
        <v>66</v>
      </c>
      <c r="U28" s="17">
        <v>76</v>
      </c>
      <c r="V28" s="17">
        <v>71</v>
      </c>
      <c r="W28" s="17">
        <v>71</v>
      </c>
      <c r="X28" s="17">
        <v>74</v>
      </c>
      <c r="Y28" s="17">
        <v>74</v>
      </c>
      <c r="Z28" s="17">
        <v>74</v>
      </c>
      <c r="AA28" s="17">
        <v>64</v>
      </c>
      <c r="AB28" s="17">
        <v>62</v>
      </c>
      <c r="AC28" s="17">
        <v>62</v>
      </c>
      <c r="AD28" s="18"/>
      <c r="AE28" s="19">
        <v>65</v>
      </c>
      <c r="AF28" s="19">
        <v>59</v>
      </c>
      <c r="AG28" s="19">
        <v>59</v>
      </c>
      <c r="AH28" s="18"/>
      <c r="AI28" s="17" t="s">
        <v>0</v>
      </c>
      <c r="AJ28" s="17" t="s">
        <v>0</v>
      </c>
      <c r="AK28" s="17" t="s">
        <v>0</v>
      </c>
      <c r="AL28" s="17"/>
      <c r="AM28" s="17" t="s">
        <v>0</v>
      </c>
      <c r="AN28" s="17" t="s">
        <v>0</v>
      </c>
      <c r="AO28" s="17" t="s">
        <v>0</v>
      </c>
      <c r="AP28" s="17" t="s">
        <v>0</v>
      </c>
      <c r="AQ28" s="17" t="s">
        <v>0</v>
      </c>
      <c r="AR28" s="17" t="s">
        <v>0</v>
      </c>
      <c r="AS28" s="17" t="s">
        <v>0</v>
      </c>
      <c r="AT28" s="17" t="s">
        <v>0</v>
      </c>
      <c r="AU28" s="17" t="s">
        <v>0</v>
      </c>
      <c r="AV28" s="17">
        <v>11</v>
      </c>
      <c r="AW28" s="17" t="s">
        <v>0</v>
      </c>
      <c r="AX28" s="17" t="s">
        <v>0</v>
      </c>
      <c r="AY28" s="17">
        <v>63</v>
      </c>
      <c r="AZ28" s="17" t="s">
        <v>0</v>
      </c>
      <c r="BA28" s="17" t="s">
        <v>0</v>
      </c>
      <c r="BB28" s="14"/>
    </row>
    <row r="29" spans="1:54" s="12" customFormat="1" ht="25" customHeight="1" x14ac:dyDescent="0.55000000000000004">
      <c r="A29" s="24"/>
      <c r="B29" s="23"/>
      <c r="C29" s="22" t="s">
        <v>16</v>
      </c>
      <c r="D29" s="57"/>
      <c r="E29" s="56"/>
      <c r="F29" s="56"/>
      <c r="G29" s="56"/>
      <c r="H29" s="56"/>
      <c r="I29" s="56"/>
      <c r="J29" s="56"/>
      <c r="K29" s="17">
        <v>121</v>
      </c>
      <c r="L29" s="17">
        <v>1140</v>
      </c>
      <c r="M29" s="17">
        <v>64</v>
      </c>
      <c r="N29" s="17">
        <v>102</v>
      </c>
      <c r="O29" s="17" t="s">
        <v>0</v>
      </c>
      <c r="P29" s="17" t="s">
        <v>0</v>
      </c>
      <c r="Q29" s="17" t="s">
        <v>0</v>
      </c>
      <c r="R29" s="17" t="s">
        <v>0</v>
      </c>
      <c r="S29" s="17" t="s">
        <v>0</v>
      </c>
      <c r="T29" s="17" t="s">
        <v>0</v>
      </c>
      <c r="U29" s="17" t="s">
        <v>0</v>
      </c>
      <c r="V29" s="17" t="s">
        <v>0</v>
      </c>
      <c r="W29" s="17" t="s">
        <v>0</v>
      </c>
      <c r="X29" s="17" t="s">
        <v>0</v>
      </c>
      <c r="Y29" s="17" t="s">
        <v>0</v>
      </c>
      <c r="Z29" s="17" t="s">
        <v>0</v>
      </c>
      <c r="AA29" s="17" t="s">
        <v>0</v>
      </c>
      <c r="AB29" s="17" t="s">
        <v>0</v>
      </c>
      <c r="AC29" s="17" t="s">
        <v>0</v>
      </c>
      <c r="AD29" s="18"/>
      <c r="AE29" s="19" t="s">
        <v>0</v>
      </c>
      <c r="AF29" s="19" t="s">
        <v>0</v>
      </c>
      <c r="AG29" s="19" t="s">
        <v>0</v>
      </c>
      <c r="AH29" s="18"/>
      <c r="AI29" s="17" t="s">
        <v>0</v>
      </c>
      <c r="AJ29" s="17" t="s">
        <v>0</v>
      </c>
      <c r="AK29" s="17" t="s">
        <v>0</v>
      </c>
      <c r="AL29" s="17"/>
      <c r="AM29" s="17" t="s">
        <v>0</v>
      </c>
      <c r="AN29" s="17" t="s">
        <v>0</v>
      </c>
      <c r="AO29" s="16" t="s">
        <v>0</v>
      </c>
      <c r="AP29" s="16" t="s">
        <v>0</v>
      </c>
      <c r="AQ29" s="16" t="s">
        <v>0</v>
      </c>
      <c r="AR29" s="16" t="s">
        <v>0</v>
      </c>
      <c r="AS29" s="16" t="s">
        <v>0</v>
      </c>
      <c r="AT29" s="16" t="s">
        <v>0</v>
      </c>
      <c r="AU29" s="16" t="s">
        <v>0</v>
      </c>
      <c r="AV29" s="16" t="s">
        <v>0</v>
      </c>
      <c r="AW29" s="16" t="s">
        <v>0</v>
      </c>
      <c r="AX29" s="16" t="s">
        <v>0</v>
      </c>
      <c r="AY29" s="16">
        <v>63</v>
      </c>
      <c r="AZ29" s="16" t="s">
        <v>0</v>
      </c>
      <c r="BA29" s="16" t="s">
        <v>0</v>
      </c>
      <c r="BB29" s="14"/>
    </row>
    <row r="30" spans="1:54" s="12" customFormat="1" ht="13.5" customHeight="1" x14ac:dyDescent="0.55000000000000004">
      <c r="A30" s="54" t="s">
        <v>15</v>
      </c>
      <c r="B30" s="53" t="s">
        <v>2</v>
      </c>
      <c r="C30" s="52"/>
      <c r="D30" s="51">
        <f>D32</f>
        <v>161</v>
      </c>
      <c r="E30" s="44">
        <f>E32</f>
        <v>130</v>
      </c>
      <c r="F30" s="44">
        <f>F32</f>
        <v>7</v>
      </c>
      <c r="G30" s="44">
        <f>G32</f>
        <v>1</v>
      </c>
      <c r="H30" s="44" t="str">
        <f>H32</f>
        <v>-</v>
      </c>
      <c r="I30" s="44" t="str">
        <f>I32</f>
        <v>-</v>
      </c>
      <c r="J30" s="44" t="str">
        <f>J32</f>
        <v>-</v>
      </c>
      <c r="K30" s="44">
        <f>K32</f>
        <v>269</v>
      </c>
      <c r="L30" s="44">
        <f>L32</f>
        <v>2012</v>
      </c>
      <c r="M30" s="44" t="str">
        <f>M32</f>
        <v>-</v>
      </c>
      <c r="N30" s="44" t="str">
        <f>N32</f>
        <v>-</v>
      </c>
      <c r="O30" s="44" t="str">
        <f>O32</f>
        <v>-</v>
      </c>
      <c r="P30" s="44" t="str">
        <f>P32</f>
        <v>-</v>
      </c>
      <c r="Q30" s="44" t="str">
        <f>Q32</f>
        <v>-</v>
      </c>
      <c r="R30" s="44">
        <f>R32</f>
        <v>174</v>
      </c>
      <c r="S30" s="44">
        <f>S32</f>
        <v>173</v>
      </c>
      <c r="T30" s="44">
        <f>T32</f>
        <v>182</v>
      </c>
      <c r="U30" s="44">
        <f>U32</f>
        <v>20</v>
      </c>
      <c r="V30" s="44">
        <f>V32</f>
        <v>20</v>
      </c>
      <c r="W30" s="44">
        <f>W32</f>
        <v>20</v>
      </c>
      <c r="X30" s="44">
        <f>X32</f>
        <v>47</v>
      </c>
      <c r="Y30" s="44">
        <f>Y32</f>
        <v>47</v>
      </c>
      <c r="Z30" s="44">
        <f>Z32</f>
        <v>47</v>
      </c>
      <c r="AA30" s="44">
        <f>AA32</f>
        <v>181</v>
      </c>
      <c r="AB30" s="44">
        <f>AB32</f>
        <v>182</v>
      </c>
      <c r="AC30" s="44">
        <f>AC32</f>
        <v>188</v>
      </c>
      <c r="AD30" s="45">
        <f>IF(AB30="-","-",AB30/AA30*100)</f>
        <v>100.55248618784532</v>
      </c>
      <c r="AE30" s="44">
        <f>AE32</f>
        <v>160</v>
      </c>
      <c r="AF30" s="44">
        <f>AF32</f>
        <v>163</v>
      </c>
      <c r="AG30" s="44">
        <f>AG32</f>
        <v>165</v>
      </c>
      <c r="AH30" s="45">
        <f>IF(AF30="-","-",AF30/AE30*100)</f>
        <v>101.875</v>
      </c>
      <c r="AI30" s="44">
        <f>AI32</f>
        <v>174</v>
      </c>
      <c r="AJ30" s="44">
        <f>AJ32</f>
        <v>174</v>
      </c>
      <c r="AK30" s="44">
        <f>AK32</f>
        <v>174</v>
      </c>
      <c r="AL30" s="44">
        <f>AL32</f>
        <v>100</v>
      </c>
      <c r="AM30" s="44">
        <f>AM32</f>
        <v>2</v>
      </c>
      <c r="AN30" s="44">
        <f>AN32</f>
        <v>2</v>
      </c>
      <c r="AO30" s="44" t="str">
        <f>AO32</f>
        <v>-</v>
      </c>
      <c r="AP30" s="44" t="str">
        <f>AP32</f>
        <v>-</v>
      </c>
      <c r="AQ30" s="44" t="str">
        <f>AQ32</f>
        <v>-</v>
      </c>
      <c r="AR30" s="44">
        <f>AR32</f>
        <v>7</v>
      </c>
      <c r="AS30" s="44" t="str">
        <f>AS32</f>
        <v>-</v>
      </c>
      <c r="AT30" s="44" t="str">
        <f>AT32</f>
        <v>-</v>
      </c>
      <c r="AU30" s="44">
        <f>AU32</f>
        <v>2</v>
      </c>
      <c r="AV30" s="44">
        <f>AV32</f>
        <v>9</v>
      </c>
      <c r="AW30" s="44">
        <f>AW32</f>
        <v>1</v>
      </c>
      <c r="AX30" s="44" t="str">
        <f>AX32</f>
        <v>-</v>
      </c>
      <c r="AY30" s="44">
        <f>AY32</f>
        <v>147</v>
      </c>
      <c r="AZ30" s="44" t="str">
        <f>AZ32</f>
        <v>-</v>
      </c>
      <c r="BA30" s="44" t="str">
        <f>BA32</f>
        <v>-</v>
      </c>
      <c r="BB30" s="14"/>
    </row>
    <row r="31" spans="1:54" s="12" customFormat="1" ht="25" customHeight="1" x14ac:dyDescent="0.55000000000000004">
      <c r="A31" s="50"/>
      <c r="B31" s="49"/>
      <c r="C31" s="48" t="s">
        <v>1</v>
      </c>
      <c r="D31" s="55"/>
      <c r="E31" s="46"/>
      <c r="F31" s="46"/>
      <c r="G31" s="46"/>
      <c r="H31" s="46"/>
      <c r="I31" s="46"/>
      <c r="J31" s="46"/>
      <c r="K31" s="44">
        <f>K33</f>
        <v>269</v>
      </c>
      <c r="L31" s="44">
        <f>L33</f>
        <v>2012</v>
      </c>
      <c r="M31" s="44" t="str">
        <f>M33</f>
        <v>-</v>
      </c>
      <c r="N31" s="44" t="str">
        <f>N33</f>
        <v>-</v>
      </c>
      <c r="O31" s="44" t="str">
        <f>O33</f>
        <v>-</v>
      </c>
      <c r="P31" s="44" t="str">
        <f>P33</f>
        <v>-</v>
      </c>
      <c r="Q31" s="44" t="str">
        <f>Q33</f>
        <v>-</v>
      </c>
      <c r="R31" s="44">
        <f>R33</f>
        <v>1</v>
      </c>
      <c r="S31" s="44">
        <f>S33</f>
        <v>1</v>
      </c>
      <c r="T31" s="44">
        <f>T33</f>
        <v>1</v>
      </c>
      <c r="U31" s="44">
        <f>U33</f>
        <v>1</v>
      </c>
      <c r="V31" s="44">
        <f>V33</f>
        <v>1</v>
      </c>
      <c r="W31" s="44">
        <f>W33</f>
        <v>1</v>
      </c>
      <c r="X31" s="44">
        <f>X33</f>
        <v>2</v>
      </c>
      <c r="Y31" s="44">
        <f>Y33</f>
        <v>2</v>
      </c>
      <c r="Z31" s="44">
        <f>Z33</f>
        <v>2</v>
      </c>
      <c r="AA31" s="44">
        <f>AA33</f>
        <v>1</v>
      </c>
      <c r="AB31" s="44">
        <f>AB33</f>
        <v>1</v>
      </c>
      <c r="AC31" s="44">
        <f>AC33</f>
        <v>1</v>
      </c>
      <c r="AD31" s="45">
        <f>IF(AB31="-","-",AB31/AA31*100)</f>
        <v>100</v>
      </c>
      <c r="AE31" s="44" t="str">
        <f>AE33</f>
        <v>-</v>
      </c>
      <c r="AF31" s="44" t="str">
        <f>AF33</f>
        <v>-</v>
      </c>
      <c r="AG31" s="44" t="str">
        <f>AG33</f>
        <v>-</v>
      </c>
      <c r="AH31" s="45" t="str">
        <f>IF(AF31="-","-",AF31/AE31*100)</f>
        <v>-</v>
      </c>
      <c r="AI31" s="44" t="str">
        <f>AI33</f>
        <v>-</v>
      </c>
      <c r="AJ31" s="44" t="str">
        <f>AJ33</f>
        <v>-</v>
      </c>
      <c r="AK31" s="44" t="str">
        <f>AK33</f>
        <v>-</v>
      </c>
      <c r="AL31" s="44">
        <f>AL33</f>
        <v>0</v>
      </c>
      <c r="AM31" s="44" t="str">
        <f>AM33</f>
        <v>-</v>
      </c>
      <c r="AN31" s="44" t="str">
        <f>AN33</f>
        <v>-</v>
      </c>
      <c r="AO31" s="43" t="str">
        <f>AO33</f>
        <v>-</v>
      </c>
      <c r="AP31" s="43" t="str">
        <f>AP33</f>
        <v>-</v>
      </c>
      <c r="AQ31" s="43" t="str">
        <f>AQ33</f>
        <v>-</v>
      </c>
      <c r="AR31" s="43">
        <f>AR33</f>
        <v>2</v>
      </c>
      <c r="AS31" s="43" t="str">
        <f>AS33</f>
        <v>-</v>
      </c>
      <c r="AT31" s="43" t="str">
        <f>AT33</f>
        <v>-</v>
      </c>
      <c r="AU31" s="43" t="str">
        <f>AU33</f>
        <v>-</v>
      </c>
      <c r="AV31" s="43" t="str">
        <f>AV33</f>
        <v>-</v>
      </c>
      <c r="AW31" s="43" t="str">
        <f>AW33</f>
        <v>-</v>
      </c>
      <c r="AX31" s="43" t="str">
        <f>AX33</f>
        <v>-</v>
      </c>
      <c r="AY31" s="43">
        <f>AY33</f>
        <v>147</v>
      </c>
      <c r="AZ31" s="43" t="str">
        <f>AZ33</f>
        <v>-</v>
      </c>
      <c r="BA31" s="43" t="str">
        <f>BA33</f>
        <v>-</v>
      </c>
      <c r="BB31" s="14"/>
    </row>
    <row r="32" spans="1:54" s="12" customFormat="1" ht="13.5" customHeight="1" x14ac:dyDescent="0.55000000000000004">
      <c r="A32" s="42" t="s">
        <v>14</v>
      </c>
      <c r="B32" s="41" t="s">
        <v>2</v>
      </c>
      <c r="C32" s="40"/>
      <c r="D32" s="39">
        <v>161</v>
      </c>
      <c r="E32" s="32">
        <v>130</v>
      </c>
      <c r="F32" s="32">
        <v>7</v>
      </c>
      <c r="G32" s="32">
        <v>1</v>
      </c>
      <c r="H32" s="32" t="s">
        <v>0</v>
      </c>
      <c r="I32" s="32" t="s">
        <v>0</v>
      </c>
      <c r="J32" s="32" t="s">
        <v>0</v>
      </c>
      <c r="K32" s="32">
        <v>269</v>
      </c>
      <c r="L32" s="32">
        <v>2012</v>
      </c>
      <c r="M32" s="32" t="s">
        <v>0</v>
      </c>
      <c r="N32" s="32" t="s">
        <v>0</v>
      </c>
      <c r="O32" s="32" t="s">
        <v>0</v>
      </c>
      <c r="P32" s="32" t="s">
        <v>0</v>
      </c>
      <c r="Q32" s="32" t="s">
        <v>0</v>
      </c>
      <c r="R32" s="32">
        <v>174</v>
      </c>
      <c r="S32" s="32">
        <v>173</v>
      </c>
      <c r="T32" s="32">
        <v>182</v>
      </c>
      <c r="U32" s="32">
        <v>20</v>
      </c>
      <c r="V32" s="32">
        <v>20</v>
      </c>
      <c r="W32" s="32">
        <v>20</v>
      </c>
      <c r="X32" s="32">
        <v>47</v>
      </c>
      <c r="Y32" s="32">
        <v>47</v>
      </c>
      <c r="Z32" s="32">
        <v>47</v>
      </c>
      <c r="AA32" s="32">
        <v>181</v>
      </c>
      <c r="AB32" s="32">
        <v>182</v>
      </c>
      <c r="AC32" s="32">
        <v>188</v>
      </c>
      <c r="AD32" s="33">
        <v>100.55248618784532</v>
      </c>
      <c r="AE32" s="32">
        <v>160</v>
      </c>
      <c r="AF32" s="32">
        <v>163</v>
      </c>
      <c r="AG32" s="32">
        <v>165</v>
      </c>
      <c r="AH32" s="33">
        <v>101.875</v>
      </c>
      <c r="AI32" s="32">
        <v>174</v>
      </c>
      <c r="AJ32" s="32">
        <v>174</v>
      </c>
      <c r="AK32" s="32">
        <v>174</v>
      </c>
      <c r="AL32" s="32">
        <v>100</v>
      </c>
      <c r="AM32" s="32">
        <v>2</v>
      </c>
      <c r="AN32" s="32">
        <v>2</v>
      </c>
      <c r="AO32" s="32" t="s">
        <v>0</v>
      </c>
      <c r="AP32" s="32" t="s">
        <v>0</v>
      </c>
      <c r="AQ32" s="32" t="s">
        <v>0</v>
      </c>
      <c r="AR32" s="32">
        <v>7</v>
      </c>
      <c r="AS32" s="32" t="s">
        <v>0</v>
      </c>
      <c r="AT32" s="32" t="s">
        <v>0</v>
      </c>
      <c r="AU32" s="32">
        <v>2</v>
      </c>
      <c r="AV32" s="32">
        <v>9</v>
      </c>
      <c r="AW32" s="32">
        <v>1</v>
      </c>
      <c r="AX32" s="32" t="s">
        <v>0</v>
      </c>
      <c r="AY32" s="32">
        <v>147</v>
      </c>
      <c r="AZ32" s="32" t="s">
        <v>0</v>
      </c>
      <c r="BA32" s="32" t="s">
        <v>0</v>
      </c>
      <c r="BB32" s="14"/>
    </row>
    <row r="33" spans="1:54" s="12" customFormat="1" ht="25" customHeight="1" x14ac:dyDescent="0.55000000000000004">
      <c r="A33" s="38"/>
      <c r="B33" s="37"/>
      <c r="C33" s="36" t="s">
        <v>1</v>
      </c>
      <c r="D33" s="35"/>
      <c r="E33" s="34"/>
      <c r="F33" s="34"/>
      <c r="G33" s="34"/>
      <c r="H33" s="34"/>
      <c r="I33" s="34"/>
      <c r="J33" s="34"/>
      <c r="K33" s="32">
        <v>269</v>
      </c>
      <c r="L33" s="32">
        <v>2012</v>
      </c>
      <c r="M33" s="32" t="s">
        <v>0</v>
      </c>
      <c r="N33" s="32" t="s">
        <v>0</v>
      </c>
      <c r="O33" s="32" t="s">
        <v>0</v>
      </c>
      <c r="P33" s="32" t="s">
        <v>0</v>
      </c>
      <c r="Q33" s="32" t="s">
        <v>0</v>
      </c>
      <c r="R33" s="32">
        <v>1</v>
      </c>
      <c r="S33" s="32">
        <v>1</v>
      </c>
      <c r="T33" s="32">
        <v>1</v>
      </c>
      <c r="U33" s="32">
        <v>1</v>
      </c>
      <c r="V33" s="32">
        <v>1</v>
      </c>
      <c r="W33" s="32">
        <v>1</v>
      </c>
      <c r="X33" s="32">
        <v>2</v>
      </c>
      <c r="Y33" s="32">
        <v>2</v>
      </c>
      <c r="Z33" s="32">
        <v>2</v>
      </c>
      <c r="AA33" s="32">
        <v>1</v>
      </c>
      <c r="AB33" s="32">
        <v>1</v>
      </c>
      <c r="AC33" s="32">
        <v>1</v>
      </c>
      <c r="AD33" s="33">
        <v>100</v>
      </c>
      <c r="AE33" s="32" t="s">
        <v>0</v>
      </c>
      <c r="AF33" s="32" t="s">
        <v>0</v>
      </c>
      <c r="AG33" s="32" t="s">
        <v>0</v>
      </c>
      <c r="AH33" s="33">
        <v>0</v>
      </c>
      <c r="AI33" s="32" t="s">
        <v>0</v>
      </c>
      <c r="AJ33" s="32" t="s">
        <v>0</v>
      </c>
      <c r="AK33" s="32" t="s">
        <v>0</v>
      </c>
      <c r="AL33" s="32">
        <v>0</v>
      </c>
      <c r="AM33" s="32" t="s">
        <v>0</v>
      </c>
      <c r="AN33" s="32" t="s">
        <v>0</v>
      </c>
      <c r="AO33" s="31" t="s">
        <v>0</v>
      </c>
      <c r="AP33" s="31" t="s">
        <v>0</v>
      </c>
      <c r="AQ33" s="31" t="s">
        <v>0</v>
      </c>
      <c r="AR33" s="31">
        <v>2</v>
      </c>
      <c r="AS33" s="31" t="s">
        <v>0</v>
      </c>
      <c r="AT33" s="31" t="s">
        <v>0</v>
      </c>
      <c r="AU33" s="31" t="s">
        <v>0</v>
      </c>
      <c r="AV33" s="31" t="s">
        <v>0</v>
      </c>
      <c r="AW33" s="31" t="s">
        <v>0</v>
      </c>
      <c r="AX33" s="31" t="s">
        <v>0</v>
      </c>
      <c r="AY33" s="31">
        <v>147</v>
      </c>
      <c r="AZ33" s="31" t="s">
        <v>0</v>
      </c>
      <c r="BA33" s="31" t="s">
        <v>0</v>
      </c>
      <c r="BB33" s="14"/>
    </row>
    <row r="34" spans="1:54" s="12" customFormat="1" ht="13.5" customHeight="1" x14ac:dyDescent="0.55000000000000004">
      <c r="A34" s="28" t="s">
        <v>13</v>
      </c>
      <c r="B34" s="27" t="s">
        <v>2</v>
      </c>
      <c r="C34" s="26"/>
      <c r="D34" s="25">
        <v>88</v>
      </c>
      <c r="E34" s="19">
        <v>84</v>
      </c>
      <c r="F34" s="19">
        <v>4</v>
      </c>
      <c r="G34" s="19">
        <v>0</v>
      </c>
      <c r="H34" s="19">
        <v>0</v>
      </c>
      <c r="I34" s="19">
        <v>0</v>
      </c>
      <c r="J34" s="19">
        <v>0</v>
      </c>
      <c r="K34" s="17">
        <v>158</v>
      </c>
      <c r="L34" s="17">
        <v>1194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101</v>
      </c>
      <c r="S34" s="17">
        <v>100</v>
      </c>
      <c r="T34" s="17">
        <v>102</v>
      </c>
      <c r="U34" s="17"/>
      <c r="V34" s="17"/>
      <c r="W34" s="17"/>
      <c r="X34" s="17"/>
      <c r="Y34" s="17"/>
      <c r="Z34" s="17"/>
      <c r="AA34" s="17">
        <v>109</v>
      </c>
      <c r="AB34" s="17">
        <v>109</v>
      </c>
      <c r="AC34" s="17">
        <v>115</v>
      </c>
      <c r="AD34" s="18">
        <v>100</v>
      </c>
      <c r="AE34" s="19">
        <v>91</v>
      </c>
      <c r="AF34" s="19">
        <v>94</v>
      </c>
      <c r="AG34" s="19">
        <v>96</v>
      </c>
      <c r="AH34" s="18">
        <v>103.29670329670331</v>
      </c>
      <c r="AI34" s="17">
        <v>95</v>
      </c>
      <c r="AJ34" s="17">
        <v>96</v>
      </c>
      <c r="AK34" s="17">
        <v>96</v>
      </c>
      <c r="AL34" s="17">
        <v>101.05263157894737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2</v>
      </c>
      <c r="AS34" s="17">
        <v>0</v>
      </c>
      <c r="AT34" s="17">
        <v>0</v>
      </c>
      <c r="AU34" s="17">
        <v>2</v>
      </c>
      <c r="AV34" s="17">
        <v>7</v>
      </c>
      <c r="AW34" s="17">
        <v>1</v>
      </c>
      <c r="AX34" s="17">
        <v>0</v>
      </c>
      <c r="AY34" s="17">
        <v>85</v>
      </c>
      <c r="AZ34" s="17">
        <v>0</v>
      </c>
      <c r="BA34" s="17">
        <v>0</v>
      </c>
      <c r="BB34" s="14"/>
    </row>
    <row r="35" spans="1:54" s="12" customFormat="1" ht="25" customHeight="1" x14ac:dyDescent="0.55000000000000004">
      <c r="A35" s="24"/>
      <c r="B35" s="23"/>
      <c r="C35" s="22" t="s">
        <v>1</v>
      </c>
      <c r="D35" s="30"/>
      <c r="E35" s="20"/>
      <c r="F35" s="20"/>
      <c r="G35" s="20"/>
      <c r="H35" s="20"/>
      <c r="I35" s="20"/>
      <c r="J35" s="20"/>
      <c r="K35" s="17">
        <v>158</v>
      </c>
      <c r="L35" s="17">
        <v>1194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1</v>
      </c>
      <c r="S35" s="17">
        <v>1</v>
      </c>
      <c r="T35" s="17">
        <v>1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1</v>
      </c>
      <c r="AB35" s="17">
        <v>1</v>
      </c>
      <c r="AC35" s="17">
        <v>1</v>
      </c>
      <c r="AD35" s="18">
        <v>100</v>
      </c>
      <c r="AE35" s="19">
        <v>0</v>
      </c>
      <c r="AF35" s="19">
        <v>0</v>
      </c>
      <c r="AG35" s="19">
        <v>0</v>
      </c>
      <c r="AH35" s="18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85</v>
      </c>
      <c r="AZ35" s="16">
        <v>0</v>
      </c>
      <c r="BA35" s="16">
        <v>0</v>
      </c>
      <c r="BB35" s="14"/>
    </row>
    <row r="36" spans="1:54" s="12" customFormat="1" ht="13.5" customHeight="1" x14ac:dyDescent="0.55000000000000004">
      <c r="A36" s="28" t="s">
        <v>12</v>
      </c>
      <c r="B36" s="27" t="s">
        <v>2</v>
      </c>
      <c r="C36" s="26"/>
      <c r="D36" s="25">
        <v>25</v>
      </c>
      <c r="E36" s="19">
        <v>23</v>
      </c>
      <c r="F36" s="19">
        <v>2</v>
      </c>
      <c r="G36" s="19">
        <v>0</v>
      </c>
      <c r="H36" s="19">
        <v>0</v>
      </c>
      <c r="I36" s="19">
        <v>0</v>
      </c>
      <c r="J36" s="19">
        <v>0</v>
      </c>
      <c r="K36" s="17">
        <v>37</v>
      </c>
      <c r="L36" s="17">
        <v>256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18</v>
      </c>
      <c r="S36" s="17">
        <v>18</v>
      </c>
      <c r="T36" s="17">
        <v>18</v>
      </c>
      <c r="U36" s="17">
        <v>20</v>
      </c>
      <c r="V36" s="17">
        <v>20</v>
      </c>
      <c r="W36" s="17">
        <v>20</v>
      </c>
      <c r="X36" s="17">
        <v>47</v>
      </c>
      <c r="Y36" s="17">
        <v>47</v>
      </c>
      <c r="Z36" s="17">
        <v>47</v>
      </c>
      <c r="AA36" s="17">
        <v>22</v>
      </c>
      <c r="AB36" s="17">
        <v>24</v>
      </c>
      <c r="AC36" s="17">
        <v>24</v>
      </c>
      <c r="AD36" s="18">
        <v>109.09090909090908</v>
      </c>
      <c r="AE36" s="19">
        <v>24</v>
      </c>
      <c r="AF36" s="19">
        <v>24</v>
      </c>
      <c r="AG36" s="19">
        <v>24</v>
      </c>
      <c r="AH36" s="18">
        <v>100</v>
      </c>
      <c r="AI36" s="17">
        <v>27</v>
      </c>
      <c r="AJ36" s="17">
        <v>27</v>
      </c>
      <c r="AK36" s="17">
        <v>27</v>
      </c>
      <c r="AL36" s="17">
        <v>100</v>
      </c>
      <c r="AM36" s="17">
        <v>2</v>
      </c>
      <c r="AN36" s="17">
        <v>2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1</v>
      </c>
      <c r="AW36" s="17">
        <v>0</v>
      </c>
      <c r="AX36" s="17">
        <v>0</v>
      </c>
      <c r="AY36" s="17">
        <v>23</v>
      </c>
      <c r="AZ36" s="17">
        <v>0</v>
      </c>
      <c r="BA36" s="17">
        <v>0</v>
      </c>
      <c r="BB36" s="14"/>
    </row>
    <row r="37" spans="1:54" s="12" customFormat="1" ht="25" customHeight="1" x14ac:dyDescent="0.55000000000000004">
      <c r="A37" s="24"/>
      <c r="B37" s="23"/>
      <c r="C37" s="22" t="s">
        <v>1</v>
      </c>
      <c r="D37" s="21"/>
      <c r="E37" s="20"/>
      <c r="F37" s="20"/>
      <c r="G37" s="20"/>
      <c r="H37" s="20"/>
      <c r="I37" s="20"/>
      <c r="J37" s="20"/>
      <c r="K37" s="17">
        <v>37</v>
      </c>
      <c r="L37" s="17">
        <v>256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1</v>
      </c>
      <c r="V37" s="17">
        <v>1</v>
      </c>
      <c r="W37" s="17">
        <v>1</v>
      </c>
      <c r="X37" s="17">
        <v>2</v>
      </c>
      <c r="Y37" s="17">
        <v>2</v>
      </c>
      <c r="Z37" s="17">
        <v>2</v>
      </c>
      <c r="AA37" s="17">
        <v>0</v>
      </c>
      <c r="AB37" s="17">
        <v>0</v>
      </c>
      <c r="AC37" s="17">
        <v>0</v>
      </c>
      <c r="AD37" s="18">
        <v>0</v>
      </c>
      <c r="AE37" s="19">
        <v>0</v>
      </c>
      <c r="AF37" s="19">
        <v>0</v>
      </c>
      <c r="AG37" s="19">
        <v>0</v>
      </c>
      <c r="AH37" s="18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23</v>
      </c>
      <c r="AZ37" s="16">
        <v>0</v>
      </c>
      <c r="BA37" s="16">
        <v>0</v>
      </c>
      <c r="BB37" s="14"/>
    </row>
    <row r="38" spans="1:54" s="12" customFormat="1" ht="13.5" customHeight="1" x14ac:dyDescent="0.55000000000000004">
      <c r="A38" s="28" t="s">
        <v>11</v>
      </c>
      <c r="B38" s="27" t="s">
        <v>2</v>
      </c>
      <c r="C38" s="26"/>
      <c r="D38" s="25">
        <v>23</v>
      </c>
      <c r="E38" s="19">
        <v>21</v>
      </c>
      <c r="F38" s="19">
        <v>1</v>
      </c>
      <c r="G38" s="19">
        <v>1</v>
      </c>
      <c r="H38" s="19">
        <v>0</v>
      </c>
      <c r="I38" s="19">
        <v>0</v>
      </c>
      <c r="J38" s="19">
        <v>0</v>
      </c>
      <c r="K38" s="17">
        <v>37</v>
      </c>
      <c r="L38" s="17">
        <v>283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23</v>
      </c>
      <c r="S38" s="17">
        <v>23</v>
      </c>
      <c r="T38" s="17">
        <v>23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25</v>
      </c>
      <c r="AB38" s="17">
        <v>24</v>
      </c>
      <c r="AC38" s="17">
        <v>24</v>
      </c>
      <c r="AD38" s="18">
        <v>96</v>
      </c>
      <c r="AE38" s="19">
        <v>24</v>
      </c>
      <c r="AF38" s="19">
        <v>24</v>
      </c>
      <c r="AG38" s="19">
        <v>24</v>
      </c>
      <c r="AH38" s="18">
        <v>100</v>
      </c>
      <c r="AI38" s="17">
        <v>23</v>
      </c>
      <c r="AJ38" s="17">
        <v>22</v>
      </c>
      <c r="AK38" s="17">
        <v>22</v>
      </c>
      <c r="AL38" s="17">
        <v>95.652173913043484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3</v>
      </c>
      <c r="AS38" s="17">
        <v>0</v>
      </c>
      <c r="AT38" s="17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22</v>
      </c>
      <c r="AZ38" s="17">
        <v>0</v>
      </c>
      <c r="BA38" s="17">
        <v>0</v>
      </c>
      <c r="BB38" s="14"/>
    </row>
    <row r="39" spans="1:54" s="12" customFormat="1" ht="25" customHeight="1" x14ac:dyDescent="0.55000000000000004">
      <c r="A39" s="24"/>
      <c r="B39" s="23"/>
      <c r="C39" s="22" t="s">
        <v>1</v>
      </c>
      <c r="D39" s="30"/>
      <c r="E39" s="20"/>
      <c r="F39" s="20"/>
      <c r="G39" s="20"/>
      <c r="H39" s="20"/>
      <c r="I39" s="20"/>
      <c r="J39" s="20"/>
      <c r="K39" s="17">
        <v>37</v>
      </c>
      <c r="L39" s="17">
        <v>283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8">
        <v>0</v>
      </c>
      <c r="AE39" s="19">
        <v>0</v>
      </c>
      <c r="AF39" s="19">
        <v>0</v>
      </c>
      <c r="AG39" s="19">
        <v>0</v>
      </c>
      <c r="AH39" s="18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22</v>
      </c>
      <c r="AZ39" s="16">
        <v>0</v>
      </c>
      <c r="BA39" s="16">
        <v>0</v>
      </c>
      <c r="BB39" s="14"/>
    </row>
    <row r="40" spans="1:54" s="12" customFormat="1" ht="13.5" customHeight="1" x14ac:dyDescent="0.55000000000000004">
      <c r="A40" s="28" t="s">
        <v>10</v>
      </c>
      <c r="B40" s="27" t="s">
        <v>2</v>
      </c>
      <c r="C40" s="26"/>
      <c r="D40" s="25">
        <v>25</v>
      </c>
      <c r="E40" s="19">
        <v>2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7">
        <v>37</v>
      </c>
      <c r="L40" s="17">
        <v>279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32</v>
      </c>
      <c r="S40" s="17">
        <v>32</v>
      </c>
      <c r="T40" s="17">
        <v>39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25</v>
      </c>
      <c r="AB40" s="17">
        <v>25</v>
      </c>
      <c r="AC40" s="17">
        <v>25</v>
      </c>
      <c r="AD40" s="18">
        <v>100</v>
      </c>
      <c r="AE40" s="19">
        <v>21</v>
      </c>
      <c r="AF40" s="19">
        <v>21</v>
      </c>
      <c r="AG40" s="19">
        <v>21</v>
      </c>
      <c r="AH40" s="18">
        <v>100</v>
      </c>
      <c r="AI40" s="17">
        <v>29</v>
      </c>
      <c r="AJ40" s="17">
        <v>29</v>
      </c>
      <c r="AK40" s="17">
        <v>29</v>
      </c>
      <c r="AL40" s="17">
        <v>100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2</v>
      </c>
      <c r="AS40" s="17">
        <v>0</v>
      </c>
      <c r="AT40" s="17">
        <v>0</v>
      </c>
      <c r="AU40" s="17">
        <v>0</v>
      </c>
      <c r="AV40" s="17">
        <v>1</v>
      </c>
      <c r="AW40" s="17">
        <v>0</v>
      </c>
      <c r="AX40" s="17">
        <v>0</v>
      </c>
      <c r="AY40" s="17">
        <v>17</v>
      </c>
      <c r="AZ40" s="17">
        <v>0</v>
      </c>
      <c r="BA40" s="17">
        <v>0</v>
      </c>
      <c r="BB40" s="14"/>
    </row>
    <row r="41" spans="1:54" s="12" customFormat="1" ht="25" customHeight="1" x14ac:dyDescent="0.55000000000000004">
      <c r="A41" s="24"/>
      <c r="B41" s="23"/>
      <c r="C41" s="22" t="s">
        <v>1</v>
      </c>
      <c r="D41" s="21"/>
      <c r="E41" s="20"/>
      <c r="F41" s="20"/>
      <c r="G41" s="20"/>
      <c r="H41" s="20"/>
      <c r="I41" s="20"/>
      <c r="J41" s="20"/>
      <c r="K41" s="17">
        <v>37</v>
      </c>
      <c r="L41" s="17">
        <v>279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8">
        <v>0</v>
      </c>
      <c r="AE41" s="19">
        <v>0</v>
      </c>
      <c r="AF41" s="19">
        <v>0</v>
      </c>
      <c r="AG41" s="19">
        <v>0</v>
      </c>
      <c r="AH41" s="18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6">
        <v>0</v>
      </c>
      <c r="AP41" s="16">
        <v>0</v>
      </c>
      <c r="AQ41" s="16">
        <v>0</v>
      </c>
      <c r="AR41" s="16">
        <v>2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17</v>
      </c>
      <c r="AZ41" s="16">
        <v>0</v>
      </c>
      <c r="BA41" s="16">
        <v>0</v>
      </c>
      <c r="BB41" s="14"/>
    </row>
    <row r="42" spans="1:54" s="12" customFormat="1" ht="13.5" customHeight="1" x14ac:dyDescent="0.55000000000000004">
      <c r="A42" s="54" t="s">
        <v>9</v>
      </c>
      <c r="B42" s="53" t="s">
        <v>2</v>
      </c>
      <c r="C42" s="52"/>
      <c r="D42" s="51">
        <f>D44</f>
        <v>84</v>
      </c>
      <c r="E42" s="44">
        <f>E44</f>
        <v>78</v>
      </c>
      <c r="F42" s="44">
        <f>F44</f>
        <v>5</v>
      </c>
      <c r="G42" s="44">
        <f>G44</f>
        <v>1</v>
      </c>
      <c r="H42" s="44" t="str">
        <f>H44</f>
        <v>-</v>
      </c>
      <c r="I42" s="44" t="str">
        <f>I44</f>
        <v>-</v>
      </c>
      <c r="J42" s="44" t="str">
        <f>J44</f>
        <v>-</v>
      </c>
      <c r="K42" s="44">
        <f>K44</f>
        <v>124</v>
      </c>
      <c r="L42" s="44">
        <f>L44</f>
        <v>1064</v>
      </c>
      <c r="M42" s="44">
        <f>M44</f>
        <v>59</v>
      </c>
      <c r="N42" s="44">
        <f>N44</f>
        <v>74</v>
      </c>
      <c r="O42" s="44">
        <f>O44</f>
        <v>25</v>
      </c>
      <c r="P42" s="44">
        <f>P44</f>
        <v>23</v>
      </c>
      <c r="Q42" s="44">
        <f>Q44</f>
        <v>23</v>
      </c>
      <c r="R42" s="44">
        <f>R44</f>
        <v>78</v>
      </c>
      <c r="S42" s="44">
        <f>S44</f>
        <v>75</v>
      </c>
      <c r="T42" s="44">
        <f>T44</f>
        <v>75</v>
      </c>
      <c r="U42" s="44">
        <f>U44</f>
        <v>9</v>
      </c>
      <c r="V42" s="44">
        <f>V44</f>
        <v>8</v>
      </c>
      <c r="W42" s="44">
        <f>W44</f>
        <v>8</v>
      </c>
      <c r="X42" s="44">
        <f>X44</f>
        <v>85</v>
      </c>
      <c r="Y42" s="44">
        <f>Y44</f>
        <v>83</v>
      </c>
      <c r="Z42" s="44">
        <f>Z44</f>
        <v>84</v>
      </c>
      <c r="AA42" s="44">
        <f>AA44</f>
        <v>99</v>
      </c>
      <c r="AB42" s="44">
        <f>AB44</f>
        <v>92</v>
      </c>
      <c r="AC42" s="44">
        <f>AC44</f>
        <v>92</v>
      </c>
      <c r="AD42" s="45">
        <f>AD44</f>
        <v>458.39316239316236</v>
      </c>
      <c r="AE42" s="44">
        <f>AE44</f>
        <v>87</v>
      </c>
      <c r="AF42" s="44">
        <f>AF44</f>
        <v>86</v>
      </c>
      <c r="AG42" s="44">
        <f>AG44</f>
        <v>87</v>
      </c>
      <c r="AH42" s="45">
        <f>AH44</f>
        <v>493.33333333333331</v>
      </c>
      <c r="AI42" s="44">
        <f>AI44</f>
        <v>60</v>
      </c>
      <c r="AJ42" s="44">
        <f>AJ44</f>
        <v>51</v>
      </c>
      <c r="AK42" s="44">
        <f>AK44</f>
        <v>51</v>
      </c>
      <c r="AL42" s="44">
        <f>AL44</f>
        <v>256.3095238095238</v>
      </c>
      <c r="AM42" s="44">
        <f>AM44</f>
        <v>15</v>
      </c>
      <c r="AN42" s="44">
        <f>AN44</f>
        <v>15</v>
      </c>
      <c r="AO42" s="44">
        <f>AO44</f>
        <v>9</v>
      </c>
      <c r="AP42" s="44" t="str">
        <f>AP44</f>
        <v>-</v>
      </c>
      <c r="AQ42" s="44">
        <f>AQ44</f>
        <v>1</v>
      </c>
      <c r="AR42" s="44">
        <f>AR44</f>
        <v>4</v>
      </c>
      <c r="AS42" s="44">
        <f>AS44</f>
        <v>1</v>
      </c>
      <c r="AT42" s="44">
        <f>AT44</f>
        <v>2</v>
      </c>
      <c r="AU42" s="44">
        <f>AU44</f>
        <v>3</v>
      </c>
      <c r="AV42" s="44" t="str">
        <f>AV44</f>
        <v>-</v>
      </c>
      <c r="AW42" s="44">
        <f>AW44</f>
        <v>1</v>
      </c>
      <c r="AX42" s="44">
        <f>AX44</f>
        <v>1</v>
      </c>
      <c r="AY42" s="44">
        <f>AY44</f>
        <v>80</v>
      </c>
      <c r="AZ42" s="44" t="str">
        <f>AZ44</f>
        <v>-</v>
      </c>
      <c r="BA42" s="44" t="str">
        <f>BA44</f>
        <v>-</v>
      </c>
      <c r="BB42" s="14"/>
    </row>
    <row r="43" spans="1:54" s="12" customFormat="1" ht="25" customHeight="1" x14ac:dyDescent="0.55000000000000004">
      <c r="A43" s="50"/>
      <c r="B43" s="49"/>
      <c r="C43" s="48" t="s">
        <v>1</v>
      </c>
      <c r="D43" s="47"/>
      <c r="E43" s="46"/>
      <c r="F43" s="46"/>
      <c r="G43" s="46"/>
      <c r="H43" s="46"/>
      <c r="I43" s="46"/>
      <c r="J43" s="46"/>
      <c r="K43" s="44">
        <f>K45</f>
        <v>124</v>
      </c>
      <c r="L43" s="44">
        <f>L45</f>
        <v>1062</v>
      </c>
      <c r="M43" s="44">
        <f>M45</f>
        <v>59</v>
      </c>
      <c r="N43" s="44">
        <f>N45</f>
        <v>74</v>
      </c>
      <c r="O43" s="44">
        <f>O45</f>
        <v>14</v>
      </c>
      <c r="P43" s="44">
        <f>P45</f>
        <v>14</v>
      </c>
      <c r="Q43" s="44">
        <f>Q45</f>
        <v>14</v>
      </c>
      <c r="R43" s="44" t="str">
        <f>R45</f>
        <v>-</v>
      </c>
      <c r="S43" s="44" t="str">
        <f>S45</f>
        <v>-</v>
      </c>
      <c r="T43" s="44" t="str">
        <f>T45</f>
        <v>-</v>
      </c>
      <c r="U43" s="44" t="str">
        <f>U45</f>
        <v>-</v>
      </c>
      <c r="V43" s="44" t="str">
        <f>V45</f>
        <v>-</v>
      </c>
      <c r="W43" s="44" t="str">
        <f>W45</f>
        <v>-</v>
      </c>
      <c r="X43" s="44" t="str">
        <f>X45</f>
        <v>-</v>
      </c>
      <c r="Y43" s="44" t="str">
        <f>Y45</f>
        <v>-</v>
      </c>
      <c r="Z43" s="44" t="str">
        <f>Z45</f>
        <v>-</v>
      </c>
      <c r="AA43" s="44" t="str">
        <f>AA45</f>
        <v>-</v>
      </c>
      <c r="AB43" s="44" t="str">
        <f>AB45</f>
        <v>-</v>
      </c>
      <c r="AC43" s="44" t="str">
        <f>AC45</f>
        <v>-</v>
      </c>
      <c r="AD43" s="45" t="str">
        <f>AD45</f>
        <v>-</v>
      </c>
      <c r="AE43" s="44" t="str">
        <f>AE45</f>
        <v>-</v>
      </c>
      <c r="AF43" s="44" t="str">
        <f>AF45</f>
        <v>-</v>
      </c>
      <c r="AG43" s="44" t="str">
        <f>AG45</f>
        <v>-</v>
      </c>
      <c r="AH43" s="45" t="str">
        <f>AH45</f>
        <v>-</v>
      </c>
      <c r="AI43" s="44" t="str">
        <f>AI45</f>
        <v>-</v>
      </c>
      <c r="AJ43" s="44" t="str">
        <f>AJ45</f>
        <v>-</v>
      </c>
      <c r="AK43" s="44" t="str">
        <f>AK45</f>
        <v>-</v>
      </c>
      <c r="AL43" s="44" t="str">
        <f>AL45</f>
        <v>-</v>
      </c>
      <c r="AM43" s="44" t="str">
        <f>AM45</f>
        <v>-</v>
      </c>
      <c r="AN43" s="44" t="str">
        <f>AN45</f>
        <v>-</v>
      </c>
      <c r="AO43" s="43">
        <f>AO45</f>
        <v>7</v>
      </c>
      <c r="AP43" s="43" t="str">
        <f>AP45</f>
        <v>-</v>
      </c>
      <c r="AQ43" s="43">
        <f>AQ45</f>
        <v>1</v>
      </c>
      <c r="AR43" s="43">
        <f>AR45</f>
        <v>3</v>
      </c>
      <c r="AS43" s="43" t="str">
        <f>AS45</f>
        <v>-</v>
      </c>
      <c r="AT43" s="43">
        <f>AT45</f>
        <v>2</v>
      </c>
      <c r="AU43" s="43">
        <f>AU45</f>
        <v>3</v>
      </c>
      <c r="AV43" s="43" t="str">
        <f>AV45</f>
        <v>-</v>
      </c>
      <c r="AW43" s="43">
        <f>AW45</f>
        <v>1</v>
      </c>
      <c r="AX43" s="43" t="str">
        <f>AX45</f>
        <v>-</v>
      </c>
      <c r="AY43" s="43">
        <f>AY45</f>
        <v>80</v>
      </c>
      <c r="AZ43" s="43" t="str">
        <f>AZ45</f>
        <v>-</v>
      </c>
      <c r="BA43" s="43" t="str">
        <f>BA45</f>
        <v>-</v>
      </c>
      <c r="BB43" s="14"/>
    </row>
    <row r="44" spans="1:54" s="12" customFormat="1" ht="13.5" customHeight="1" x14ac:dyDescent="0.55000000000000004">
      <c r="A44" s="42" t="s">
        <v>8</v>
      </c>
      <c r="B44" s="41" t="s">
        <v>2</v>
      </c>
      <c r="C44" s="40"/>
      <c r="D44" s="39">
        <v>84</v>
      </c>
      <c r="E44" s="32">
        <v>78</v>
      </c>
      <c r="F44" s="32">
        <v>5</v>
      </c>
      <c r="G44" s="32">
        <v>1</v>
      </c>
      <c r="H44" s="32" t="s">
        <v>0</v>
      </c>
      <c r="I44" s="32" t="s">
        <v>0</v>
      </c>
      <c r="J44" s="32" t="s">
        <v>0</v>
      </c>
      <c r="K44" s="32">
        <v>124</v>
      </c>
      <c r="L44" s="32">
        <v>1064</v>
      </c>
      <c r="M44" s="32">
        <v>59</v>
      </c>
      <c r="N44" s="32">
        <v>74</v>
      </c>
      <c r="O44" s="32">
        <v>25</v>
      </c>
      <c r="P44" s="32">
        <v>23</v>
      </c>
      <c r="Q44" s="32">
        <v>23</v>
      </c>
      <c r="R44" s="32">
        <v>78</v>
      </c>
      <c r="S44" s="32">
        <v>75</v>
      </c>
      <c r="T44" s="32">
        <v>75</v>
      </c>
      <c r="U44" s="32">
        <v>9</v>
      </c>
      <c r="V44" s="32">
        <v>8</v>
      </c>
      <c r="W44" s="32">
        <v>8</v>
      </c>
      <c r="X44" s="32">
        <v>85</v>
      </c>
      <c r="Y44" s="32">
        <v>83</v>
      </c>
      <c r="Z44" s="32">
        <v>84</v>
      </c>
      <c r="AA44" s="32">
        <v>99</v>
      </c>
      <c r="AB44" s="32">
        <v>92</v>
      </c>
      <c r="AC44" s="32">
        <v>92</v>
      </c>
      <c r="AD44" s="33">
        <v>458.39316239316236</v>
      </c>
      <c r="AE44" s="32">
        <v>87</v>
      </c>
      <c r="AF44" s="32">
        <v>86</v>
      </c>
      <c r="AG44" s="32">
        <v>87</v>
      </c>
      <c r="AH44" s="33">
        <v>493.33333333333331</v>
      </c>
      <c r="AI44" s="32">
        <v>60</v>
      </c>
      <c r="AJ44" s="32">
        <v>51</v>
      </c>
      <c r="AK44" s="32">
        <v>51</v>
      </c>
      <c r="AL44" s="32">
        <v>256.3095238095238</v>
      </c>
      <c r="AM44" s="32">
        <v>15</v>
      </c>
      <c r="AN44" s="32">
        <v>15</v>
      </c>
      <c r="AO44" s="32">
        <v>9</v>
      </c>
      <c r="AP44" s="32" t="s">
        <v>0</v>
      </c>
      <c r="AQ44" s="32">
        <v>1</v>
      </c>
      <c r="AR44" s="32">
        <v>4</v>
      </c>
      <c r="AS44" s="32">
        <v>1</v>
      </c>
      <c r="AT44" s="32">
        <v>2</v>
      </c>
      <c r="AU44" s="32">
        <v>3</v>
      </c>
      <c r="AV44" s="32" t="s">
        <v>0</v>
      </c>
      <c r="AW44" s="32">
        <v>1</v>
      </c>
      <c r="AX44" s="32">
        <v>1</v>
      </c>
      <c r="AY44" s="32">
        <v>80</v>
      </c>
      <c r="AZ44" s="32" t="s">
        <v>0</v>
      </c>
      <c r="BA44" s="32" t="s">
        <v>0</v>
      </c>
      <c r="BB44" s="14"/>
    </row>
    <row r="45" spans="1:54" s="12" customFormat="1" ht="25" customHeight="1" x14ac:dyDescent="0.55000000000000004">
      <c r="A45" s="38"/>
      <c r="B45" s="37"/>
      <c r="C45" s="36" t="s">
        <v>1</v>
      </c>
      <c r="D45" s="35"/>
      <c r="E45" s="34"/>
      <c r="F45" s="34"/>
      <c r="G45" s="34"/>
      <c r="H45" s="34"/>
      <c r="I45" s="34"/>
      <c r="J45" s="34"/>
      <c r="K45" s="32">
        <v>124</v>
      </c>
      <c r="L45" s="32">
        <v>1062</v>
      </c>
      <c r="M45" s="32">
        <v>59</v>
      </c>
      <c r="N45" s="32">
        <v>74</v>
      </c>
      <c r="O45" s="32">
        <v>14</v>
      </c>
      <c r="P45" s="32">
        <v>14</v>
      </c>
      <c r="Q45" s="32">
        <v>14</v>
      </c>
      <c r="R45" s="32" t="s">
        <v>0</v>
      </c>
      <c r="S45" s="32" t="s">
        <v>0</v>
      </c>
      <c r="T45" s="32" t="s">
        <v>0</v>
      </c>
      <c r="U45" s="32" t="s">
        <v>0</v>
      </c>
      <c r="V45" s="32" t="s">
        <v>0</v>
      </c>
      <c r="W45" s="32" t="s">
        <v>0</v>
      </c>
      <c r="X45" s="32" t="s">
        <v>0</v>
      </c>
      <c r="Y45" s="32" t="s">
        <v>0</v>
      </c>
      <c r="Z45" s="32" t="s">
        <v>0</v>
      </c>
      <c r="AA45" s="32" t="s">
        <v>0</v>
      </c>
      <c r="AB45" s="32" t="s">
        <v>0</v>
      </c>
      <c r="AC45" s="32" t="s">
        <v>0</v>
      </c>
      <c r="AD45" s="33" t="s">
        <v>0</v>
      </c>
      <c r="AE45" s="32" t="s">
        <v>0</v>
      </c>
      <c r="AF45" s="32" t="s">
        <v>0</v>
      </c>
      <c r="AG45" s="32" t="s">
        <v>0</v>
      </c>
      <c r="AH45" s="33" t="s">
        <v>0</v>
      </c>
      <c r="AI45" s="32" t="s">
        <v>0</v>
      </c>
      <c r="AJ45" s="32" t="s">
        <v>0</v>
      </c>
      <c r="AK45" s="32" t="s">
        <v>0</v>
      </c>
      <c r="AL45" s="32" t="s">
        <v>0</v>
      </c>
      <c r="AM45" s="32" t="s">
        <v>0</v>
      </c>
      <c r="AN45" s="32" t="s">
        <v>0</v>
      </c>
      <c r="AO45" s="31">
        <v>7</v>
      </c>
      <c r="AP45" s="31" t="s">
        <v>0</v>
      </c>
      <c r="AQ45" s="31">
        <v>1</v>
      </c>
      <c r="AR45" s="31">
        <v>3</v>
      </c>
      <c r="AS45" s="31" t="s">
        <v>0</v>
      </c>
      <c r="AT45" s="31">
        <v>2</v>
      </c>
      <c r="AU45" s="31">
        <v>3</v>
      </c>
      <c r="AV45" s="31" t="s">
        <v>0</v>
      </c>
      <c r="AW45" s="31">
        <v>1</v>
      </c>
      <c r="AX45" s="31" t="s">
        <v>0</v>
      </c>
      <c r="AY45" s="31">
        <v>80</v>
      </c>
      <c r="AZ45" s="31" t="s">
        <v>0</v>
      </c>
      <c r="BA45" s="31" t="s">
        <v>0</v>
      </c>
      <c r="BB45" s="14"/>
    </row>
    <row r="46" spans="1:54" s="12" customFormat="1" ht="13.5" customHeight="1" x14ac:dyDescent="0.55000000000000004">
      <c r="A46" s="28" t="s">
        <v>7</v>
      </c>
      <c r="B46" s="27" t="s">
        <v>2</v>
      </c>
      <c r="C46" s="26"/>
      <c r="D46" s="25">
        <v>31</v>
      </c>
      <c r="E46" s="19">
        <v>31</v>
      </c>
      <c r="F46" s="19" t="s">
        <v>0</v>
      </c>
      <c r="G46" s="19" t="s">
        <v>0</v>
      </c>
      <c r="H46" s="19" t="s">
        <v>0</v>
      </c>
      <c r="I46" s="19" t="s">
        <v>0</v>
      </c>
      <c r="J46" s="19" t="s">
        <v>0</v>
      </c>
      <c r="K46" s="17">
        <v>36</v>
      </c>
      <c r="L46" s="17">
        <v>383</v>
      </c>
      <c r="M46" s="17">
        <v>28</v>
      </c>
      <c r="N46" s="17">
        <v>43</v>
      </c>
      <c r="O46" s="17" t="s">
        <v>0</v>
      </c>
      <c r="P46" s="17" t="s">
        <v>0</v>
      </c>
      <c r="Q46" s="17" t="s">
        <v>0</v>
      </c>
      <c r="R46" s="17">
        <v>24</v>
      </c>
      <c r="S46" s="17">
        <v>24</v>
      </c>
      <c r="T46" s="17">
        <v>24</v>
      </c>
      <c r="U46" s="17" t="s">
        <v>0</v>
      </c>
      <c r="V46" s="17" t="s">
        <v>0</v>
      </c>
      <c r="W46" s="17" t="s">
        <v>0</v>
      </c>
      <c r="X46" s="17">
        <v>25</v>
      </c>
      <c r="Y46" s="17">
        <v>25</v>
      </c>
      <c r="Z46" s="17">
        <v>26</v>
      </c>
      <c r="AA46" s="17">
        <v>25</v>
      </c>
      <c r="AB46" s="17">
        <v>25</v>
      </c>
      <c r="AC46" s="17">
        <v>25</v>
      </c>
      <c r="AD46" s="18">
        <v>100</v>
      </c>
      <c r="AE46" s="19">
        <v>24</v>
      </c>
      <c r="AF46" s="19">
        <v>24</v>
      </c>
      <c r="AG46" s="19">
        <v>25</v>
      </c>
      <c r="AH46" s="18">
        <v>100</v>
      </c>
      <c r="AI46" s="17">
        <v>24</v>
      </c>
      <c r="AJ46" s="17">
        <v>19</v>
      </c>
      <c r="AK46" s="17">
        <v>19</v>
      </c>
      <c r="AL46" s="17">
        <v>79.166666666666657</v>
      </c>
      <c r="AM46" s="17" t="s">
        <v>0</v>
      </c>
      <c r="AN46" s="17" t="s">
        <v>0</v>
      </c>
      <c r="AO46" s="17">
        <v>5</v>
      </c>
      <c r="AP46" s="17" t="s">
        <v>0</v>
      </c>
      <c r="AQ46" s="17" t="s">
        <v>0</v>
      </c>
      <c r="AR46" s="17">
        <v>2</v>
      </c>
      <c r="AS46" s="17" t="s">
        <v>0</v>
      </c>
      <c r="AT46" s="17">
        <v>1</v>
      </c>
      <c r="AU46" s="17" t="s">
        <v>0</v>
      </c>
      <c r="AV46" s="17" t="s">
        <v>0</v>
      </c>
      <c r="AW46" s="17" t="s">
        <v>0</v>
      </c>
      <c r="AX46" s="17" t="s">
        <v>0</v>
      </c>
      <c r="AY46" s="17">
        <v>33</v>
      </c>
      <c r="AZ46" s="17" t="s">
        <v>0</v>
      </c>
      <c r="BA46" s="17" t="s">
        <v>0</v>
      </c>
      <c r="BB46" s="14"/>
    </row>
    <row r="47" spans="1:54" s="12" customFormat="1" ht="25" customHeight="1" x14ac:dyDescent="0.55000000000000004">
      <c r="A47" s="24"/>
      <c r="B47" s="23"/>
      <c r="C47" s="22" t="s">
        <v>1</v>
      </c>
      <c r="D47" s="21"/>
      <c r="E47" s="20"/>
      <c r="F47" s="20"/>
      <c r="G47" s="20"/>
      <c r="H47" s="20"/>
      <c r="I47" s="20"/>
      <c r="J47" s="20"/>
      <c r="K47" s="17">
        <v>36</v>
      </c>
      <c r="L47" s="17">
        <v>383</v>
      </c>
      <c r="M47" s="17">
        <v>28</v>
      </c>
      <c r="N47" s="17">
        <v>43</v>
      </c>
      <c r="O47" s="17" t="s">
        <v>0</v>
      </c>
      <c r="P47" s="17" t="s">
        <v>0</v>
      </c>
      <c r="Q47" s="17" t="s">
        <v>0</v>
      </c>
      <c r="R47" s="17" t="s">
        <v>0</v>
      </c>
      <c r="S47" s="17" t="s">
        <v>0</v>
      </c>
      <c r="T47" s="17" t="s">
        <v>0</v>
      </c>
      <c r="U47" s="17" t="s">
        <v>0</v>
      </c>
      <c r="V47" s="17" t="s">
        <v>0</v>
      </c>
      <c r="W47" s="17" t="s">
        <v>0</v>
      </c>
      <c r="X47" s="17" t="s">
        <v>0</v>
      </c>
      <c r="Y47" s="17" t="s">
        <v>0</v>
      </c>
      <c r="Z47" s="17" t="s">
        <v>0</v>
      </c>
      <c r="AA47" s="17" t="s">
        <v>0</v>
      </c>
      <c r="AB47" s="17" t="s">
        <v>0</v>
      </c>
      <c r="AC47" s="17" t="s">
        <v>0</v>
      </c>
      <c r="AD47" s="18" t="s">
        <v>0</v>
      </c>
      <c r="AE47" s="19" t="s">
        <v>0</v>
      </c>
      <c r="AF47" s="19" t="s">
        <v>0</v>
      </c>
      <c r="AG47" s="19" t="s">
        <v>0</v>
      </c>
      <c r="AH47" s="18" t="s">
        <v>0</v>
      </c>
      <c r="AI47" s="17" t="s">
        <v>0</v>
      </c>
      <c r="AJ47" s="17" t="s">
        <v>0</v>
      </c>
      <c r="AK47" s="17" t="s">
        <v>0</v>
      </c>
      <c r="AL47" s="17" t="s">
        <v>0</v>
      </c>
      <c r="AM47" s="17" t="s">
        <v>0</v>
      </c>
      <c r="AN47" s="17" t="s">
        <v>0</v>
      </c>
      <c r="AO47" s="16">
        <v>5</v>
      </c>
      <c r="AP47" s="16" t="s">
        <v>0</v>
      </c>
      <c r="AQ47" s="16" t="s">
        <v>0</v>
      </c>
      <c r="AR47" s="16">
        <v>2</v>
      </c>
      <c r="AS47" s="16" t="s">
        <v>0</v>
      </c>
      <c r="AT47" s="16">
        <v>1</v>
      </c>
      <c r="AU47" s="16" t="s">
        <v>0</v>
      </c>
      <c r="AV47" s="16" t="s">
        <v>0</v>
      </c>
      <c r="AW47" s="16" t="s">
        <v>0</v>
      </c>
      <c r="AX47" s="16" t="s">
        <v>0</v>
      </c>
      <c r="AY47" s="16">
        <v>33</v>
      </c>
      <c r="AZ47" s="16" t="s">
        <v>0</v>
      </c>
      <c r="BA47" s="16" t="s">
        <v>0</v>
      </c>
      <c r="BB47" s="14"/>
    </row>
    <row r="48" spans="1:54" s="12" customFormat="1" ht="13.5" customHeight="1" x14ac:dyDescent="0.55000000000000004">
      <c r="A48" s="28" t="s">
        <v>6</v>
      </c>
      <c r="B48" s="27" t="s">
        <v>2</v>
      </c>
      <c r="C48" s="26"/>
      <c r="D48" s="25">
        <v>17</v>
      </c>
      <c r="E48" s="19">
        <v>14</v>
      </c>
      <c r="F48" s="19">
        <v>3</v>
      </c>
      <c r="G48" s="19" t="s">
        <v>0</v>
      </c>
      <c r="H48" s="19" t="s">
        <v>0</v>
      </c>
      <c r="I48" s="19" t="s">
        <v>0</v>
      </c>
      <c r="J48" s="19" t="s">
        <v>0</v>
      </c>
      <c r="K48" s="17">
        <v>25</v>
      </c>
      <c r="L48" s="17">
        <v>168</v>
      </c>
      <c r="M48" s="17" t="s">
        <v>0</v>
      </c>
      <c r="N48" s="17" t="s">
        <v>0</v>
      </c>
      <c r="O48" s="17" t="s">
        <v>0</v>
      </c>
      <c r="P48" s="17" t="s">
        <v>0</v>
      </c>
      <c r="Q48" s="17" t="s">
        <v>0</v>
      </c>
      <c r="R48" s="17">
        <v>17</v>
      </c>
      <c r="S48" s="17">
        <v>17</v>
      </c>
      <c r="T48" s="17">
        <v>17</v>
      </c>
      <c r="U48" s="17" t="s">
        <v>0</v>
      </c>
      <c r="V48" s="17" t="s">
        <v>0</v>
      </c>
      <c r="W48" s="17" t="s">
        <v>0</v>
      </c>
      <c r="X48" s="17">
        <v>21</v>
      </c>
      <c r="Y48" s="17">
        <v>22</v>
      </c>
      <c r="Z48" s="17">
        <v>22</v>
      </c>
      <c r="AA48" s="17">
        <v>25</v>
      </c>
      <c r="AB48" s="17">
        <v>24</v>
      </c>
      <c r="AC48" s="17">
        <v>24</v>
      </c>
      <c r="AD48" s="18">
        <v>96</v>
      </c>
      <c r="AE48" s="19">
        <v>18</v>
      </c>
      <c r="AF48" s="19">
        <v>18</v>
      </c>
      <c r="AG48" s="19">
        <v>18</v>
      </c>
      <c r="AH48" s="18">
        <v>100</v>
      </c>
      <c r="AI48" s="17" t="s">
        <v>0</v>
      </c>
      <c r="AJ48" s="17" t="s">
        <v>0</v>
      </c>
      <c r="AK48" s="17" t="s">
        <v>0</v>
      </c>
      <c r="AL48" s="17" t="s">
        <v>0</v>
      </c>
      <c r="AM48" s="17" t="s">
        <v>0</v>
      </c>
      <c r="AN48" s="17" t="s">
        <v>0</v>
      </c>
      <c r="AO48" s="17" t="s">
        <v>0</v>
      </c>
      <c r="AP48" s="17" t="s">
        <v>0</v>
      </c>
      <c r="AQ48" s="17" t="s">
        <v>0</v>
      </c>
      <c r="AR48" s="17">
        <v>1</v>
      </c>
      <c r="AS48" s="17" t="s">
        <v>0</v>
      </c>
      <c r="AT48" s="17" t="s">
        <v>0</v>
      </c>
      <c r="AU48" s="17" t="s">
        <v>0</v>
      </c>
      <c r="AV48" s="17" t="s">
        <v>0</v>
      </c>
      <c r="AW48" s="17" t="s">
        <v>0</v>
      </c>
      <c r="AX48" s="17" t="s">
        <v>0</v>
      </c>
      <c r="AY48" s="17">
        <v>15</v>
      </c>
      <c r="AZ48" s="17" t="s">
        <v>0</v>
      </c>
      <c r="BA48" s="17" t="s">
        <v>0</v>
      </c>
      <c r="BB48" s="14"/>
    </row>
    <row r="49" spans="1:54" s="12" customFormat="1" ht="25" customHeight="1" x14ac:dyDescent="0.55000000000000004">
      <c r="A49" s="24"/>
      <c r="B49" s="23"/>
      <c r="C49" s="22" t="s">
        <v>1</v>
      </c>
      <c r="D49" s="30"/>
      <c r="E49" s="20"/>
      <c r="F49" s="20"/>
      <c r="G49" s="20"/>
      <c r="H49" s="20"/>
      <c r="I49" s="20"/>
      <c r="J49" s="20"/>
      <c r="K49" s="17">
        <v>25</v>
      </c>
      <c r="L49" s="17">
        <v>168</v>
      </c>
      <c r="M49" s="17" t="s">
        <v>0</v>
      </c>
      <c r="N49" s="17" t="s">
        <v>0</v>
      </c>
      <c r="O49" s="17" t="s">
        <v>0</v>
      </c>
      <c r="P49" s="17" t="s">
        <v>0</v>
      </c>
      <c r="Q49" s="17" t="s">
        <v>0</v>
      </c>
      <c r="R49" s="17" t="s">
        <v>0</v>
      </c>
      <c r="S49" s="17" t="s">
        <v>0</v>
      </c>
      <c r="T49" s="17" t="s">
        <v>0</v>
      </c>
      <c r="U49" s="17" t="s">
        <v>0</v>
      </c>
      <c r="V49" s="17" t="s">
        <v>0</v>
      </c>
      <c r="W49" s="17" t="s">
        <v>0</v>
      </c>
      <c r="X49" s="17" t="s">
        <v>0</v>
      </c>
      <c r="Y49" s="17" t="s">
        <v>0</v>
      </c>
      <c r="Z49" s="17" t="s">
        <v>0</v>
      </c>
      <c r="AA49" s="17" t="s">
        <v>0</v>
      </c>
      <c r="AB49" s="17" t="s">
        <v>0</v>
      </c>
      <c r="AC49" s="17" t="s">
        <v>0</v>
      </c>
      <c r="AD49" s="18" t="s">
        <v>0</v>
      </c>
      <c r="AE49" s="19" t="s">
        <v>0</v>
      </c>
      <c r="AF49" s="19" t="s">
        <v>0</v>
      </c>
      <c r="AG49" s="19" t="s">
        <v>0</v>
      </c>
      <c r="AH49" s="18" t="s">
        <v>0</v>
      </c>
      <c r="AI49" s="17" t="s">
        <v>0</v>
      </c>
      <c r="AJ49" s="17" t="s">
        <v>0</v>
      </c>
      <c r="AK49" s="17" t="s">
        <v>0</v>
      </c>
      <c r="AL49" s="17" t="s">
        <v>0</v>
      </c>
      <c r="AM49" s="17" t="s">
        <v>0</v>
      </c>
      <c r="AN49" s="17" t="s">
        <v>0</v>
      </c>
      <c r="AO49" s="16" t="s">
        <v>0</v>
      </c>
      <c r="AP49" s="16" t="s">
        <v>0</v>
      </c>
      <c r="AQ49" s="16" t="s">
        <v>0</v>
      </c>
      <c r="AR49" s="16" t="s">
        <v>0</v>
      </c>
      <c r="AS49" s="16" t="s">
        <v>0</v>
      </c>
      <c r="AT49" s="16" t="s">
        <v>0</v>
      </c>
      <c r="AU49" s="16" t="s">
        <v>0</v>
      </c>
      <c r="AV49" s="16" t="s">
        <v>0</v>
      </c>
      <c r="AW49" s="16" t="s">
        <v>0</v>
      </c>
      <c r="AX49" s="16" t="s">
        <v>0</v>
      </c>
      <c r="AY49" s="16">
        <v>15</v>
      </c>
      <c r="AZ49" s="16" t="s">
        <v>0</v>
      </c>
      <c r="BA49" s="16" t="s">
        <v>0</v>
      </c>
      <c r="BB49" s="14"/>
    </row>
    <row r="50" spans="1:54" s="12" customFormat="1" ht="13.5" customHeight="1" x14ac:dyDescent="0.55000000000000004">
      <c r="A50" s="28" t="s">
        <v>5</v>
      </c>
      <c r="B50" s="27" t="s">
        <v>2</v>
      </c>
      <c r="C50" s="26"/>
      <c r="D50" s="25">
        <v>10</v>
      </c>
      <c r="E50" s="19">
        <v>10</v>
      </c>
      <c r="F50" s="19" t="s">
        <v>0</v>
      </c>
      <c r="G50" s="19" t="s">
        <v>0</v>
      </c>
      <c r="H50" s="19" t="s">
        <v>0</v>
      </c>
      <c r="I50" s="19" t="s">
        <v>0</v>
      </c>
      <c r="J50" s="19" t="s">
        <v>0</v>
      </c>
      <c r="K50" s="17">
        <v>21</v>
      </c>
      <c r="L50" s="17">
        <v>158</v>
      </c>
      <c r="M50" s="17">
        <v>14</v>
      </c>
      <c r="N50" s="17">
        <v>14</v>
      </c>
      <c r="O50" s="17">
        <v>14</v>
      </c>
      <c r="P50" s="17">
        <v>14</v>
      </c>
      <c r="Q50" s="17">
        <v>14</v>
      </c>
      <c r="R50" s="17">
        <v>13</v>
      </c>
      <c r="S50" s="17">
        <v>13</v>
      </c>
      <c r="T50" s="17">
        <v>13</v>
      </c>
      <c r="U50" s="17" t="s">
        <v>0</v>
      </c>
      <c r="V50" s="17" t="s">
        <v>0</v>
      </c>
      <c r="W50" s="17" t="s">
        <v>0</v>
      </c>
      <c r="X50" s="17">
        <v>17</v>
      </c>
      <c r="Y50" s="17">
        <v>17</v>
      </c>
      <c r="Z50" s="17">
        <v>17</v>
      </c>
      <c r="AA50" s="17">
        <v>18</v>
      </c>
      <c r="AB50" s="17">
        <v>18</v>
      </c>
      <c r="AC50" s="17">
        <v>18</v>
      </c>
      <c r="AD50" s="18">
        <v>100</v>
      </c>
      <c r="AE50" s="19">
        <v>18</v>
      </c>
      <c r="AF50" s="19">
        <v>18</v>
      </c>
      <c r="AG50" s="19">
        <v>18</v>
      </c>
      <c r="AH50" s="18">
        <v>100</v>
      </c>
      <c r="AI50" s="17">
        <v>21</v>
      </c>
      <c r="AJ50" s="17">
        <v>19</v>
      </c>
      <c r="AK50" s="17">
        <v>19</v>
      </c>
      <c r="AL50" s="17">
        <v>90.476190476190482</v>
      </c>
      <c r="AM50" s="17" t="s">
        <v>0</v>
      </c>
      <c r="AN50" s="17" t="s">
        <v>0</v>
      </c>
      <c r="AO50" s="17" t="s">
        <v>0</v>
      </c>
      <c r="AP50" s="17" t="s">
        <v>0</v>
      </c>
      <c r="AQ50" s="17" t="s">
        <v>0</v>
      </c>
      <c r="AR50" s="17">
        <v>1</v>
      </c>
      <c r="AS50" s="17" t="s">
        <v>0</v>
      </c>
      <c r="AT50" s="17">
        <v>1</v>
      </c>
      <c r="AU50" s="17">
        <v>3</v>
      </c>
      <c r="AV50" s="17" t="s">
        <v>0</v>
      </c>
      <c r="AW50" s="17">
        <v>1</v>
      </c>
      <c r="AX50" s="17" t="s">
        <v>0</v>
      </c>
      <c r="AY50" s="17">
        <v>12</v>
      </c>
      <c r="AZ50" s="17" t="s">
        <v>0</v>
      </c>
      <c r="BA50" s="17" t="s">
        <v>0</v>
      </c>
      <c r="BB50" s="14"/>
    </row>
    <row r="51" spans="1:54" s="12" customFormat="1" ht="25" customHeight="1" x14ac:dyDescent="0.55000000000000004">
      <c r="A51" s="24"/>
      <c r="B51" s="23"/>
      <c r="C51" s="22" t="s">
        <v>1</v>
      </c>
      <c r="D51" s="30"/>
      <c r="E51" s="20"/>
      <c r="F51" s="20"/>
      <c r="G51" s="20"/>
      <c r="H51" s="20"/>
      <c r="I51" s="20"/>
      <c r="J51" s="20"/>
      <c r="K51" s="17">
        <v>21</v>
      </c>
      <c r="L51" s="17">
        <v>158</v>
      </c>
      <c r="M51" s="17">
        <v>14</v>
      </c>
      <c r="N51" s="17">
        <v>14</v>
      </c>
      <c r="O51" s="17">
        <v>14</v>
      </c>
      <c r="P51" s="17">
        <v>14</v>
      </c>
      <c r="Q51" s="17">
        <v>14</v>
      </c>
      <c r="R51" s="17" t="s">
        <v>0</v>
      </c>
      <c r="S51" s="17" t="s">
        <v>0</v>
      </c>
      <c r="T51" s="17" t="s">
        <v>0</v>
      </c>
      <c r="U51" s="17" t="s">
        <v>0</v>
      </c>
      <c r="V51" s="17" t="s">
        <v>0</v>
      </c>
      <c r="W51" s="17" t="s">
        <v>0</v>
      </c>
      <c r="X51" s="17" t="s">
        <v>0</v>
      </c>
      <c r="Y51" s="17" t="s">
        <v>0</v>
      </c>
      <c r="Z51" s="17" t="s">
        <v>0</v>
      </c>
      <c r="AA51" s="17" t="s">
        <v>0</v>
      </c>
      <c r="AB51" s="17" t="s">
        <v>0</v>
      </c>
      <c r="AC51" s="17" t="s">
        <v>0</v>
      </c>
      <c r="AD51" s="18" t="s">
        <v>0</v>
      </c>
      <c r="AE51" s="19" t="s">
        <v>0</v>
      </c>
      <c r="AF51" s="19" t="s">
        <v>0</v>
      </c>
      <c r="AG51" s="19" t="s">
        <v>0</v>
      </c>
      <c r="AH51" s="18" t="s">
        <v>0</v>
      </c>
      <c r="AI51" s="17" t="s">
        <v>0</v>
      </c>
      <c r="AJ51" s="17" t="s">
        <v>0</v>
      </c>
      <c r="AK51" s="17" t="s">
        <v>0</v>
      </c>
      <c r="AL51" s="17" t="s">
        <v>0</v>
      </c>
      <c r="AM51" s="17" t="s">
        <v>0</v>
      </c>
      <c r="AN51" s="17" t="s">
        <v>0</v>
      </c>
      <c r="AO51" s="16" t="s">
        <v>0</v>
      </c>
      <c r="AP51" s="16" t="s">
        <v>0</v>
      </c>
      <c r="AQ51" s="16" t="s">
        <v>0</v>
      </c>
      <c r="AR51" s="16">
        <v>1</v>
      </c>
      <c r="AS51" s="16" t="s">
        <v>0</v>
      </c>
      <c r="AT51" s="16">
        <v>1</v>
      </c>
      <c r="AU51" s="16">
        <v>3</v>
      </c>
      <c r="AV51" s="16" t="s">
        <v>0</v>
      </c>
      <c r="AW51" s="16">
        <v>1</v>
      </c>
      <c r="AX51" s="16" t="s">
        <v>0</v>
      </c>
      <c r="AY51" s="16">
        <v>12</v>
      </c>
      <c r="AZ51" s="16" t="s">
        <v>0</v>
      </c>
      <c r="BA51" s="16" t="s">
        <v>0</v>
      </c>
    </row>
    <row r="52" spans="1:54" s="29" customFormat="1" ht="13.5" customHeight="1" x14ac:dyDescent="0.55000000000000004">
      <c r="A52" s="28" t="s">
        <v>4</v>
      </c>
      <c r="B52" s="27" t="s">
        <v>2</v>
      </c>
      <c r="C52" s="26"/>
      <c r="D52" s="25">
        <v>15</v>
      </c>
      <c r="E52" s="19">
        <v>14</v>
      </c>
      <c r="F52" s="19" t="s">
        <v>0</v>
      </c>
      <c r="G52" s="19">
        <v>1</v>
      </c>
      <c r="H52" s="19" t="s">
        <v>0</v>
      </c>
      <c r="I52" s="19" t="s">
        <v>0</v>
      </c>
      <c r="J52" s="19" t="s">
        <v>0</v>
      </c>
      <c r="K52" s="17">
        <v>22</v>
      </c>
      <c r="L52" s="17">
        <v>186</v>
      </c>
      <c r="M52" s="17" t="s">
        <v>0</v>
      </c>
      <c r="N52" s="17" t="s">
        <v>0</v>
      </c>
      <c r="O52" s="17">
        <v>11</v>
      </c>
      <c r="P52" s="17">
        <v>9</v>
      </c>
      <c r="Q52" s="17">
        <v>9</v>
      </c>
      <c r="R52" s="17">
        <v>11</v>
      </c>
      <c r="S52" s="17">
        <v>11</v>
      </c>
      <c r="T52" s="17">
        <v>11</v>
      </c>
      <c r="U52" s="17" t="s">
        <v>0</v>
      </c>
      <c r="V52" s="17" t="s">
        <v>0</v>
      </c>
      <c r="W52" s="17" t="s">
        <v>0</v>
      </c>
      <c r="X52" s="17">
        <v>11</v>
      </c>
      <c r="Y52" s="17">
        <v>11</v>
      </c>
      <c r="Z52" s="17">
        <v>11</v>
      </c>
      <c r="AA52" s="17">
        <v>18</v>
      </c>
      <c r="AB52" s="17">
        <v>14</v>
      </c>
      <c r="AC52" s="17">
        <v>14</v>
      </c>
      <c r="AD52" s="18">
        <v>77.777777777777786</v>
      </c>
      <c r="AE52" s="19">
        <v>15</v>
      </c>
      <c r="AF52" s="19">
        <v>14</v>
      </c>
      <c r="AG52" s="19">
        <v>14</v>
      </c>
      <c r="AH52" s="18">
        <v>93.333333333333329</v>
      </c>
      <c r="AI52" s="17">
        <v>15</v>
      </c>
      <c r="AJ52" s="17">
        <v>13</v>
      </c>
      <c r="AK52" s="17">
        <v>13</v>
      </c>
      <c r="AL52" s="17">
        <v>86.666666666666671</v>
      </c>
      <c r="AM52" s="17" t="s">
        <v>0</v>
      </c>
      <c r="AN52" s="17" t="s">
        <v>0</v>
      </c>
      <c r="AO52" s="17">
        <v>4</v>
      </c>
      <c r="AP52" s="17" t="s">
        <v>0</v>
      </c>
      <c r="AQ52" s="17">
        <v>1</v>
      </c>
      <c r="AR52" s="17" t="s">
        <v>0</v>
      </c>
      <c r="AS52" s="17" t="s">
        <v>0</v>
      </c>
      <c r="AT52" s="17" t="s">
        <v>0</v>
      </c>
      <c r="AU52" s="17" t="s">
        <v>0</v>
      </c>
      <c r="AV52" s="17" t="s">
        <v>0</v>
      </c>
      <c r="AW52" s="17" t="s">
        <v>0</v>
      </c>
      <c r="AX52" s="17" t="s">
        <v>0</v>
      </c>
      <c r="AY52" s="17" t="s">
        <v>0</v>
      </c>
      <c r="AZ52" s="17" t="s">
        <v>0</v>
      </c>
      <c r="BA52" s="17" t="s">
        <v>0</v>
      </c>
    </row>
    <row r="53" spans="1:54" s="12" customFormat="1" ht="25" customHeight="1" x14ac:dyDescent="0.55000000000000004">
      <c r="A53" s="24"/>
      <c r="B53" s="23"/>
      <c r="C53" s="22" t="s">
        <v>1</v>
      </c>
      <c r="D53" s="21"/>
      <c r="E53" s="20"/>
      <c r="F53" s="20"/>
      <c r="G53" s="20"/>
      <c r="H53" s="20"/>
      <c r="I53" s="20"/>
      <c r="J53" s="20"/>
      <c r="K53" s="17">
        <v>22</v>
      </c>
      <c r="L53" s="17">
        <v>184</v>
      </c>
      <c r="M53" s="17" t="s">
        <v>0</v>
      </c>
      <c r="N53" s="17" t="s">
        <v>0</v>
      </c>
      <c r="O53" s="17" t="s">
        <v>0</v>
      </c>
      <c r="P53" s="17" t="s">
        <v>0</v>
      </c>
      <c r="Q53" s="17" t="s">
        <v>0</v>
      </c>
      <c r="R53" s="17" t="s">
        <v>0</v>
      </c>
      <c r="S53" s="17" t="s">
        <v>0</v>
      </c>
      <c r="T53" s="17" t="s">
        <v>0</v>
      </c>
      <c r="U53" s="17" t="s">
        <v>0</v>
      </c>
      <c r="V53" s="17" t="s">
        <v>0</v>
      </c>
      <c r="W53" s="17" t="s">
        <v>0</v>
      </c>
      <c r="X53" s="17" t="s">
        <v>0</v>
      </c>
      <c r="Y53" s="17" t="s">
        <v>0</v>
      </c>
      <c r="Z53" s="17" t="s">
        <v>0</v>
      </c>
      <c r="AA53" s="17" t="s">
        <v>0</v>
      </c>
      <c r="AB53" s="17" t="s">
        <v>0</v>
      </c>
      <c r="AC53" s="17" t="s">
        <v>0</v>
      </c>
      <c r="AD53" s="18" t="s">
        <v>0</v>
      </c>
      <c r="AE53" s="19" t="s">
        <v>0</v>
      </c>
      <c r="AF53" s="19" t="s">
        <v>0</v>
      </c>
      <c r="AG53" s="19" t="s">
        <v>0</v>
      </c>
      <c r="AH53" s="18" t="s">
        <v>0</v>
      </c>
      <c r="AI53" s="17" t="s">
        <v>0</v>
      </c>
      <c r="AJ53" s="17" t="s">
        <v>0</v>
      </c>
      <c r="AK53" s="17" t="s">
        <v>0</v>
      </c>
      <c r="AL53" s="17" t="s">
        <v>0</v>
      </c>
      <c r="AM53" s="17" t="s">
        <v>0</v>
      </c>
      <c r="AN53" s="17" t="s">
        <v>0</v>
      </c>
      <c r="AO53" s="16">
        <v>2</v>
      </c>
      <c r="AP53" s="16" t="s">
        <v>0</v>
      </c>
      <c r="AQ53" s="16">
        <v>1</v>
      </c>
      <c r="AR53" s="16" t="s">
        <v>0</v>
      </c>
      <c r="AS53" s="16" t="s">
        <v>0</v>
      </c>
      <c r="AT53" s="16" t="s">
        <v>0</v>
      </c>
      <c r="AU53" s="16" t="s">
        <v>0</v>
      </c>
      <c r="AV53" s="16" t="s">
        <v>0</v>
      </c>
      <c r="AW53" s="16" t="s">
        <v>0</v>
      </c>
      <c r="AX53" s="16" t="s">
        <v>0</v>
      </c>
      <c r="AY53" s="16" t="s">
        <v>0</v>
      </c>
      <c r="AZ53" s="16" t="s">
        <v>0</v>
      </c>
      <c r="BA53" s="16" t="s">
        <v>0</v>
      </c>
    </row>
    <row r="54" spans="1:54" s="12" customFormat="1" ht="11.25" customHeight="1" x14ac:dyDescent="0.55000000000000004">
      <c r="A54" s="28" t="s">
        <v>3</v>
      </c>
      <c r="B54" s="27" t="s">
        <v>2</v>
      </c>
      <c r="C54" s="26"/>
      <c r="D54" s="25">
        <v>11</v>
      </c>
      <c r="E54" s="19">
        <v>9</v>
      </c>
      <c r="F54" s="19">
        <v>2</v>
      </c>
      <c r="G54" s="19" t="s">
        <v>0</v>
      </c>
      <c r="H54" s="19" t="s">
        <v>0</v>
      </c>
      <c r="I54" s="19" t="s">
        <v>0</v>
      </c>
      <c r="J54" s="19" t="s">
        <v>0</v>
      </c>
      <c r="K54" s="17">
        <v>20</v>
      </c>
      <c r="L54" s="17">
        <v>169</v>
      </c>
      <c r="M54" s="17">
        <v>17</v>
      </c>
      <c r="N54" s="17">
        <v>17</v>
      </c>
      <c r="O54" s="17" t="s">
        <v>0</v>
      </c>
      <c r="P54" s="17" t="s">
        <v>0</v>
      </c>
      <c r="Q54" s="17" t="s">
        <v>0</v>
      </c>
      <c r="R54" s="17">
        <v>13</v>
      </c>
      <c r="S54" s="17">
        <v>10</v>
      </c>
      <c r="T54" s="17">
        <v>10</v>
      </c>
      <c r="U54" s="17">
        <v>9</v>
      </c>
      <c r="V54" s="17">
        <v>8</v>
      </c>
      <c r="W54" s="17">
        <v>8</v>
      </c>
      <c r="X54" s="17">
        <v>11</v>
      </c>
      <c r="Y54" s="17">
        <v>8</v>
      </c>
      <c r="Z54" s="17">
        <v>8</v>
      </c>
      <c r="AA54" s="17">
        <v>13</v>
      </c>
      <c r="AB54" s="17">
        <v>11</v>
      </c>
      <c r="AC54" s="17">
        <v>11</v>
      </c>
      <c r="AD54" s="18">
        <v>84.615384615384613</v>
      </c>
      <c r="AE54" s="19">
        <v>12</v>
      </c>
      <c r="AF54" s="19">
        <v>12</v>
      </c>
      <c r="AG54" s="19">
        <v>12</v>
      </c>
      <c r="AH54" s="18">
        <v>100</v>
      </c>
      <c r="AI54" s="17" t="s">
        <v>0</v>
      </c>
      <c r="AJ54" s="17" t="s">
        <v>0</v>
      </c>
      <c r="AK54" s="17" t="s">
        <v>0</v>
      </c>
      <c r="AL54" s="17" t="s">
        <v>0</v>
      </c>
      <c r="AM54" s="17">
        <v>15</v>
      </c>
      <c r="AN54" s="17">
        <v>15</v>
      </c>
      <c r="AO54" s="17" t="s">
        <v>0</v>
      </c>
      <c r="AP54" s="17" t="s">
        <v>0</v>
      </c>
      <c r="AQ54" s="17" t="s">
        <v>0</v>
      </c>
      <c r="AR54" s="17" t="s">
        <v>0</v>
      </c>
      <c r="AS54" s="17">
        <v>1</v>
      </c>
      <c r="AT54" s="17" t="s">
        <v>0</v>
      </c>
      <c r="AU54" s="17" t="s">
        <v>0</v>
      </c>
      <c r="AV54" s="17" t="s">
        <v>0</v>
      </c>
      <c r="AW54" s="17" t="s">
        <v>0</v>
      </c>
      <c r="AX54" s="17">
        <v>1</v>
      </c>
      <c r="AY54" s="17">
        <v>20</v>
      </c>
      <c r="AZ54" s="17" t="s">
        <v>0</v>
      </c>
      <c r="BA54" s="17" t="s">
        <v>0</v>
      </c>
    </row>
    <row r="55" spans="1:54" s="12" customFormat="1" ht="25" customHeight="1" x14ac:dyDescent="0.55000000000000004">
      <c r="A55" s="24"/>
      <c r="B55" s="23"/>
      <c r="C55" s="22" t="s">
        <v>1</v>
      </c>
      <c r="D55" s="21"/>
      <c r="E55" s="20"/>
      <c r="F55" s="20"/>
      <c r="G55" s="20"/>
      <c r="H55" s="20"/>
      <c r="I55" s="20"/>
      <c r="J55" s="20"/>
      <c r="K55" s="17">
        <v>20</v>
      </c>
      <c r="L55" s="17">
        <v>169</v>
      </c>
      <c r="M55" s="17">
        <v>17</v>
      </c>
      <c r="N55" s="17">
        <v>17</v>
      </c>
      <c r="O55" s="17" t="s">
        <v>0</v>
      </c>
      <c r="P55" s="17" t="s">
        <v>0</v>
      </c>
      <c r="Q55" s="17" t="s">
        <v>0</v>
      </c>
      <c r="R55" s="17" t="s">
        <v>0</v>
      </c>
      <c r="S55" s="17" t="s">
        <v>0</v>
      </c>
      <c r="T55" s="17" t="s">
        <v>0</v>
      </c>
      <c r="U55" s="17" t="s">
        <v>0</v>
      </c>
      <c r="V55" s="17" t="s">
        <v>0</v>
      </c>
      <c r="W55" s="17" t="s">
        <v>0</v>
      </c>
      <c r="X55" s="17" t="s">
        <v>0</v>
      </c>
      <c r="Y55" s="17" t="s">
        <v>0</v>
      </c>
      <c r="Z55" s="17" t="s">
        <v>0</v>
      </c>
      <c r="AA55" s="17" t="s">
        <v>0</v>
      </c>
      <c r="AB55" s="17" t="s">
        <v>0</v>
      </c>
      <c r="AC55" s="17" t="s">
        <v>0</v>
      </c>
      <c r="AD55" s="18" t="s">
        <v>0</v>
      </c>
      <c r="AE55" s="19" t="s">
        <v>0</v>
      </c>
      <c r="AF55" s="19" t="s">
        <v>0</v>
      </c>
      <c r="AG55" s="19" t="s">
        <v>0</v>
      </c>
      <c r="AH55" s="18" t="s">
        <v>0</v>
      </c>
      <c r="AI55" s="17" t="s">
        <v>0</v>
      </c>
      <c r="AJ55" s="17" t="s">
        <v>0</v>
      </c>
      <c r="AK55" s="17" t="s">
        <v>0</v>
      </c>
      <c r="AL55" s="17" t="s">
        <v>0</v>
      </c>
      <c r="AM55" s="17" t="s">
        <v>0</v>
      </c>
      <c r="AN55" s="17" t="s">
        <v>0</v>
      </c>
      <c r="AO55" s="16" t="s">
        <v>0</v>
      </c>
      <c r="AP55" s="16" t="s">
        <v>0</v>
      </c>
      <c r="AQ55" s="16" t="s">
        <v>0</v>
      </c>
      <c r="AR55" s="16" t="s">
        <v>0</v>
      </c>
      <c r="AS55" s="16" t="s">
        <v>0</v>
      </c>
      <c r="AT55" s="16" t="s">
        <v>0</v>
      </c>
      <c r="AU55" s="16" t="s">
        <v>0</v>
      </c>
      <c r="AV55" s="16" t="s">
        <v>0</v>
      </c>
      <c r="AW55" s="16" t="s">
        <v>0</v>
      </c>
      <c r="AX55" s="16" t="s">
        <v>0</v>
      </c>
      <c r="AY55" s="16">
        <v>20</v>
      </c>
      <c r="AZ55" s="16" t="s">
        <v>0</v>
      </c>
      <c r="BA55" s="16" t="s">
        <v>0</v>
      </c>
    </row>
    <row r="56" spans="1:54" s="12" customFormat="1" ht="11.25" customHeight="1" x14ac:dyDescent="0.55000000000000004">
      <c r="B56" s="15"/>
      <c r="I56" s="14"/>
      <c r="J56" s="14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AF56" s="13"/>
    </row>
    <row r="57" spans="1:54" ht="11.25" customHeight="1" x14ac:dyDescent="0.45">
      <c r="I57" s="11"/>
      <c r="J57" s="11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54" ht="11.25" customHeight="1" x14ac:dyDescent="0.45">
      <c r="I58" s="11"/>
      <c r="J58" s="11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54" ht="11.25" customHeight="1" x14ac:dyDescent="0.45">
      <c r="I59" s="11"/>
      <c r="J59" s="11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54" s="7" customFormat="1" ht="22.5" customHeight="1" x14ac:dyDescent="0.65">
      <c r="I60" s="10"/>
      <c r="J60" s="10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AF60" s="8"/>
    </row>
    <row r="61" spans="1:54" s="7" customFormat="1" ht="19.5" customHeight="1" x14ac:dyDescent="0.65">
      <c r="I61" s="10"/>
      <c r="J61" s="10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AF61" s="8"/>
    </row>
    <row r="62" spans="1:54" s="7" customFormat="1" ht="19.5" customHeight="1" x14ac:dyDescent="0.65">
      <c r="I62" s="10"/>
      <c r="J62" s="10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AF62" s="8"/>
    </row>
    <row r="63" spans="1:54" s="7" customFormat="1" ht="13.5" customHeight="1" x14ac:dyDescent="0.65">
      <c r="I63" s="10"/>
      <c r="J63" s="10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AF63" s="8"/>
    </row>
    <row r="64" spans="1:54" s="7" customFormat="1" ht="13.5" customHeight="1" x14ac:dyDescent="0.65">
      <c r="AF64" s="8"/>
    </row>
    <row r="65" spans="2:32" s="4" customFormat="1" ht="26.5" x14ac:dyDescent="0.8">
      <c r="B65" s="6"/>
      <c r="AF65" s="5"/>
    </row>
  </sheetData>
  <mergeCells count="57">
    <mergeCell ref="A44:A45"/>
    <mergeCell ref="A46:A47"/>
    <mergeCell ref="A32:A33"/>
    <mergeCell ref="A34:A35"/>
    <mergeCell ref="A50:A51"/>
    <mergeCell ref="A52:A53"/>
    <mergeCell ref="A54:A55"/>
    <mergeCell ref="AE4:AH4"/>
    <mergeCell ref="A48:A49"/>
    <mergeCell ref="A38:A39"/>
    <mergeCell ref="A40:A41"/>
    <mergeCell ref="A42:A43"/>
    <mergeCell ref="X4:Z4"/>
    <mergeCell ref="A12:A13"/>
    <mergeCell ref="A36:A37"/>
    <mergeCell ref="A22:A23"/>
    <mergeCell ref="A24:A25"/>
    <mergeCell ref="A28:A29"/>
    <mergeCell ref="R4:T4"/>
    <mergeCell ref="A30:A31"/>
    <mergeCell ref="A6:A7"/>
    <mergeCell ref="D3:D5"/>
    <mergeCell ref="E3:J3"/>
    <mergeCell ref="J4:J5"/>
    <mergeCell ref="I4:I5"/>
    <mergeCell ref="N4:N5"/>
    <mergeCell ref="K4:K5"/>
    <mergeCell ref="A26:A27"/>
    <mergeCell ref="A14:A15"/>
    <mergeCell ref="A16:A17"/>
    <mergeCell ref="A18:A19"/>
    <mergeCell ref="A20:A21"/>
    <mergeCell ref="B2:C5"/>
    <mergeCell ref="A10:A11"/>
    <mergeCell ref="A8:A9"/>
    <mergeCell ref="AY2:BA2"/>
    <mergeCell ref="AY3:AY5"/>
    <mergeCell ref="AZ3:BA3"/>
    <mergeCell ref="AZ4:AZ5"/>
    <mergeCell ref="BA4:BA5"/>
    <mergeCell ref="AA4:AD4"/>
    <mergeCell ref="AO3:AO5"/>
    <mergeCell ref="K2:AN2"/>
    <mergeCell ref="AQ3:AT3"/>
    <mergeCell ref="M4:M5"/>
    <mergeCell ref="AP3:AP5"/>
    <mergeCell ref="AI4:AL4"/>
    <mergeCell ref="AO2:AX2"/>
    <mergeCell ref="K3:L3"/>
    <mergeCell ref="U4:W4"/>
    <mergeCell ref="M3:N3"/>
    <mergeCell ref="L4:L5"/>
    <mergeCell ref="O4:Q4"/>
    <mergeCell ref="AA3:AN3"/>
    <mergeCell ref="AU3:AX3"/>
    <mergeCell ref="AM4:AN4"/>
    <mergeCell ref="O3:Z3"/>
  </mergeCells>
  <phoneticPr fontId="3"/>
  <pageMargins left="0.19685039370078741" right="0.19685039370078741" top="0.78740157480314965" bottom="0.78740157480314965" header="0" footer="0"/>
  <pageSetup paperSize="9" scale="39" pageOrder="overThenDown" orientation="landscape" r:id="rId1"/>
  <headerFooter alignWithMargins="0"/>
  <colBreaks count="1" manualBreakCount="1">
    <brk id="5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6"/>
  <sheetViews>
    <sheetView showGridLines="0" view="pageBreakPreview" zoomScale="115" zoomScaleNormal="25" zoomScaleSheetLayoutView="115" workbookViewId="0">
      <pane xSplit="1" ySplit="8" topLeftCell="B9" activePane="bottomRight" state="frozen"/>
      <selection activeCell="L7" sqref="L7"/>
      <selection pane="topRight" activeCell="L7" sqref="L7"/>
      <selection pane="bottomLeft" activeCell="L7" sqref="L7"/>
      <selection pane="bottomRight" activeCell="L7" sqref="L7"/>
    </sheetView>
  </sheetViews>
  <sheetFormatPr defaultColWidth="10" defaultRowHeight="15" x14ac:dyDescent="0.45"/>
  <cols>
    <col min="1" max="1" width="21.08984375" style="3" customWidth="1"/>
    <col min="2" max="2" width="7.6328125" style="1" customWidth="1"/>
    <col min="3" max="3" width="7.90625" style="1" customWidth="1"/>
    <col min="4" max="4" width="7.36328125" style="1" bestFit="1" customWidth="1"/>
    <col min="5" max="5" width="7.7265625" style="1" customWidth="1"/>
    <col min="6" max="6" width="7.36328125" style="1" customWidth="1"/>
    <col min="7" max="7" width="6.26953125" style="1" customWidth="1"/>
    <col min="8" max="8" width="8.08984375" style="1" customWidth="1"/>
    <col min="9" max="12" width="6.26953125" style="1" customWidth="1"/>
    <col min="13" max="13" width="9.7265625" style="134" customWidth="1"/>
    <col min="14" max="14" width="5.36328125" style="134" customWidth="1"/>
    <col min="15" max="15" width="6.453125" style="135" customWidth="1"/>
    <col min="16" max="16" width="5.36328125" style="135" customWidth="1"/>
    <col min="17" max="17" width="6.6328125" style="134" customWidth="1"/>
    <col min="18" max="18" width="6.26953125" style="1" customWidth="1"/>
    <col min="19" max="19" width="5.90625" style="1" customWidth="1"/>
    <col min="20" max="16384" width="10" style="1"/>
  </cols>
  <sheetData>
    <row r="1" spans="1:20" s="12" customFormat="1" ht="18" x14ac:dyDescent="0.55000000000000004">
      <c r="A1" s="133" t="s">
        <v>103</v>
      </c>
      <c r="B1" s="133"/>
      <c r="C1" s="133"/>
      <c r="D1" s="133"/>
      <c r="E1" s="133"/>
      <c r="F1" s="133"/>
      <c r="M1" s="136"/>
      <c r="N1" s="136"/>
      <c r="O1" s="137"/>
      <c r="P1" s="137"/>
      <c r="R1" s="136"/>
      <c r="S1" s="131" t="s">
        <v>78</v>
      </c>
    </row>
    <row r="2" spans="1:20" s="12" customFormat="1" ht="27" customHeight="1" x14ac:dyDescent="0.55000000000000004">
      <c r="A2" s="181"/>
      <c r="B2" s="180" t="s">
        <v>102</v>
      </c>
      <c r="C2" s="172" t="s">
        <v>101</v>
      </c>
      <c r="D2" s="172" t="s">
        <v>100</v>
      </c>
      <c r="E2" s="179" t="s">
        <v>99</v>
      </c>
      <c r="F2" s="179"/>
      <c r="G2" s="179"/>
      <c r="H2" s="179"/>
      <c r="I2" s="178" t="s">
        <v>98</v>
      </c>
      <c r="J2" s="177"/>
      <c r="K2" s="177"/>
      <c r="L2" s="177"/>
      <c r="M2" s="177"/>
      <c r="N2" s="177"/>
      <c r="O2" s="93" t="s">
        <v>97</v>
      </c>
      <c r="P2" s="93" t="s">
        <v>96</v>
      </c>
      <c r="Q2" s="93" t="s">
        <v>95</v>
      </c>
      <c r="R2" s="93" t="s">
        <v>94</v>
      </c>
      <c r="S2" s="93" t="s">
        <v>93</v>
      </c>
      <c r="T2" s="176"/>
    </row>
    <row r="3" spans="1:20" s="60" customFormat="1" ht="69.75" customHeight="1" x14ac:dyDescent="0.55000000000000004">
      <c r="A3" s="175"/>
      <c r="B3" s="174"/>
      <c r="C3" s="173"/>
      <c r="D3" s="173"/>
      <c r="E3" s="172" t="s">
        <v>92</v>
      </c>
      <c r="F3" s="172" t="s">
        <v>91</v>
      </c>
      <c r="G3" s="172" t="s">
        <v>61</v>
      </c>
      <c r="H3" s="172" t="s">
        <v>90</v>
      </c>
      <c r="I3" s="172" t="s">
        <v>89</v>
      </c>
      <c r="J3" s="172" t="s">
        <v>88</v>
      </c>
      <c r="K3" s="172" t="s">
        <v>87</v>
      </c>
      <c r="L3" s="172" t="s">
        <v>61</v>
      </c>
      <c r="M3" s="172" t="s">
        <v>86</v>
      </c>
      <c r="N3" s="171" t="s">
        <v>85</v>
      </c>
      <c r="O3" s="170"/>
      <c r="P3" s="170"/>
      <c r="Q3" s="170"/>
      <c r="R3" s="170"/>
      <c r="S3" s="170"/>
      <c r="T3" s="61"/>
    </row>
    <row r="4" spans="1:20" s="60" customFormat="1" ht="24.75" customHeight="1" x14ac:dyDescent="0.55000000000000004">
      <c r="A4" s="169"/>
      <c r="B4" s="168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6" t="s">
        <v>84</v>
      </c>
      <c r="O4" s="164"/>
      <c r="P4" s="165" t="s">
        <v>83</v>
      </c>
      <c r="Q4" s="164"/>
      <c r="R4" s="164"/>
      <c r="S4" s="164"/>
      <c r="T4" s="61"/>
    </row>
    <row r="5" spans="1:20" s="12" customFormat="1" ht="13.5" customHeight="1" x14ac:dyDescent="0.55000000000000004">
      <c r="A5" s="162" t="s">
        <v>29</v>
      </c>
      <c r="B5" s="44">
        <v>31634</v>
      </c>
      <c r="C5" s="44">
        <v>29910</v>
      </c>
      <c r="D5" s="45">
        <f>IFERROR(IF(C5=0,"-",C5/B5*100),"")</f>
        <v>94.550167541253089</v>
      </c>
      <c r="E5" s="44">
        <v>22065</v>
      </c>
      <c r="F5" s="44">
        <v>7262</v>
      </c>
      <c r="G5" s="44">
        <v>158</v>
      </c>
      <c r="H5" s="43">
        <f>IF(SUM(E5:G5)=0,"-",SUM((E5:G5)))</f>
        <v>29485</v>
      </c>
      <c r="I5" s="44">
        <v>367</v>
      </c>
      <c r="J5" s="44">
        <v>41</v>
      </c>
      <c r="K5" s="44">
        <v>17</v>
      </c>
      <c r="L5" s="44">
        <v>0</v>
      </c>
      <c r="M5" s="43">
        <f>IF(SUM(I5:L5)=0,"-",SUM(I5:L5))</f>
        <v>425</v>
      </c>
      <c r="N5" s="163">
        <f>IF(SUM(M5)=0,"-",M5/C5*100)</f>
        <v>1.4209294550317619</v>
      </c>
      <c r="O5" s="44">
        <v>1378</v>
      </c>
      <c r="P5" s="163">
        <f>IF(SUM(O5)=0,"-",O5/C5)</f>
        <v>4.6071547977265127E-2</v>
      </c>
      <c r="Q5" s="44">
        <v>1625</v>
      </c>
      <c r="R5" s="44">
        <v>2206</v>
      </c>
      <c r="S5" s="44">
        <v>1322</v>
      </c>
      <c r="T5" s="14"/>
    </row>
    <row r="6" spans="1:20" s="12" customFormat="1" ht="13.5" customHeight="1" x14ac:dyDescent="0.55000000000000004">
      <c r="A6" s="162" t="s">
        <v>28</v>
      </c>
      <c r="B6" s="44">
        <f>SUM(B7:B8)</f>
        <v>1972</v>
      </c>
      <c r="C6" s="44">
        <f>SUM(C7:C8)</f>
        <v>1786</v>
      </c>
      <c r="D6" s="161">
        <f>C6/B6</f>
        <v>0.90567951318458417</v>
      </c>
      <c r="E6" s="44">
        <f>SUM(E7:E8)</f>
        <v>1521</v>
      </c>
      <c r="F6" s="44">
        <f>SUM(F7:F8)</f>
        <v>207</v>
      </c>
      <c r="G6" s="44">
        <f>SUM(G7:G8)</f>
        <v>19</v>
      </c>
      <c r="H6" s="44">
        <f>SUM(H7:H8)</f>
        <v>1747</v>
      </c>
      <c r="I6" s="44">
        <f>SUM(I7:I8)</f>
        <v>37</v>
      </c>
      <c r="J6" s="44">
        <f>SUM(J7:J8)</f>
        <v>0</v>
      </c>
      <c r="K6" s="44">
        <f>SUM(K7:K8)</f>
        <v>2</v>
      </c>
      <c r="L6" s="44">
        <f>SUM(L7:L8)</f>
        <v>0</v>
      </c>
      <c r="M6" s="44">
        <f>SUM(M7:M8)</f>
        <v>39</v>
      </c>
      <c r="N6" s="161">
        <f>M6/C7</f>
        <v>3.0636292223095052E-2</v>
      </c>
      <c r="O6" s="44">
        <f>SUM(O7:O8)</f>
        <v>122</v>
      </c>
      <c r="P6" s="146">
        <f>O6/C6</f>
        <v>6.83090705487122E-2</v>
      </c>
      <c r="Q6" s="44">
        <f>SUM(Q7:Q8)</f>
        <v>32</v>
      </c>
      <c r="R6" s="44">
        <f>SUM(R7:R8)</f>
        <v>29</v>
      </c>
      <c r="S6" s="44">
        <f>SUM(S7:S8)</f>
        <v>79</v>
      </c>
      <c r="T6" s="14"/>
    </row>
    <row r="7" spans="1:20" s="60" customFormat="1" ht="13.5" customHeight="1" x14ac:dyDescent="0.55000000000000004">
      <c r="A7" s="145" t="s">
        <v>82</v>
      </c>
      <c r="B7" s="157">
        <v>1345</v>
      </c>
      <c r="C7" s="157">
        <v>1273</v>
      </c>
      <c r="D7" s="160">
        <f>C7/B7</f>
        <v>0.94646840148698885</v>
      </c>
      <c r="E7" s="157">
        <v>1048</v>
      </c>
      <c r="F7" s="157">
        <v>199</v>
      </c>
      <c r="G7" s="157">
        <v>0</v>
      </c>
      <c r="H7" s="157">
        <f>IF(SUM(E7:G7)=0,"-",SUM((E7:G7)))</f>
        <v>1247</v>
      </c>
      <c r="I7" s="157">
        <v>26</v>
      </c>
      <c r="J7" s="157">
        <v>0</v>
      </c>
      <c r="K7" s="157">
        <v>0</v>
      </c>
      <c r="L7" s="157">
        <v>0</v>
      </c>
      <c r="M7" s="157">
        <f>IF(SUM(I7:L7)=0,"-",SUM(I7:L7))</f>
        <v>26</v>
      </c>
      <c r="N7" s="158">
        <f>IF(SUM(M7)=0,"-",M7/C7*100)</f>
        <v>2.0424194815396701</v>
      </c>
      <c r="O7" s="159">
        <v>70</v>
      </c>
      <c r="P7" s="158">
        <f>IF(SUM(O7)=0,"-",O7/C7)</f>
        <v>5.4988216810683423E-2</v>
      </c>
      <c r="Q7" s="157">
        <v>29</v>
      </c>
      <c r="R7" s="157">
        <v>13</v>
      </c>
      <c r="S7" s="157">
        <v>76</v>
      </c>
      <c r="T7" s="61"/>
    </row>
    <row r="8" spans="1:20" s="60" customFormat="1" ht="13.5" customHeight="1" x14ac:dyDescent="0.55000000000000004">
      <c r="A8" s="145" t="s">
        <v>81</v>
      </c>
      <c r="B8" s="31">
        <f>IF(SUM(B9:B16)=0,"-",SUM(B9:B16))</f>
        <v>627</v>
      </c>
      <c r="C8" s="31">
        <f>IF(SUM(C9:C16)=0,"-",SUM(C9:C16))</f>
        <v>513</v>
      </c>
      <c r="D8" s="144">
        <f>IF(SUM(C8)=0,"-",C8/B8*100)</f>
        <v>81.818181818181827</v>
      </c>
      <c r="E8" s="31">
        <f>IF(SUM(E9:E16)=0,"-",SUM(E9:E16))</f>
        <v>473</v>
      </c>
      <c r="F8" s="31">
        <f>IF(SUM(F9:F16)=0,"-",SUM(F9:F16))</f>
        <v>8</v>
      </c>
      <c r="G8" s="31">
        <f>IF(SUM(G9:G16)=0,"-",SUM(G9:G16))</f>
        <v>19</v>
      </c>
      <c r="H8" s="31">
        <f>IF(SUM(E8:G8)=0,"-",SUM((E8:G8)))</f>
        <v>500</v>
      </c>
      <c r="I8" s="31">
        <f>IF(SUM(I9:I16)=0,"-",SUM(I9:I16))</f>
        <v>11</v>
      </c>
      <c r="J8" s="31" t="str">
        <f>IF(SUM(J9:J16)=0,"-",SUM(J9:J16))</f>
        <v>-</v>
      </c>
      <c r="K8" s="31">
        <f>IF(SUM(K9:K16)=0,"-",SUM(K9:K16))</f>
        <v>2</v>
      </c>
      <c r="L8" s="31" t="str">
        <f>IF(SUM(L9:L16)=0,"-",SUM(L9:L16))</f>
        <v>-</v>
      </c>
      <c r="M8" s="31">
        <f>IF(SUM(I8:L8)=0,"-",SUM(I8:L8))</f>
        <v>13</v>
      </c>
      <c r="N8" s="156">
        <f>IF(SUM(M8)=0,"-",M8/C8*100)</f>
        <v>2.53411306042885</v>
      </c>
      <c r="O8" s="32">
        <f>IF(SUM(O9:O16)=0,"-",SUM(O9:O16))</f>
        <v>52</v>
      </c>
      <c r="P8" s="156">
        <f>IF(SUM(O8)=0,"-",O8/C8)</f>
        <v>0.10136452241715399</v>
      </c>
      <c r="Q8" s="31">
        <f>IF(SUM(Q9:Q16)=0,"-",SUM(Q9:Q16))</f>
        <v>3</v>
      </c>
      <c r="R8" s="31">
        <f>IF(SUM(R9:R16)=0,"-",SUM(R9:R16))</f>
        <v>16</v>
      </c>
      <c r="S8" s="31">
        <f>IF(SUM(S9:S16)=0,"-",SUM(S9:S16))</f>
        <v>3</v>
      </c>
      <c r="T8" s="61"/>
    </row>
    <row r="9" spans="1:20" s="60" customFormat="1" ht="13.5" customHeight="1" x14ac:dyDescent="0.55000000000000004">
      <c r="A9" s="143" t="s">
        <v>25</v>
      </c>
      <c r="B9" s="16">
        <v>276</v>
      </c>
      <c r="C9" s="16">
        <v>177</v>
      </c>
      <c r="D9" s="142">
        <f>IF(SUM(C9)=0,"-",C9/B9*100)</f>
        <v>64.130434782608688</v>
      </c>
      <c r="E9" s="16">
        <v>167</v>
      </c>
      <c r="F9" s="16">
        <v>4</v>
      </c>
      <c r="G9" s="16">
        <v>0</v>
      </c>
      <c r="H9" s="16">
        <f>IF(SUM(E9:G9)=0,"-",SUM((E9:G9)))</f>
        <v>171</v>
      </c>
      <c r="I9" s="16">
        <v>5</v>
      </c>
      <c r="J9" s="16">
        <v>0</v>
      </c>
      <c r="K9" s="16">
        <v>1</v>
      </c>
      <c r="L9" s="16">
        <v>0</v>
      </c>
      <c r="M9" s="16">
        <f>IF(SUM(I9:L9)=0,"-",SUM(I9:L9))</f>
        <v>6</v>
      </c>
      <c r="N9" s="151">
        <f>IF(SUM(M9)=0,"-",M9/C9*100)</f>
        <v>3.3898305084745761</v>
      </c>
      <c r="O9" s="16">
        <v>33</v>
      </c>
      <c r="P9" s="151">
        <f>IF(SUM(O9)=0,"-",O9/C9)</f>
        <v>0.1864406779661017</v>
      </c>
      <c r="Q9" s="16">
        <v>0</v>
      </c>
      <c r="R9" s="16">
        <v>8</v>
      </c>
      <c r="S9" s="16">
        <v>3</v>
      </c>
      <c r="T9" s="61"/>
    </row>
    <row r="10" spans="1:20" s="60" customFormat="1" ht="13.5" customHeight="1" x14ac:dyDescent="0.55000000000000004">
      <c r="A10" s="143" t="s">
        <v>24</v>
      </c>
      <c r="B10" s="16">
        <v>24</v>
      </c>
      <c r="C10" s="16">
        <v>24</v>
      </c>
      <c r="D10" s="142">
        <f>IF(SUM(C10)=0,"-",C10/B10*100)</f>
        <v>100</v>
      </c>
      <c r="E10" s="16">
        <v>24</v>
      </c>
      <c r="F10" s="16">
        <v>0</v>
      </c>
      <c r="G10" s="16">
        <v>0</v>
      </c>
      <c r="H10" s="16">
        <f>IF(SUM(E10:G10)=0,"-",SUM((E10:G10)))</f>
        <v>24</v>
      </c>
      <c r="I10" s="16">
        <v>0</v>
      </c>
      <c r="J10" s="16">
        <v>0</v>
      </c>
      <c r="K10" s="16">
        <v>0</v>
      </c>
      <c r="L10" s="16">
        <v>0</v>
      </c>
      <c r="M10" s="16" t="str">
        <f>IF(SUM(I10:L10)=0,"-",SUM(I10:L10))</f>
        <v>-</v>
      </c>
      <c r="N10" s="151" t="str">
        <f>IF(SUM(M10)=0,"-",M10/C10*100)</f>
        <v>-</v>
      </c>
      <c r="O10" s="19">
        <v>0</v>
      </c>
      <c r="P10" s="151" t="str">
        <f>IF(SUM(O10)=0,"-",O10/C10)</f>
        <v>-</v>
      </c>
      <c r="Q10" s="16">
        <v>0</v>
      </c>
      <c r="R10" s="16">
        <v>0</v>
      </c>
      <c r="S10" s="16">
        <v>0</v>
      </c>
      <c r="T10" s="61"/>
    </row>
    <row r="11" spans="1:20" s="60" customFormat="1" ht="13.5" customHeight="1" x14ac:dyDescent="0.55000000000000004">
      <c r="A11" s="143" t="s">
        <v>23</v>
      </c>
      <c r="B11" s="16">
        <v>14</v>
      </c>
      <c r="C11" s="16">
        <v>6</v>
      </c>
      <c r="D11" s="142">
        <f>IF(SUM(C11)=0,"-",C11/B11*100)</f>
        <v>42.857142857142854</v>
      </c>
      <c r="E11" s="16">
        <v>6</v>
      </c>
      <c r="F11" s="16">
        <v>0</v>
      </c>
      <c r="G11" s="16">
        <v>0</v>
      </c>
      <c r="H11" s="16">
        <f>IF(SUM(E11:G11)=0,"-",SUM((E11:G11)))</f>
        <v>6</v>
      </c>
      <c r="I11" s="16">
        <v>0</v>
      </c>
      <c r="J11" s="16">
        <v>0</v>
      </c>
      <c r="K11" s="16">
        <v>0</v>
      </c>
      <c r="L11" s="16">
        <v>0</v>
      </c>
      <c r="M11" s="16" t="str">
        <f>IF(SUM(I11:L11)=0,"-",SUM(I11:L11))</f>
        <v>-</v>
      </c>
      <c r="N11" s="151" t="str">
        <f>IF(SUM(M11)=0,"-",M11/C11*100)</f>
        <v>-</v>
      </c>
      <c r="O11" s="19">
        <v>0</v>
      </c>
      <c r="P11" s="151" t="str">
        <f>IF(SUM(O11)=0,"-",O11/C11)</f>
        <v>-</v>
      </c>
      <c r="Q11" s="16">
        <v>0</v>
      </c>
      <c r="R11" s="16">
        <v>0</v>
      </c>
      <c r="S11" s="16">
        <v>0</v>
      </c>
      <c r="T11" s="61"/>
    </row>
    <row r="12" spans="1:20" s="60" customFormat="1" ht="13.5" customHeight="1" x14ac:dyDescent="0.55000000000000004">
      <c r="A12" s="143" t="s">
        <v>22</v>
      </c>
      <c r="B12" s="153">
        <v>19</v>
      </c>
      <c r="C12" s="153">
        <v>19</v>
      </c>
      <c r="D12" s="142">
        <f>IF(SUM(C12)=0,"-",C12/B12*100)</f>
        <v>100</v>
      </c>
      <c r="E12" s="153">
        <v>0</v>
      </c>
      <c r="F12" s="153">
        <v>0</v>
      </c>
      <c r="G12" s="153">
        <v>19</v>
      </c>
      <c r="H12" s="153">
        <f>IF(SUM(E12:G12)=0,"-",SUM((E12:G12)))</f>
        <v>19</v>
      </c>
      <c r="I12" s="153">
        <v>0</v>
      </c>
      <c r="J12" s="153">
        <v>0</v>
      </c>
      <c r="K12" s="153">
        <v>0</v>
      </c>
      <c r="L12" s="153">
        <v>0</v>
      </c>
      <c r="M12" s="153" t="str">
        <f>IF(SUM(I12:L12)=0,"-",SUM(I12:L12))</f>
        <v>-</v>
      </c>
      <c r="N12" s="154" t="str">
        <f>IF(SUM(M12)=0,"-",M12/C12*100)</f>
        <v>-</v>
      </c>
      <c r="O12" s="155">
        <v>0</v>
      </c>
      <c r="P12" s="154" t="str">
        <f>IF(SUM(O12)=0,"-",O12/C12)</f>
        <v>-</v>
      </c>
      <c r="Q12" s="153">
        <v>0</v>
      </c>
      <c r="R12" s="153">
        <v>0</v>
      </c>
      <c r="S12" s="153">
        <v>0</v>
      </c>
      <c r="T12" s="61"/>
    </row>
    <row r="13" spans="1:20" s="60" customFormat="1" ht="13.5" customHeight="1" x14ac:dyDescent="0.55000000000000004">
      <c r="A13" s="143" t="s">
        <v>21</v>
      </c>
      <c r="B13" s="19">
        <v>11</v>
      </c>
      <c r="C13" s="19">
        <v>10</v>
      </c>
      <c r="D13" s="142">
        <f>IF(SUM(C13)=0,"-",C13/B13*100)</f>
        <v>90.909090909090907</v>
      </c>
      <c r="E13" s="19">
        <v>9</v>
      </c>
      <c r="F13" s="19">
        <v>1</v>
      </c>
      <c r="G13" s="16">
        <v>0</v>
      </c>
      <c r="H13" s="19">
        <f>IF(SUM(E13:G13)=0,"-",SUM((E13:G13)))</f>
        <v>10</v>
      </c>
      <c r="I13" s="19">
        <v>0</v>
      </c>
      <c r="J13" s="153">
        <v>0</v>
      </c>
      <c r="K13" s="153">
        <v>0</v>
      </c>
      <c r="L13" s="153">
        <v>0</v>
      </c>
      <c r="M13" s="19" t="str">
        <f>IF(SUM(I13:L13)=0,"-",SUM(I13:L13))</f>
        <v>-</v>
      </c>
      <c r="N13" s="152" t="str">
        <f>IF(SUM(M13)=0,"-",M13/C13*100)</f>
        <v>-</v>
      </c>
      <c r="O13" s="19">
        <v>0</v>
      </c>
      <c r="P13" s="152" t="str">
        <f>IF(SUM(O13)=0,"-",O13/C13)</f>
        <v>-</v>
      </c>
      <c r="Q13" s="19">
        <v>0</v>
      </c>
      <c r="R13" s="19">
        <v>0</v>
      </c>
      <c r="S13" s="19">
        <v>0</v>
      </c>
      <c r="T13" s="61"/>
    </row>
    <row r="14" spans="1:20" s="60" customFormat="1" ht="13.5" customHeight="1" x14ac:dyDescent="0.55000000000000004">
      <c r="A14" s="143" t="s">
        <v>20</v>
      </c>
      <c r="B14" s="16">
        <v>205</v>
      </c>
      <c r="C14" s="16">
        <v>203</v>
      </c>
      <c r="D14" s="142">
        <f>IF(SUM(C14)=0,"-",C14/B14*100)</f>
        <v>99.024390243902445</v>
      </c>
      <c r="E14" s="16">
        <v>199</v>
      </c>
      <c r="F14" s="16">
        <v>2</v>
      </c>
      <c r="G14" s="16">
        <v>0</v>
      </c>
      <c r="H14" s="16">
        <f>IF(SUM(E14:G14)=0,"-",SUM((E14:G14)))</f>
        <v>201</v>
      </c>
      <c r="I14" s="16">
        <v>2</v>
      </c>
      <c r="J14" s="16">
        <v>0</v>
      </c>
      <c r="K14" s="16">
        <v>0</v>
      </c>
      <c r="L14" s="16">
        <v>0</v>
      </c>
      <c r="M14" s="16">
        <f>IF(SUM(I14:L14)=0,"-",SUM(I14:L14))</f>
        <v>2</v>
      </c>
      <c r="N14" s="151">
        <f>IF(SUM(M14)=0,"-",M14/C14*100)</f>
        <v>0.98522167487684731</v>
      </c>
      <c r="O14" s="19">
        <v>5</v>
      </c>
      <c r="P14" s="151">
        <f>IF(SUM(O14)=0,"-",O14/C14)</f>
        <v>2.4630541871921183E-2</v>
      </c>
      <c r="Q14" s="16">
        <v>0</v>
      </c>
      <c r="R14" s="16">
        <v>3</v>
      </c>
      <c r="S14" s="16">
        <v>0</v>
      </c>
      <c r="T14" s="61"/>
    </row>
    <row r="15" spans="1:20" s="60" customFormat="1" ht="13.5" customHeight="1" x14ac:dyDescent="0.55000000000000004">
      <c r="A15" s="143" t="s">
        <v>19</v>
      </c>
      <c r="B15" s="16">
        <v>14</v>
      </c>
      <c r="C15" s="16">
        <v>12</v>
      </c>
      <c r="D15" s="142">
        <f>IF(SUM(C15)=0,"-",C15/B15*100)</f>
        <v>85.714285714285708</v>
      </c>
      <c r="E15" s="16">
        <v>10</v>
      </c>
      <c r="F15" s="16">
        <v>1</v>
      </c>
      <c r="G15" s="16">
        <v>0</v>
      </c>
      <c r="H15" s="16">
        <f>IF(SUM(E15:G15)=0,"-",SUM((E15:G15)))</f>
        <v>11</v>
      </c>
      <c r="I15" s="16">
        <v>1</v>
      </c>
      <c r="J15" s="16">
        <v>0</v>
      </c>
      <c r="K15" s="16">
        <v>0</v>
      </c>
      <c r="L15" s="16">
        <v>0</v>
      </c>
      <c r="M15" s="16">
        <f>IF(SUM(I15:L15)=0,"-",SUM(I15:L15))</f>
        <v>1</v>
      </c>
      <c r="N15" s="151">
        <f>IF(SUM(M15)=0,"-",M15/C15*100)</f>
        <v>8.3333333333333321</v>
      </c>
      <c r="O15" s="19">
        <v>4</v>
      </c>
      <c r="P15" s="151">
        <f>IF(SUM(O15)=0,"-",O15/C15)</f>
        <v>0.33333333333333331</v>
      </c>
      <c r="Q15" s="16">
        <v>0</v>
      </c>
      <c r="R15" s="16">
        <v>0</v>
      </c>
      <c r="S15" s="16">
        <v>0</v>
      </c>
      <c r="T15" s="61"/>
    </row>
    <row r="16" spans="1:20" s="60" customFormat="1" ht="13.5" customHeight="1" x14ac:dyDescent="0.55000000000000004">
      <c r="A16" s="143" t="s">
        <v>18</v>
      </c>
      <c r="B16" s="16">
        <v>64</v>
      </c>
      <c r="C16" s="16">
        <v>62</v>
      </c>
      <c r="D16" s="142">
        <f>IF(SUM(C16)=0,"-",C16/B16*100)</f>
        <v>96.875</v>
      </c>
      <c r="E16" s="16">
        <v>58</v>
      </c>
      <c r="F16" s="16">
        <v>0</v>
      </c>
      <c r="G16" s="16">
        <v>0</v>
      </c>
      <c r="H16" s="16">
        <f>IF(SUM(E16:G16)=0,"-",SUM((E16:G16)))</f>
        <v>58</v>
      </c>
      <c r="I16" s="16">
        <v>3</v>
      </c>
      <c r="J16" s="16">
        <v>0</v>
      </c>
      <c r="K16" s="16">
        <v>1</v>
      </c>
      <c r="L16" s="16">
        <v>0</v>
      </c>
      <c r="M16" s="16">
        <f>IF(SUM(I16:L16)=0,"-",SUM(I16:L16))</f>
        <v>4</v>
      </c>
      <c r="N16" s="151">
        <f>IF(SUM(M16)=0,"-",M16/C16*100)</f>
        <v>6.4516129032258061</v>
      </c>
      <c r="O16" s="19">
        <v>10</v>
      </c>
      <c r="P16" s="151">
        <f>IF(SUM(O16)=0,"-",O16/C16)</f>
        <v>0.16129032258064516</v>
      </c>
      <c r="Q16" s="16">
        <v>3</v>
      </c>
      <c r="R16" s="16">
        <v>5</v>
      </c>
      <c r="S16" s="16">
        <v>0</v>
      </c>
      <c r="T16" s="61"/>
    </row>
    <row r="17" spans="1:20" s="60" customFormat="1" ht="26.5" customHeight="1" x14ac:dyDescent="0.55000000000000004">
      <c r="A17" s="147" t="s">
        <v>15</v>
      </c>
      <c r="B17" s="44">
        <f>B18</f>
        <v>180</v>
      </c>
      <c r="C17" s="44">
        <f>C18</f>
        <v>179</v>
      </c>
      <c r="D17" s="150">
        <f>D18</f>
        <v>99.444444444444443</v>
      </c>
      <c r="E17" s="44">
        <f>E18</f>
        <v>145</v>
      </c>
      <c r="F17" s="44">
        <f>F18</f>
        <v>3</v>
      </c>
      <c r="G17" s="44">
        <f>G18</f>
        <v>30</v>
      </c>
      <c r="H17" s="44">
        <f>H18</f>
        <v>178</v>
      </c>
      <c r="I17" s="44">
        <f>I18</f>
        <v>5</v>
      </c>
      <c r="J17" s="44">
        <f>J18</f>
        <v>2</v>
      </c>
      <c r="K17" s="44" t="str">
        <f>K18</f>
        <v>-</v>
      </c>
      <c r="L17" s="44">
        <f>L18</f>
        <v>6</v>
      </c>
      <c r="M17" s="44">
        <f>M18</f>
        <v>13</v>
      </c>
      <c r="N17" s="146">
        <f>N18</f>
        <v>7.2625698324022352</v>
      </c>
      <c r="O17" s="44">
        <f>O18</f>
        <v>30</v>
      </c>
      <c r="P17" s="146">
        <f>P18</f>
        <v>0.16759776536312848</v>
      </c>
      <c r="Q17" s="44" t="str">
        <f>Q18</f>
        <v>-</v>
      </c>
      <c r="R17" s="44" t="str">
        <f>R18</f>
        <v>-</v>
      </c>
      <c r="S17" s="44" t="str">
        <f>S18</f>
        <v>-</v>
      </c>
      <c r="T17" s="61"/>
    </row>
    <row r="18" spans="1:20" s="60" customFormat="1" ht="13.5" customHeight="1" x14ac:dyDescent="0.55000000000000004">
      <c r="A18" s="145" t="s">
        <v>14</v>
      </c>
      <c r="B18" s="32">
        <v>180</v>
      </c>
      <c r="C18" s="32">
        <v>179</v>
      </c>
      <c r="D18" s="149">
        <v>99.444444444444443</v>
      </c>
      <c r="E18" s="32">
        <v>145</v>
      </c>
      <c r="F18" s="32">
        <v>3</v>
      </c>
      <c r="G18" s="32">
        <v>30</v>
      </c>
      <c r="H18" s="32">
        <v>178</v>
      </c>
      <c r="I18" s="32">
        <v>5</v>
      </c>
      <c r="J18" s="32">
        <v>2</v>
      </c>
      <c r="K18" s="32" t="s">
        <v>0</v>
      </c>
      <c r="L18" s="32">
        <v>6</v>
      </c>
      <c r="M18" s="32">
        <v>13</v>
      </c>
      <c r="N18" s="144">
        <v>7.2625698324022352</v>
      </c>
      <c r="O18" s="32">
        <v>30</v>
      </c>
      <c r="P18" s="144">
        <v>0.16759776536312848</v>
      </c>
      <c r="Q18" s="32" t="s">
        <v>0</v>
      </c>
      <c r="R18" s="32" t="s">
        <v>0</v>
      </c>
      <c r="S18" s="32" t="s">
        <v>0</v>
      </c>
      <c r="T18" s="61"/>
    </row>
    <row r="19" spans="1:20" s="60" customFormat="1" ht="13.5" customHeight="1" x14ac:dyDescent="0.55000000000000004">
      <c r="A19" s="143" t="s">
        <v>13</v>
      </c>
      <c r="B19" s="19">
        <v>109</v>
      </c>
      <c r="C19" s="19">
        <v>107</v>
      </c>
      <c r="D19" s="148">
        <v>98.165137614678898</v>
      </c>
      <c r="E19" s="19">
        <v>100</v>
      </c>
      <c r="F19" s="19">
        <v>1</v>
      </c>
      <c r="G19" s="19">
        <v>0</v>
      </c>
      <c r="H19" s="19">
        <v>101</v>
      </c>
      <c r="I19" s="19">
        <v>5</v>
      </c>
      <c r="J19" s="19">
        <v>1</v>
      </c>
      <c r="K19" s="19">
        <v>0</v>
      </c>
      <c r="L19" s="19">
        <v>6</v>
      </c>
      <c r="M19" s="19">
        <v>12</v>
      </c>
      <c r="N19" s="142">
        <v>11.214953271028037</v>
      </c>
      <c r="O19" s="19">
        <v>23</v>
      </c>
      <c r="P19" s="142">
        <v>0.21495327102803738</v>
      </c>
      <c r="Q19" s="19">
        <v>0</v>
      </c>
      <c r="R19" s="19">
        <v>0</v>
      </c>
      <c r="S19" s="19">
        <v>0</v>
      </c>
      <c r="T19" s="61"/>
    </row>
    <row r="20" spans="1:20" s="60" customFormat="1" ht="13.5" customHeight="1" x14ac:dyDescent="0.55000000000000004">
      <c r="A20" s="143" t="s">
        <v>12</v>
      </c>
      <c r="B20" s="19">
        <v>22</v>
      </c>
      <c r="C20" s="19">
        <v>24</v>
      </c>
      <c r="D20" s="142">
        <v>109.09090909090908</v>
      </c>
      <c r="E20" s="19">
        <v>24</v>
      </c>
      <c r="F20" s="19">
        <v>0</v>
      </c>
      <c r="G20" s="19">
        <v>0</v>
      </c>
      <c r="H20" s="19">
        <v>24</v>
      </c>
      <c r="I20" s="19">
        <v>0</v>
      </c>
      <c r="J20" s="19">
        <v>0</v>
      </c>
      <c r="K20" s="19">
        <v>0</v>
      </c>
      <c r="L20" s="19">
        <v>0</v>
      </c>
      <c r="M20" s="19" t="s">
        <v>0</v>
      </c>
      <c r="N20" s="142" t="s">
        <v>0</v>
      </c>
      <c r="O20" s="19">
        <v>0</v>
      </c>
      <c r="P20" s="142" t="s">
        <v>0</v>
      </c>
      <c r="Q20" s="19">
        <v>0</v>
      </c>
      <c r="R20" s="19">
        <v>0</v>
      </c>
      <c r="S20" s="19">
        <v>0</v>
      </c>
      <c r="T20" s="61"/>
    </row>
    <row r="21" spans="1:20" s="60" customFormat="1" ht="13.5" customHeight="1" x14ac:dyDescent="0.55000000000000004">
      <c r="A21" s="143" t="s">
        <v>11</v>
      </c>
      <c r="B21" s="19">
        <v>24</v>
      </c>
      <c r="C21" s="19">
        <v>23</v>
      </c>
      <c r="D21" s="142">
        <v>95.833333333333343</v>
      </c>
      <c r="E21" s="19">
        <v>20</v>
      </c>
      <c r="F21" s="19">
        <v>2</v>
      </c>
      <c r="G21" s="19">
        <v>0</v>
      </c>
      <c r="H21" s="19">
        <v>22</v>
      </c>
      <c r="I21" s="19">
        <v>0</v>
      </c>
      <c r="J21" s="19">
        <v>1</v>
      </c>
      <c r="K21" s="19">
        <v>0</v>
      </c>
      <c r="L21" s="19">
        <v>0</v>
      </c>
      <c r="M21" s="19">
        <v>1</v>
      </c>
      <c r="N21" s="142">
        <v>4.3478260869565215</v>
      </c>
      <c r="O21" s="19">
        <v>2</v>
      </c>
      <c r="P21" s="142">
        <v>8.6956521739130432E-2</v>
      </c>
      <c r="Q21" s="19">
        <v>0</v>
      </c>
      <c r="R21" s="19">
        <v>0</v>
      </c>
      <c r="S21" s="19">
        <v>0</v>
      </c>
      <c r="T21" s="61"/>
    </row>
    <row r="22" spans="1:20" s="60" customFormat="1" ht="13.5" customHeight="1" x14ac:dyDescent="0.55000000000000004">
      <c r="A22" s="143" t="s">
        <v>10</v>
      </c>
      <c r="B22" s="19">
        <v>25</v>
      </c>
      <c r="C22" s="19">
        <v>25</v>
      </c>
      <c r="D22" s="142">
        <v>100</v>
      </c>
      <c r="E22" s="19">
        <v>1</v>
      </c>
      <c r="F22" s="19">
        <v>0</v>
      </c>
      <c r="G22" s="19">
        <v>30</v>
      </c>
      <c r="H22" s="19">
        <v>31</v>
      </c>
      <c r="I22" s="19">
        <v>0</v>
      </c>
      <c r="J22" s="19">
        <v>0</v>
      </c>
      <c r="K22" s="19">
        <v>0</v>
      </c>
      <c r="L22" s="19">
        <v>0</v>
      </c>
      <c r="M22" s="19" t="s">
        <v>0</v>
      </c>
      <c r="N22" s="142" t="s">
        <v>0</v>
      </c>
      <c r="O22" s="19">
        <v>5</v>
      </c>
      <c r="P22" s="142">
        <v>0.2</v>
      </c>
      <c r="Q22" s="19">
        <v>0</v>
      </c>
      <c r="R22" s="19">
        <v>0</v>
      </c>
      <c r="S22" s="19">
        <v>0</v>
      </c>
      <c r="T22" s="61"/>
    </row>
    <row r="23" spans="1:20" s="60" customFormat="1" ht="26.5" customHeight="1" x14ac:dyDescent="0.55000000000000004">
      <c r="A23" s="147" t="s">
        <v>9</v>
      </c>
      <c r="B23" s="44">
        <f>B24</f>
        <v>98</v>
      </c>
      <c r="C23" s="44">
        <f>C24</f>
        <v>85</v>
      </c>
      <c r="D23" s="146">
        <f>D24</f>
        <v>86.734693877551024</v>
      </c>
      <c r="E23" s="44">
        <f>E24</f>
        <v>62</v>
      </c>
      <c r="F23" s="44">
        <f>F24</f>
        <v>2</v>
      </c>
      <c r="G23" s="44">
        <f>G24</f>
        <v>6</v>
      </c>
      <c r="H23" s="44">
        <f>H24</f>
        <v>70</v>
      </c>
      <c r="I23" s="44">
        <f>I24</f>
        <v>4</v>
      </c>
      <c r="J23" s="44" t="str">
        <f>J24</f>
        <v>-</v>
      </c>
      <c r="K23" s="44" t="str">
        <f>K24</f>
        <v>-</v>
      </c>
      <c r="L23" s="44" t="str">
        <f>L24</f>
        <v>-</v>
      </c>
      <c r="M23" s="44">
        <f>M24</f>
        <v>4</v>
      </c>
      <c r="N23" s="146">
        <f>N24</f>
        <v>4.7058823529411766</v>
      </c>
      <c r="O23" s="44">
        <f>O24</f>
        <v>1</v>
      </c>
      <c r="P23" s="146">
        <f>P24</f>
        <v>1.1764705882352941E-2</v>
      </c>
      <c r="Q23" s="44">
        <f>Q24</f>
        <v>2</v>
      </c>
      <c r="R23" s="44">
        <f>R24</f>
        <v>6</v>
      </c>
      <c r="S23" s="44">
        <f>S24</f>
        <v>1</v>
      </c>
      <c r="T23" s="61"/>
    </row>
    <row r="24" spans="1:20" s="60" customFormat="1" ht="13.5" customHeight="1" x14ac:dyDescent="0.55000000000000004">
      <c r="A24" s="145" t="s">
        <v>8</v>
      </c>
      <c r="B24" s="32">
        <v>98</v>
      </c>
      <c r="C24" s="32">
        <v>85</v>
      </c>
      <c r="D24" s="144">
        <v>86.734693877551024</v>
      </c>
      <c r="E24" s="32">
        <v>62</v>
      </c>
      <c r="F24" s="32">
        <v>2</v>
      </c>
      <c r="G24" s="32">
        <v>6</v>
      </c>
      <c r="H24" s="32">
        <v>70</v>
      </c>
      <c r="I24" s="32">
        <v>4</v>
      </c>
      <c r="J24" s="32" t="s">
        <v>0</v>
      </c>
      <c r="K24" s="32" t="s">
        <v>0</v>
      </c>
      <c r="L24" s="32" t="s">
        <v>0</v>
      </c>
      <c r="M24" s="32">
        <v>4</v>
      </c>
      <c r="N24" s="144">
        <v>4.7058823529411766</v>
      </c>
      <c r="O24" s="32">
        <v>1</v>
      </c>
      <c r="P24" s="144">
        <v>1.1764705882352941E-2</v>
      </c>
      <c r="Q24" s="32">
        <v>2</v>
      </c>
      <c r="R24" s="32">
        <v>6</v>
      </c>
      <c r="S24" s="32">
        <v>1</v>
      </c>
      <c r="T24" s="61"/>
    </row>
    <row r="25" spans="1:20" s="60" customFormat="1" ht="13.5" customHeight="1" x14ac:dyDescent="0.55000000000000004">
      <c r="A25" s="143" t="s">
        <v>7</v>
      </c>
      <c r="B25" s="19">
        <v>33</v>
      </c>
      <c r="C25" s="19">
        <v>27</v>
      </c>
      <c r="D25" s="142">
        <v>81.818181818181827</v>
      </c>
      <c r="E25" s="19">
        <v>23</v>
      </c>
      <c r="F25" s="19">
        <v>2</v>
      </c>
      <c r="G25" s="19">
        <v>2</v>
      </c>
      <c r="H25" s="19">
        <v>27</v>
      </c>
      <c r="I25" s="19" t="s">
        <v>0</v>
      </c>
      <c r="J25" s="19" t="s">
        <v>0</v>
      </c>
      <c r="K25" s="19" t="s">
        <v>0</v>
      </c>
      <c r="L25" s="19" t="s">
        <v>0</v>
      </c>
      <c r="M25" s="19" t="s">
        <v>0</v>
      </c>
      <c r="N25" s="142" t="s">
        <v>0</v>
      </c>
      <c r="O25" s="19" t="s">
        <v>0</v>
      </c>
      <c r="P25" s="142" t="s">
        <v>0</v>
      </c>
      <c r="Q25" s="19">
        <v>2</v>
      </c>
      <c r="R25" s="19">
        <v>2</v>
      </c>
      <c r="S25" s="19" t="s">
        <v>0</v>
      </c>
      <c r="T25" s="61"/>
    </row>
    <row r="26" spans="1:20" s="60" customFormat="1" ht="13.5" customHeight="1" x14ac:dyDescent="0.55000000000000004">
      <c r="A26" s="143" t="s">
        <v>6</v>
      </c>
      <c r="B26" s="19">
        <v>26</v>
      </c>
      <c r="C26" s="19">
        <v>24</v>
      </c>
      <c r="D26" s="142">
        <v>92.307692307692307</v>
      </c>
      <c r="E26" s="19">
        <v>24</v>
      </c>
      <c r="F26" s="19" t="s">
        <v>0</v>
      </c>
      <c r="G26" s="19" t="s">
        <v>0</v>
      </c>
      <c r="H26" s="19">
        <v>24</v>
      </c>
      <c r="I26" s="19" t="s">
        <v>0</v>
      </c>
      <c r="J26" s="19" t="s">
        <v>0</v>
      </c>
      <c r="K26" s="19" t="s">
        <v>0</v>
      </c>
      <c r="L26" s="19" t="s">
        <v>0</v>
      </c>
      <c r="M26" s="19" t="s">
        <v>0</v>
      </c>
      <c r="N26" s="142" t="s">
        <v>0</v>
      </c>
      <c r="O26" s="19" t="s">
        <v>0</v>
      </c>
      <c r="P26" s="142" t="s">
        <v>0</v>
      </c>
      <c r="Q26" s="19" t="s">
        <v>0</v>
      </c>
      <c r="R26" s="19">
        <v>2</v>
      </c>
      <c r="S26" s="19" t="s">
        <v>0</v>
      </c>
      <c r="T26" s="61"/>
    </row>
    <row r="27" spans="1:20" s="60" customFormat="1" ht="13.5" customHeight="1" x14ac:dyDescent="0.55000000000000004">
      <c r="A27" s="143" t="s">
        <v>5</v>
      </c>
      <c r="B27" s="19">
        <v>11</v>
      </c>
      <c r="C27" s="19">
        <v>11</v>
      </c>
      <c r="D27" s="142">
        <v>100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  <c r="K27" s="19" t="s">
        <v>0</v>
      </c>
      <c r="L27" s="19" t="s">
        <v>0</v>
      </c>
      <c r="M27" s="19" t="s">
        <v>0</v>
      </c>
      <c r="N27" s="142" t="s">
        <v>0</v>
      </c>
      <c r="O27" s="19" t="s">
        <v>0</v>
      </c>
      <c r="P27" s="142" t="s">
        <v>0</v>
      </c>
      <c r="Q27" s="19" t="s">
        <v>0</v>
      </c>
      <c r="R27" s="19" t="s">
        <v>0</v>
      </c>
      <c r="S27" s="19" t="s">
        <v>0</v>
      </c>
      <c r="T27" s="61"/>
    </row>
    <row r="28" spans="1:20" s="60" customFormat="1" ht="13.5" customHeight="1" x14ac:dyDescent="0.55000000000000004">
      <c r="A28" s="143" t="s">
        <v>4</v>
      </c>
      <c r="B28" s="19">
        <v>15</v>
      </c>
      <c r="C28" s="19">
        <v>12</v>
      </c>
      <c r="D28" s="142">
        <v>80</v>
      </c>
      <c r="E28" s="19">
        <v>5</v>
      </c>
      <c r="F28" s="19" t="s">
        <v>0</v>
      </c>
      <c r="G28" s="19">
        <v>4</v>
      </c>
      <c r="H28" s="19">
        <v>9</v>
      </c>
      <c r="I28" s="19">
        <v>3</v>
      </c>
      <c r="J28" s="19" t="s">
        <v>0</v>
      </c>
      <c r="K28" s="19" t="s">
        <v>0</v>
      </c>
      <c r="L28" s="19" t="s">
        <v>0</v>
      </c>
      <c r="M28" s="19">
        <v>3</v>
      </c>
      <c r="N28" s="142">
        <v>25</v>
      </c>
      <c r="O28" s="19" t="s">
        <v>0</v>
      </c>
      <c r="P28" s="142" t="s">
        <v>0</v>
      </c>
      <c r="Q28" s="19" t="s">
        <v>0</v>
      </c>
      <c r="R28" s="19">
        <v>1</v>
      </c>
      <c r="S28" s="19" t="s">
        <v>0</v>
      </c>
      <c r="T28" s="61"/>
    </row>
    <row r="29" spans="1:20" s="60" customFormat="1" ht="13.5" customHeight="1" x14ac:dyDescent="0.55000000000000004">
      <c r="A29" s="143" t="s">
        <v>3</v>
      </c>
      <c r="B29" s="19">
        <v>13</v>
      </c>
      <c r="C29" s="19">
        <v>11</v>
      </c>
      <c r="D29" s="142">
        <v>84.615384615384613</v>
      </c>
      <c r="E29" s="19">
        <v>10</v>
      </c>
      <c r="F29" s="19" t="s">
        <v>0</v>
      </c>
      <c r="G29" s="19" t="s">
        <v>0</v>
      </c>
      <c r="H29" s="19">
        <v>10</v>
      </c>
      <c r="I29" s="19">
        <v>1</v>
      </c>
      <c r="J29" s="19" t="s">
        <v>0</v>
      </c>
      <c r="K29" s="19" t="s">
        <v>0</v>
      </c>
      <c r="L29" s="19" t="s">
        <v>0</v>
      </c>
      <c r="M29" s="19">
        <v>1</v>
      </c>
      <c r="N29" s="142">
        <v>9.0909090909090917</v>
      </c>
      <c r="O29" s="19">
        <v>1</v>
      </c>
      <c r="P29" s="142">
        <v>9.0909090909090912E-2</v>
      </c>
      <c r="Q29" s="19" t="s">
        <v>0</v>
      </c>
      <c r="R29" s="19">
        <v>1</v>
      </c>
      <c r="S29" s="19">
        <v>1</v>
      </c>
      <c r="T29" s="61"/>
    </row>
    <row r="30" spans="1:20" s="12" customFormat="1" ht="13.5" customHeight="1" x14ac:dyDescent="0.55000000000000004">
      <c r="A30" s="141" t="s">
        <v>80</v>
      </c>
      <c r="B30" s="141"/>
      <c r="C30" s="141"/>
      <c r="D30" s="141"/>
      <c r="E30" s="141"/>
      <c r="F30" s="61"/>
      <c r="G30" s="61"/>
      <c r="H30" s="14"/>
      <c r="I30" s="14"/>
      <c r="J30" s="14"/>
      <c r="K30" s="14"/>
      <c r="L30" s="14"/>
      <c r="M30" s="139"/>
      <c r="N30" s="139"/>
      <c r="O30" s="140"/>
      <c r="P30" s="140"/>
      <c r="Q30" s="139"/>
      <c r="R30" s="14"/>
      <c r="S30" s="14"/>
    </row>
    <row r="31" spans="1:20" s="12" customFormat="1" ht="18" x14ac:dyDescent="0.55000000000000004">
      <c r="A31" s="138"/>
      <c r="B31" s="60"/>
      <c r="C31" s="60"/>
      <c r="D31" s="60"/>
      <c r="E31" s="60"/>
      <c r="F31" s="60"/>
      <c r="G31" s="60"/>
      <c r="M31" s="136"/>
      <c r="N31" s="136"/>
      <c r="O31" s="137"/>
      <c r="P31" s="137"/>
      <c r="Q31" s="136"/>
    </row>
    <row r="32" spans="1:20" s="12" customFormat="1" ht="18" x14ac:dyDescent="0.55000000000000004">
      <c r="A32" s="138"/>
      <c r="B32" s="60"/>
      <c r="C32" s="60"/>
      <c r="D32" s="60"/>
      <c r="E32" s="60"/>
      <c r="F32" s="60"/>
      <c r="G32" s="60"/>
      <c r="M32" s="136"/>
      <c r="N32" s="136"/>
      <c r="O32" s="137"/>
      <c r="P32" s="137"/>
      <c r="Q32" s="136"/>
    </row>
    <row r="33" spans="1:17" s="12" customFormat="1" ht="15" customHeight="1" x14ac:dyDescent="0.55000000000000004">
      <c r="A33" s="138"/>
      <c r="B33" s="60"/>
      <c r="C33" s="60"/>
      <c r="D33" s="60"/>
      <c r="E33" s="60"/>
      <c r="F33" s="60"/>
      <c r="G33" s="60"/>
      <c r="M33" s="136"/>
      <c r="N33" s="136"/>
      <c r="O33" s="137"/>
      <c r="P33" s="137"/>
      <c r="Q33" s="136"/>
    </row>
    <row r="34" spans="1:17" s="12" customFormat="1" ht="15" customHeight="1" x14ac:dyDescent="0.55000000000000004">
      <c r="A34" s="138"/>
      <c r="B34" s="60"/>
      <c r="C34" s="60"/>
      <c r="D34" s="60"/>
      <c r="E34" s="60"/>
      <c r="F34" s="60"/>
      <c r="G34" s="60"/>
      <c r="H34" s="60"/>
      <c r="I34" s="60"/>
      <c r="J34" s="60"/>
      <c r="K34" s="60"/>
      <c r="M34" s="136"/>
      <c r="N34" s="136"/>
      <c r="O34" s="137"/>
      <c r="P34" s="137"/>
      <c r="Q34" s="136"/>
    </row>
    <row r="35" spans="1:17" s="12" customFormat="1" ht="15" customHeight="1" x14ac:dyDescent="0.55000000000000004">
      <c r="A35" s="138"/>
      <c r="M35" s="136"/>
      <c r="N35" s="136"/>
      <c r="O35" s="137"/>
      <c r="P35" s="137"/>
      <c r="Q35" s="136"/>
    </row>
    <row r="36" spans="1:17" ht="13.5" customHeight="1" x14ac:dyDescent="0.55000000000000004">
      <c r="A36" s="15"/>
    </row>
  </sheetData>
  <mergeCells count="20">
    <mergeCell ref="L3:L4"/>
    <mergeCell ref="I2:N2"/>
    <mergeCell ref="I3:I4"/>
    <mergeCell ref="S2:S4"/>
    <mergeCell ref="M3:M4"/>
    <mergeCell ref="O2:O4"/>
    <mergeCell ref="J3:J4"/>
    <mergeCell ref="P2:P3"/>
    <mergeCell ref="R2:R4"/>
    <mergeCell ref="Q2:Q4"/>
    <mergeCell ref="K3:K4"/>
    <mergeCell ref="E2:H2"/>
    <mergeCell ref="E3:E4"/>
    <mergeCell ref="A3:A4"/>
    <mergeCell ref="B2:B4"/>
    <mergeCell ref="C2:C4"/>
    <mergeCell ref="D2:D4"/>
    <mergeCell ref="G3:G4"/>
    <mergeCell ref="H3:H4"/>
    <mergeCell ref="F3:F4"/>
  </mergeCells>
  <phoneticPr fontId="9"/>
  <pageMargins left="0.78740157480314965" right="0.39370078740157483" top="0.39370078740157483" bottom="0.39370078740157483" header="0" footer="0"/>
  <pageSetup paperSize="9" scale="8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1"/>
  <sheetViews>
    <sheetView showGridLines="0" view="pageBreakPreview" zoomScaleNormal="75" workbookViewId="0">
      <pane xSplit="1" ySplit="8" topLeftCell="B9" activePane="bottomRight" state="frozen"/>
      <selection activeCell="L7" sqref="L7"/>
      <selection pane="topRight" activeCell="L7" sqref="L7"/>
      <selection pane="bottomLeft" activeCell="L7" sqref="L7"/>
      <selection pane="bottomRight" activeCell="L7" sqref="L7"/>
    </sheetView>
  </sheetViews>
  <sheetFormatPr defaultColWidth="10" defaultRowHeight="15" x14ac:dyDescent="0.45"/>
  <cols>
    <col min="1" max="1" width="12.26953125" style="3" customWidth="1"/>
    <col min="2" max="3" width="8.453125" style="1" bestFit="1" customWidth="1"/>
    <col min="4" max="4" width="6.453125" style="1" customWidth="1"/>
    <col min="5" max="5" width="8.453125" style="1" bestFit="1" customWidth="1"/>
    <col min="6" max="6" width="7.36328125" style="1" bestFit="1" customWidth="1"/>
    <col min="7" max="7" width="6.08984375" style="1" customWidth="1"/>
    <col min="8" max="9" width="6.26953125" style="1" customWidth="1"/>
    <col min="10" max="10" width="5.90625" style="1" customWidth="1"/>
    <col min="11" max="11" width="6.453125" style="134" customWidth="1"/>
    <col min="12" max="12" width="6.26953125" style="134" bestFit="1" customWidth="1"/>
    <col min="13" max="13" width="7.90625" style="134" bestFit="1" customWidth="1"/>
    <col min="14" max="14" width="5.08984375" style="134" bestFit="1" customWidth="1"/>
    <col min="15" max="15" width="5.36328125" style="134" customWidth="1"/>
    <col min="16" max="17" width="7.36328125" style="1" bestFit="1" customWidth="1"/>
    <col min="18" max="16384" width="10" style="1"/>
  </cols>
  <sheetData>
    <row r="1" spans="1:18" s="12" customFormat="1" ht="18" x14ac:dyDescent="0.55000000000000004">
      <c r="A1" s="133" t="s">
        <v>120</v>
      </c>
      <c r="B1" s="133"/>
      <c r="C1" s="133"/>
      <c r="D1" s="133"/>
      <c r="E1" s="133"/>
      <c r="K1" s="136"/>
      <c r="L1" s="136"/>
      <c r="M1" s="136"/>
      <c r="N1" s="136"/>
      <c r="O1" s="136"/>
      <c r="P1" s="229" t="s">
        <v>78</v>
      </c>
      <c r="Q1" s="229"/>
    </row>
    <row r="2" spans="1:18" s="12" customFormat="1" ht="29.25" customHeight="1" x14ac:dyDescent="0.55000000000000004">
      <c r="A2" s="181"/>
      <c r="B2" s="93" t="s">
        <v>119</v>
      </c>
      <c r="C2" s="93" t="s">
        <v>118</v>
      </c>
      <c r="D2" s="93" t="s">
        <v>117</v>
      </c>
      <c r="E2" s="226" t="s">
        <v>116</v>
      </c>
      <c r="F2" s="178" t="s">
        <v>98</v>
      </c>
      <c r="G2" s="228"/>
      <c r="H2" s="228"/>
      <c r="I2" s="228"/>
      <c r="J2" s="228"/>
      <c r="K2" s="228"/>
      <c r="L2" s="228"/>
      <c r="M2" s="93" t="s">
        <v>115</v>
      </c>
      <c r="N2" s="227" t="s">
        <v>96</v>
      </c>
      <c r="O2" s="226" t="s">
        <v>114</v>
      </c>
      <c r="P2" s="225" t="s">
        <v>94</v>
      </c>
      <c r="Q2" s="225" t="s">
        <v>93</v>
      </c>
      <c r="R2" s="176"/>
    </row>
    <row r="3" spans="1:18" s="12" customFormat="1" ht="66.75" customHeight="1" x14ac:dyDescent="0.55000000000000004">
      <c r="A3" s="224"/>
      <c r="B3" s="170"/>
      <c r="C3" s="170"/>
      <c r="D3" s="223"/>
      <c r="E3" s="222"/>
      <c r="F3" s="85" t="s">
        <v>89</v>
      </c>
      <c r="G3" s="85" t="s">
        <v>88</v>
      </c>
      <c r="H3" s="85" t="s">
        <v>113</v>
      </c>
      <c r="I3" s="85" t="s">
        <v>112</v>
      </c>
      <c r="J3" s="85" t="s">
        <v>61</v>
      </c>
      <c r="K3" s="221" t="s">
        <v>90</v>
      </c>
      <c r="L3" s="220" t="s">
        <v>85</v>
      </c>
      <c r="M3" s="170"/>
      <c r="N3" s="219"/>
      <c r="O3" s="218"/>
      <c r="P3" s="217"/>
      <c r="Q3" s="217"/>
      <c r="R3" s="14"/>
    </row>
    <row r="4" spans="1:18" s="12" customFormat="1" ht="15.75" customHeight="1" x14ac:dyDescent="0.55000000000000004">
      <c r="A4" s="216"/>
      <c r="B4" s="213" t="s">
        <v>111</v>
      </c>
      <c r="C4" s="213" t="s">
        <v>110</v>
      </c>
      <c r="D4" s="215" t="s">
        <v>109</v>
      </c>
      <c r="E4" s="214"/>
      <c r="F4" s="213"/>
      <c r="G4" s="213"/>
      <c r="H4" s="213"/>
      <c r="I4" s="213"/>
      <c r="J4" s="213"/>
      <c r="K4" s="213" t="s">
        <v>108</v>
      </c>
      <c r="L4" s="213" t="s">
        <v>107</v>
      </c>
      <c r="M4" s="82" t="s">
        <v>106</v>
      </c>
      <c r="N4" s="165" t="s">
        <v>83</v>
      </c>
      <c r="O4" s="212"/>
      <c r="P4" s="211"/>
      <c r="Q4" s="211"/>
      <c r="R4" s="14"/>
    </row>
    <row r="5" spans="1:18" s="12" customFormat="1" ht="13.5" customHeight="1" x14ac:dyDescent="0.55000000000000004">
      <c r="A5" s="162" t="s">
        <v>29</v>
      </c>
      <c r="B5" s="44">
        <v>33565</v>
      </c>
      <c r="C5" s="44">
        <v>31202</v>
      </c>
      <c r="D5" s="146">
        <f>IF(SUM(C5)=0,"-",C5/B5*100)</f>
        <v>92.959928496946219</v>
      </c>
      <c r="E5" s="43">
        <v>27139</v>
      </c>
      <c r="F5" s="44">
        <v>2795</v>
      </c>
      <c r="G5" s="44">
        <v>986</v>
      </c>
      <c r="H5" s="44">
        <v>60</v>
      </c>
      <c r="I5" s="44">
        <v>184</v>
      </c>
      <c r="J5" s="44">
        <v>38</v>
      </c>
      <c r="K5" s="43">
        <f>IF(SUM(F5:J5)=0,"-",SUM(F5:J5))</f>
        <v>4063</v>
      </c>
      <c r="L5" s="163">
        <f>IF(SUM(K5)=0,"-",K5/C5*100)</f>
        <v>13.021601179411576</v>
      </c>
      <c r="M5" s="43">
        <v>14547</v>
      </c>
      <c r="N5" s="163">
        <f>IF(SUM(M5)=0,"-",M5/C5)</f>
        <v>0.46622011409525033</v>
      </c>
      <c r="O5" s="44">
        <v>724</v>
      </c>
      <c r="P5" s="44">
        <v>4172</v>
      </c>
      <c r="Q5" s="44">
        <v>1780</v>
      </c>
      <c r="R5" s="14"/>
    </row>
    <row r="6" spans="1:18" s="12" customFormat="1" ht="13.5" customHeight="1" x14ac:dyDescent="0.55000000000000004">
      <c r="A6" s="162" t="s">
        <v>28</v>
      </c>
      <c r="B6" s="44">
        <f>SUM(B7:B8)</f>
        <v>1901</v>
      </c>
      <c r="C6" s="44">
        <f>SUM(C7:C8)</f>
        <v>1662</v>
      </c>
      <c r="D6" s="161">
        <f>SUM(C6/B6)</f>
        <v>0.87427669647553918</v>
      </c>
      <c r="E6" s="44">
        <f>SUM(E7:E8)</f>
        <v>1353</v>
      </c>
      <c r="F6" s="44">
        <f>SUM(F7:F8)</f>
        <v>218</v>
      </c>
      <c r="G6" s="44">
        <f>SUM(G7:G8)</f>
        <v>75</v>
      </c>
      <c r="H6" s="44">
        <f>SUM(H7:H8)</f>
        <v>4</v>
      </c>
      <c r="I6" s="44">
        <f>SUM(I7:I8)</f>
        <v>11</v>
      </c>
      <c r="J6" s="44">
        <f>SUM(J7:J8)</f>
        <v>1</v>
      </c>
      <c r="K6" s="44">
        <f>SUM(K7:K8)</f>
        <v>309</v>
      </c>
      <c r="L6" s="161">
        <f>K6/C6</f>
        <v>0.18592057761732853</v>
      </c>
      <c r="M6" s="44">
        <f>SUM(M7:M8)</f>
        <v>1176</v>
      </c>
      <c r="N6" s="146">
        <f>M6/C6</f>
        <v>0.70758122743682306</v>
      </c>
      <c r="O6" s="44">
        <f>SUM(O7:O8)</f>
        <v>15</v>
      </c>
      <c r="P6" s="44">
        <f>SUM(P7:P8)</f>
        <v>129</v>
      </c>
      <c r="Q6" s="44">
        <f>SUM(Q7:Q8)</f>
        <v>93</v>
      </c>
      <c r="R6" s="14"/>
    </row>
    <row r="7" spans="1:18" s="60" customFormat="1" ht="13.5" customHeight="1" x14ac:dyDescent="0.55000000000000004">
      <c r="A7" s="210" t="s">
        <v>82</v>
      </c>
      <c r="B7" s="207">
        <v>1202</v>
      </c>
      <c r="C7" s="207">
        <v>1132</v>
      </c>
      <c r="D7" s="209">
        <f>IF(SUM(C7)=0,"-",C7/B7*100)</f>
        <v>94.176372712146431</v>
      </c>
      <c r="E7" s="207">
        <v>932</v>
      </c>
      <c r="F7" s="207">
        <v>141</v>
      </c>
      <c r="G7" s="207">
        <v>55</v>
      </c>
      <c r="H7" s="207">
        <v>0</v>
      </c>
      <c r="I7" s="207">
        <v>4</v>
      </c>
      <c r="J7" s="207">
        <v>0</v>
      </c>
      <c r="K7" s="207">
        <f>IF(SUM(F7:J7)=0,"-",SUM(F7:J7))</f>
        <v>200</v>
      </c>
      <c r="L7" s="208">
        <f>IF(SUM(K7)=0,"-",K7/C7*100)</f>
        <v>17.667844522968199</v>
      </c>
      <c r="M7" s="207">
        <v>759</v>
      </c>
      <c r="N7" s="208">
        <f>IF(SUM(M7)=0,"-",M7/C7)</f>
        <v>0.6704946996466431</v>
      </c>
      <c r="O7" s="207">
        <v>12</v>
      </c>
      <c r="P7" s="207">
        <v>100</v>
      </c>
      <c r="Q7" s="207">
        <v>88</v>
      </c>
      <c r="R7" s="61"/>
    </row>
    <row r="8" spans="1:18" s="60" customFormat="1" ht="13.5" customHeight="1" x14ac:dyDescent="0.55000000000000004">
      <c r="A8" s="145" t="s">
        <v>81</v>
      </c>
      <c r="B8" s="31">
        <f>IF(SUM(B9:B16)=0,"-",SUM(B9:B16))</f>
        <v>699</v>
      </c>
      <c r="C8" s="31">
        <f>IF(SUM(C9:C16)=0,"-",SUM(C9:C16))</f>
        <v>530</v>
      </c>
      <c r="D8" s="195">
        <f>IF(SUM(C8)=0,"-",C8/B8*100)</f>
        <v>75.822603719599428</v>
      </c>
      <c r="E8" s="31">
        <f>IF(SUM(E9:E16)=0,"-",SUM(E9:E16))</f>
        <v>421</v>
      </c>
      <c r="F8" s="31">
        <f>IF(SUM(F9:F16)=0,"-",SUM(F9:F16))</f>
        <v>77</v>
      </c>
      <c r="G8" s="31">
        <f>IF(SUM(G9:G16)=0,"-",SUM(G9:G16))</f>
        <v>20</v>
      </c>
      <c r="H8" s="31">
        <f>IF(SUM(H9:H16)=0,"-",SUM(H9:H16))</f>
        <v>4</v>
      </c>
      <c r="I8" s="31">
        <f>IF(SUM(I9:I16)=0,"-",SUM(I9:I16))</f>
        <v>7</v>
      </c>
      <c r="J8" s="31">
        <f>IF(SUM(J9:J16)=0,"-",SUM(J9:J16))</f>
        <v>1</v>
      </c>
      <c r="K8" s="31">
        <f>IF(SUM(K9:K16)=0,"-",SUM(K9:K16))</f>
        <v>109</v>
      </c>
      <c r="L8" s="206">
        <f>IF(SUM(K8)=0,"-",K8/C8*100)</f>
        <v>20.566037735849058</v>
      </c>
      <c r="M8" s="31">
        <f>IF(SUM(M9:M16)=0,"-",SUM(M9:M16))</f>
        <v>417</v>
      </c>
      <c r="N8" s="206">
        <f>IF(SUM(M8)=0,"-",M8/C8)</f>
        <v>0.78679245283018873</v>
      </c>
      <c r="O8" s="31">
        <f>IF(SUM(O9:O16)=0,"-",SUM(O9:O16))</f>
        <v>3</v>
      </c>
      <c r="P8" s="31">
        <f>IF(SUM(P9:P16)=0,"-",SUM(P9:P16))</f>
        <v>29</v>
      </c>
      <c r="Q8" s="31">
        <f>IF(SUM(Q9:Q16)=0,"-",SUM(Q9:Q16))</f>
        <v>5</v>
      </c>
      <c r="R8" s="61"/>
    </row>
    <row r="9" spans="1:18" s="60" customFormat="1" ht="13.5" customHeight="1" x14ac:dyDescent="0.55000000000000004">
      <c r="A9" s="143" t="s">
        <v>25</v>
      </c>
      <c r="B9" s="16">
        <v>325</v>
      </c>
      <c r="C9" s="205">
        <v>192</v>
      </c>
      <c r="D9" s="193">
        <f>IF(SUM(C9)=0,"-",C9/B9*100)</f>
        <v>59.07692307692308</v>
      </c>
      <c r="E9" s="16">
        <v>154</v>
      </c>
      <c r="F9" s="16">
        <v>28</v>
      </c>
      <c r="G9" s="16">
        <v>9</v>
      </c>
      <c r="H9" s="16">
        <v>0</v>
      </c>
      <c r="I9" s="16">
        <v>1</v>
      </c>
      <c r="J9" s="16">
        <v>0</v>
      </c>
      <c r="K9" s="16">
        <v>38</v>
      </c>
      <c r="L9" s="197">
        <f>IF(SUM(K9)=0,"-",K9/C9*100)</f>
        <v>19.791666666666664</v>
      </c>
      <c r="M9" s="16">
        <v>133</v>
      </c>
      <c r="N9" s="196">
        <f>IF(SUM(M9)=0,"-",M9/C9)</f>
        <v>0.69270833333333337</v>
      </c>
      <c r="O9" s="16">
        <v>2</v>
      </c>
      <c r="P9" s="16">
        <v>15</v>
      </c>
      <c r="Q9" s="16">
        <v>5</v>
      </c>
      <c r="R9" s="61"/>
    </row>
    <row r="10" spans="1:18" s="60" customFormat="1" ht="13.5" customHeight="1" x14ac:dyDescent="0.55000000000000004">
      <c r="A10" s="143" t="s">
        <v>24</v>
      </c>
      <c r="B10" s="16">
        <v>28</v>
      </c>
      <c r="C10" s="16">
        <v>28</v>
      </c>
      <c r="D10" s="142">
        <f>IF(SUM(C10)=0,"-",C10/B10*100)</f>
        <v>100</v>
      </c>
      <c r="E10" s="16">
        <v>25</v>
      </c>
      <c r="F10" s="16">
        <v>0</v>
      </c>
      <c r="G10" s="16">
        <v>0</v>
      </c>
      <c r="H10" s="16">
        <v>3</v>
      </c>
      <c r="I10" s="16">
        <v>0</v>
      </c>
      <c r="J10" s="16">
        <v>0</v>
      </c>
      <c r="K10" s="16">
        <v>3</v>
      </c>
      <c r="L10" s="197">
        <f>IF(SUM(K10)=0,"-",K10/C10*100)</f>
        <v>10.714285714285714</v>
      </c>
      <c r="M10" s="16">
        <v>21</v>
      </c>
      <c r="N10" s="196">
        <f>IF(SUM(M10)=0,"-",M10/C10)</f>
        <v>0.75</v>
      </c>
      <c r="O10" s="16">
        <v>0</v>
      </c>
      <c r="P10" s="16">
        <v>1</v>
      </c>
      <c r="Q10" s="16">
        <v>0</v>
      </c>
      <c r="R10" s="61"/>
    </row>
    <row r="11" spans="1:18" s="60" customFormat="1" ht="13.5" customHeight="1" x14ac:dyDescent="0.55000000000000004">
      <c r="A11" s="143" t="s">
        <v>23</v>
      </c>
      <c r="B11" s="16">
        <v>20</v>
      </c>
      <c r="C11" s="16">
        <v>7</v>
      </c>
      <c r="D11" s="142">
        <f>IF(SUM(C11)=0,"-",C11/B11*100)</f>
        <v>35</v>
      </c>
      <c r="E11" s="16">
        <v>6</v>
      </c>
      <c r="F11" s="16">
        <v>0</v>
      </c>
      <c r="G11" s="16">
        <v>0</v>
      </c>
      <c r="H11" s="16">
        <v>0</v>
      </c>
      <c r="I11" s="16">
        <v>0</v>
      </c>
      <c r="J11" s="16">
        <v>1</v>
      </c>
      <c r="K11" s="16">
        <v>1</v>
      </c>
      <c r="L11" s="197">
        <f>IF(SUM(K11)=0,"-",K11/C11*100)</f>
        <v>14.285714285714285</v>
      </c>
      <c r="M11" s="16">
        <v>4</v>
      </c>
      <c r="N11" s="196">
        <f>IF(SUM(M11)=0,"-",M11/C11)</f>
        <v>0.5714285714285714</v>
      </c>
      <c r="O11" s="16">
        <v>0</v>
      </c>
      <c r="P11" s="16">
        <v>0</v>
      </c>
      <c r="Q11" s="16">
        <v>0</v>
      </c>
      <c r="R11" s="61"/>
    </row>
    <row r="12" spans="1:18" s="60" customFormat="1" ht="13.5" customHeight="1" x14ac:dyDescent="0.55000000000000004">
      <c r="A12" s="143" t="s">
        <v>22</v>
      </c>
      <c r="B12" s="16">
        <v>15</v>
      </c>
      <c r="C12" s="16">
        <v>14</v>
      </c>
      <c r="D12" s="142">
        <f>IF(SUM(C12)=0,"-",C12/B12*100)</f>
        <v>93.333333333333329</v>
      </c>
      <c r="E12" s="16">
        <v>12</v>
      </c>
      <c r="F12" s="16">
        <v>1</v>
      </c>
      <c r="G12" s="16">
        <v>0</v>
      </c>
      <c r="H12" s="16">
        <v>0</v>
      </c>
      <c r="I12" s="16">
        <v>1</v>
      </c>
      <c r="J12" s="16">
        <v>0</v>
      </c>
      <c r="K12" s="16">
        <v>2</v>
      </c>
      <c r="L12" s="197">
        <f>IF(SUM(K12)=0,"-",K12/C12*100)</f>
        <v>14.285714285714285</v>
      </c>
      <c r="M12" s="16">
        <v>12</v>
      </c>
      <c r="N12" s="196">
        <f>IF(SUM(M12)=0,"-",M12/C12)</f>
        <v>0.8571428571428571</v>
      </c>
      <c r="O12" s="16">
        <v>0</v>
      </c>
      <c r="P12" s="16">
        <v>0</v>
      </c>
      <c r="Q12" s="16">
        <v>0</v>
      </c>
      <c r="R12" s="61"/>
    </row>
    <row r="13" spans="1:18" s="60" customFormat="1" ht="13.5" customHeight="1" x14ac:dyDescent="0.55000000000000004">
      <c r="A13" s="143" t="s">
        <v>21</v>
      </c>
      <c r="B13" s="153">
        <v>13</v>
      </c>
      <c r="C13" s="153">
        <v>11</v>
      </c>
      <c r="D13" s="204">
        <f>IF(SUM(C13)=0,"-",C13/B13*100)</f>
        <v>84.615384615384613</v>
      </c>
      <c r="E13" s="153">
        <v>7</v>
      </c>
      <c r="F13" s="153">
        <v>4</v>
      </c>
      <c r="G13" s="153">
        <v>0</v>
      </c>
      <c r="H13" s="153">
        <v>0</v>
      </c>
      <c r="I13" s="153">
        <v>0</v>
      </c>
      <c r="J13" s="153">
        <v>0</v>
      </c>
      <c r="K13" s="153">
        <v>4</v>
      </c>
      <c r="L13" s="203">
        <f>IF(SUM(K13)=0,"-",K13/C13*100)</f>
        <v>36.363636363636367</v>
      </c>
      <c r="M13" s="153">
        <v>10</v>
      </c>
      <c r="N13" s="202">
        <f>IF(SUM(M13)=0,"-",M13/C13)</f>
        <v>0.90909090909090906</v>
      </c>
      <c r="O13" s="153">
        <v>0</v>
      </c>
      <c r="P13" s="153">
        <v>0</v>
      </c>
      <c r="Q13" s="153">
        <v>0</v>
      </c>
      <c r="R13" s="61"/>
    </row>
    <row r="14" spans="1:18" s="60" customFormat="1" ht="13.5" customHeight="1" x14ac:dyDescent="0.55000000000000004">
      <c r="A14" s="143" t="s">
        <v>20</v>
      </c>
      <c r="B14" s="19">
        <v>222</v>
      </c>
      <c r="C14" s="19">
        <v>208</v>
      </c>
      <c r="D14" s="142">
        <f>IF(SUM(C14)=0,"-",C14/B14*100)</f>
        <v>93.693693693693689</v>
      </c>
      <c r="E14" s="19">
        <v>160</v>
      </c>
      <c r="F14" s="19">
        <v>36</v>
      </c>
      <c r="G14" s="19">
        <v>10</v>
      </c>
      <c r="H14" s="201">
        <v>1</v>
      </c>
      <c r="I14" s="19">
        <v>1</v>
      </c>
      <c r="J14" s="153">
        <v>0</v>
      </c>
      <c r="K14" s="19">
        <v>48</v>
      </c>
      <c r="L14" s="200">
        <f>IF(SUM(K14)=0,"-",K14/C14*100)</f>
        <v>23.076923076923077</v>
      </c>
      <c r="M14" s="19">
        <v>164</v>
      </c>
      <c r="N14" s="199">
        <f>IF(SUM(M14)=0,"-",M14/C14)</f>
        <v>0.78846153846153844</v>
      </c>
      <c r="O14" s="19">
        <v>0</v>
      </c>
      <c r="P14" s="198">
        <v>6</v>
      </c>
      <c r="Q14" s="19">
        <v>0</v>
      </c>
      <c r="R14" s="61"/>
    </row>
    <row r="15" spans="1:18" s="60" customFormat="1" ht="13.5" customHeight="1" x14ac:dyDescent="0.55000000000000004">
      <c r="A15" s="143" t="s">
        <v>19</v>
      </c>
      <c r="B15" s="16">
        <v>11</v>
      </c>
      <c r="C15" s="16">
        <v>11</v>
      </c>
      <c r="D15" s="142">
        <f>IF(SUM(C15)=0,"-",C15/B15*100)</f>
        <v>100</v>
      </c>
      <c r="E15" s="16">
        <v>9</v>
      </c>
      <c r="F15" s="16">
        <v>1</v>
      </c>
      <c r="G15" s="16">
        <v>0</v>
      </c>
      <c r="H15" s="16">
        <v>0</v>
      </c>
      <c r="I15" s="16">
        <v>1</v>
      </c>
      <c r="J15" s="16">
        <v>0</v>
      </c>
      <c r="K15" s="16">
        <v>2</v>
      </c>
      <c r="L15" s="197">
        <f>IF(SUM(K15)=0,"-",K15/C15*100)</f>
        <v>18.181818181818183</v>
      </c>
      <c r="M15" s="16">
        <v>11</v>
      </c>
      <c r="N15" s="196">
        <f>IF(SUM(M15)=0,"-",M15/C15)</f>
        <v>1</v>
      </c>
      <c r="O15" s="16">
        <v>0</v>
      </c>
      <c r="P15" s="16">
        <v>3</v>
      </c>
      <c r="Q15" s="16">
        <v>0</v>
      </c>
      <c r="R15" s="61"/>
    </row>
    <row r="16" spans="1:18" s="60" customFormat="1" ht="13.5" customHeight="1" x14ac:dyDescent="0.55000000000000004">
      <c r="A16" s="143" t="s">
        <v>18</v>
      </c>
      <c r="B16" s="16">
        <v>65</v>
      </c>
      <c r="C16" s="16">
        <v>59</v>
      </c>
      <c r="D16" s="142">
        <f>IF(SUM(C16)=0,"-",C16/B16*100)</f>
        <v>90.769230769230774</v>
      </c>
      <c r="E16" s="16">
        <v>48</v>
      </c>
      <c r="F16" s="16">
        <v>7</v>
      </c>
      <c r="G16" s="16">
        <v>1</v>
      </c>
      <c r="H16" s="16">
        <v>0</v>
      </c>
      <c r="I16" s="16">
        <v>3</v>
      </c>
      <c r="J16" s="16">
        <v>0</v>
      </c>
      <c r="K16" s="16">
        <v>11</v>
      </c>
      <c r="L16" s="197">
        <f>IF(SUM(K16)=0,"-",K16/C16*100)</f>
        <v>18.64406779661017</v>
      </c>
      <c r="M16" s="16">
        <v>62</v>
      </c>
      <c r="N16" s="196">
        <f>IF(SUM(M16)=0,"-",M16/C16)</f>
        <v>1.0508474576271187</v>
      </c>
      <c r="O16" s="16">
        <v>1</v>
      </c>
      <c r="P16" s="16">
        <v>4</v>
      </c>
      <c r="Q16" s="16">
        <v>0</v>
      </c>
      <c r="R16" s="61"/>
    </row>
    <row r="17" spans="1:18" s="60" customFormat="1" ht="39.5" customHeight="1" x14ac:dyDescent="0.55000000000000004">
      <c r="A17" s="147" t="s">
        <v>105</v>
      </c>
      <c r="B17" s="44">
        <f>B18</f>
        <v>160</v>
      </c>
      <c r="C17" s="44">
        <f>C18</f>
        <v>163</v>
      </c>
      <c r="D17" s="146">
        <f>D18</f>
        <v>101.875</v>
      </c>
      <c r="E17" s="44">
        <f>E18</f>
        <v>146</v>
      </c>
      <c r="F17" s="44">
        <f>F18</f>
        <v>14</v>
      </c>
      <c r="G17" s="44">
        <f>G18</f>
        <v>9</v>
      </c>
      <c r="H17" s="44" t="str">
        <f>H18</f>
        <v>-</v>
      </c>
      <c r="I17" s="44">
        <f>I18</f>
        <v>3</v>
      </c>
      <c r="J17" s="44">
        <f>J18</f>
        <v>2</v>
      </c>
      <c r="K17" s="44">
        <f>K18</f>
        <v>28</v>
      </c>
      <c r="L17" s="194">
        <f>L18</f>
        <v>17.177914110429448</v>
      </c>
      <c r="M17" s="44">
        <f>M18</f>
        <v>106</v>
      </c>
      <c r="N17" s="194">
        <f>N18</f>
        <v>0.65030674846625769</v>
      </c>
      <c r="O17" s="44" t="str">
        <f>O18</f>
        <v>-</v>
      </c>
      <c r="P17" s="44">
        <f>P18</f>
        <v>9</v>
      </c>
      <c r="Q17" s="44" t="str">
        <f>Q18</f>
        <v>-</v>
      </c>
      <c r="R17" s="61"/>
    </row>
    <row r="18" spans="1:18" s="60" customFormat="1" ht="13.5" customHeight="1" x14ac:dyDescent="0.55000000000000004">
      <c r="A18" s="145" t="s">
        <v>14</v>
      </c>
      <c r="B18" s="32">
        <v>160</v>
      </c>
      <c r="C18" s="32">
        <v>163</v>
      </c>
      <c r="D18" s="144">
        <v>101.875</v>
      </c>
      <c r="E18" s="32">
        <v>146</v>
      </c>
      <c r="F18" s="32">
        <v>14</v>
      </c>
      <c r="G18" s="32">
        <v>9</v>
      </c>
      <c r="H18" s="32" t="s">
        <v>0</v>
      </c>
      <c r="I18" s="32">
        <v>3</v>
      </c>
      <c r="J18" s="32">
        <v>2</v>
      </c>
      <c r="K18" s="32">
        <v>28</v>
      </c>
      <c r="L18" s="195">
        <v>17.177914110429448</v>
      </c>
      <c r="M18" s="32">
        <v>106</v>
      </c>
      <c r="N18" s="195">
        <v>0.65030674846625769</v>
      </c>
      <c r="O18" s="32" t="s">
        <v>0</v>
      </c>
      <c r="P18" s="32">
        <v>9</v>
      </c>
      <c r="Q18" s="32" t="s">
        <v>0</v>
      </c>
      <c r="R18" s="61"/>
    </row>
    <row r="19" spans="1:18" s="60" customFormat="1" ht="13.5" customHeight="1" x14ac:dyDescent="0.55000000000000004">
      <c r="A19" s="143" t="s">
        <v>13</v>
      </c>
      <c r="B19" s="19">
        <v>91</v>
      </c>
      <c r="C19" s="19">
        <v>94</v>
      </c>
      <c r="D19" s="142">
        <v>103.29670329670331</v>
      </c>
      <c r="E19" s="19">
        <v>75</v>
      </c>
      <c r="F19" s="19">
        <v>8</v>
      </c>
      <c r="G19" s="19">
        <v>8</v>
      </c>
      <c r="H19" s="19">
        <v>0</v>
      </c>
      <c r="I19" s="19">
        <v>3</v>
      </c>
      <c r="J19" s="19">
        <v>0</v>
      </c>
      <c r="K19" s="19">
        <v>19</v>
      </c>
      <c r="L19" s="194">
        <v>20.212765957446805</v>
      </c>
      <c r="M19" s="19">
        <v>86</v>
      </c>
      <c r="N19" s="193">
        <v>0.91489361702127658</v>
      </c>
      <c r="O19" s="19">
        <v>0</v>
      </c>
      <c r="P19" s="19">
        <v>9</v>
      </c>
      <c r="Q19" s="19">
        <v>0</v>
      </c>
      <c r="R19" s="61"/>
    </row>
    <row r="20" spans="1:18" s="60" customFormat="1" ht="13.5" customHeight="1" x14ac:dyDescent="0.55000000000000004">
      <c r="A20" s="143" t="s">
        <v>12</v>
      </c>
      <c r="B20" s="19">
        <v>24</v>
      </c>
      <c r="C20" s="19">
        <v>24</v>
      </c>
      <c r="D20" s="142">
        <v>100</v>
      </c>
      <c r="E20" s="19">
        <v>21</v>
      </c>
      <c r="F20" s="19">
        <v>2</v>
      </c>
      <c r="G20" s="19">
        <v>1</v>
      </c>
      <c r="H20" s="19">
        <v>0</v>
      </c>
      <c r="I20" s="19">
        <v>0</v>
      </c>
      <c r="J20" s="19">
        <v>0</v>
      </c>
      <c r="K20" s="19">
        <v>3</v>
      </c>
      <c r="L20" s="194">
        <v>12.5</v>
      </c>
      <c r="M20" s="19">
        <v>15</v>
      </c>
      <c r="N20" s="193">
        <v>0.625</v>
      </c>
      <c r="O20" s="19">
        <v>0</v>
      </c>
      <c r="P20" s="19">
        <v>0</v>
      </c>
      <c r="Q20" s="19">
        <v>0</v>
      </c>
      <c r="R20" s="61"/>
    </row>
    <row r="21" spans="1:18" s="60" customFormat="1" ht="13.5" customHeight="1" x14ac:dyDescent="0.55000000000000004">
      <c r="A21" s="143" t="s">
        <v>11</v>
      </c>
      <c r="B21" s="19">
        <v>24</v>
      </c>
      <c r="C21" s="19">
        <v>24</v>
      </c>
      <c r="D21" s="142">
        <v>100</v>
      </c>
      <c r="E21" s="19">
        <v>21</v>
      </c>
      <c r="F21" s="19">
        <v>3</v>
      </c>
      <c r="G21" s="19">
        <v>0</v>
      </c>
      <c r="H21" s="19">
        <v>0</v>
      </c>
      <c r="I21" s="19">
        <v>0</v>
      </c>
      <c r="J21" s="19">
        <v>0</v>
      </c>
      <c r="K21" s="19">
        <v>3</v>
      </c>
      <c r="L21" s="194">
        <v>12.5</v>
      </c>
      <c r="M21" s="19">
        <v>4</v>
      </c>
      <c r="N21" s="193">
        <v>0.16666666666666666</v>
      </c>
      <c r="O21" s="19">
        <v>0</v>
      </c>
      <c r="P21" s="19">
        <v>0</v>
      </c>
      <c r="Q21" s="19">
        <v>0</v>
      </c>
      <c r="R21" s="61"/>
    </row>
    <row r="22" spans="1:18" s="60" customFormat="1" ht="13.5" customHeight="1" x14ac:dyDescent="0.55000000000000004">
      <c r="A22" s="143" t="s">
        <v>10</v>
      </c>
      <c r="B22" s="19">
        <v>21</v>
      </c>
      <c r="C22" s="19">
        <v>21</v>
      </c>
      <c r="D22" s="142">
        <v>100</v>
      </c>
      <c r="E22" s="19">
        <v>29</v>
      </c>
      <c r="F22" s="19">
        <v>1</v>
      </c>
      <c r="G22" s="19">
        <v>0</v>
      </c>
      <c r="H22" s="19">
        <v>0</v>
      </c>
      <c r="I22" s="19">
        <v>0</v>
      </c>
      <c r="J22" s="19">
        <v>2</v>
      </c>
      <c r="K22" s="19">
        <v>3</v>
      </c>
      <c r="L22" s="194">
        <v>14.285714285714285</v>
      </c>
      <c r="M22" s="19">
        <v>1</v>
      </c>
      <c r="N22" s="193">
        <v>4.7619047619047616E-2</v>
      </c>
      <c r="O22" s="19">
        <v>0</v>
      </c>
      <c r="P22" s="19">
        <v>0</v>
      </c>
      <c r="Q22" s="19">
        <v>0</v>
      </c>
      <c r="R22" s="61"/>
    </row>
    <row r="23" spans="1:18" s="60" customFormat="1" ht="39.5" customHeight="1" x14ac:dyDescent="0.55000000000000004">
      <c r="A23" s="147" t="s">
        <v>104</v>
      </c>
      <c r="B23" s="44">
        <f>B24</f>
        <v>113</v>
      </c>
      <c r="C23" s="44">
        <f>C24</f>
        <v>92</v>
      </c>
      <c r="D23" s="146">
        <f>D24</f>
        <v>81.415929203539832</v>
      </c>
      <c r="E23" s="44">
        <f>E24</f>
        <v>75</v>
      </c>
      <c r="F23" s="44">
        <f>F24</f>
        <v>11</v>
      </c>
      <c r="G23" s="44">
        <f>G24</f>
        <v>2</v>
      </c>
      <c r="H23" s="44" t="str">
        <f>H24</f>
        <v>-</v>
      </c>
      <c r="I23" s="44">
        <f>I24</f>
        <v>4</v>
      </c>
      <c r="J23" s="44" t="str">
        <f>J24</f>
        <v>-</v>
      </c>
      <c r="K23" s="44">
        <f>K24</f>
        <v>17</v>
      </c>
      <c r="L23" s="194">
        <f>L24</f>
        <v>18.478260869565215</v>
      </c>
      <c r="M23" s="44">
        <f>M24</f>
        <v>42</v>
      </c>
      <c r="N23" s="194">
        <f>N24</f>
        <v>0.45652173913043476</v>
      </c>
      <c r="O23" s="44" t="str">
        <f>O24</f>
        <v>-</v>
      </c>
      <c r="P23" s="44">
        <f>P24</f>
        <v>9</v>
      </c>
      <c r="Q23" s="44" t="str">
        <f>Q24</f>
        <v>-</v>
      </c>
      <c r="R23" s="61"/>
    </row>
    <row r="24" spans="1:18" s="60" customFormat="1" ht="13.5" customHeight="1" x14ac:dyDescent="0.55000000000000004">
      <c r="A24" s="145" t="s">
        <v>8</v>
      </c>
      <c r="B24" s="32">
        <v>113</v>
      </c>
      <c r="C24" s="32">
        <v>92</v>
      </c>
      <c r="D24" s="144">
        <v>81.415929203539832</v>
      </c>
      <c r="E24" s="32">
        <v>75</v>
      </c>
      <c r="F24" s="32">
        <v>11</v>
      </c>
      <c r="G24" s="32">
        <v>2</v>
      </c>
      <c r="H24" s="32" t="s">
        <v>0</v>
      </c>
      <c r="I24" s="32">
        <v>4</v>
      </c>
      <c r="J24" s="32" t="s">
        <v>0</v>
      </c>
      <c r="K24" s="32">
        <v>17</v>
      </c>
      <c r="L24" s="195">
        <v>18.478260869565215</v>
      </c>
      <c r="M24" s="32">
        <v>42</v>
      </c>
      <c r="N24" s="195">
        <v>0.45652173913043476</v>
      </c>
      <c r="O24" s="32" t="s">
        <v>0</v>
      </c>
      <c r="P24" s="32">
        <v>9</v>
      </c>
      <c r="Q24" s="32" t="s">
        <v>0</v>
      </c>
      <c r="R24" s="61"/>
    </row>
    <row r="25" spans="1:18" s="60" customFormat="1" ht="13.5" customHeight="1" x14ac:dyDescent="0.55000000000000004">
      <c r="A25" s="143" t="s">
        <v>7</v>
      </c>
      <c r="B25" s="19">
        <v>50</v>
      </c>
      <c r="C25" s="19">
        <v>29</v>
      </c>
      <c r="D25" s="142">
        <v>57.999999999999993</v>
      </c>
      <c r="E25" s="19">
        <v>26</v>
      </c>
      <c r="F25" s="19">
        <v>3</v>
      </c>
      <c r="G25" s="19" t="s">
        <v>0</v>
      </c>
      <c r="H25" s="19" t="s">
        <v>0</v>
      </c>
      <c r="I25" s="19" t="s">
        <v>0</v>
      </c>
      <c r="J25" s="19" t="s">
        <v>0</v>
      </c>
      <c r="K25" s="19">
        <v>3</v>
      </c>
      <c r="L25" s="194">
        <v>10.344827586206897</v>
      </c>
      <c r="M25" s="19">
        <v>7</v>
      </c>
      <c r="N25" s="193">
        <v>0.2413793103448276</v>
      </c>
      <c r="O25" s="19" t="s">
        <v>0</v>
      </c>
      <c r="P25" s="19">
        <v>1</v>
      </c>
      <c r="Q25" s="19" t="s">
        <v>0</v>
      </c>
      <c r="R25" s="61"/>
    </row>
    <row r="26" spans="1:18" s="60" customFormat="1" ht="13.5" customHeight="1" x14ac:dyDescent="0.55000000000000004">
      <c r="A26" s="143" t="s">
        <v>6</v>
      </c>
      <c r="B26" s="19">
        <v>18</v>
      </c>
      <c r="C26" s="19">
        <v>18</v>
      </c>
      <c r="D26" s="142">
        <v>100</v>
      </c>
      <c r="E26" s="19">
        <v>17</v>
      </c>
      <c r="F26" s="19">
        <v>1</v>
      </c>
      <c r="G26" s="19" t="s">
        <v>0</v>
      </c>
      <c r="H26" s="19" t="s">
        <v>0</v>
      </c>
      <c r="I26" s="19" t="s">
        <v>0</v>
      </c>
      <c r="J26" s="19" t="s">
        <v>0</v>
      </c>
      <c r="K26" s="19">
        <v>1</v>
      </c>
      <c r="L26" s="194">
        <v>5.5555555555555554</v>
      </c>
      <c r="M26" s="19">
        <v>1</v>
      </c>
      <c r="N26" s="193">
        <v>5.5555555555555552E-2</v>
      </c>
      <c r="O26" s="19" t="s">
        <v>0</v>
      </c>
      <c r="P26" s="19" t="s">
        <v>0</v>
      </c>
      <c r="Q26" s="19" t="s">
        <v>0</v>
      </c>
      <c r="R26" s="61"/>
    </row>
    <row r="27" spans="1:18" s="60" customFormat="1" ht="13.5" customHeight="1" x14ac:dyDescent="0.55000000000000004">
      <c r="A27" s="143" t="s">
        <v>5</v>
      </c>
      <c r="B27" s="19">
        <v>16</v>
      </c>
      <c r="C27" s="19">
        <v>16</v>
      </c>
      <c r="D27" s="142">
        <v>100</v>
      </c>
      <c r="E27" s="19">
        <v>14</v>
      </c>
      <c r="F27" s="19">
        <v>1</v>
      </c>
      <c r="G27" s="19">
        <v>1</v>
      </c>
      <c r="H27" s="19" t="s">
        <v>0</v>
      </c>
      <c r="I27" s="19" t="s">
        <v>0</v>
      </c>
      <c r="J27" s="19" t="s">
        <v>0</v>
      </c>
      <c r="K27" s="19">
        <v>2</v>
      </c>
      <c r="L27" s="194">
        <v>12.5</v>
      </c>
      <c r="M27" s="19">
        <v>14</v>
      </c>
      <c r="N27" s="193">
        <v>0.875</v>
      </c>
      <c r="O27" s="19" t="s">
        <v>0</v>
      </c>
      <c r="P27" s="19">
        <v>2</v>
      </c>
      <c r="Q27" s="19" t="s">
        <v>0</v>
      </c>
      <c r="R27" s="61"/>
    </row>
    <row r="28" spans="1:18" s="60" customFormat="1" ht="13.5" customHeight="1" x14ac:dyDescent="0.55000000000000004">
      <c r="A28" s="143" t="s">
        <v>4</v>
      </c>
      <c r="B28" s="19">
        <v>17</v>
      </c>
      <c r="C28" s="19">
        <v>17</v>
      </c>
      <c r="D28" s="142">
        <v>100</v>
      </c>
      <c r="E28" s="19">
        <v>11</v>
      </c>
      <c r="F28" s="19">
        <v>3</v>
      </c>
      <c r="G28" s="19" t="s">
        <v>0</v>
      </c>
      <c r="H28" s="19" t="s">
        <v>0</v>
      </c>
      <c r="I28" s="19">
        <v>3</v>
      </c>
      <c r="J28" s="19"/>
      <c r="K28" s="19">
        <v>6</v>
      </c>
      <c r="L28" s="194">
        <v>35.294117647058826</v>
      </c>
      <c r="M28" s="19" t="s">
        <v>0</v>
      </c>
      <c r="N28" s="193" t="s">
        <v>0</v>
      </c>
      <c r="O28" s="19" t="s">
        <v>0</v>
      </c>
      <c r="P28" s="19">
        <v>1</v>
      </c>
      <c r="Q28" s="19" t="s">
        <v>0</v>
      </c>
      <c r="R28" s="61"/>
    </row>
    <row r="29" spans="1:18" s="60" customFormat="1" ht="13.5" customHeight="1" x14ac:dyDescent="0.55000000000000004">
      <c r="A29" s="192" t="s">
        <v>3</v>
      </c>
      <c r="B29" s="19">
        <v>12</v>
      </c>
      <c r="C29" s="19">
        <v>12</v>
      </c>
      <c r="D29" s="19">
        <v>100</v>
      </c>
      <c r="E29" s="19">
        <v>7</v>
      </c>
      <c r="F29" s="19">
        <v>3</v>
      </c>
      <c r="G29" s="19">
        <v>1</v>
      </c>
      <c r="H29" s="17" t="s">
        <v>0</v>
      </c>
      <c r="I29" s="17">
        <v>1</v>
      </c>
      <c r="J29" s="17" t="s">
        <v>0</v>
      </c>
      <c r="K29" s="17">
        <v>5</v>
      </c>
      <c r="L29" s="44">
        <v>41.666666666666671</v>
      </c>
      <c r="M29" s="17">
        <v>20</v>
      </c>
      <c r="N29" s="17">
        <v>1.6666666666666667</v>
      </c>
      <c r="O29" s="17" t="s">
        <v>0</v>
      </c>
      <c r="P29" s="17">
        <v>5</v>
      </c>
      <c r="Q29" s="17" t="s">
        <v>0</v>
      </c>
      <c r="R29" s="61"/>
    </row>
    <row r="30" spans="1:18" s="12" customFormat="1" ht="13.5" customHeight="1" x14ac:dyDescent="0.55000000000000004">
      <c r="A30" s="141" t="s">
        <v>80</v>
      </c>
      <c r="B30" s="141"/>
      <c r="C30" s="141"/>
      <c r="D30" s="141"/>
      <c r="E30" s="141"/>
      <c r="F30" s="61"/>
      <c r="G30" s="61"/>
      <c r="H30" s="14"/>
      <c r="I30" s="14"/>
      <c r="J30" s="14"/>
      <c r="K30" s="139"/>
      <c r="L30" s="139"/>
      <c r="M30" s="139"/>
      <c r="N30" s="139"/>
      <c r="O30" s="139"/>
      <c r="P30" s="14"/>
      <c r="Q30" s="14"/>
    </row>
    <row r="31" spans="1:18" s="12" customFormat="1" ht="18" x14ac:dyDescent="0.55000000000000004">
      <c r="A31" s="138"/>
      <c r="B31" s="60"/>
      <c r="C31" s="60"/>
      <c r="D31" s="60"/>
      <c r="E31" s="60"/>
      <c r="F31" s="60"/>
      <c r="G31" s="60"/>
      <c r="K31" s="136"/>
      <c r="L31" s="136"/>
      <c r="M31" s="136"/>
      <c r="N31" s="136"/>
      <c r="O31" s="136"/>
    </row>
    <row r="32" spans="1:18" s="12" customFormat="1" ht="18" x14ac:dyDescent="0.55000000000000004">
      <c r="A32" s="138"/>
      <c r="B32" s="60"/>
      <c r="C32" s="60"/>
      <c r="D32" s="60"/>
      <c r="E32" s="60"/>
      <c r="F32" s="60"/>
      <c r="G32" s="60"/>
      <c r="K32" s="136"/>
      <c r="L32" s="136"/>
      <c r="M32" s="136"/>
      <c r="N32" s="136"/>
      <c r="O32" s="136"/>
    </row>
    <row r="33" spans="1:17" s="12" customFormat="1" ht="17.25" customHeight="1" x14ac:dyDescent="0.55000000000000004">
      <c r="A33" s="138"/>
      <c r="B33" s="60"/>
      <c r="C33" s="60"/>
      <c r="D33" s="60"/>
      <c r="E33" s="60"/>
      <c r="F33" s="60"/>
      <c r="G33" s="60"/>
      <c r="J33" s="185"/>
      <c r="K33" s="136"/>
      <c r="L33" s="136"/>
      <c r="M33" s="136"/>
      <c r="N33" s="136"/>
      <c r="O33" s="136"/>
    </row>
    <row r="34" spans="1:17" s="12" customFormat="1" ht="17.25" customHeight="1" x14ac:dyDescent="0.55000000000000004">
      <c r="A34" s="189"/>
      <c r="B34" s="191"/>
      <c r="C34" s="191"/>
      <c r="D34" s="191"/>
      <c r="E34" s="191"/>
      <c r="F34" s="191"/>
      <c r="G34" s="191"/>
      <c r="H34" s="191"/>
      <c r="I34" s="191"/>
      <c r="J34" s="185"/>
      <c r="K34" s="190"/>
      <c r="L34" s="190"/>
      <c r="M34" s="186"/>
      <c r="N34" s="186"/>
      <c r="O34" s="186"/>
      <c r="P34" s="188"/>
      <c r="Q34" s="188"/>
    </row>
    <row r="35" spans="1:17" s="12" customFormat="1" ht="17.25" customHeight="1" x14ac:dyDescent="0.55000000000000004">
      <c r="A35" s="189"/>
      <c r="B35" s="188"/>
      <c r="C35" s="188"/>
      <c r="D35" s="188"/>
      <c r="E35" s="188"/>
      <c r="F35" s="188"/>
      <c r="G35" s="188"/>
      <c r="H35" s="188"/>
      <c r="I35" s="188"/>
      <c r="J35" s="185"/>
      <c r="K35" s="186"/>
      <c r="L35" s="186"/>
      <c r="M35" s="186"/>
      <c r="N35" s="186"/>
      <c r="O35" s="186"/>
      <c r="P35" s="188"/>
      <c r="Q35" s="188"/>
    </row>
    <row r="36" spans="1:17" s="182" customFormat="1" ht="20.149999999999999" customHeight="1" x14ac:dyDescent="0.2">
      <c r="A36" s="187"/>
      <c r="B36" s="185"/>
      <c r="C36" s="185"/>
      <c r="D36" s="185"/>
      <c r="E36" s="185"/>
      <c r="F36" s="185"/>
      <c r="G36" s="185"/>
      <c r="H36" s="185"/>
      <c r="I36" s="185"/>
      <c r="J36" s="185"/>
      <c r="K36" s="186"/>
      <c r="L36" s="186"/>
      <c r="M36" s="186"/>
      <c r="N36" s="186"/>
      <c r="O36" s="186"/>
      <c r="P36" s="185"/>
      <c r="Q36" s="185"/>
    </row>
    <row r="37" spans="1:17" s="182" customFormat="1" ht="20.149999999999999" customHeight="1" x14ac:dyDescent="0.2">
      <c r="A37" s="184"/>
      <c r="K37" s="183"/>
      <c r="L37" s="183"/>
      <c r="M37" s="183"/>
      <c r="N37" s="183"/>
      <c r="O37" s="183"/>
    </row>
    <row r="38" spans="1:17" s="182" customFormat="1" ht="20.149999999999999" customHeight="1" x14ac:dyDescent="0.2">
      <c r="A38" s="184"/>
      <c r="K38" s="183"/>
      <c r="L38" s="183"/>
      <c r="M38" s="183"/>
      <c r="N38" s="183"/>
      <c r="O38" s="183"/>
    </row>
    <row r="39" spans="1:17" s="182" customFormat="1" ht="20.149999999999999" customHeight="1" x14ac:dyDescent="0.2">
      <c r="A39" s="184"/>
      <c r="K39" s="183"/>
      <c r="L39" s="183"/>
      <c r="M39" s="183"/>
      <c r="N39" s="183"/>
      <c r="O39" s="183"/>
    </row>
    <row r="40" spans="1:17" s="182" customFormat="1" ht="20.149999999999999" customHeight="1" x14ac:dyDescent="0.2">
      <c r="A40" s="184"/>
      <c r="K40" s="183"/>
      <c r="L40" s="183"/>
      <c r="M40" s="183"/>
      <c r="N40" s="183"/>
      <c r="O40" s="183"/>
    </row>
    <row r="41" spans="1:17" s="182" customFormat="1" ht="20.149999999999999" customHeight="1" x14ac:dyDescent="0.2">
      <c r="A41" s="184"/>
      <c r="K41" s="183"/>
      <c r="L41" s="183"/>
      <c r="M41" s="183"/>
      <c r="N41" s="183"/>
      <c r="O41" s="183"/>
    </row>
  </sheetData>
  <mergeCells count="11">
    <mergeCell ref="Q2:Q4"/>
    <mergeCell ref="P1:Q1"/>
    <mergeCell ref="B2:B3"/>
    <mergeCell ref="C2:C3"/>
    <mergeCell ref="D2:D3"/>
    <mergeCell ref="E2:E3"/>
    <mergeCell ref="F2:L2"/>
    <mergeCell ref="M2:M3"/>
    <mergeCell ref="N2:N3"/>
    <mergeCell ref="O2:O3"/>
    <mergeCell ref="P2:P4"/>
  </mergeCells>
  <phoneticPr fontId="9"/>
  <pageMargins left="0.78740157480314965" right="0.78740157480314965" top="0.78740157480314965" bottom="0.78740157480314965" header="0" footer="0"/>
  <pageSetup paperSize="9" pageOrder="overThenDown" orientation="landscape" r:id="rId1"/>
  <headerFooter alignWithMargins="0"/>
  <rowBreaks count="4" manualBreakCount="4">
    <brk id="64" max="16383" man="1"/>
    <brk id="131" max="16383" man="1"/>
    <brk id="208" max="16383" man="1"/>
    <brk id="22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8"/>
  <sheetViews>
    <sheetView showGridLines="0" view="pageBreakPreview" zoomScaleNormal="75" workbookViewId="0">
      <pane xSplit="1" ySplit="9" topLeftCell="B10" activePane="bottomRight" state="frozen"/>
      <selection activeCell="L7" sqref="L7"/>
      <selection pane="topRight" activeCell="L7" sqref="L7"/>
      <selection pane="bottomLeft" activeCell="L7" sqref="L7"/>
      <selection pane="bottomRight" activeCell="L7" sqref="L7"/>
    </sheetView>
  </sheetViews>
  <sheetFormatPr defaultColWidth="9" defaultRowHeight="15" x14ac:dyDescent="0.45"/>
  <cols>
    <col min="1" max="1" width="21" style="231" customWidth="1"/>
    <col min="2" max="16" width="6.453125" style="230" customWidth="1"/>
    <col min="17" max="17" width="8.26953125" style="230" customWidth="1"/>
    <col min="18" max="16384" width="9" style="230"/>
  </cols>
  <sheetData>
    <row r="1" spans="1:23" s="234" customFormat="1" ht="13.5" customHeight="1" x14ac:dyDescent="0.55000000000000004">
      <c r="A1" s="278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131" t="s">
        <v>78</v>
      </c>
      <c r="V1" s="235"/>
      <c r="W1" s="235"/>
    </row>
    <row r="2" spans="1:23" s="234" customFormat="1" ht="32.25" customHeight="1" x14ac:dyDescent="0.55000000000000004">
      <c r="A2" s="277"/>
      <c r="B2" s="276" t="s">
        <v>133</v>
      </c>
      <c r="C2" s="275"/>
      <c r="D2" s="274"/>
      <c r="E2" s="273" t="s">
        <v>132</v>
      </c>
      <c r="F2" s="272"/>
      <c r="G2" s="271"/>
      <c r="H2" s="273" t="s">
        <v>131</v>
      </c>
      <c r="I2" s="272"/>
      <c r="J2" s="271"/>
      <c r="K2" s="273" t="s">
        <v>130</v>
      </c>
      <c r="L2" s="272"/>
      <c r="M2" s="271"/>
      <c r="N2" s="273" t="s">
        <v>45</v>
      </c>
      <c r="O2" s="272"/>
      <c r="P2" s="271"/>
      <c r="Q2" s="270" t="s">
        <v>129</v>
      </c>
      <c r="V2" s="255"/>
      <c r="W2" s="255"/>
    </row>
    <row r="3" spans="1:23" s="234" customFormat="1" ht="24.75" customHeight="1" x14ac:dyDescent="0.55000000000000004">
      <c r="A3" s="269"/>
      <c r="B3" s="268" t="s">
        <v>128</v>
      </c>
      <c r="C3" s="267"/>
      <c r="D3" s="266" t="s">
        <v>127</v>
      </c>
      <c r="E3" s="268" t="s">
        <v>128</v>
      </c>
      <c r="F3" s="267"/>
      <c r="G3" s="266" t="s">
        <v>127</v>
      </c>
      <c r="H3" s="268" t="s">
        <v>128</v>
      </c>
      <c r="I3" s="267"/>
      <c r="J3" s="266" t="s">
        <v>127</v>
      </c>
      <c r="K3" s="268" t="s">
        <v>128</v>
      </c>
      <c r="L3" s="267"/>
      <c r="M3" s="266" t="s">
        <v>127</v>
      </c>
      <c r="N3" s="268" t="s">
        <v>128</v>
      </c>
      <c r="O3" s="267"/>
      <c r="P3" s="266" t="s">
        <v>127</v>
      </c>
      <c r="Q3" s="265"/>
      <c r="V3" s="255"/>
      <c r="W3" s="255"/>
    </row>
    <row r="4" spans="1:23" s="234" customFormat="1" ht="90" x14ac:dyDescent="0.55000000000000004">
      <c r="A4" s="264"/>
      <c r="B4" s="263"/>
      <c r="C4" s="262" t="s">
        <v>126</v>
      </c>
      <c r="D4" s="261"/>
      <c r="E4" s="263"/>
      <c r="F4" s="262" t="s">
        <v>126</v>
      </c>
      <c r="G4" s="261"/>
      <c r="H4" s="263"/>
      <c r="I4" s="262" t="s">
        <v>126</v>
      </c>
      <c r="J4" s="261"/>
      <c r="K4" s="263"/>
      <c r="L4" s="262" t="s">
        <v>126</v>
      </c>
      <c r="M4" s="261"/>
      <c r="N4" s="263"/>
      <c r="O4" s="262" t="s">
        <v>126</v>
      </c>
      <c r="P4" s="261"/>
      <c r="Q4" s="260"/>
      <c r="V4" s="255"/>
      <c r="W4" s="255"/>
    </row>
    <row r="5" spans="1:23" s="235" customFormat="1" ht="20.25" customHeight="1" x14ac:dyDescent="0.55000000000000004">
      <c r="A5" s="259" t="s">
        <v>125</v>
      </c>
      <c r="B5" s="258">
        <v>31403</v>
      </c>
      <c r="C5" s="258">
        <v>77</v>
      </c>
      <c r="D5" s="258">
        <v>35207</v>
      </c>
      <c r="E5" s="258">
        <v>4329</v>
      </c>
      <c r="F5" s="258">
        <v>533</v>
      </c>
      <c r="G5" s="258">
        <v>7096</v>
      </c>
      <c r="H5" s="258">
        <v>26131</v>
      </c>
      <c r="I5" s="258">
        <v>11856</v>
      </c>
      <c r="J5" s="258">
        <v>37953</v>
      </c>
      <c r="K5" s="258">
        <v>30767</v>
      </c>
      <c r="L5" s="258">
        <v>13254</v>
      </c>
      <c r="M5" s="258">
        <v>41142</v>
      </c>
      <c r="N5" s="258">
        <v>3559</v>
      </c>
      <c r="O5" s="258">
        <v>124</v>
      </c>
      <c r="P5" s="258">
        <v>5670</v>
      </c>
      <c r="Q5" s="258">
        <v>58854</v>
      </c>
      <c r="V5" s="255"/>
      <c r="W5" s="255"/>
    </row>
    <row r="6" spans="1:23" s="235" customFormat="1" ht="20.25" customHeight="1" x14ac:dyDescent="0.55000000000000004">
      <c r="A6" s="257" t="s">
        <v>28</v>
      </c>
      <c r="B6" s="256">
        <f>SUM(B7+B9)</f>
        <v>1373</v>
      </c>
      <c r="C6" s="256">
        <f>SUM(C7+C9)</f>
        <v>0</v>
      </c>
      <c r="D6" s="256">
        <f>SUM(D7+D9)</f>
        <v>1445</v>
      </c>
      <c r="E6" s="256">
        <f>SUM(E7+E9)</f>
        <v>137</v>
      </c>
      <c r="F6" s="256">
        <f>SUM(F7+F9)</f>
        <v>0</v>
      </c>
      <c r="G6" s="256">
        <f>SUM(G7+G9)</f>
        <v>181</v>
      </c>
      <c r="H6" s="256">
        <f>SUM(H7+H9)</f>
        <v>125</v>
      </c>
      <c r="I6" s="256">
        <f>SUM(I7+I9)</f>
        <v>7</v>
      </c>
      <c r="J6" s="256">
        <f>SUM(J7+J9)</f>
        <v>179</v>
      </c>
      <c r="K6" s="256">
        <f>SUM(K7+K9)</f>
        <v>517</v>
      </c>
      <c r="L6" s="256">
        <f>SUM(L7+L9)</f>
        <v>120</v>
      </c>
      <c r="M6" s="256">
        <f>SUM(M7+M9)</f>
        <v>940</v>
      </c>
      <c r="N6" s="256">
        <f>SUM(N7+N9)</f>
        <v>36</v>
      </c>
      <c r="O6" s="256">
        <f>SUM(O7+O9)</f>
        <v>0</v>
      </c>
      <c r="P6" s="256">
        <f>SUM(P7+P9)</f>
        <v>58</v>
      </c>
      <c r="Q6" s="256">
        <f>SUM(Q7+Q9)</f>
        <v>569</v>
      </c>
      <c r="V6" s="255"/>
      <c r="W6" s="255"/>
    </row>
    <row r="7" spans="1:23" s="251" customFormat="1" ht="13.5" customHeight="1" x14ac:dyDescent="0.55000000000000004">
      <c r="A7" s="250" t="s">
        <v>124</v>
      </c>
      <c r="B7" s="254">
        <v>1372</v>
      </c>
      <c r="C7" s="254">
        <v>0</v>
      </c>
      <c r="D7" s="254">
        <v>1444</v>
      </c>
      <c r="E7" s="254">
        <v>137</v>
      </c>
      <c r="F7" s="254">
        <v>0</v>
      </c>
      <c r="G7" s="254">
        <v>181</v>
      </c>
      <c r="H7" s="254">
        <v>125</v>
      </c>
      <c r="I7" s="254">
        <v>7</v>
      </c>
      <c r="J7" s="254">
        <v>179</v>
      </c>
      <c r="K7" s="254">
        <v>516</v>
      </c>
      <c r="L7" s="254">
        <v>120</v>
      </c>
      <c r="M7" s="254">
        <v>936</v>
      </c>
      <c r="N7" s="254">
        <v>34</v>
      </c>
      <c r="O7" s="254">
        <v>0</v>
      </c>
      <c r="P7" s="254">
        <v>56</v>
      </c>
      <c r="Q7" s="254">
        <v>562</v>
      </c>
      <c r="R7" s="253"/>
      <c r="S7" s="253"/>
      <c r="V7" s="252"/>
      <c r="W7" s="252"/>
    </row>
    <row r="8" spans="1:23" s="251" customFormat="1" ht="13.5" customHeight="1" x14ac:dyDescent="0.55000000000000004">
      <c r="A8" s="245" t="s">
        <v>26</v>
      </c>
      <c r="B8" s="254">
        <f>IF(SUM(B9:B17)=0,"-",SUM(B9:B17))</f>
        <v>534</v>
      </c>
      <c r="C8" s="254" t="str">
        <f>IF(SUM(C9:C17)=0,"-",SUM(C9:C17))</f>
        <v>-</v>
      </c>
      <c r="D8" s="254">
        <f>IF(SUM(D9:D17)=0,"-",SUM(D9:D17))</f>
        <v>554</v>
      </c>
      <c r="E8" s="254">
        <f>IF(SUM(E9:E17)=0,"-",SUM(E9:E17))</f>
        <v>129</v>
      </c>
      <c r="F8" s="254" t="str">
        <f>IF(SUM(F9:F17)=0,"-",SUM(F9:F17))</f>
        <v>-</v>
      </c>
      <c r="G8" s="254">
        <f>IF(SUM(G9:G17)=0,"-",SUM(G9:G17))</f>
        <v>155</v>
      </c>
      <c r="H8" s="254">
        <f>IF(SUM(H9:H17)=0,"-",SUM(H9:H17))</f>
        <v>572</v>
      </c>
      <c r="I8" s="254">
        <f>IF(SUM(I9:I17)=0,"-",SUM(I9:I17))</f>
        <v>47</v>
      </c>
      <c r="J8" s="254">
        <f>IF(SUM(J9:J17)=0,"-",SUM(J9:J17))</f>
        <v>224</v>
      </c>
      <c r="K8" s="254">
        <f>IF(SUM(K9:K17)=0,"-",SUM(K9:K17))</f>
        <v>573</v>
      </c>
      <c r="L8" s="254">
        <f>IF(SUM(L9:L17)=0,"-",SUM(L9:L17))</f>
        <v>472</v>
      </c>
      <c r="M8" s="254">
        <f>IF(SUM(M9:M17)=0,"-",SUM(M9:M17))</f>
        <v>628</v>
      </c>
      <c r="N8" s="254">
        <f>IF(SUM(N9:N17)=0,"-",SUM(N9:N17))</f>
        <v>220</v>
      </c>
      <c r="O8" s="254">
        <f>IF(SUM(O9:O17)=0,"-",SUM(O9:O17))</f>
        <v>4</v>
      </c>
      <c r="P8" s="254">
        <f>IF(SUM(P9:P17)=0,"-",SUM(P9:P17))</f>
        <v>566</v>
      </c>
      <c r="Q8" s="254">
        <f>IF(SUM(Q9:Q17)=0,"-",SUM(Q9:Q17))</f>
        <v>2373</v>
      </c>
      <c r="R8" s="253"/>
      <c r="S8" s="253"/>
      <c r="V8" s="252"/>
      <c r="W8" s="252"/>
    </row>
    <row r="9" spans="1:23" s="234" customFormat="1" ht="13.5" customHeight="1" x14ac:dyDescent="0.55000000000000004">
      <c r="A9" s="250" t="s">
        <v>123</v>
      </c>
      <c r="B9" s="249">
        <v>1</v>
      </c>
      <c r="C9" s="249">
        <v>0</v>
      </c>
      <c r="D9" s="249">
        <v>1</v>
      </c>
      <c r="E9" s="249">
        <v>0</v>
      </c>
      <c r="F9" s="249">
        <v>0</v>
      </c>
      <c r="G9" s="249">
        <v>0</v>
      </c>
      <c r="H9" s="249">
        <v>0</v>
      </c>
      <c r="I9" s="249">
        <v>0</v>
      </c>
      <c r="J9" s="249">
        <v>0</v>
      </c>
      <c r="K9" s="249">
        <v>1</v>
      </c>
      <c r="L9" s="249">
        <v>0</v>
      </c>
      <c r="M9" s="249">
        <v>4</v>
      </c>
      <c r="N9" s="249">
        <v>2</v>
      </c>
      <c r="O9" s="249">
        <v>0</v>
      </c>
      <c r="P9" s="249">
        <v>2</v>
      </c>
      <c r="Q9" s="249">
        <v>7</v>
      </c>
      <c r="R9" s="241"/>
      <c r="S9" s="241"/>
      <c r="V9" s="235"/>
      <c r="W9" s="235"/>
    </row>
    <row r="10" spans="1:23" s="234" customFormat="1" ht="13.5" customHeight="1" x14ac:dyDescent="0.55000000000000004">
      <c r="A10" s="243" t="s">
        <v>25</v>
      </c>
      <c r="B10" s="248">
        <v>282</v>
      </c>
      <c r="C10" s="248" t="s">
        <v>17</v>
      </c>
      <c r="D10" s="248">
        <v>296</v>
      </c>
      <c r="E10" s="248">
        <v>106</v>
      </c>
      <c r="F10" s="248" t="s">
        <v>17</v>
      </c>
      <c r="G10" s="248">
        <v>122</v>
      </c>
      <c r="H10" s="248">
        <v>106</v>
      </c>
      <c r="I10" s="248">
        <v>13</v>
      </c>
      <c r="J10" s="248">
        <v>109</v>
      </c>
      <c r="K10" s="248">
        <v>45</v>
      </c>
      <c r="L10" s="248">
        <v>6</v>
      </c>
      <c r="M10" s="248">
        <v>52</v>
      </c>
      <c r="N10" s="248">
        <v>112</v>
      </c>
      <c r="O10" s="248" t="s">
        <v>17</v>
      </c>
      <c r="P10" s="248">
        <v>336</v>
      </c>
      <c r="Q10" s="248">
        <v>1519</v>
      </c>
      <c r="R10" s="241"/>
      <c r="S10" s="241"/>
      <c r="V10" s="235"/>
      <c r="W10" s="235"/>
    </row>
    <row r="11" spans="1:23" s="234" customFormat="1" ht="13.5" customHeight="1" x14ac:dyDescent="0.55000000000000004">
      <c r="A11" s="243" t="s">
        <v>24</v>
      </c>
      <c r="B11" s="248">
        <v>24</v>
      </c>
      <c r="C11" s="248" t="s">
        <v>0</v>
      </c>
      <c r="D11" s="248">
        <v>24</v>
      </c>
      <c r="E11" s="248" t="s">
        <v>0</v>
      </c>
      <c r="F11" s="248" t="s">
        <v>0</v>
      </c>
      <c r="G11" s="248" t="s">
        <v>0</v>
      </c>
      <c r="H11" s="248">
        <v>4</v>
      </c>
      <c r="I11" s="248" t="s">
        <v>0</v>
      </c>
      <c r="J11" s="248" t="s">
        <v>0</v>
      </c>
      <c r="K11" s="248">
        <v>4</v>
      </c>
      <c r="L11" s="248">
        <v>3</v>
      </c>
      <c r="M11" s="248">
        <v>3</v>
      </c>
      <c r="N11" s="248" t="s">
        <v>0</v>
      </c>
      <c r="O11" s="248" t="s">
        <v>0</v>
      </c>
      <c r="P11" s="248" t="s">
        <v>0</v>
      </c>
      <c r="Q11" s="248">
        <v>20</v>
      </c>
      <c r="R11" s="241"/>
      <c r="S11" s="241"/>
      <c r="V11" s="235"/>
      <c r="W11" s="235"/>
    </row>
    <row r="12" spans="1:23" s="234" customFormat="1" ht="13.5" customHeight="1" x14ac:dyDescent="0.55000000000000004">
      <c r="A12" s="243" t="s">
        <v>23</v>
      </c>
      <c r="B12" s="248">
        <v>15</v>
      </c>
      <c r="C12" s="248" t="s">
        <v>0</v>
      </c>
      <c r="D12" s="248">
        <v>16</v>
      </c>
      <c r="E12" s="248">
        <v>12</v>
      </c>
      <c r="F12" s="248" t="s">
        <v>0</v>
      </c>
      <c r="G12" s="248">
        <v>21</v>
      </c>
      <c r="H12" s="248">
        <v>30</v>
      </c>
      <c r="I12" s="248">
        <v>1</v>
      </c>
      <c r="J12" s="248" t="s">
        <v>0</v>
      </c>
      <c r="K12" s="248">
        <v>54</v>
      </c>
      <c r="L12" s="248">
        <v>81</v>
      </c>
      <c r="M12" s="248">
        <v>100</v>
      </c>
      <c r="N12" s="248">
        <v>90</v>
      </c>
      <c r="O12" s="248">
        <v>4</v>
      </c>
      <c r="P12" s="248">
        <v>210</v>
      </c>
      <c r="Q12" s="248">
        <v>194</v>
      </c>
      <c r="R12" s="241"/>
      <c r="S12" s="241"/>
      <c r="V12" s="235"/>
      <c r="W12" s="235"/>
    </row>
    <row r="13" spans="1:23" s="234" customFormat="1" ht="13.5" customHeight="1" x14ac:dyDescent="0.55000000000000004">
      <c r="A13" s="243" t="s">
        <v>22</v>
      </c>
      <c r="B13" s="248">
        <v>16</v>
      </c>
      <c r="C13" s="248" t="s">
        <v>0</v>
      </c>
      <c r="D13" s="248">
        <v>18</v>
      </c>
      <c r="E13" s="248">
        <v>9</v>
      </c>
      <c r="F13" s="248" t="s">
        <v>0</v>
      </c>
      <c r="G13" s="248">
        <v>10</v>
      </c>
      <c r="H13" s="248">
        <v>11</v>
      </c>
      <c r="I13" s="248" t="s">
        <v>0</v>
      </c>
      <c r="J13" s="248">
        <v>2</v>
      </c>
      <c r="K13" s="248">
        <v>12</v>
      </c>
      <c r="L13" s="248">
        <v>5</v>
      </c>
      <c r="M13" s="248">
        <v>6</v>
      </c>
      <c r="N13" s="248">
        <v>8</v>
      </c>
      <c r="O13" s="248" t="s">
        <v>0</v>
      </c>
      <c r="P13" s="248">
        <v>8</v>
      </c>
      <c r="Q13" s="248">
        <v>68</v>
      </c>
      <c r="R13" s="241"/>
      <c r="S13" s="241"/>
      <c r="V13" s="235"/>
      <c r="W13" s="235"/>
    </row>
    <row r="14" spans="1:23" s="234" customFormat="1" ht="13.5" customHeight="1" x14ac:dyDescent="0.55000000000000004">
      <c r="A14" s="243" t="s">
        <v>21</v>
      </c>
      <c r="B14" s="248">
        <v>9</v>
      </c>
      <c r="C14" s="248" t="s">
        <v>0</v>
      </c>
      <c r="D14" s="248">
        <v>10</v>
      </c>
      <c r="E14" s="248">
        <v>1</v>
      </c>
      <c r="F14" s="248" t="s">
        <v>0</v>
      </c>
      <c r="G14" s="248">
        <v>1</v>
      </c>
      <c r="H14" s="248">
        <v>4</v>
      </c>
      <c r="I14" s="248" t="s">
        <v>0</v>
      </c>
      <c r="J14" s="248" t="s">
        <v>0</v>
      </c>
      <c r="K14" s="248">
        <v>10</v>
      </c>
      <c r="L14" s="248" t="s">
        <v>0</v>
      </c>
      <c r="M14" s="248" t="s">
        <v>0</v>
      </c>
      <c r="N14" s="248">
        <v>2</v>
      </c>
      <c r="O14" s="248" t="s">
        <v>0</v>
      </c>
      <c r="P14" s="248">
        <v>2</v>
      </c>
      <c r="Q14" s="248">
        <v>3</v>
      </c>
      <c r="R14" s="241"/>
      <c r="S14" s="241"/>
      <c r="V14" s="235"/>
      <c r="W14" s="235"/>
    </row>
    <row r="15" spans="1:23" s="234" customFormat="1" ht="13.5" customHeight="1" x14ac:dyDescent="0.55000000000000004">
      <c r="A15" s="243" t="s">
        <v>20</v>
      </c>
      <c r="B15" s="248">
        <v>157</v>
      </c>
      <c r="C15" s="248" t="s">
        <v>0</v>
      </c>
      <c r="D15" s="248">
        <v>159</v>
      </c>
      <c r="E15" s="248" t="s">
        <v>0</v>
      </c>
      <c r="F15" s="248" t="s">
        <v>0</v>
      </c>
      <c r="G15" s="248" t="s">
        <v>0</v>
      </c>
      <c r="H15" s="248">
        <v>412</v>
      </c>
      <c r="I15" s="248">
        <v>29</v>
      </c>
      <c r="J15" s="248">
        <v>78</v>
      </c>
      <c r="K15" s="248">
        <v>441</v>
      </c>
      <c r="L15" s="248">
        <v>334</v>
      </c>
      <c r="M15" s="248">
        <v>412</v>
      </c>
      <c r="N15" s="248" t="s">
        <v>0</v>
      </c>
      <c r="O15" s="248" t="s">
        <v>0</v>
      </c>
      <c r="P15" s="248" t="s">
        <v>0</v>
      </c>
      <c r="Q15" s="248">
        <v>501</v>
      </c>
      <c r="R15" s="241"/>
      <c r="S15" s="241"/>
      <c r="V15" s="235"/>
      <c r="W15" s="235"/>
    </row>
    <row r="16" spans="1:23" s="234" customFormat="1" ht="13.5" customHeight="1" x14ac:dyDescent="0.55000000000000004">
      <c r="A16" s="243" t="s">
        <v>19</v>
      </c>
      <c r="B16" s="248">
        <v>20</v>
      </c>
      <c r="C16" s="248" t="s">
        <v>0</v>
      </c>
      <c r="D16" s="248">
        <v>20</v>
      </c>
      <c r="E16" s="248" t="s">
        <v>0</v>
      </c>
      <c r="F16" s="248" t="s">
        <v>0</v>
      </c>
      <c r="G16" s="248" t="s">
        <v>0</v>
      </c>
      <c r="H16" s="248" t="s">
        <v>0</v>
      </c>
      <c r="I16" s="248" t="s">
        <v>0</v>
      </c>
      <c r="J16" s="248">
        <v>9</v>
      </c>
      <c r="K16" s="248" t="s">
        <v>0</v>
      </c>
      <c r="L16" s="248">
        <v>9</v>
      </c>
      <c r="M16" s="248">
        <v>9</v>
      </c>
      <c r="N16" s="248">
        <v>1</v>
      </c>
      <c r="O16" s="248" t="s">
        <v>0</v>
      </c>
      <c r="P16" s="248">
        <v>1</v>
      </c>
      <c r="Q16" s="248">
        <v>24</v>
      </c>
      <c r="R16" s="241"/>
      <c r="S16" s="241"/>
      <c r="V16" s="235"/>
      <c r="W16" s="235"/>
    </row>
    <row r="17" spans="1:23" s="234" customFormat="1" ht="13.5" customHeight="1" x14ac:dyDescent="0.55000000000000004">
      <c r="A17" s="243" t="s">
        <v>18</v>
      </c>
      <c r="B17" s="248">
        <v>10</v>
      </c>
      <c r="C17" s="248" t="s">
        <v>0</v>
      </c>
      <c r="D17" s="248">
        <v>10</v>
      </c>
      <c r="E17" s="248">
        <v>1</v>
      </c>
      <c r="F17" s="248" t="s">
        <v>0</v>
      </c>
      <c r="G17" s="248">
        <v>1</v>
      </c>
      <c r="H17" s="248">
        <v>5</v>
      </c>
      <c r="I17" s="248">
        <v>4</v>
      </c>
      <c r="J17" s="248">
        <v>26</v>
      </c>
      <c r="K17" s="248">
        <v>6</v>
      </c>
      <c r="L17" s="248">
        <v>34</v>
      </c>
      <c r="M17" s="248">
        <v>42</v>
      </c>
      <c r="N17" s="248">
        <v>5</v>
      </c>
      <c r="O17" s="248" t="s">
        <v>0</v>
      </c>
      <c r="P17" s="248">
        <v>7</v>
      </c>
      <c r="Q17" s="248">
        <v>37</v>
      </c>
      <c r="R17" s="241"/>
      <c r="S17" s="241"/>
      <c r="V17" s="235"/>
      <c r="W17" s="235"/>
    </row>
    <row r="18" spans="1:23" s="234" customFormat="1" ht="27.5" customHeight="1" x14ac:dyDescent="0.55000000000000004">
      <c r="A18" s="247" t="s">
        <v>15</v>
      </c>
      <c r="B18" s="246">
        <f>B19</f>
        <v>139</v>
      </c>
      <c r="C18" s="246" t="str">
        <f>C19</f>
        <v>-</v>
      </c>
      <c r="D18" s="246">
        <f>D19</f>
        <v>158</v>
      </c>
      <c r="E18" s="246">
        <f>E19</f>
        <v>58</v>
      </c>
      <c r="F18" s="246" t="str">
        <f>F19</f>
        <v>-</v>
      </c>
      <c r="G18" s="246">
        <f>G19</f>
        <v>118</v>
      </c>
      <c r="H18" s="246">
        <f>H19</f>
        <v>261</v>
      </c>
      <c r="I18" s="246">
        <f>I19</f>
        <v>7</v>
      </c>
      <c r="J18" s="246">
        <f>J19</f>
        <v>366</v>
      </c>
      <c r="K18" s="246">
        <f>K19</f>
        <v>261</v>
      </c>
      <c r="L18" s="246">
        <f>L19</f>
        <v>26</v>
      </c>
      <c r="M18" s="246">
        <f>M19</f>
        <v>328</v>
      </c>
      <c r="N18" s="246">
        <f>N19</f>
        <v>104</v>
      </c>
      <c r="O18" s="246" t="str">
        <f>O19</f>
        <v>-</v>
      </c>
      <c r="P18" s="246">
        <f>P19</f>
        <v>123</v>
      </c>
      <c r="Q18" s="246">
        <f>Q19</f>
        <v>394</v>
      </c>
      <c r="R18" s="241"/>
      <c r="S18" s="241"/>
      <c r="V18" s="235"/>
      <c r="W18" s="235"/>
    </row>
    <row r="19" spans="1:23" s="234" customFormat="1" ht="13.5" customHeight="1" x14ac:dyDescent="0.55000000000000004">
      <c r="A19" s="245" t="s">
        <v>14</v>
      </c>
      <c r="B19" s="244">
        <v>139</v>
      </c>
      <c r="C19" s="244" t="s">
        <v>0</v>
      </c>
      <c r="D19" s="244">
        <v>158</v>
      </c>
      <c r="E19" s="244">
        <v>58</v>
      </c>
      <c r="F19" s="244" t="s">
        <v>0</v>
      </c>
      <c r="G19" s="244">
        <v>118</v>
      </c>
      <c r="H19" s="244">
        <v>261</v>
      </c>
      <c r="I19" s="244">
        <v>7</v>
      </c>
      <c r="J19" s="244">
        <v>366</v>
      </c>
      <c r="K19" s="244">
        <v>261</v>
      </c>
      <c r="L19" s="244">
        <v>26</v>
      </c>
      <c r="M19" s="244">
        <v>328</v>
      </c>
      <c r="N19" s="244">
        <v>104</v>
      </c>
      <c r="O19" s="244" t="s">
        <v>0</v>
      </c>
      <c r="P19" s="244">
        <v>123</v>
      </c>
      <c r="Q19" s="244">
        <v>394</v>
      </c>
      <c r="R19" s="241"/>
      <c r="S19" s="241"/>
      <c r="V19" s="235"/>
      <c r="W19" s="235"/>
    </row>
    <row r="20" spans="1:23" s="234" customFormat="1" ht="13.5" customHeight="1" x14ac:dyDescent="0.55000000000000004">
      <c r="A20" s="245" t="s">
        <v>122</v>
      </c>
      <c r="B20" s="244">
        <v>0</v>
      </c>
      <c r="C20" s="244">
        <v>0</v>
      </c>
      <c r="D20" s="244">
        <v>0</v>
      </c>
      <c r="E20" s="244">
        <v>0</v>
      </c>
      <c r="F20" s="244">
        <v>0</v>
      </c>
      <c r="G20" s="244">
        <v>0</v>
      </c>
      <c r="H20" s="244">
        <v>0</v>
      </c>
      <c r="I20" s="244">
        <v>0</v>
      </c>
      <c r="J20" s="244">
        <v>0</v>
      </c>
      <c r="K20" s="244">
        <v>0</v>
      </c>
      <c r="L20" s="244">
        <v>0</v>
      </c>
      <c r="M20" s="244">
        <v>0</v>
      </c>
      <c r="N20" s="244">
        <v>0</v>
      </c>
      <c r="O20" s="244">
        <v>0</v>
      </c>
      <c r="P20" s="244">
        <v>0</v>
      </c>
      <c r="Q20" s="244">
        <v>0</v>
      </c>
      <c r="R20" s="241"/>
      <c r="S20" s="241"/>
      <c r="V20" s="235"/>
      <c r="W20" s="235"/>
    </row>
    <row r="21" spans="1:23" s="234" customFormat="1" ht="13.5" customHeight="1" x14ac:dyDescent="0.55000000000000004">
      <c r="A21" s="243" t="s">
        <v>13</v>
      </c>
      <c r="B21" s="242">
        <v>78</v>
      </c>
      <c r="C21" s="242">
        <v>0</v>
      </c>
      <c r="D21" s="242">
        <v>78</v>
      </c>
      <c r="E21" s="242">
        <v>40</v>
      </c>
      <c r="F21" s="242">
        <v>0</v>
      </c>
      <c r="G21" s="242">
        <v>98</v>
      </c>
      <c r="H21" s="242">
        <v>188</v>
      </c>
      <c r="I21" s="242">
        <v>7</v>
      </c>
      <c r="J21" s="242">
        <v>190</v>
      </c>
      <c r="K21" s="242">
        <v>163</v>
      </c>
      <c r="L21" s="242">
        <v>19</v>
      </c>
      <c r="M21" s="242">
        <v>176</v>
      </c>
      <c r="N21" s="242">
        <v>6</v>
      </c>
      <c r="O21" s="242">
        <v>0</v>
      </c>
      <c r="P21" s="242">
        <v>6</v>
      </c>
      <c r="Q21" s="242">
        <v>174</v>
      </c>
      <c r="R21" s="241"/>
      <c r="S21" s="241"/>
      <c r="V21" s="235"/>
      <c r="W21" s="235"/>
    </row>
    <row r="22" spans="1:23" s="234" customFormat="1" ht="13.5" customHeight="1" x14ac:dyDescent="0.55000000000000004">
      <c r="A22" s="243" t="s">
        <v>12</v>
      </c>
      <c r="B22" s="242">
        <v>27</v>
      </c>
      <c r="C22" s="242">
        <v>0</v>
      </c>
      <c r="D22" s="242">
        <v>27</v>
      </c>
      <c r="E22" s="242">
        <v>6</v>
      </c>
      <c r="F22" s="242">
        <v>0</v>
      </c>
      <c r="G22" s="242">
        <v>6</v>
      </c>
      <c r="H22" s="242">
        <v>20</v>
      </c>
      <c r="I22" s="242">
        <v>0</v>
      </c>
      <c r="J22" s="242">
        <v>20</v>
      </c>
      <c r="K22" s="242">
        <v>21</v>
      </c>
      <c r="L22" s="242">
        <v>0</v>
      </c>
      <c r="M22" s="242">
        <v>21</v>
      </c>
      <c r="N22" s="242">
        <v>60</v>
      </c>
      <c r="O22" s="242">
        <v>0</v>
      </c>
      <c r="P22" s="242">
        <v>60</v>
      </c>
      <c r="Q22" s="242">
        <v>49</v>
      </c>
      <c r="R22" s="241"/>
      <c r="S22" s="241"/>
      <c r="V22" s="235"/>
      <c r="W22" s="235"/>
    </row>
    <row r="23" spans="1:23" s="234" customFormat="1" ht="13.5" customHeight="1" x14ac:dyDescent="0.55000000000000004">
      <c r="A23" s="243" t="s">
        <v>11</v>
      </c>
      <c r="B23" s="242">
        <v>3</v>
      </c>
      <c r="C23" s="242">
        <v>0</v>
      </c>
      <c r="D23" s="242">
        <v>4</v>
      </c>
      <c r="E23" s="242">
        <v>6</v>
      </c>
      <c r="F23" s="242">
        <v>0</v>
      </c>
      <c r="G23" s="242">
        <v>8</v>
      </c>
      <c r="H23" s="242">
        <v>10</v>
      </c>
      <c r="I23" s="242">
        <v>0</v>
      </c>
      <c r="J23" s="242">
        <v>16</v>
      </c>
      <c r="K23" s="242">
        <v>13</v>
      </c>
      <c r="L23" s="242">
        <v>0</v>
      </c>
      <c r="M23" s="242">
        <v>20</v>
      </c>
      <c r="N23" s="242">
        <v>12</v>
      </c>
      <c r="O23" s="242">
        <v>0</v>
      </c>
      <c r="P23" s="242">
        <v>18</v>
      </c>
      <c r="Q23" s="242">
        <v>86</v>
      </c>
      <c r="R23" s="241"/>
      <c r="S23" s="241"/>
      <c r="V23" s="235"/>
      <c r="W23" s="235"/>
    </row>
    <row r="24" spans="1:23" s="234" customFormat="1" ht="13.5" customHeight="1" x14ac:dyDescent="0.55000000000000004">
      <c r="A24" s="243" t="s">
        <v>10</v>
      </c>
      <c r="B24" s="242">
        <v>31</v>
      </c>
      <c r="C24" s="242">
        <v>0</v>
      </c>
      <c r="D24" s="242">
        <v>49</v>
      </c>
      <c r="E24" s="242">
        <v>6</v>
      </c>
      <c r="F24" s="242">
        <v>0</v>
      </c>
      <c r="G24" s="242">
        <v>6</v>
      </c>
      <c r="H24" s="242">
        <v>43</v>
      </c>
      <c r="I24" s="242" t="s">
        <v>0</v>
      </c>
      <c r="J24" s="242">
        <v>140</v>
      </c>
      <c r="K24" s="242">
        <v>64</v>
      </c>
      <c r="L24" s="242">
        <v>7</v>
      </c>
      <c r="M24" s="242">
        <v>111</v>
      </c>
      <c r="N24" s="242">
        <v>26</v>
      </c>
      <c r="O24" s="242">
        <v>0</v>
      </c>
      <c r="P24" s="242">
        <v>39</v>
      </c>
      <c r="Q24" s="242">
        <v>85</v>
      </c>
      <c r="R24" s="241"/>
      <c r="S24" s="241"/>
      <c r="V24" s="235"/>
      <c r="W24" s="235"/>
    </row>
    <row r="25" spans="1:23" s="234" customFormat="1" ht="27.5" customHeight="1" x14ac:dyDescent="0.55000000000000004">
      <c r="A25" s="247" t="s">
        <v>9</v>
      </c>
      <c r="B25" s="246">
        <f>B26</f>
        <v>77</v>
      </c>
      <c r="C25" s="246" t="str">
        <f>C26</f>
        <v>-</v>
      </c>
      <c r="D25" s="246">
        <f>D26</f>
        <v>99</v>
      </c>
      <c r="E25" s="246">
        <f>E26</f>
        <v>45</v>
      </c>
      <c r="F25" s="246" t="str">
        <f>F26</f>
        <v>-</v>
      </c>
      <c r="G25" s="246">
        <f>G26</f>
        <v>72</v>
      </c>
      <c r="H25" s="246">
        <f>H26</f>
        <v>46</v>
      </c>
      <c r="I25" s="246">
        <f>I26</f>
        <v>3</v>
      </c>
      <c r="J25" s="246">
        <f>J26</f>
        <v>91</v>
      </c>
      <c r="K25" s="246">
        <f>K26</f>
        <v>51</v>
      </c>
      <c r="L25" s="246">
        <f>L26</f>
        <v>7</v>
      </c>
      <c r="M25" s="246">
        <f>M26</f>
        <v>174</v>
      </c>
      <c r="N25" s="246">
        <f>N26</f>
        <v>39</v>
      </c>
      <c r="O25" s="246">
        <f>O26</f>
        <v>2</v>
      </c>
      <c r="P25" s="246">
        <f>P26</f>
        <v>173</v>
      </c>
      <c r="Q25" s="246">
        <f>Q26</f>
        <v>193</v>
      </c>
      <c r="R25" s="241"/>
      <c r="S25" s="241"/>
      <c r="V25" s="235"/>
      <c r="W25" s="235"/>
    </row>
    <row r="26" spans="1:23" s="234" customFormat="1" ht="13.5" customHeight="1" x14ac:dyDescent="0.55000000000000004">
      <c r="A26" s="245" t="s">
        <v>8</v>
      </c>
      <c r="B26" s="244">
        <v>77</v>
      </c>
      <c r="C26" s="244" t="s">
        <v>0</v>
      </c>
      <c r="D26" s="244">
        <v>99</v>
      </c>
      <c r="E26" s="244">
        <v>45</v>
      </c>
      <c r="F26" s="244" t="s">
        <v>0</v>
      </c>
      <c r="G26" s="244">
        <v>72</v>
      </c>
      <c r="H26" s="244">
        <v>46</v>
      </c>
      <c r="I26" s="244">
        <v>3</v>
      </c>
      <c r="J26" s="244">
        <v>91</v>
      </c>
      <c r="K26" s="244">
        <v>51</v>
      </c>
      <c r="L26" s="244">
        <v>7</v>
      </c>
      <c r="M26" s="244">
        <v>174</v>
      </c>
      <c r="N26" s="244">
        <v>39</v>
      </c>
      <c r="O26" s="244">
        <v>2</v>
      </c>
      <c r="P26" s="244">
        <v>173</v>
      </c>
      <c r="Q26" s="244">
        <v>193</v>
      </c>
      <c r="R26" s="241"/>
      <c r="S26" s="241"/>
      <c r="V26" s="235"/>
      <c r="W26" s="235"/>
    </row>
    <row r="27" spans="1:23" s="234" customFormat="1" ht="13.5" customHeight="1" x14ac:dyDescent="0.55000000000000004">
      <c r="A27" s="245" t="s">
        <v>122</v>
      </c>
      <c r="B27" s="244" t="s">
        <v>0</v>
      </c>
      <c r="C27" s="244" t="s">
        <v>0</v>
      </c>
      <c r="D27" s="244" t="s">
        <v>0</v>
      </c>
      <c r="E27" s="244" t="s">
        <v>0</v>
      </c>
      <c r="F27" s="244" t="s">
        <v>0</v>
      </c>
      <c r="G27" s="244" t="s">
        <v>0</v>
      </c>
      <c r="H27" s="244" t="s">
        <v>0</v>
      </c>
      <c r="I27" s="244" t="s">
        <v>0</v>
      </c>
      <c r="J27" s="244" t="s">
        <v>0</v>
      </c>
      <c r="K27" s="244" t="s">
        <v>0</v>
      </c>
      <c r="L27" s="244" t="s">
        <v>0</v>
      </c>
      <c r="M27" s="244" t="s">
        <v>0</v>
      </c>
      <c r="N27" s="244" t="s">
        <v>0</v>
      </c>
      <c r="O27" s="244" t="s">
        <v>0</v>
      </c>
      <c r="P27" s="244" t="s">
        <v>0</v>
      </c>
      <c r="Q27" s="244" t="s">
        <v>0</v>
      </c>
      <c r="R27" s="241"/>
      <c r="S27" s="241"/>
      <c r="V27" s="235"/>
      <c r="W27" s="235"/>
    </row>
    <row r="28" spans="1:23" s="234" customFormat="1" ht="13.5" customHeight="1" x14ac:dyDescent="0.55000000000000004">
      <c r="A28" s="243" t="s">
        <v>7</v>
      </c>
      <c r="B28" s="242">
        <v>36</v>
      </c>
      <c r="C28" s="242" t="s">
        <v>0</v>
      </c>
      <c r="D28" s="242">
        <v>36</v>
      </c>
      <c r="E28" s="242" t="s">
        <v>0</v>
      </c>
      <c r="F28" s="242" t="s">
        <v>0</v>
      </c>
      <c r="G28" s="242" t="s">
        <v>0</v>
      </c>
      <c r="H28" s="242">
        <v>10</v>
      </c>
      <c r="I28" s="242">
        <v>2</v>
      </c>
      <c r="J28" s="242">
        <v>10</v>
      </c>
      <c r="K28" s="242">
        <v>5</v>
      </c>
      <c r="L28" s="242">
        <v>3</v>
      </c>
      <c r="M28" s="242">
        <v>5</v>
      </c>
      <c r="N28" s="242">
        <v>2</v>
      </c>
      <c r="O28" s="242">
        <v>2</v>
      </c>
      <c r="P28" s="242">
        <v>2</v>
      </c>
      <c r="Q28" s="242">
        <v>23</v>
      </c>
      <c r="R28" s="241"/>
      <c r="S28" s="241"/>
      <c r="V28" s="235"/>
      <c r="W28" s="235"/>
    </row>
    <row r="29" spans="1:23" s="234" customFormat="1" ht="13.5" customHeight="1" x14ac:dyDescent="0.55000000000000004">
      <c r="A29" s="243" t="s">
        <v>6</v>
      </c>
      <c r="B29" s="242">
        <v>1</v>
      </c>
      <c r="C29" s="242" t="s">
        <v>0</v>
      </c>
      <c r="D29" s="242">
        <v>3</v>
      </c>
      <c r="E29" s="242">
        <v>17</v>
      </c>
      <c r="F29" s="242" t="s">
        <v>0</v>
      </c>
      <c r="G29" s="242">
        <v>17</v>
      </c>
      <c r="H29" s="242">
        <v>6</v>
      </c>
      <c r="I29" s="242">
        <v>1</v>
      </c>
      <c r="J29" s="242">
        <v>24</v>
      </c>
      <c r="K29" s="242">
        <v>23</v>
      </c>
      <c r="L29" s="242">
        <v>1</v>
      </c>
      <c r="M29" s="242">
        <v>125</v>
      </c>
      <c r="N29" s="242">
        <v>32</v>
      </c>
      <c r="O29" s="242" t="s">
        <v>0</v>
      </c>
      <c r="P29" s="242">
        <v>155</v>
      </c>
      <c r="Q29" s="242">
        <v>117</v>
      </c>
      <c r="R29" s="241"/>
      <c r="S29" s="241"/>
      <c r="V29" s="235"/>
      <c r="W29" s="235"/>
    </row>
    <row r="30" spans="1:23" s="234" customFormat="1" ht="13.5" customHeight="1" x14ac:dyDescent="0.55000000000000004">
      <c r="A30" s="243" t="s">
        <v>5</v>
      </c>
      <c r="B30" s="242">
        <v>12</v>
      </c>
      <c r="C30" s="242" t="s">
        <v>0</v>
      </c>
      <c r="D30" s="242">
        <v>18</v>
      </c>
      <c r="E30" s="242">
        <v>13</v>
      </c>
      <c r="F30" s="242" t="s">
        <v>0</v>
      </c>
      <c r="G30" s="242">
        <v>30</v>
      </c>
      <c r="H30" s="242">
        <v>13</v>
      </c>
      <c r="I30" s="242" t="s">
        <v>0</v>
      </c>
      <c r="J30" s="242">
        <v>30</v>
      </c>
      <c r="K30" s="242">
        <v>15</v>
      </c>
      <c r="L30" s="242">
        <v>3</v>
      </c>
      <c r="M30" s="242">
        <v>25</v>
      </c>
      <c r="N30" s="242" t="s">
        <v>0</v>
      </c>
      <c r="O30" s="242" t="s">
        <v>0</v>
      </c>
      <c r="P30" s="242" t="s">
        <v>0</v>
      </c>
      <c r="Q30" s="242">
        <v>8</v>
      </c>
      <c r="R30" s="241"/>
      <c r="S30" s="241"/>
      <c r="V30" s="235"/>
      <c r="W30" s="235"/>
    </row>
    <row r="31" spans="1:23" s="234" customFormat="1" ht="13.5" customHeight="1" x14ac:dyDescent="0.55000000000000004">
      <c r="A31" s="243" t="s">
        <v>4</v>
      </c>
      <c r="B31" s="242">
        <v>17</v>
      </c>
      <c r="C31" s="242" t="s">
        <v>0</v>
      </c>
      <c r="D31" s="242">
        <v>31</v>
      </c>
      <c r="E31" s="242">
        <v>15</v>
      </c>
      <c r="F31" s="242" t="s">
        <v>0</v>
      </c>
      <c r="G31" s="242">
        <v>25</v>
      </c>
      <c r="H31" s="242">
        <v>15</v>
      </c>
      <c r="I31" s="242" t="s">
        <v>0</v>
      </c>
      <c r="J31" s="242">
        <v>25</v>
      </c>
      <c r="K31" s="242">
        <v>7</v>
      </c>
      <c r="L31" s="242" t="s">
        <v>0</v>
      </c>
      <c r="M31" s="242">
        <v>18</v>
      </c>
      <c r="N31" s="242">
        <v>5</v>
      </c>
      <c r="O31" s="242" t="s">
        <v>0</v>
      </c>
      <c r="P31" s="242">
        <v>16</v>
      </c>
      <c r="Q31" s="242">
        <v>15</v>
      </c>
      <c r="R31" s="241"/>
      <c r="S31" s="241"/>
      <c r="V31" s="235"/>
      <c r="W31" s="235"/>
    </row>
    <row r="32" spans="1:23" s="234" customFormat="1" ht="13.5" customHeight="1" x14ac:dyDescent="0.55000000000000004">
      <c r="A32" s="243" t="s">
        <v>3</v>
      </c>
      <c r="B32" s="242">
        <v>11</v>
      </c>
      <c r="C32" s="242" t="s">
        <v>0</v>
      </c>
      <c r="D32" s="242">
        <v>11</v>
      </c>
      <c r="E32" s="242" t="s">
        <v>0</v>
      </c>
      <c r="F32" s="242" t="s">
        <v>0</v>
      </c>
      <c r="G32" s="242" t="s">
        <v>0</v>
      </c>
      <c r="H32" s="242">
        <v>2</v>
      </c>
      <c r="I32" s="242" t="s">
        <v>0</v>
      </c>
      <c r="J32" s="242">
        <v>2</v>
      </c>
      <c r="K32" s="242">
        <v>1</v>
      </c>
      <c r="L32" s="242" t="s">
        <v>0</v>
      </c>
      <c r="M32" s="242">
        <v>1</v>
      </c>
      <c r="N32" s="242" t="s">
        <v>0</v>
      </c>
      <c r="O32" s="242" t="s">
        <v>0</v>
      </c>
      <c r="P32" s="242" t="s">
        <v>0</v>
      </c>
      <c r="Q32" s="242">
        <v>30</v>
      </c>
      <c r="R32" s="241"/>
      <c r="S32" s="241"/>
      <c r="V32" s="235"/>
      <c r="W32" s="235"/>
    </row>
    <row r="33" spans="1:23" s="234" customFormat="1" ht="13.5" customHeight="1" x14ac:dyDescent="0.55000000000000004">
      <c r="A33" s="236" t="s">
        <v>121</v>
      </c>
      <c r="V33" s="235"/>
      <c r="W33" s="235"/>
    </row>
    <row r="34" spans="1:23" s="237" customFormat="1" ht="13.5" customHeight="1" x14ac:dyDescent="0.55000000000000004">
      <c r="A34" s="239"/>
      <c r="B34" s="239"/>
      <c r="C34" s="239"/>
      <c r="D34" s="239"/>
      <c r="E34" s="239"/>
      <c r="F34" s="239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</row>
    <row r="35" spans="1:23" s="237" customFormat="1" ht="18" x14ac:dyDescent="0.55000000000000004">
      <c r="A35" s="240"/>
      <c r="B35" s="240"/>
      <c r="C35" s="240"/>
      <c r="D35" s="240"/>
      <c r="E35" s="240"/>
      <c r="F35" s="239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</row>
    <row r="36" spans="1:23" s="234" customFormat="1" ht="18" x14ac:dyDescent="0.55000000000000004">
      <c r="A36" s="236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V36" s="235"/>
      <c r="W36" s="235"/>
    </row>
    <row r="37" spans="1:23" s="234" customFormat="1" ht="18" x14ac:dyDescent="0.55000000000000004">
      <c r="A37" s="236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V37" s="235"/>
      <c r="W37" s="235"/>
    </row>
    <row r="38" spans="1:23" x14ac:dyDescent="0.45">
      <c r="A38" s="233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</row>
  </sheetData>
  <mergeCells count="7">
    <mergeCell ref="Q2:Q4"/>
    <mergeCell ref="A35:E35"/>
    <mergeCell ref="B2:D2"/>
    <mergeCell ref="E2:G2"/>
    <mergeCell ref="H2:J2"/>
    <mergeCell ref="K2:M2"/>
    <mergeCell ref="N2:P2"/>
  </mergeCells>
  <phoneticPr fontId="9"/>
  <pageMargins left="0.78740157480314965" right="0.78740157480314965" top="0.78740157480314965" bottom="0.78740157480314965" header="0" footer="0"/>
  <pageSetup paperSize="9" scale="74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94"/>
  <sheetViews>
    <sheetView showGridLines="0" view="pageBreakPreview" zoomScale="70" zoomScaleNormal="25" zoomScaleSheetLayoutView="70" workbookViewId="0">
      <pane xSplit="3" ySplit="18" topLeftCell="D19" activePane="bottomRight" state="frozen"/>
      <selection activeCell="L7" sqref="L7"/>
      <selection pane="topRight" activeCell="L7" sqref="L7"/>
      <selection pane="bottomLeft" activeCell="L7" sqref="L7"/>
      <selection pane="bottomRight" activeCell="L7" sqref="L7"/>
    </sheetView>
  </sheetViews>
  <sheetFormatPr defaultColWidth="9" defaultRowHeight="15" x14ac:dyDescent="0.45"/>
  <cols>
    <col min="1" max="1" width="16.6328125" style="281" customWidth="1"/>
    <col min="2" max="2" width="2.453125" style="281" customWidth="1"/>
    <col min="3" max="3" width="26.453125" style="281" customWidth="1"/>
    <col min="4" max="14" width="6.08984375" style="279" customWidth="1"/>
    <col min="15" max="15" width="6.08984375" style="280" customWidth="1"/>
    <col min="16" max="16" width="6.08984375" style="279" customWidth="1"/>
    <col min="17" max="17" width="6.08984375" style="280" customWidth="1"/>
    <col min="18" max="16384" width="9" style="279"/>
  </cols>
  <sheetData>
    <row r="1" spans="1:17" s="285" customFormat="1" ht="16.5" customHeight="1" x14ac:dyDescent="0.55000000000000004">
      <c r="A1" s="239" t="s">
        <v>147</v>
      </c>
      <c r="B1" s="291"/>
      <c r="C1" s="239"/>
      <c r="D1" s="34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346"/>
      <c r="P1" s="237"/>
      <c r="Q1" s="131" t="s">
        <v>146</v>
      </c>
    </row>
    <row r="2" spans="1:17" s="285" customFormat="1" ht="43.5" customHeight="1" x14ac:dyDescent="0.55000000000000004">
      <c r="A2" s="345"/>
      <c r="B2" s="344"/>
      <c r="C2" s="343"/>
      <c r="D2" s="342" t="s">
        <v>44</v>
      </c>
      <c r="E2" s="341"/>
      <c r="F2" s="342" t="s">
        <v>71</v>
      </c>
      <c r="G2" s="341"/>
      <c r="H2" s="342" t="s">
        <v>145</v>
      </c>
      <c r="I2" s="341"/>
      <c r="J2" s="342" t="s">
        <v>144</v>
      </c>
      <c r="K2" s="341"/>
      <c r="L2" s="342" t="s">
        <v>143</v>
      </c>
      <c r="M2" s="341"/>
      <c r="N2" s="342" t="s">
        <v>69</v>
      </c>
      <c r="O2" s="341"/>
      <c r="P2" s="342" t="s">
        <v>45</v>
      </c>
      <c r="Q2" s="341"/>
    </row>
    <row r="3" spans="1:17" s="336" customFormat="1" ht="18" customHeight="1" x14ac:dyDescent="0.55000000000000004">
      <c r="A3" s="340"/>
      <c r="B3" s="339"/>
      <c r="C3" s="338"/>
      <c r="D3" s="337" t="s">
        <v>128</v>
      </c>
      <c r="E3" s="337" t="s">
        <v>127</v>
      </c>
      <c r="F3" s="337" t="s">
        <v>128</v>
      </c>
      <c r="G3" s="337" t="s">
        <v>127</v>
      </c>
      <c r="H3" s="337" t="s">
        <v>128</v>
      </c>
      <c r="I3" s="337" t="s">
        <v>127</v>
      </c>
      <c r="J3" s="337" t="s">
        <v>128</v>
      </c>
      <c r="K3" s="337" t="s">
        <v>127</v>
      </c>
      <c r="L3" s="337" t="s">
        <v>128</v>
      </c>
      <c r="M3" s="337" t="s">
        <v>127</v>
      </c>
      <c r="N3" s="337" t="s">
        <v>128</v>
      </c>
      <c r="O3" s="337" t="s">
        <v>127</v>
      </c>
      <c r="P3" s="337" t="s">
        <v>128</v>
      </c>
      <c r="Q3" s="337" t="s">
        <v>127</v>
      </c>
    </row>
    <row r="4" spans="1:17" s="285" customFormat="1" ht="15" customHeight="1" x14ac:dyDescent="0.55000000000000004">
      <c r="A4" s="335" t="s">
        <v>125</v>
      </c>
      <c r="B4" s="320" t="s">
        <v>139</v>
      </c>
      <c r="C4" s="319"/>
      <c r="D4" s="332">
        <v>3317</v>
      </c>
      <c r="E4" s="332">
        <v>3728</v>
      </c>
      <c r="F4" s="332">
        <v>28175</v>
      </c>
      <c r="G4" s="332">
        <v>32192</v>
      </c>
      <c r="H4" s="332">
        <v>9404</v>
      </c>
      <c r="I4" s="332">
        <v>10236</v>
      </c>
      <c r="J4" s="332">
        <v>1956</v>
      </c>
      <c r="K4" s="332">
        <v>2290</v>
      </c>
      <c r="L4" s="332">
        <v>18754</v>
      </c>
      <c r="M4" s="332">
        <v>21588</v>
      </c>
      <c r="N4" s="332">
        <v>5657</v>
      </c>
      <c r="O4" s="332">
        <v>8590</v>
      </c>
      <c r="P4" s="332">
        <v>2478</v>
      </c>
      <c r="Q4" s="332">
        <v>4150</v>
      </c>
    </row>
    <row r="5" spans="1:17" s="285" customFormat="1" ht="15" customHeight="1" x14ac:dyDescent="0.55000000000000004">
      <c r="A5" s="257"/>
      <c r="B5" s="317"/>
      <c r="C5" s="333" t="s">
        <v>138</v>
      </c>
      <c r="D5" s="332">
        <v>2028</v>
      </c>
      <c r="E5" s="332">
        <v>2036</v>
      </c>
      <c r="F5" s="332">
        <v>11451</v>
      </c>
      <c r="G5" s="332">
        <v>12823</v>
      </c>
      <c r="H5" s="332">
        <v>2812</v>
      </c>
      <c r="I5" s="332">
        <v>3024</v>
      </c>
      <c r="J5" s="332">
        <v>837</v>
      </c>
      <c r="K5" s="332">
        <v>939</v>
      </c>
      <c r="L5" s="332">
        <v>7878</v>
      </c>
      <c r="M5" s="332">
        <v>8588</v>
      </c>
      <c r="N5" s="332" t="s">
        <v>0</v>
      </c>
      <c r="O5" s="332" t="s">
        <v>0</v>
      </c>
      <c r="P5" s="332" t="s">
        <v>0</v>
      </c>
      <c r="Q5" s="332" t="s">
        <v>0</v>
      </c>
    </row>
    <row r="6" spans="1:17" s="285" customFormat="1" ht="32.25" customHeight="1" x14ac:dyDescent="0.55000000000000004">
      <c r="A6" s="334"/>
      <c r="B6" s="317"/>
      <c r="C6" s="333" t="s">
        <v>142</v>
      </c>
      <c r="D6" s="332">
        <v>3316</v>
      </c>
      <c r="E6" s="332">
        <v>3727</v>
      </c>
      <c r="F6" s="332">
        <v>28155</v>
      </c>
      <c r="G6" s="332">
        <v>32172</v>
      </c>
      <c r="H6" s="332">
        <v>9385</v>
      </c>
      <c r="I6" s="332">
        <v>10217</v>
      </c>
      <c r="J6" s="332">
        <v>1955</v>
      </c>
      <c r="K6" s="332">
        <v>2289</v>
      </c>
      <c r="L6" s="332">
        <v>18753</v>
      </c>
      <c r="M6" s="332">
        <v>21587</v>
      </c>
      <c r="N6" s="332">
        <v>5655</v>
      </c>
      <c r="O6" s="332">
        <v>8585</v>
      </c>
      <c r="P6" s="332">
        <v>2461</v>
      </c>
      <c r="Q6" s="332">
        <v>4112</v>
      </c>
    </row>
    <row r="7" spans="1:17" s="285" customFormat="1" ht="15" customHeight="1" x14ac:dyDescent="0.55000000000000004">
      <c r="A7" s="331" t="s">
        <v>28</v>
      </c>
      <c r="B7" s="320" t="s">
        <v>139</v>
      </c>
      <c r="C7" s="319"/>
      <c r="D7" s="313">
        <f>SUM(D10+D16)</f>
        <v>18</v>
      </c>
      <c r="E7" s="313">
        <f>SUM(E10+E16)</f>
        <v>24</v>
      </c>
      <c r="F7" s="313">
        <f>SUM(F10+F16)</f>
        <v>853</v>
      </c>
      <c r="G7" s="313">
        <f>SUM(G10+G16)</f>
        <v>953</v>
      </c>
      <c r="H7" s="313">
        <f>SUM(H10+H16)</f>
        <v>121</v>
      </c>
      <c r="I7" s="313">
        <f>SUM(I10+I16)</f>
        <v>128</v>
      </c>
      <c r="J7" s="313">
        <f>SUM(J10+J16)</f>
        <v>92</v>
      </c>
      <c r="K7" s="313">
        <f>SUM(K10+K16)</f>
        <v>99</v>
      </c>
      <c r="L7" s="313">
        <f>SUM(L10+L16)</f>
        <v>663</v>
      </c>
      <c r="M7" s="313">
        <f>SUM(M10+M16)</f>
        <v>755</v>
      </c>
      <c r="N7" s="313">
        <f>SUM(N10+N16)</f>
        <v>298</v>
      </c>
      <c r="O7" s="313">
        <f>SUM(O10+O16)</f>
        <v>654</v>
      </c>
      <c r="P7" s="313">
        <f>SUM(P10+P16)</f>
        <v>6</v>
      </c>
      <c r="Q7" s="313">
        <f>SUM(Q10+Q16)</f>
        <v>7</v>
      </c>
    </row>
    <row r="8" spans="1:17" s="285" customFormat="1" ht="15" customHeight="1" x14ac:dyDescent="0.55000000000000004">
      <c r="A8" s="318"/>
      <c r="B8" s="317"/>
      <c r="C8" s="314" t="s">
        <v>138</v>
      </c>
      <c r="D8" s="313">
        <f>SUM(D11+D17)</f>
        <v>0</v>
      </c>
      <c r="E8" s="313">
        <f>SUM(E11+E17)</f>
        <v>0</v>
      </c>
      <c r="F8" s="313">
        <f>SUM(F11+F17)</f>
        <v>0</v>
      </c>
      <c r="G8" s="313">
        <f>SUM(G11+G17)</f>
        <v>0</v>
      </c>
      <c r="H8" s="313">
        <f>SUM(H11+H17)</f>
        <v>0</v>
      </c>
      <c r="I8" s="313">
        <f>SUM(I11+I17)</f>
        <v>0</v>
      </c>
      <c r="J8" s="313">
        <f>SUM(J11+J17)</f>
        <v>0</v>
      </c>
      <c r="K8" s="313">
        <f>SUM(K11+K17)</f>
        <v>0</v>
      </c>
      <c r="L8" s="313">
        <f>SUM(L11+L17)</f>
        <v>0</v>
      </c>
      <c r="M8" s="313">
        <f>SUM(M11+M17)</f>
        <v>0</v>
      </c>
      <c r="N8" s="313">
        <f>SUM(N11+N17)</f>
        <v>0</v>
      </c>
      <c r="O8" s="313">
        <f>SUM(O11+O17)</f>
        <v>0</v>
      </c>
      <c r="P8" s="313">
        <f>SUM(P11+P17)</f>
        <v>0</v>
      </c>
      <c r="Q8" s="313">
        <f>SUM(Q11+Q17)</f>
        <v>0</v>
      </c>
    </row>
    <row r="9" spans="1:17" s="285" customFormat="1" ht="33.75" customHeight="1" x14ac:dyDescent="0.55000000000000004">
      <c r="A9" s="316"/>
      <c r="B9" s="315"/>
      <c r="C9" s="314" t="s">
        <v>137</v>
      </c>
      <c r="D9" s="312"/>
      <c r="E9" s="312"/>
      <c r="F9" s="312"/>
      <c r="G9" s="312"/>
      <c r="H9" s="313">
        <f>SUM(H12+H18)</f>
        <v>121</v>
      </c>
      <c r="I9" s="312"/>
      <c r="J9" s="313">
        <f>SUM(J12+J18)</f>
        <v>92</v>
      </c>
      <c r="K9" s="312"/>
      <c r="L9" s="313">
        <f>SUM(L12+L18)</f>
        <v>611</v>
      </c>
      <c r="M9" s="312"/>
      <c r="N9" s="312"/>
      <c r="O9" s="312"/>
      <c r="P9" s="312"/>
      <c r="Q9" s="312"/>
    </row>
    <row r="10" spans="1:17" s="285" customFormat="1" ht="15" customHeight="1" x14ac:dyDescent="0.55000000000000004">
      <c r="A10" s="311" t="s">
        <v>124</v>
      </c>
      <c r="B10" s="310" t="s">
        <v>139</v>
      </c>
      <c r="C10" s="309"/>
      <c r="D10" s="303">
        <v>18</v>
      </c>
      <c r="E10" s="303">
        <v>24</v>
      </c>
      <c r="F10" s="303">
        <v>853</v>
      </c>
      <c r="G10" s="303">
        <v>953</v>
      </c>
      <c r="H10" s="303">
        <v>121</v>
      </c>
      <c r="I10" s="303">
        <v>128</v>
      </c>
      <c r="J10" s="303">
        <v>92</v>
      </c>
      <c r="K10" s="303">
        <v>99</v>
      </c>
      <c r="L10" s="303">
        <v>663</v>
      </c>
      <c r="M10" s="303">
        <v>755</v>
      </c>
      <c r="N10" s="303">
        <v>297</v>
      </c>
      <c r="O10" s="303">
        <v>651</v>
      </c>
      <c r="P10" s="303">
        <v>6</v>
      </c>
      <c r="Q10" s="303">
        <v>7</v>
      </c>
    </row>
    <row r="11" spans="1:17" s="285" customFormat="1" ht="15" customHeight="1" x14ac:dyDescent="0.55000000000000004">
      <c r="A11" s="308"/>
      <c r="B11" s="307"/>
      <c r="C11" s="304" t="s">
        <v>138</v>
      </c>
      <c r="D11" s="303">
        <v>0</v>
      </c>
      <c r="E11" s="303">
        <v>0</v>
      </c>
      <c r="F11" s="303">
        <v>0</v>
      </c>
      <c r="G11" s="303">
        <v>0</v>
      </c>
      <c r="H11" s="303">
        <v>0</v>
      </c>
      <c r="I11" s="303">
        <v>0</v>
      </c>
      <c r="J11" s="303">
        <v>0</v>
      </c>
      <c r="K11" s="303">
        <v>0</v>
      </c>
      <c r="L11" s="303">
        <v>0</v>
      </c>
      <c r="M11" s="303">
        <v>0</v>
      </c>
      <c r="N11" s="303">
        <v>0</v>
      </c>
      <c r="O11" s="303">
        <v>0</v>
      </c>
      <c r="P11" s="303">
        <v>0</v>
      </c>
      <c r="Q11" s="303">
        <v>0</v>
      </c>
    </row>
    <row r="12" spans="1:17" s="285" customFormat="1" ht="33.75" customHeight="1" x14ac:dyDescent="0.55000000000000004">
      <c r="A12" s="306"/>
      <c r="B12" s="305"/>
      <c r="C12" s="304" t="s">
        <v>137</v>
      </c>
      <c r="D12" s="302"/>
      <c r="E12" s="302"/>
      <c r="F12" s="302"/>
      <c r="G12" s="302"/>
      <c r="H12" s="303">
        <v>121</v>
      </c>
      <c r="I12" s="302"/>
      <c r="J12" s="303">
        <v>92</v>
      </c>
      <c r="K12" s="302"/>
      <c r="L12" s="303">
        <v>611</v>
      </c>
      <c r="M12" s="302"/>
      <c r="N12" s="302"/>
      <c r="O12" s="302"/>
      <c r="P12" s="302"/>
      <c r="Q12" s="302"/>
    </row>
    <row r="13" spans="1:17" s="323" customFormat="1" ht="15" customHeight="1" x14ac:dyDescent="0.55000000000000004">
      <c r="A13" s="330" t="s">
        <v>26</v>
      </c>
      <c r="B13" s="310" t="s">
        <v>139</v>
      </c>
      <c r="C13" s="309"/>
      <c r="D13" s="325">
        <f>IF(SUM(D16,D19,D22,D25,D28,D31,D34,D37,D40,)=0,"-",SUM(D16,D19,D22,D25,D28,D31,D34,D37,D40,))</f>
        <v>113</v>
      </c>
      <c r="E13" s="325">
        <f>IF(SUM(E16,E19,E22,E25,E28,E31,E34,E37,E40,)=0,"-",SUM(E16,E19,E22,E25,E28,E31,E34,E37,E40,))</f>
        <v>134</v>
      </c>
      <c r="F13" s="325">
        <f>IF(SUM(F16,F19,F22,F25,F28,F31,F34,F37,F40,)=0,"-",SUM(F16,F19,F22,F25,F28,F31,F34,F37,F40,))</f>
        <v>425</v>
      </c>
      <c r="G13" s="325">
        <f>IF(SUM(G16,G19,G22,G25,G28,G31,G34,G37,G40,)=0,"-",SUM(G16,G19,G22,G25,G28,G31,G34,G37,G40,))</f>
        <v>453</v>
      </c>
      <c r="H13" s="325">
        <f>IF(SUM(H16,H19,H22,H25,H28,H31,H34,H37,H40,)=0,"-",SUM(H16,H19,H22,H25,H28,H31,H34,H37,H40,))</f>
        <v>310</v>
      </c>
      <c r="I13" s="325">
        <f>IF(SUM(I16,I19,I22,I25,I28,I31,I34,I37,I40,)=0,"-",SUM(I16,I19,I22,I25,I28,I31,I34,I37,I40,))</f>
        <v>333</v>
      </c>
      <c r="J13" s="325">
        <f>IF(SUM(J16,J19,J22,J25,J28,J31,J34,J37,J40,)=0,"-",SUM(J16,J19,J22,J25,J28,J31,J34,J37,J40,))</f>
        <v>16</v>
      </c>
      <c r="K13" s="325">
        <f>IF(SUM(K16,K19,K22,K25,K28,K31,K34,K37,K40,)=0,"-",SUM(K16,K19,K22,K25,K28,K31,K34,K37,K40,))</f>
        <v>19</v>
      </c>
      <c r="L13" s="325">
        <f>IF(SUM(L16,L19,L22,L25,L28,L31,L34,L37,L40,)=0,"-",SUM(L16,L19,L22,L25,L28,L31,L34,L37,L40,))</f>
        <v>183</v>
      </c>
      <c r="M13" s="325">
        <f>IF(SUM(M16,M19,M22,M25,M28,M31,M34,M37,M40,)=0,"-",SUM(M16,M19,M22,M25,M28,M31,M34,M37,M40,))</f>
        <v>200</v>
      </c>
      <c r="N13" s="325">
        <f>IF(SUM(N16,N19,N22,N25,N28,N31,N34,N37,N40,)=0,"-",SUM(N16,N19,N22,N25,N28,N31,N34,N37,N40,))</f>
        <v>123</v>
      </c>
      <c r="O13" s="325">
        <f>IF(SUM(O16,O19,O22,O25,O28,O31,O34,O37,O40,)=0,"-",SUM(O16,O19,O22,O25,O28,O31,O34,O37,O40,))</f>
        <v>198</v>
      </c>
      <c r="P13" s="325">
        <f>IF(SUM(P16,P19,P22,P25,P28,P31,P34,P37,P40,)=0,"-",SUM(P16,P19,P22,P25,P28,P31,P34,P37,P40,))</f>
        <v>11</v>
      </c>
      <c r="Q13" s="325">
        <f>IF(SUM(Q16,Q19,Q22,Q25,Q28,Q31,Q34,Q37,Q40,)=0,"-",SUM(Q16,Q19,Q22,Q25,Q28,Q31,Q34,Q37,Q40,))</f>
        <v>12</v>
      </c>
    </row>
    <row r="14" spans="1:17" s="323" customFormat="1" ht="15" customHeight="1" x14ac:dyDescent="0.55000000000000004">
      <c r="A14" s="329"/>
      <c r="B14" s="307"/>
      <c r="C14" s="326" t="s">
        <v>138</v>
      </c>
      <c r="D14" s="325" t="str">
        <f>IF(SUM(D17,D20,D23,D26,D29,D32,D35,D38,D41,)=0,"-",SUM(D17,D20,D23,D26,D29,D32,D35,D38,D41,))</f>
        <v>-</v>
      </c>
      <c r="E14" s="325" t="str">
        <f>IF(SUM(E17,E20,E23,E26,E29,E32,E35,E38,E41,)=0,"-",SUM(E17,E20,E23,E26,E29,E32,E35,E38,E41,))</f>
        <v>-</v>
      </c>
      <c r="F14" s="325" t="str">
        <f>IF(SUM(F17,F20,F23,F26,F29,F32,F35,F38,F41,)=0,"-",SUM(F17,F20,F23,F26,F29,F32,F35,F38,F41,))</f>
        <v>-</v>
      </c>
      <c r="G14" s="325" t="str">
        <f>IF(SUM(G17,G20,G23,G26,G29,G32,G35,G38,G41,)=0,"-",SUM(G17,G20,G23,G26,G29,G32,G35,G38,G41,))</f>
        <v>-</v>
      </c>
      <c r="H14" s="325" t="str">
        <f>IF(SUM(H17,H20,H23,H26,H29,H32,H35,H38,H41,)=0,"-",SUM(H17,H20,H23,H26,H29,H32,H35,H38,H41,))</f>
        <v>-</v>
      </c>
      <c r="I14" s="325" t="str">
        <f>IF(SUM(I17,I20,I23,I26,I29,I32,I35,I38,I41,)=0,"-",SUM(I17,I20,I23,I26,I29,I32,I35,I38,I41,))</f>
        <v>-</v>
      </c>
      <c r="J14" s="325" t="str">
        <f>IF(SUM(J17,J20,J23,J26,J29,J32,J35,J38,J41,)=0,"-",SUM(J17,J20,J23,J26,J29,J32,J35,J38,J41,))</f>
        <v>-</v>
      </c>
      <c r="K14" s="325" t="str">
        <f>IF(SUM(K17,K20,K23,K26,K29,K32,K35,K38,K41,)=0,"-",SUM(K17,K20,K23,K26,K29,K32,K35,K38,K41,))</f>
        <v>-</v>
      </c>
      <c r="L14" s="325" t="str">
        <f>IF(SUM(L17,L20,L23,L26,L29,L32,L35,L38,L41,)=0,"-",SUM(L17,L20,L23,L26,L29,L32,L35,L38,L41,))</f>
        <v>-</v>
      </c>
      <c r="M14" s="325" t="str">
        <f>IF(SUM(M17,M20,M23,M26,M29,M32,M35,M38,M41,)=0,"-",SUM(M17,M20,M23,M26,M29,M32,M35,M38,M41,))</f>
        <v>-</v>
      </c>
      <c r="N14" s="325" t="str">
        <f>IF(SUM(N17,N20,N23,N26,N29,N32,N35,N38,N41,)=0,"-",SUM(N17,N20,N23,N26,N29,N32,N35,N38,N41,))</f>
        <v>-</v>
      </c>
      <c r="O14" s="325" t="str">
        <f>IF(SUM(O17,O20,O23,O26,O29,O32,O35,O38,O41,)=0,"-",SUM(O17,O20,O23,O26,O29,O32,O35,O38,O41,))</f>
        <v>-</v>
      </c>
      <c r="P14" s="325" t="str">
        <f>IF(SUM(P17,P20,P23,P26,P29,P32,P35,P38,P41,)=0,"-",SUM(P17,P20,P23,P26,P29,P32,P35,P38,P41,))</f>
        <v>-</v>
      </c>
      <c r="Q14" s="325" t="str">
        <f>IF(SUM(Q17,Q20,Q23,Q26,Q29,Q32,Q35,Q38,Q41,)=0,"-",SUM(Q17,Q20,Q23,Q26,Q29,Q32,Q35,Q38,Q41,))</f>
        <v>-</v>
      </c>
    </row>
    <row r="15" spans="1:17" s="323" customFormat="1" ht="29.25" customHeight="1" x14ac:dyDescent="0.55000000000000004">
      <c r="A15" s="328"/>
      <c r="B15" s="327"/>
      <c r="C15" s="326" t="s">
        <v>142</v>
      </c>
      <c r="D15" s="324"/>
      <c r="E15" s="324"/>
      <c r="F15" s="324"/>
      <c r="G15" s="324"/>
      <c r="H15" s="325">
        <f>IF(SUM(H18,H21,H24,H27,H30,H33,H36,H39,H42,)=0,"-",SUM(H18,H21,H24,H27,H30,H33,H36,H39,H42,))</f>
        <v>310</v>
      </c>
      <c r="I15" s="324"/>
      <c r="J15" s="325">
        <f>IF(SUM(J18,J21,J24,J27,J30,J33,J36,J39,J42,)=0,"-",SUM(J18,J21,J24,J27,J30,J33,J36,J39,J42,))</f>
        <v>12</v>
      </c>
      <c r="K15" s="324"/>
      <c r="L15" s="325">
        <f>IF(SUM(L18,L21,L24,L27,L30,L33,L36,L39,L42,)=0,"-",SUM(L18,L21,L24,L27,L30,L33,L36,L39,L42,))</f>
        <v>158</v>
      </c>
      <c r="M15" s="324"/>
      <c r="N15" s="324"/>
      <c r="O15" s="324"/>
      <c r="P15" s="324"/>
      <c r="Q15" s="324"/>
    </row>
    <row r="16" spans="1:17" s="285" customFormat="1" ht="15" customHeight="1" x14ac:dyDescent="0.55000000000000004">
      <c r="A16" s="322" t="s">
        <v>141</v>
      </c>
      <c r="B16" s="310" t="s">
        <v>139</v>
      </c>
      <c r="C16" s="309"/>
      <c r="D16" s="303">
        <v>0</v>
      </c>
      <c r="E16" s="303">
        <v>0</v>
      </c>
      <c r="F16" s="303">
        <v>0</v>
      </c>
      <c r="G16" s="303">
        <v>0</v>
      </c>
      <c r="H16" s="303">
        <v>0</v>
      </c>
      <c r="I16" s="303">
        <v>0</v>
      </c>
      <c r="J16" s="303">
        <v>0</v>
      </c>
      <c r="K16" s="303">
        <v>0</v>
      </c>
      <c r="L16" s="303">
        <v>0</v>
      </c>
      <c r="M16" s="303">
        <v>0</v>
      </c>
      <c r="N16" s="303">
        <v>1</v>
      </c>
      <c r="O16" s="303">
        <v>3</v>
      </c>
      <c r="P16" s="303">
        <v>0</v>
      </c>
      <c r="Q16" s="303">
        <v>0</v>
      </c>
    </row>
    <row r="17" spans="1:17" s="285" customFormat="1" ht="15" customHeight="1" x14ac:dyDescent="0.55000000000000004">
      <c r="A17" s="322"/>
      <c r="B17" s="307"/>
      <c r="C17" s="304" t="s">
        <v>138</v>
      </c>
      <c r="D17" s="303">
        <v>0</v>
      </c>
      <c r="E17" s="303">
        <v>0</v>
      </c>
      <c r="F17" s="303">
        <v>0</v>
      </c>
      <c r="G17" s="303">
        <v>0</v>
      </c>
      <c r="H17" s="303">
        <v>0</v>
      </c>
      <c r="I17" s="303">
        <v>0</v>
      </c>
      <c r="J17" s="303">
        <v>0</v>
      </c>
      <c r="K17" s="303">
        <v>0</v>
      </c>
      <c r="L17" s="303">
        <v>0</v>
      </c>
      <c r="M17" s="303">
        <v>0</v>
      </c>
      <c r="N17" s="303">
        <v>0</v>
      </c>
      <c r="O17" s="303">
        <v>0</v>
      </c>
      <c r="P17" s="303">
        <v>0</v>
      </c>
      <c r="Q17" s="303">
        <v>0</v>
      </c>
    </row>
    <row r="18" spans="1:17" s="285" customFormat="1" ht="36" x14ac:dyDescent="0.55000000000000004">
      <c r="A18" s="322"/>
      <c r="B18" s="305"/>
      <c r="C18" s="304" t="s">
        <v>137</v>
      </c>
      <c r="D18" s="302"/>
      <c r="E18" s="302"/>
      <c r="F18" s="302"/>
      <c r="G18" s="302"/>
      <c r="H18" s="303"/>
      <c r="I18" s="302"/>
      <c r="J18" s="303"/>
      <c r="K18" s="302"/>
      <c r="L18" s="303"/>
      <c r="M18" s="302"/>
      <c r="N18" s="302"/>
      <c r="O18" s="302"/>
      <c r="P18" s="302"/>
      <c r="Q18" s="302"/>
    </row>
    <row r="19" spans="1:17" s="285" customFormat="1" ht="15" customHeight="1" x14ac:dyDescent="0.55000000000000004">
      <c r="A19" s="301" t="s">
        <v>25</v>
      </c>
      <c r="B19" s="300" t="s">
        <v>139</v>
      </c>
      <c r="C19" s="299"/>
      <c r="D19" s="293">
        <v>75</v>
      </c>
      <c r="E19" s="293">
        <v>92</v>
      </c>
      <c r="F19" s="293">
        <v>117</v>
      </c>
      <c r="G19" s="293">
        <v>123</v>
      </c>
      <c r="H19" s="293">
        <v>105</v>
      </c>
      <c r="I19" s="293">
        <v>108</v>
      </c>
      <c r="J19" s="293">
        <v>9</v>
      </c>
      <c r="K19" s="293">
        <v>12</v>
      </c>
      <c r="L19" s="293">
        <v>63</v>
      </c>
      <c r="M19" s="293">
        <v>69</v>
      </c>
      <c r="N19" s="293">
        <v>21</v>
      </c>
      <c r="O19" s="293">
        <v>37</v>
      </c>
      <c r="P19" s="293">
        <v>6</v>
      </c>
      <c r="Q19" s="293">
        <v>6</v>
      </c>
    </row>
    <row r="20" spans="1:17" s="285" customFormat="1" ht="15" customHeight="1" x14ac:dyDescent="0.55000000000000004">
      <c r="A20" s="298"/>
      <c r="B20" s="297"/>
      <c r="C20" s="294" t="s">
        <v>138</v>
      </c>
      <c r="D20" s="293" t="s">
        <v>0</v>
      </c>
      <c r="E20" s="293" t="s">
        <v>0</v>
      </c>
      <c r="F20" s="293" t="s">
        <v>0</v>
      </c>
      <c r="G20" s="293" t="s">
        <v>0</v>
      </c>
      <c r="H20" s="293" t="s">
        <v>0</v>
      </c>
      <c r="I20" s="293" t="s">
        <v>0</v>
      </c>
      <c r="J20" s="293" t="s">
        <v>0</v>
      </c>
      <c r="K20" s="293" t="s">
        <v>0</v>
      </c>
      <c r="L20" s="293" t="s">
        <v>0</v>
      </c>
      <c r="M20" s="293" t="s">
        <v>0</v>
      </c>
      <c r="N20" s="293" t="s">
        <v>0</v>
      </c>
      <c r="O20" s="293" t="s">
        <v>0</v>
      </c>
      <c r="P20" s="293" t="s">
        <v>0</v>
      </c>
      <c r="Q20" s="293" t="s">
        <v>0</v>
      </c>
    </row>
    <row r="21" spans="1:17" s="285" customFormat="1" ht="36" x14ac:dyDescent="0.55000000000000004">
      <c r="A21" s="296"/>
      <c r="B21" s="295"/>
      <c r="C21" s="294" t="s">
        <v>137</v>
      </c>
      <c r="D21" s="292"/>
      <c r="E21" s="292"/>
      <c r="F21" s="292"/>
      <c r="G21" s="292"/>
      <c r="H21" s="293">
        <v>105</v>
      </c>
      <c r="I21" s="292"/>
      <c r="J21" s="293">
        <v>5</v>
      </c>
      <c r="K21" s="292"/>
      <c r="L21" s="293">
        <v>51</v>
      </c>
      <c r="M21" s="292"/>
      <c r="N21" s="292"/>
      <c r="O21" s="292"/>
      <c r="P21" s="292"/>
      <c r="Q21" s="292"/>
    </row>
    <row r="22" spans="1:17" s="285" customFormat="1" ht="15" customHeight="1" x14ac:dyDescent="0.55000000000000004">
      <c r="A22" s="301" t="s">
        <v>24</v>
      </c>
      <c r="B22" s="300" t="s">
        <v>139</v>
      </c>
      <c r="C22" s="299"/>
      <c r="D22" s="293">
        <v>1</v>
      </c>
      <c r="E22" s="293">
        <v>2</v>
      </c>
      <c r="F22" s="293">
        <v>31</v>
      </c>
      <c r="G22" s="293">
        <v>33</v>
      </c>
      <c r="H22" s="293">
        <v>30</v>
      </c>
      <c r="I22" s="293">
        <v>34</v>
      </c>
      <c r="J22" s="293" t="s">
        <v>0</v>
      </c>
      <c r="K22" s="293" t="s">
        <v>0</v>
      </c>
      <c r="L22" s="293" t="s">
        <v>0</v>
      </c>
      <c r="M22" s="293" t="s">
        <v>0</v>
      </c>
      <c r="N22" s="293">
        <v>6</v>
      </c>
      <c r="O22" s="293">
        <v>8</v>
      </c>
      <c r="P22" s="293" t="s">
        <v>0</v>
      </c>
      <c r="Q22" s="293" t="s">
        <v>0</v>
      </c>
    </row>
    <row r="23" spans="1:17" s="285" customFormat="1" ht="15" customHeight="1" x14ac:dyDescent="0.55000000000000004">
      <c r="A23" s="298"/>
      <c r="B23" s="297"/>
      <c r="C23" s="294" t="s">
        <v>138</v>
      </c>
      <c r="D23" s="293" t="s">
        <v>0</v>
      </c>
      <c r="E23" s="293" t="s">
        <v>0</v>
      </c>
      <c r="F23" s="293" t="s">
        <v>0</v>
      </c>
      <c r="G23" s="293" t="s">
        <v>0</v>
      </c>
      <c r="H23" s="293" t="s">
        <v>0</v>
      </c>
      <c r="I23" s="293" t="s">
        <v>0</v>
      </c>
      <c r="J23" s="293" t="s">
        <v>0</v>
      </c>
      <c r="K23" s="293" t="s">
        <v>0</v>
      </c>
      <c r="L23" s="293" t="s">
        <v>0</v>
      </c>
      <c r="M23" s="293" t="s">
        <v>0</v>
      </c>
      <c r="N23" s="293" t="s">
        <v>0</v>
      </c>
      <c r="O23" s="293" t="s">
        <v>0</v>
      </c>
      <c r="P23" s="293" t="s">
        <v>0</v>
      </c>
      <c r="Q23" s="293" t="s">
        <v>0</v>
      </c>
    </row>
    <row r="24" spans="1:17" s="285" customFormat="1" ht="36" x14ac:dyDescent="0.55000000000000004">
      <c r="A24" s="296"/>
      <c r="B24" s="295"/>
      <c r="C24" s="294" t="s">
        <v>137</v>
      </c>
      <c r="D24" s="292"/>
      <c r="E24" s="292"/>
      <c r="F24" s="292"/>
      <c r="G24" s="292"/>
      <c r="H24" s="293">
        <v>30</v>
      </c>
      <c r="I24" s="292"/>
      <c r="J24" s="293" t="s">
        <v>17</v>
      </c>
      <c r="K24" s="292"/>
      <c r="L24" s="293" t="s">
        <v>17</v>
      </c>
      <c r="M24" s="292"/>
      <c r="N24" s="292"/>
      <c r="O24" s="292"/>
      <c r="P24" s="292"/>
      <c r="Q24" s="292"/>
    </row>
    <row r="25" spans="1:17" s="285" customFormat="1" ht="15" customHeight="1" x14ac:dyDescent="0.55000000000000004">
      <c r="A25" s="301" t="s">
        <v>23</v>
      </c>
      <c r="B25" s="300" t="s">
        <v>139</v>
      </c>
      <c r="C25" s="299"/>
      <c r="D25" s="293">
        <v>15</v>
      </c>
      <c r="E25" s="293">
        <v>18</v>
      </c>
      <c r="F25" s="293">
        <v>13</v>
      </c>
      <c r="G25" s="293">
        <v>23</v>
      </c>
      <c r="H25" s="293">
        <v>14</v>
      </c>
      <c r="I25" s="293">
        <v>22</v>
      </c>
      <c r="J25" s="293" t="s">
        <v>0</v>
      </c>
      <c r="K25" s="293" t="s">
        <v>0</v>
      </c>
      <c r="L25" s="293">
        <v>14</v>
      </c>
      <c r="M25" s="293">
        <v>14</v>
      </c>
      <c r="N25" s="293">
        <v>1</v>
      </c>
      <c r="O25" s="293">
        <v>1</v>
      </c>
      <c r="P25" s="293">
        <v>2</v>
      </c>
      <c r="Q25" s="293">
        <v>2</v>
      </c>
    </row>
    <row r="26" spans="1:17" s="285" customFormat="1" ht="15" customHeight="1" x14ac:dyDescent="0.55000000000000004">
      <c r="A26" s="298"/>
      <c r="B26" s="297"/>
      <c r="C26" s="294" t="s">
        <v>138</v>
      </c>
      <c r="D26" s="293" t="s">
        <v>0</v>
      </c>
      <c r="E26" s="293" t="s">
        <v>0</v>
      </c>
      <c r="F26" s="293" t="s">
        <v>0</v>
      </c>
      <c r="G26" s="293" t="s">
        <v>0</v>
      </c>
      <c r="H26" s="293" t="s">
        <v>0</v>
      </c>
      <c r="I26" s="293" t="s">
        <v>0</v>
      </c>
      <c r="J26" s="293" t="s">
        <v>0</v>
      </c>
      <c r="K26" s="293" t="s">
        <v>0</v>
      </c>
      <c r="L26" s="293" t="s">
        <v>0</v>
      </c>
      <c r="M26" s="293" t="s">
        <v>0</v>
      </c>
      <c r="N26" s="293" t="s">
        <v>0</v>
      </c>
      <c r="O26" s="293" t="s">
        <v>0</v>
      </c>
      <c r="P26" s="293" t="s">
        <v>0</v>
      </c>
      <c r="Q26" s="293" t="s">
        <v>0</v>
      </c>
    </row>
    <row r="27" spans="1:17" s="285" customFormat="1" ht="36" x14ac:dyDescent="0.55000000000000004">
      <c r="A27" s="296"/>
      <c r="B27" s="295"/>
      <c r="C27" s="294" t="s">
        <v>137</v>
      </c>
      <c r="D27" s="292"/>
      <c r="E27" s="292"/>
      <c r="F27" s="292"/>
      <c r="G27" s="292"/>
      <c r="H27" s="293">
        <v>14</v>
      </c>
      <c r="I27" s="292"/>
      <c r="J27" s="293" t="s">
        <v>17</v>
      </c>
      <c r="K27" s="292"/>
      <c r="L27" s="293">
        <v>1</v>
      </c>
      <c r="M27" s="292"/>
      <c r="N27" s="292"/>
      <c r="O27" s="292"/>
      <c r="P27" s="292"/>
      <c r="Q27" s="292"/>
    </row>
    <row r="28" spans="1:17" s="285" customFormat="1" ht="15" customHeight="1" x14ac:dyDescent="0.55000000000000004">
      <c r="A28" s="301" t="s">
        <v>140</v>
      </c>
      <c r="B28" s="300" t="s">
        <v>139</v>
      </c>
      <c r="C28" s="299"/>
      <c r="D28" s="293">
        <v>2</v>
      </c>
      <c r="E28" s="293">
        <v>2</v>
      </c>
      <c r="F28" s="293">
        <v>22</v>
      </c>
      <c r="G28" s="293">
        <v>22</v>
      </c>
      <c r="H28" s="293">
        <v>10</v>
      </c>
      <c r="I28" s="293">
        <v>10</v>
      </c>
      <c r="J28" s="293">
        <v>2</v>
      </c>
      <c r="K28" s="293">
        <v>2</v>
      </c>
      <c r="L28" s="293">
        <v>10</v>
      </c>
      <c r="M28" s="293">
        <v>10</v>
      </c>
      <c r="N28" s="293" t="s">
        <v>0</v>
      </c>
      <c r="O28" s="293" t="s">
        <v>0</v>
      </c>
      <c r="P28" s="293" t="s">
        <v>0</v>
      </c>
      <c r="Q28" s="293" t="s">
        <v>0</v>
      </c>
    </row>
    <row r="29" spans="1:17" s="285" customFormat="1" ht="15" customHeight="1" x14ac:dyDescent="0.55000000000000004">
      <c r="A29" s="298"/>
      <c r="B29" s="297"/>
      <c r="C29" s="294" t="s">
        <v>138</v>
      </c>
      <c r="D29" s="293" t="s">
        <v>0</v>
      </c>
      <c r="E29" s="293" t="s">
        <v>0</v>
      </c>
      <c r="F29" s="293" t="s">
        <v>0</v>
      </c>
      <c r="G29" s="293" t="s">
        <v>0</v>
      </c>
      <c r="H29" s="293" t="s">
        <v>0</v>
      </c>
      <c r="I29" s="293" t="s">
        <v>0</v>
      </c>
      <c r="J29" s="293" t="s">
        <v>0</v>
      </c>
      <c r="K29" s="293" t="s">
        <v>0</v>
      </c>
      <c r="L29" s="293" t="s">
        <v>0</v>
      </c>
      <c r="M29" s="293" t="s">
        <v>0</v>
      </c>
      <c r="N29" s="293" t="s">
        <v>0</v>
      </c>
      <c r="O29" s="293" t="s">
        <v>0</v>
      </c>
      <c r="P29" s="293" t="s">
        <v>0</v>
      </c>
      <c r="Q29" s="293" t="s">
        <v>0</v>
      </c>
    </row>
    <row r="30" spans="1:17" s="285" customFormat="1" ht="36" x14ac:dyDescent="0.55000000000000004">
      <c r="A30" s="296"/>
      <c r="B30" s="295"/>
      <c r="C30" s="294" t="s">
        <v>137</v>
      </c>
      <c r="D30" s="292"/>
      <c r="E30" s="292"/>
      <c r="F30" s="292"/>
      <c r="G30" s="292"/>
      <c r="H30" s="293">
        <v>10</v>
      </c>
      <c r="I30" s="292"/>
      <c r="J30" s="293">
        <v>2</v>
      </c>
      <c r="K30" s="292"/>
      <c r="L30" s="293">
        <v>10</v>
      </c>
      <c r="M30" s="292"/>
      <c r="N30" s="292"/>
      <c r="O30" s="292"/>
      <c r="P30" s="292"/>
      <c r="Q30" s="292"/>
    </row>
    <row r="31" spans="1:17" s="285" customFormat="1" ht="15" customHeight="1" x14ac:dyDescent="0.55000000000000004">
      <c r="A31" s="301" t="s">
        <v>21</v>
      </c>
      <c r="B31" s="300" t="s">
        <v>139</v>
      </c>
      <c r="C31" s="299"/>
      <c r="D31" s="293" t="s">
        <v>0</v>
      </c>
      <c r="E31" s="293" t="s">
        <v>0</v>
      </c>
      <c r="F31" s="293">
        <v>13</v>
      </c>
      <c r="G31" s="293">
        <v>17</v>
      </c>
      <c r="H31" s="293">
        <v>7</v>
      </c>
      <c r="I31" s="293">
        <v>10</v>
      </c>
      <c r="J31" s="293" t="s">
        <v>0</v>
      </c>
      <c r="K31" s="293" t="s">
        <v>0</v>
      </c>
      <c r="L31" s="293">
        <v>6</v>
      </c>
      <c r="M31" s="293">
        <v>7</v>
      </c>
      <c r="N31" s="293" t="s">
        <v>0</v>
      </c>
      <c r="O31" s="293" t="s">
        <v>0</v>
      </c>
      <c r="P31" s="293" t="s">
        <v>0</v>
      </c>
      <c r="Q31" s="293" t="s">
        <v>0</v>
      </c>
    </row>
    <row r="32" spans="1:17" s="285" customFormat="1" ht="15" customHeight="1" x14ac:dyDescent="0.55000000000000004">
      <c r="A32" s="298"/>
      <c r="B32" s="297"/>
      <c r="C32" s="294" t="s">
        <v>138</v>
      </c>
      <c r="D32" s="293" t="s">
        <v>0</v>
      </c>
      <c r="E32" s="293" t="s">
        <v>0</v>
      </c>
      <c r="F32" s="293" t="s">
        <v>0</v>
      </c>
      <c r="G32" s="293" t="s">
        <v>0</v>
      </c>
      <c r="H32" s="293" t="s">
        <v>0</v>
      </c>
      <c r="I32" s="293" t="s">
        <v>0</v>
      </c>
      <c r="J32" s="293" t="s">
        <v>0</v>
      </c>
      <c r="K32" s="293" t="s">
        <v>0</v>
      </c>
      <c r="L32" s="293" t="s">
        <v>0</v>
      </c>
      <c r="M32" s="293" t="s">
        <v>0</v>
      </c>
      <c r="N32" s="293" t="s">
        <v>0</v>
      </c>
      <c r="O32" s="293" t="s">
        <v>0</v>
      </c>
      <c r="P32" s="293" t="s">
        <v>0</v>
      </c>
      <c r="Q32" s="293" t="s">
        <v>0</v>
      </c>
    </row>
    <row r="33" spans="1:17" s="285" customFormat="1" ht="36" x14ac:dyDescent="0.55000000000000004">
      <c r="A33" s="296"/>
      <c r="B33" s="295"/>
      <c r="C33" s="294" t="s">
        <v>137</v>
      </c>
      <c r="D33" s="292"/>
      <c r="E33" s="292"/>
      <c r="F33" s="292"/>
      <c r="G33" s="292"/>
      <c r="H33" s="293">
        <v>7</v>
      </c>
      <c r="I33" s="292"/>
      <c r="J33" s="293" t="s">
        <v>17</v>
      </c>
      <c r="K33" s="292"/>
      <c r="L33" s="293">
        <v>6</v>
      </c>
      <c r="M33" s="292"/>
      <c r="N33" s="292"/>
      <c r="O33" s="292"/>
      <c r="P33" s="292"/>
      <c r="Q33" s="292"/>
    </row>
    <row r="34" spans="1:17" s="285" customFormat="1" ht="15" customHeight="1" x14ac:dyDescent="0.55000000000000004">
      <c r="A34" s="301" t="s">
        <v>20</v>
      </c>
      <c r="B34" s="300" t="s">
        <v>139</v>
      </c>
      <c r="C34" s="299"/>
      <c r="D34" s="293">
        <v>7</v>
      </c>
      <c r="E34" s="293">
        <v>7</v>
      </c>
      <c r="F34" s="293">
        <v>152</v>
      </c>
      <c r="G34" s="293">
        <v>155</v>
      </c>
      <c r="H34" s="293">
        <v>102</v>
      </c>
      <c r="I34" s="293">
        <v>107</v>
      </c>
      <c r="J34" s="293">
        <v>3</v>
      </c>
      <c r="K34" s="293">
        <v>3</v>
      </c>
      <c r="L34" s="293">
        <v>47</v>
      </c>
      <c r="M34" s="293">
        <v>57</v>
      </c>
      <c r="N34" s="293">
        <v>62</v>
      </c>
      <c r="O34" s="293">
        <v>86</v>
      </c>
      <c r="P34" s="293" t="s">
        <v>0</v>
      </c>
      <c r="Q34" s="293" t="s">
        <v>0</v>
      </c>
    </row>
    <row r="35" spans="1:17" s="285" customFormat="1" ht="15" customHeight="1" x14ac:dyDescent="0.55000000000000004">
      <c r="A35" s="298"/>
      <c r="B35" s="297"/>
      <c r="C35" s="294" t="s">
        <v>138</v>
      </c>
      <c r="D35" s="293" t="s">
        <v>0</v>
      </c>
      <c r="E35" s="293" t="s">
        <v>0</v>
      </c>
      <c r="F35" s="293" t="s">
        <v>0</v>
      </c>
      <c r="G35" s="293" t="s">
        <v>0</v>
      </c>
      <c r="H35" s="293" t="s">
        <v>0</v>
      </c>
      <c r="I35" s="293" t="s">
        <v>0</v>
      </c>
      <c r="J35" s="293" t="s">
        <v>0</v>
      </c>
      <c r="K35" s="293" t="s">
        <v>0</v>
      </c>
      <c r="L35" s="293" t="s">
        <v>0</v>
      </c>
      <c r="M35" s="293" t="s">
        <v>0</v>
      </c>
      <c r="N35" s="293" t="s">
        <v>0</v>
      </c>
      <c r="O35" s="293" t="s">
        <v>0</v>
      </c>
      <c r="P35" s="293" t="s">
        <v>0</v>
      </c>
      <c r="Q35" s="293" t="s">
        <v>0</v>
      </c>
    </row>
    <row r="36" spans="1:17" s="285" customFormat="1" ht="36" x14ac:dyDescent="0.55000000000000004">
      <c r="A36" s="296"/>
      <c r="B36" s="295"/>
      <c r="C36" s="294" t="s">
        <v>137</v>
      </c>
      <c r="D36" s="292"/>
      <c r="E36" s="292"/>
      <c r="F36" s="292"/>
      <c r="G36" s="292"/>
      <c r="H36" s="293">
        <v>102</v>
      </c>
      <c r="I36" s="292"/>
      <c r="J36" s="293">
        <v>3</v>
      </c>
      <c r="K36" s="292"/>
      <c r="L36" s="293">
        <v>47</v>
      </c>
      <c r="M36" s="292"/>
      <c r="N36" s="292"/>
      <c r="O36" s="292"/>
      <c r="P36" s="292"/>
      <c r="Q36" s="292"/>
    </row>
    <row r="37" spans="1:17" s="285" customFormat="1" ht="15" customHeight="1" x14ac:dyDescent="0.55000000000000004">
      <c r="A37" s="301" t="s">
        <v>19</v>
      </c>
      <c r="B37" s="300" t="s">
        <v>139</v>
      </c>
      <c r="C37" s="299"/>
      <c r="D37" s="293">
        <v>1</v>
      </c>
      <c r="E37" s="293">
        <v>1</v>
      </c>
      <c r="F37" s="293">
        <v>13</v>
      </c>
      <c r="G37" s="293">
        <v>14</v>
      </c>
      <c r="H37" s="293">
        <v>12</v>
      </c>
      <c r="I37" s="293">
        <v>12</v>
      </c>
      <c r="J37" s="293" t="s">
        <v>0</v>
      </c>
      <c r="K37" s="293" t="s">
        <v>0</v>
      </c>
      <c r="L37" s="293">
        <v>10</v>
      </c>
      <c r="M37" s="293">
        <v>10</v>
      </c>
      <c r="N37" s="293">
        <v>3</v>
      </c>
      <c r="O37" s="293">
        <v>4</v>
      </c>
      <c r="P37" s="293" t="s">
        <v>0</v>
      </c>
      <c r="Q37" s="293" t="s">
        <v>0</v>
      </c>
    </row>
    <row r="38" spans="1:17" s="285" customFormat="1" ht="15" customHeight="1" x14ac:dyDescent="0.55000000000000004">
      <c r="A38" s="298"/>
      <c r="B38" s="297"/>
      <c r="C38" s="294" t="s">
        <v>138</v>
      </c>
      <c r="D38" s="293" t="s">
        <v>0</v>
      </c>
      <c r="E38" s="293" t="s">
        <v>0</v>
      </c>
      <c r="F38" s="293" t="s">
        <v>0</v>
      </c>
      <c r="G38" s="293" t="s">
        <v>0</v>
      </c>
      <c r="H38" s="293" t="s">
        <v>0</v>
      </c>
      <c r="I38" s="293" t="s">
        <v>0</v>
      </c>
      <c r="J38" s="293" t="s">
        <v>0</v>
      </c>
      <c r="K38" s="293" t="s">
        <v>0</v>
      </c>
      <c r="L38" s="293" t="s">
        <v>0</v>
      </c>
      <c r="M38" s="293" t="s">
        <v>0</v>
      </c>
      <c r="N38" s="293" t="s">
        <v>0</v>
      </c>
      <c r="O38" s="293" t="s">
        <v>0</v>
      </c>
      <c r="P38" s="293" t="s">
        <v>0</v>
      </c>
      <c r="Q38" s="293" t="s">
        <v>0</v>
      </c>
    </row>
    <row r="39" spans="1:17" s="285" customFormat="1" ht="36" x14ac:dyDescent="0.55000000000000004">
      <c r="A39" s="296"/>
      <c r="B39" s="295"/>
      <c r="C39" s="294" t="s">
        <v>137</v>
      </c>
      <c r="D39" s="292"/>
      <c r="E39" s="292"/>
      <c r="F39" s="292"/>
      <c r="G39" s="292"/>
      <c r="H39" s="293">
        <v>12</v>
      </c>
      <c r="I39" s="292"/>
      <c r="J39" s="293" t="s">
        <v>17</v>
      </c>
      <c r="K39" s="292"/>
      <c r="L39" s="293">
        <v>10</v>
      </c>
      <c r="M39" s="292"/>
      <c r="N39" s="292"/>
      <c r="O39" s="292"/>
      <c r="P39" s="292"/>
      <c r="Q39" s="292"/>
    </row>
    <row r="40" spans="1:17" s="285" customFormat="1" ht="15" customHeight="1" x14ac:dyDescent="0.55000000000000004">
      <c r="A40" s="301" t="s">
        <v>18</v>
      </c>
      <c r="B40" s="300" t="s">
        <v>139</v>
      </c>
      <c r="C40" s="299"/>
      <c r="D40" s="293">
        <v>12</v>
      </c>
      <c r="E40" s="293">
        <v>12</v>
      </c>
      <c r="F40" s="293">
        <v>64</v>
      </c>
      <c r="G40" s="293">
        <v>66</v>
      </c>
      <c r="H40" s="293">
        <v>30</v>
      </c>
      <c r="I40" s="293">
        <v>30</v>
      </c>
      <c r="J40" s="293">
        <v>2</v>
      </c>
      <c r="K40" s="293">
        <v>2</v>
      </c>
      <c r="L40" s="293">
        <v>33</v>
      </c>
      <c r="M40" s="293">
        <v>33</v>
      </c>
      <c r="N40" s="293">
        <v>29</v>
      </c>
      <c r="O40" s="293">
        <v>59</v>
      </c>
      <c r="P40" s="293">
        <v>3</v>
      </c>
      <c r="Q40" s="293">
        <v>4</v>
      </c>
    </row>
    <row r="41" spans="1:17" s="285" customFormat="1" ht="15" customHeight="1" x14ac:dyDescent="0.55000000000000004">
      <c r="A41" s="298"/>
      <c r="B41" s="297"/>
      <c r="C41" s="294" t="s">
        <v>138</v>
      </c>
      <c r="D41" s="293" t="s">
        <v>0</v>
      </c>
      <c r="E41" s="293" t="s">
        <v>0</v>
      </c>
      <c r="F41" s="293" t="s">
        <v>0</v>
      </c>
      <c r="G41" s="293" t="s">
        <v>0</v>
      </c>
      <c r="H41" s="293" t="s">
        <v>0</v>
      </c>
      <c r="I41" s="293" t="s">
        <v>0</v>
      </c>
      <c r="J41" s="293" t="s">
        <v>0</v>
      </c>
      <c r="K41" s="293" t="s">
        <v>0</v>
      </c>
      <c r="L41" s="293" t="s">
        <v>0</v>
      </c>
      <c r="M41" s="293" t="s">
        <v>0</v>
      </c>
      <c r="N41" s="293" t="s">
        <v>0</v>
      </c>
      <c r="O41" s="293" t="s">
        <v>0</v>
      </c>
      <c r="P41" s="293" t="s">
        <v>0</v>
      </c>
      <c r="Q41" s="293" t="s">
        <v>0</v>
      </c>
    </row>
    <row r="42" spans="1:17" s="285" customFormat="1" ht="36" x14ac:dyDescent="0.55000000000000004">
      <c r="A42" s="296"/>
      <c r="B42" s="295"/>
      <c r="C42" s="294" t="s">
        <v>137</v>
      </c>
      <c r="D42" s="292"/>
      <c r="E42" s="292"/>
      <c r="F42" s="292"/>
      <c r="G42" s="292"/>
      <c r="H42" s="293">
        <v>30</v>
      </c>
      <c r="I42" s="292"/>
      <c r="J42" s="293">
        <v>2</v>
      </c>
      <c r="K42" s="292"/>
      <c r="L42" s="293">
        <v>33</v>
      </c>
      <c r="M42" s="292"/>
      <c r="N42" s="292"/>
      <c r="O42" s="292"/>
      <c r="P42" s="292"/>
      <c r="Q42" s="292"/>
    </row>
    <row r="43" spans="1:17" s="285" customFormat="1" ht="15" customHeight="1" x14ac:dyDescent="0.55000000000000004">
      <c r="A43" s="321" t="s">
        <v>15</v>
      </c>
      <c r="B43" s="320" t="s">
        <v>136</v>
      </c>
      <c r="C43" s="319"/>
      <c r="D43" s="313">
        <f>D46</f>
        <v>4</v>
      </c>
      <c r="E43" s="313">
        <f>E46</f>
        <v>4</v>
      </c>
      <c r="F43" s="313">
        <f>F46</f>
        <v>171</v>
      </c>
      <c r="G43" s="313">
        <f>G46</f>
        <v>199</v>
      </c>
      <c r="H43" s="313">
        <f>H46</f>
        <v>82</v>
      </c>
      <c r="I43" s="313">
        <f>I46</f>
        <v>85</v>
      </c>
      <c r="J43" s="313">
        <f>J46</f>
        <v>4</v>
      </c>
      <c r="K43" s="313">
        <f>K46</f>
        <v>5</v>
      </c>
      <c r="L43" s="313">
        <f>L46</f>
        <v>110</v>
      </c>
      <c r="M43" s="313">
        <f>M46</f>
        <v>123</v>
      </c>
      <c r="N43" s="313">
        <f>N46</f>
        <v>42</v>
      </c>
      <c r="O43" s="313">
        <f>O46</f>
        <v>58</v>
      </c>
      <c r="P43" s="313">
        <f>P46</f>
        <v>11</v>
      </c>
      <c r="Q43" s="313">
        <f>Q46</f>
        <v>20</v>
      </c>
    </row>
    <row r="44" spans="1:17" s="285" customFormat="1" ht="15" customHeight="1" x14ac:dyDescent="0.55000000000000004">
      <c r="A44" s="318"/>
      <c r="B44" s="317"/>
      <c r="C44" s="314" t="s">
        <v>1</v>
      </c>
      <c r="D44" s="313" t="str">
        <f>D47</f>
        <v>-</v>
      </c>
      <c r="E44" s="313" t="str">
        <f>E47</f>
        <v>-</v>
      </c>
      <c r="F44" s="313" t="str">
        <f>F47</f>
        <v>-</v>
      </c>
      <c r="G44" s="313" t="str">
        <f>G47</f>
        <v>-</v>
      </c>
      <c r="H44" s="313" t="str">
        <f>H47</f>
        <v>-</v>
      </c>
      <c r="I44" s="313" t="str">
        <f>I47</f>
        <v>-</v>
      </c>
      <c r="J44" s="313" t="str">
        <f>J47</f>
        <v>-</v>
      </c>
      <c r="K44" s="313" t="str">
        <f>K47</f>
        <v>-</v>
      </c>
      <c r="L44" s="313" t="str">
        <f>L47</f>
        <v>-</v>
      </c>
      <c r="M44" s="313" t="str">
        <f>M47</f>
        <v>-</v>
      </c>
      <c r="N44" s="313" t="str">
        <f>N47</f>
        <v>-</v>
      </c>
      <c r="O44" s="313" t="str">
        <f>O47</f>
        <v>-</v>
      </c>
      <c r="P44" s="313" t="str">
        <f>P47</f>
        <v>-</v>
      </c>
      <c r="Q44" s="313" t="str">
        <f>Q47</f>
        <v>-</v>
      </c>
    </row>
    <row r="45" spans="1:17" s="285" customFormat="1" ht="36" x14ac:dyDescent="0.55000000000000004">
      <c r="A45" s="316"/>
      <c r="B45" s="315"/>
      <c r="C45" s="314" t="s">
        <v>135</v>
      </c>
      <c r="D45" s="312"/>
      <c r="E45" s="312"/>
      <c r="F45" s="312"/>
      <c r="G45" s="312"/>
      <c r="H45" s="313">
        <f>H48</f>
        <v>82</v>
      </c>
      <c r="I45" s="312"/>
      <c r="J45" s="313">
        <f>J48</f>
        <v>4</v>
      </c>
      <c r="K45" s="312"/>
      <c r="L45" s="313">
        <f>L48</f>
        <v>79</v>
      </c>
      <c r="M45" s="312"/>
      <c r="N45" s="312"/>
      <c r="O45" s="312"/>
      <c r="P45" s="312"/>
      <c r="Q45" s="312"/>
    </row>
    <row r="46" spans="1:17" s="285" customFormat="1" ht="15" customHeight="1" x14ac:dyDescent="0.55000000000000004">
      <c r="A46" s="311" t="s">
        <v>14</v>
      </c>
      <c r="B46" s="310" t="s">
        <v>136</v>
      </c>
      <c r="C46" s="309"/>
      <c r="D46" s="303">
        <v>4</v>
      </c>
      <c r="E46" s="303">
        <v>4</v>
      </c>
      <c r="F46" s="303">
        <v>171</v>
      </c>
      <c r="G46" s="303">
        <v>199</v>
      </c>
      <c r="H46" s="303">
        <v>82</v>
      </c>
      <c r="I46" s="303">
        <v>85</v>
      </c>
      <c r="J46" s="303">
        <v>4</v>
      </c>
      <c r="K46" s="303">
        <v>5</v>
      </c>
      <c r="L46" s="303">
        <v>110</v>
      </c>
      <c r="M46" s="303">
        <v>123</v>
      </c>
      <c r="N46" s="303">
        <v>42</v>
      </c>
      <c r="O46" s="303">
        <v>58</v>
      </c>
      <c r="P46" s="303">
        <v>11</v>
      </c>
      <c r="Q46" s="303">
        <v>20</v>
      </c>
    </row>
    <row r="47" spans="1:17" s="285" customFormat="1" ht="15" customHeight="1" x14ac:dyDescent="0.55000000000000004">
      <c r="A47" s="308"/>
      <c r="B47" s="307"/>
      <c r="C47" s="304" t="s">
        <v>1</v>
      </c>
      <c r="D47" s="303" t="s">
        <v>0</v>
      </c>
      <c r="E47" s="303" t="s">
        <v>0</v>
      </c>
      <c r="F47" s="303" t="s">
        <v>0</v>
      </c>
      <c r="G47" s="303" t="s">
        <v>0</v>
      </c>
      <c r="H47" s="303" t="s">
        <v>0</v>
      </c>
      <c r="I47" s="303" t="s">
        <v>0</v>
      </c>
      <c r="J47" s="303" t="s">
        <v>0</v>
      </c>
      <c r="K47" s="303" t="s">
        <v>0</v>
      </c>
      <c r="L47" s="303" t="s">
        <v>0</v>
      </c>
      <c r="M47" s="303" t="s">
        <v>0</v>
      </c>
      <c r="N47" s="303" t="s">
        <v>0</v>
      </c>
      <c r="O47" s="303" t="s">
        <v>0</v>
      </c>
      <c r="P47" s="303" t="s">
        <v>0</v>
      </c>
      <c r="Q47" s="303" t="s">
        <v>0</v>
      </c>
    </row>
    <row r="48" spans="1:17" s="285" customFormat="1" ht="26.25" customHeight="1" x14ac:dyDescent="0.55000000000000004">
      <c r="A48" s="306"/>
      <c r="B48" s="305"/>
      <c r="C48" s="304" t="s">
        <v>135</v>
      </c>
      <c r="D48" s="302"/>
      <c r="E48" s="302"/>
      <c r="F48" s="302"/>
      <c r="G48" s="302"/>
      <c r="H48" s="303">
        <v>82</v>
      </c>
      <c r="I48" s="302"/>
      <c r="J48" s="303">
        <v>4</v>
      </c>
      <c r="K48" s="302"/>
      <c r="L48" s="303">
        <v>79</v>
      </c>
      <c r="M48" s="302"/>
      <c r="N48" s="302"/>
      <c r="O48" s="302"/>
      <c r="P48" s="302"/>
      <c r="Q48" s="302"/>
    </row>
    <row r="49" spans="1:17" s="285" customFormat="1" ht="15" customHeight="1" x14ac:dyDescent="0.55000000000000004">
      <c r="A49" s="311" t="s">
        <v>122</v>
      </c>
      <c r="B49" s="310" t="s">
        <v>136</v>
      </c>
      <c r="C49" s="309"/>
      <c r="D49" s="303">
        <v>0</v>
      </c>
      <c r="E49" s="303">
        <v>0</v>
      </c>
      <c r="F49" s="303">
        <v>0</v>
      </c>
      <c r="G49" s="303">
        <v>0</v>
      </c>
      <c r="H49" s="303">
        <v>0</v>
      </c>
      <c r="I49" s="303">
        <v>0</v>
      </c>
      <c r="J49" s="303">
        <v>0</v>
      </c>
      <c r="K49" s="303">
        <v>0</v>
      </c>
      <c r="L49" s="303">
        <v>0</v>
      </c>
      <c r="M49" s="303">
        <v>0</v>
      </c>
      <c r="N49" s="303">
        <v>0</v>
      </c>
      <c r="O49" s="303">
        <v>0</v>
      </c>
      <c r="P49" s="303">
        <v>0</v>
      </c>
      <c r="Q49" s="303">
        <v>0</v>
      </c>
    </row>
    <row r="50" spans="1:17" s="285" customFormat="1" ht="15" customHeight="1" x14ac:dyDescent="0.55000000000000004">
      <c r="A50" s="308"/>
      <c r="B50" s="307"/>
      <c r="C50" s="304" t="s">
        <v>1</v>
      </c>
      <c r="D50" s="303">
        <v>0</v>
      </c>
      <c r="E50" s="303">
        <v>0</v>
      </c>
      <c r="F50" s="303">
        <v>0</v>
      </c>
      <c r="G50" s="303">
        <v>0</v>
      </c>
      <c r="H50" s="303">
        <v>0</v>
      </c>
      <c r="I50" s="303">
        <v>0</v>
      </c>
      <c r="J50" s="303">
        <v>0</v>
      </c>
      <c r="K50" s="303">
        <v>0</v>
      </c>
      <c r="L50" s="303">
        <v>0</v>
      </c>
      <c r="M50" s="303">
        <v>0</v>
      </c>
      <c r="N50" s="303">
        <v>0</v>
      </c>
      <c r="O50" s="303">
        <v>0</v>
      </c>
      <c r="P50" s="303">
        <v>0</v>
      </c>
      <c r="Q50" s="303">
        <v>0</v>
      </c>
    </row>
    <row r="51" spans="1:17" s="285" customFormat="1" ht="36" x14ac:dyDescent="0.55000000000000004">
      <c r="A51" s="306"/>
      <c r="B51" s="305"/>
      <c r="C51" s="304" t="s">
        <v>135</v>
      </c>
      <c r="D51" s="302"/>
      <c r="E51" s="302"/>
      <c r="F51" s="302"/>
      <c r="G51" s="302"/>
      <c r="H51" s="303">
        <v>0</v>
      </c>
      <c r="I51" s="302"/>
      <c r="J51" s="303">
        <v>0</v>
      </c>
      <c r="K51" s="302"/>
      <c r="L51" s="303">
        <v>0</v>
      </c>
      <c r="M51" s="302"/>
      <c r="N51" s="302"/>
      <c r="O51" s="302"/>
      <c r="P51" s="302"/>
      <c r="Q51" s="302"/>
    </row>
    <row r="52" spans="1:17" s="285" customFormat="1" ht="15" customHeight="1" x14ac:dyDescent="0.55000000000000004">
      <c r="A52" s="301" t="s">
        <v>13</v>
      </c>
      <c r="B52" s="300" t="s">
        <v>136</v>
      </c>
      <c r="C52" s="299"/>
      <c r="D52" s="293">
        <v>3</v>
      </c>
      <c r="E52" s="293">
        <v>3</v>
      </c>
      <c r="F52" s="293">
        <v>95</v>
      </c>
      <c r="G52" s="293">
        <v>104</v>
      </c>
      <c r="H52" s="293">
        <v>52</v>
      </c>
      <c r="I52" s="293">
        <v>54</v>
      </c>
      <c r="J52" s="293">
        <v>1</v>
      </c>
      <c r="K52" s="293">
        <v>1</v>
      </c>
      <c r="L52" s="293">
        <v>47</v>
      </c>
      <c r="M52" s="293">
        <v>49</v>
      </c>
      <c r="N52" s="293">
        <v>14</v>
      </c>
      <c r="O52" s="293">
        <v>20</v>
      </c>
      <c r="P52" s="293">
        <v>2</v>
      </c>
      <c r="Q52" s="293">
        <v>9</v>
      </c>
    </row>
    <row r="53" spans="1:17" s="285" customFormat="1" ht="15" customHeight="1" x14ac:dyDescent="0.55000000000000004">
      <c r="A53" s="298"/>
      <c r="B53" s="297"/>
      <c r="C53" s="294" t="s">
        <v>1</v>
      </c>
      <c r="D53" s="293">
        <v>0</v>
      </c>
      <c r="E53" s="293">
        <v>0</v>
      </c>
      <c r="F53" s="293">
        <v>0</v>
      </c>
      <c r="G53" s="293">
        <v>0</v>
      </c>
      <c r="H53" s="293">
        <v>0</v>
      </c>
      <c r="I53" s="293">
        <v>0</v>
      </c>
      <c r="J53" s="293">
        <v>0</v>
      </c>
      <c r="K53" s="293">
        <v>0</v>
      </c>
      <c r="L53" s="293">
        <v>0</v>
      </c>
      <c r="M53" s="293">
        <v>0</v>
      </c>
      <c r="N53" s="293">
        <v>0</v>
      </c>
      <c r="O53" s="293">
        <v>0</v>
      </c>
      <c r="P53" s="293">
        <v>0</v>
      </c>
      <c r="Q53" s="293">
        <v>0</v>
      </c>
    </row>
    <row r="54" spans="1:17" s="285" customFormat="1" ht="26.25" customHeight="1" x14ac:dyDescent="0.55000000000000004">
      <c r="A54" s="296"/>
      <c r="B54" s="295"/>
      <c r="C54" s="294" t="s">
        <v>135</v>
      </c>
      <c r="D54" s="292"/>
      <c r="E54" s="292"/>
      <c r="F54" s="292"/>
      <c r="G54" s="292"/>
      <c r="H54" s="293">
        <v>52</v>
      </c>
      <c r="I54" s="292"/>
      <c r="J54" s="293">
        <v>1</v>
      </c>
      <c r="K54" s="292"/>
      <c r="L54" s="293">
        <v>35</v>
      </c>
      <c r="M54" s="292"/>
      <c r="N54" s="292"/>
      <c r="O54" s="292"/>
      <c r="P54" s="292"/>
      <c r="Q54" s="292"/>
    </row>
    <row r="55" spans="1:17" s="285" customFormat="1" ht="15" customHeight="1" x14ac:dyDescent="0.55000000000000004">
      <c r="A55" s="301" t="s">
        <v>12</v>
      </c>
      <c r="B55" s="300" t="s">
        <v>136</v>
      </c>
      <c r="C55" s="299"/>
      <c r="D55" s="293">
        <v>0</v>
      </c>
      <c r="E55" s="293">
        <v>0</v>
      </c>
      <c r="F55" s="293">
        <v>33</v>
      </c>
      <c r="G55" s="293">
        <v>39</v>
      </c>
      <c r="H55" s="293">
        <v>3</v>
      </c>
      <c r="I55" s="293">
        <v>3</v>
      </c>
      <c r="J55" s="293">
        <v>2</v>
      </c>
      <c r="K55" s="293">
        <v>2</v>
      </c>
      <c r="L55" s="293">
        <v>28</v>
      </c>
      <c r="M55" s="293">
        <v>33</v>
      </c>
      <c r="N55" s="293">
        <v>10</v>
      </c>
      <c r="O55" s="293">
        <v>13</v>
      </c>
      <c r="P55" s="293">
        <v>0</v>
      </c>
      <c r="Q55" s="293">
        <v>0</v>
      </c>
    </row>
    <row r="56" spans="1:17" s="285" customFormat="1" ht="15" customHeight="1" x14ac:dyDescent="0.55000000000000004">
      <c r="A56" s="298"/>
      <c r="B56" s="297"/>
      <c r="C56" s="294" t="s">
        <v>1</v>
      </c>
      <c r="D56" s="293">
        <v>0</v>
      </c>
      <c r="E56" s="293">
        <v>0</v>
      </c>
      <c r="F56" s="293">
        <v>0</v>
      </c>
      <c r="G56" s="293">
        <v>0</v>
      </c>
      <c r="H56" s="293">
        <v>0</v>
      </c>
      <c r="I56" s="293">
        <v>0</v>
      </c>
      <c r="J56" s="293">
        <v>0</v>
      </c>
      <c r="K56" s="293">
        <v>0</v>
      </c>
      <c r="L56" s="293">
        <v>0</v>
      </c>
      <c r="M56" s="293">
        <v>0</v>
      </c>
      <c r="N56" s="293">
        <v>0</v>
      </c>
      <c r="O56" s="293">
        <v>0</v>
      </c>
      <c r="P56" s="293">
        <v>0</v>
      </c>
      <c r="Q56" s="293">
        <v>0</v>
      </c>
    </row>
    <row r="57" spans="1:17" s="285" customFormat="1" ht="36" x14ac:dyDescent="0.55000000000000004">
      <c r="A57" s="296"/>
      <c r="B57" s="295"/>
      <c r="C57" s="294" t="s">
        <v>135</v>
      </c>
      <c r="D57" s="292"/>
      <c r="E57" s="292"/>
      <c r="F57" s="292"/>
      <c r="G57" s="292"/>
      <c r="H57" s="293">
        <v>3</v>
      </c>
      <c r="I57" s="292"/>
      <c r="J57" s="293">
        <v>2</v>
      </c>
      <c r="K57" s="292"/>
      <c r="L57" s="293">
        <v>28</v>
      </c>
      <c r="M57" s="292"/>
      <c r="N57" s="292"/>
      <c r="O57" s="292"/>
      <c r="P57" s="292"/>
      <c r="Q57" s="292"/>
    </row>
    <row r="58" spans="1:17" s="285" customFormat="1" ht="15" customHeight="1" x14ac:dyDescent="0.55000000000000004">
      <c r="A58" s="301" t="s">
        <v>11</v>
      </c>
      <c r="B58" s="300" t="s">
        <v>136</v>
      </c>
      <c r="C58" s="299"/>
      <c r="D58" s="293">
        <v>0</v>
      </c>
      <c r="E58" s="293">
        <v>0</v>
      </c>
      <c r="F58" s="293">
        <v>16</v>
      </c>
      <c r="G58" s="293">
        <v>26</v>
      </c>
      <c r="H58" s="293">
        <v>15</v>
      </c>
      <c r="I58" s="293">
        <v>15</v>
      </c>
      <c r="J58" s="293">
        <v>1</v>
      </c>
      <c r="K58" s="293">
        <v>2</v>
      </c>
      <c r="L58" s="293">
        <v>19</v>
      </c>
      <c r="M58" s="293">
        <v>23</v>
      </c>
      <c r="N58" s="293">
        <v>12</v>
      </c>
      <c r="O58" s="293">
        <v>16</v>
      </c>
      <c r="P58" s="293">
        <v>8</v>
      </c>
      <c r="Q58" s="293">
        <v>10</v>
      </c>
    </row>
    <row r="59" spans="1:17" s="285" customFormat="1" ht="15" customHeight="1" x14ac:dyDescent="0.55000000000000004">
      <c r="A59" s="298"/>
      <c r="B59" s="297"/>
      <c r="C59" s="294" t="s">
        <v>1</v>
      </c>
      <c r="D59" s="293">
        <v>0</v>
      </c>
      <c r="E59" s="293">
        <v>0</v>
      </c>
      <c r="F59" s="293">
        <v>0</v>
      </c>
      <c r="G59" s="293">
        <v>0</v>
      </c>
      <c r="H59" s="293">
        <v>0</v>
      </c>
      <c r="I59" s="293">
        <v>0</v>
      </c>
      <c r="J59" s="293">
        <v>0</v>
      </c>
      <c r="K59" s="293">
        <v>0</v>
      </c>
      <c r="L59" s="293">
        <v>0</v>
      </c>
      <c r="M59" s="293">
        <v>0</v>
      </c>
      <c r="N59" s="293">
        <v>0</v>
      </c>
      <c r="O59" s="293">
        <v>0</v>
      </c>
      <c r="P59" s="293">
        <v>0</v>
      </c>
      <c r="Q59" s="293">
        <v>0</v>
      </c>
    </row>
    <row r="60" spans="1:17" s="285" customFormat="1" ht="26.25" customHeight="1" x14ac:dyDescent="0.55000000000000004">
      <c r="A60" s="296"/>
      <c r="B60" s="295"/>
      <c r="C60" s="294" t="s">
        <v>135</v>
      </c>
      <c r="D60" s="292"/>
      <c r="E60" s="292"/>
      <c r="F60" s="292"/>
      <c r="G60" s="292"/>
      <c r="H60" s="293">
        <v>15</v>
      </c>
      <c r="I60" s="292"/>
      <c r="J60" s="293">
        <v>1</v>
      </c>
      <c r="K60" s="292"/>
      <c r="L60" s="293">
        <v>2</v>
      </c>
      <c r="M60" s="292"/>
      <c r="N60" s="292"/>
      <c r="O60" s="292"/>
      <c r="P60" s="292"/>
      <c r="Q60" s="292"/>
    </row>
    <row r="61" spans="1:17" s="285" customFormat="1" ht="15" customHeight="1" x14ac:dyDescent="0.55000000000000004">
      <c r="A61" s="301" t="s">
        <v>10</v>
      </c>
      <c r="B61" s="300" t="s">
        <v>136</v>
      </c>
      <c r="C61" s="299"/>
      <c r="D61" s="293">
        <v>1</v>
      </c>
      <c r="E61" s="293">
        <v>1</v>
      </c>
      <c r="F61" s="293">
        <v>27</v>
      </c>
      <c r="G61" s="293">
        <v>30</v>
      </c>
      <c r="H61" s="293">
        <v>12</v>
      </c>
      <c r="I61" s="293">
        <v>13</v>
      </c>
      <c r="J61" s="293">
        <v>0</v>
      </c>
      <c r="K61" s="293">
        <v>0</v>
      </c>
      <c r="L61" s="293">
        <v>16</v>
      </c>
      <c r="M61" s="293">
        <v>18</v>
      </c>
      <c r="N61" s="293">
        <v>6</v>
      </c>
      <c r="O61" s="293">
        <v>9</v>
      </c>
      <c r="P61" s="293">
        <v>1</v>
      </c>
      <c r="Q61" s="293">
        <v>1</v>
      </c>
    </row>
    <row r="62" spans="1:17" s="285" customFormat="1" ht="15" customHeight="1" x14ac:dyDescent="0.55000000000000004">
      <c r="A62" s="298"/>
      <c r="B62" s="297"/>
      <c r="C62" s="294" t="s">
        <v>1</v>
      </c>
      <c r="D62" s="293">
        <v>0</v>
      </c>
      <c r="E62" s="293">
        <v>0</v>
      </c>
      <c r="F62" s="293">
        <v>0</v>
      </c>
      <c r="G62" s="293">
        <v>0</v>
      </c>
      <c r="H62" s="293">
        <v>0</v>
      </c>
      <c r="I62" s="293">
        <v>0</v>
      </c>
      <c r="J62" s="293">
        <v>0</v>
      </c>
      <c r="K62" s="293">
        <v>0</v>
      </c>
      <c r="L62" s="293">
        <v>0</v>
      </c>
      <c r="M62" s="293">
        <v>0</v>
      </c>
      <c r="N62" s="293">
        <v>0</v>
      </c>
      <c r="O62" s="293">
        <v>0</v>
      </c>
      <c r="P62" s="293">
        <v>0</v>
      </c>
      <c r="Q62" s="293">
        <v>0</v>
      </c>
    </row>
    <row r="63" spans="1:17" s="285" customFormat="1" ht="36" x14ac:dyDescent="0.55000000000000004">
      <c r="A63" s="296"/>
      <c r="B63" s="295"/>
      <c r="C63" s="294" t="s">
        <v>135</v>
      </c>
      <c r="D63" s="292"/>
      <c r="E63" s="292"/>
      <c r="F63" s="292"/>
      <c r="G63" s="292"/>
      <c r="H63" s="293">
        <v>12</v>
      </c>
      <c r="I63" s="292"/>
      <c r="J63" s="293">
        <v>0</v>
      </c>
      <c r="K63" s="292"/>
      <c r="L63" s="293">
        <v>14</v>
      </c>
      <c r="M63" s="292"/>
      <c r="N63" s="292"/>
      <c r="O63" s="292"/>
      <c r="P63" s="292"/>
      <c r="Q63" s="292"/>
    </row>
    <row r="64" spans="1:17" s="285" customFormat="1" ht="15" customHeight="1" x14ac:dyDescent="0.55000000000000004">
      <c r="A64" s="321" t="s">
        <v>9</v>
      </c>
      <c r="B64" s="320" t="s">
        <v>136</v>
      </c>
      <c r="C64" s="319"/>
      <c r="D64" s="313">
        <f>D67</f>
        <v>19</v>
      </c>
      <c r="E64" s="313">
        <f>E67</f>
        <v>38</v>
      </c>
      <c r="F64" s="313">
        <f>F67</f>
        <v>71</v>
      </c>
      <c r="G64" s="313">
        <f>G67</f>
        <v>122</v>
      </c>
      <c r="H64" s="313">
        <f>H67</f>
        <v>65</v>
      </c>
      <c r="I64" s="313">
        <f>I67</f>
        <v>79</v>
      </c>
      <c r="J64" s="313">
        <f>J67</f>
        <v>3</v>
      </c>
      <c r="K64" s="313">
        <f>K67</f>
        <v>3</v>
      </c>
      <c r="L64" s="313">
        <f>L67</f>
        <v>46</v>
      </c>
      <c r="M64" s="313">
        <f>M67</f>
        <v>58</v>
      </c>
      <c r="N64" s="313">
        <f>N67</f>
        <v>48</v>
      </c>
      <c r="O64" s="313">
        <f>O67</f>
        <v>78</v>
      </c>
      <c r="P64" s="313">
        <f>P67</f>
        <v>16</v>
      </c>
      <c r="Q64" s="313">
        <f>Q67</f>
        <v>51</v>
      </c>
    </row>
    <row r="65" spans="1:17" s="285" customFormat="1" ht="15" customHeight="1" x14ac:dyDescent="0.55000000000000004">
      <c r="A65" s="318"/>
      <c r="B65" s="317"/>
      <c r="C65" s="314" t="s">
        <v>1</v>
      </c>
      <c r="D65" s="313" t="str">
        <f>D68</f>
        <v>-</v>
      </c>
      <c r="E65" s="313" t="str">
        <f>E68</f>
        <v>-</v>
      </c>
      <c r="F65" s="313">
        <f>F68</f>
        <v>2</v>
      </c>
      <c r="G65" s="313">
        <f>G68</f>
        <v>2</v>
      </c>
      <c r="H65" s="313">
        <f>H68</f>
        <v>2</v>
      </c>
      <c r="I65" s="313">
        <f>I68</f>
        <v>2</v>
      </c>
      <c r="J65" s="313" t="str">
        <f>J68</f>
        <v>-</v>
      </c>
      <c r="K65" s="313" t="str">
        <f>K68</f>
        <v>-</v>
      </c>
      <c r="L65" s="313" t="str">
        <f>L68</f>
        <v>-</v>
      </c>
      <c r="M65" s="313" t="str">
        <f>M68</f>
        <v>-</v>
      </c>
      <c r="N65" s="313" t="str">
        <f>N68</f>
        <v>-</v>
      </c>
      <c r="O65" s="313" t="str">
        <f>O68</f>
        <v>-</v>
      </c>
      <c r="P65" s="313" t="str">
        <f>P68</f>
        <v>-</v>
      </c>
      <c r="Q65" s="313" t="str">
        <f>Q68</f>
        <v>-</v>
      </c>
    </row>
    <row r="66" spans="1:17" s="285" customFormat="1" ht="26.25" customHeight="1" x14ac:dyDescent="0.55000000000000004">
      <c r="A66" s="316"/>
      <c r="B66" s="315"/>
      <c r="C66" s="314" t="s">
        <v>135</v>
      </c>
      <c r="D66" s="312"/>
      <c r="E66" s="312"/>
      <c r="F66" s="312"/>
      <c r="G66" s="312"/>
      <c r="H66" s="313" t="str">
        <f>H69</f>
        <v>-</v>
      </c>
      <c r="I66" s="312"/>
      <c r="J66" s="313" t="str">
        <f>J69</f>
        <v>-</v>
      </c>
      <c r="K66" s="312"/>
      <c r="L66" s="313" t="str">
        <f>L69</f>
        <v>-</v>
      </c>
      <c r="M66" s="312"/>
      <c r="N66" s="312"/>
      <c r="O66" s="312"/>
      <c r="P66" s="312"/>
      <c r="Q66" s="312"/>
    </row>
    <row r="67" spans="1:17" s="285" customFormat="1" ht="15" customHeight="1" x14ac:dyDescent="0.55000000000000004">
      <c r="A67" s="311" t="s">
        <v>8</v>
      </c>
      <c r="B67" s="310" t="s">
        <v>136</v>
      </c>
      <c r="C67" s="309"/>
      <c r="D67" s="303">
        <v>19</v>
      </c>
      <c r="E67" s="303">
        <v>38</v>
      </c>
      <c r="F67" s="303">
        <v>71</v>
      </c>
      <c r="G67" s="303">
        <v>122</v>
      </c>
      <c r="H67" s="303">
        <v>65</v>
      </c>
      <c r="I67" s="303">
        <v>79</v>
      </c>
      <c r="J67" s="303">
        <v>3</v>
      </c>
      <c r="K67" s="303">
        <v>3</v>
      </c>
      <c r="L67" s="303">
        <v>46</v>
      </c>
      <c r="M67" s="303">
        <v>58</v>
      </c>
      <c r="N67" s="303">
        <v>48</v>
      </c>
      <c r="O67" s="303">
        <v>78</v>
      </c>
      <c r="P67" s="303">
        <v>16</v>
      </c>
      <c r="Q67" s="303">
        <v>51</v>
      </c>
    </row>
    <row r="68" spans="1:17" s="285" customFormat="1" ht="15" customHeight="1" x14ac:dyDescent="0.55000000000000004">
      <c r="A68" s="308"/>
      <c r="B68" s="307"/>
      <c r="C68" s="304" t="s">
        <v>1</v>
      </c>
      <c r="D68" s="303" t="s">
        <v>0</v>
      </c>
      <c r="E68" s="303" t="s">
        <v>0</v>
      </c>
      <c r="F68" s="303">
        <v>2</v>
      </c>
      <c r="G68" s="303">
        <v>2</v>
      </c>
      <c r="H68" s="303">
        <v>2</v>
      </c>
      <c r="I68" s="303">
        <v>2</v>
      </c>
      <c r="J68" s="303" t="s">
        <v>0</v>
      </c>
      <c r="K68" s="303" t="s">
        <v>0</v>
      </c>
      <c r="L68" s="303" t="s">
        <v>0</v>
      </c>
      <c r="M68" s="303" t="s">
        <v>0</v>
      </c>
      <c r="N68" s="303" t="s">
        <v>0</v>
      </c>
      <c r="O68" s="303" t="s">
        <v>0</v>
      </c>
      <c r="P68" s="303" t="s">
        <v>0</v>
      </c>
      <c r="Q68" s="303" t="s">
        <v>0</v>
      </c>
    </row>
    <row r="69" spans="1:17" s="285" customFormat="1" ht="36" x14ac:dyDescent="0.55000000000000004">
      <c r="A69" s="306"/>
      <c r="B69" s="305"/>
      <c r="C69" s="304" t="s">
        <v>135</v>
      </c>
      <c r="D69" s="302"/>
      <c r="E69" s="302"/>
      <c r="F69" s="302"/>
      <c r="G69" s="302"/>
      <c r="H69" s="303" t="s">
        <v>0</v>
      </c>
      <c r="I69" s="302"/>
      <c r="J69" s="303" t="s">
        <v>0</v>
      </c>
      <c r="K69" s="302"/>
      <c r="L69" s="303" t="s">
        <v>0</v>
      </c>
      <c r="M69" s="302"/>
      <c r="N69" s="302"/>
      <c r="O69" s="302"/>
      <c r="P69" s="302"/>
      <c r="Q69" s="302"/>
    </row>
    <row r="70" spans="1:17" s="285" customFormat="1" ht="15" customHeight="1" x14ac:dyDescent="0.55000000000000004">
      <c r="A70" s="311" t="s">
        <v>122</v>
      </c>
      <c r="B70" s="310" t="s">
        <v>136</v>
      </c>
      <c r="C70" s="309"/>
      <c r="D70" s="303" t="s">
        <v>0</v>
      </c>
      <c r="E70" s="303" t="s">
        <v>0</v>
      </c>
      <c r="F70" s="303" t="s">
        <v>0</v>
      </c>
      <c r="G70" s="303" t="s">
        <v>0</v>
      </c>
      <c r="H70" s="303" t="s">
        <v>0</v>
      </c>
      <c r="I70" s="303" t="s">
        <v>0</v>
      </c>
      <c r="J70" s="303" t="s">
        <v>0</v>
      </c>
      <c r="K70" s="303" t="s">
        <v>0</v>
      </c>
      <c r="L70" s="303" t="s">
        <v>0</v>
      </c>
      <c r="M70" s="303" t="s">
        <v>0</v>
      </c>
      <c r="N70" s="303" t="s">
        <v>0</v>
      </c>
      <c r="O70" s="303" t="s">
        <v>0</v>
      </c>
      <c r="P70" s="303" t="s">
        <v>0</v>
      </c>
      <c r="Q70" s="303" t="s">
        <v>0</v>
      </c>
    </row>
    <row r="71" spans="1:17" s="285" customFormat="1" ht="15" customHeight="1" x14ac:dyDescent="0.55000000000000004">
      <c r="A71" s="308"/>
      <c r="B71" s="307"/>
      <c r="C71" s="304" t="s">
        <v>1</v>
      </c>
      <c r="D71" s="303" t="s">
        <v>0</v>
      </c>
      <c r="E71" s="303" t="s">
        <v>0</v>
      </c>
      <c r="F71" s="303" t="s">
        <v>0</v>
      </c>
      <c r="G71" s="303" t="s">
        <v>0</v>
      </c>
      <c r="H71" s="303" t="s">
        <v>0</v>
      </c>
      <c r="I71" s="303" t="s">
        <v>0</v>
      </c>
      <c r="J71" s="303" t="s">
        <v>0</v>
      </c>
      <c r="K71" s="303" t="s">
        <v>0</v>
      </c>
      <c r="L71" s="303" t="s">
        <v>0</v>
      </c>
      <c r="M71" s="303" t="s">
        <v>0</v>
      </c>
      <c r="N71" s="303" t="s">
        <v>0</v>
      </c>
      <c r="O71" s="303" t="s">
        <v>0</v>
      </c>
      <c r="P71" s="303" t="s">
        <v>0</v>
      </c>
      <c r="Q71" s="303" t="s">
        <v>0</v>
      </c>
    </row>
    <row r="72" spans="1:17" s="285" customFormat="1" ht="26.25" customHeight="1" x14ac:dyDescent="0.55000000000000004">
      <c r="A72" s="306"/>
      <c r="B72" s="305"/>
      <c r="C72" s="304" t="s">
        <v>135</v>
      </c>
      <c r="D72" s="302"/>
      <c r="E72" s="302"/>
      <c r="F72" s="302"/>
      <c r="G72" s="302"/>
      <c r="H72" s="303" t="s">
        <v>0</v>
      </c>
      <c r="I72" s="302"/>
      <c r="J72" s="303" t="s">
        <v>0</v>
      </c>
      <c r="K72" s="302"/>
      <c r="L72" s="303"/>
      <c r="M72" s="302"/>
      <c r="N72" s="302"/>
      <c r="O72" s="302"/>
      <c r="P72" s="302"/>
      <c r="Q72" s="302"/>
    </row>
    <row r="73" spans="1:17" s="285" customFormat="1" ht="15" customHeight="1" x14ac:dyDescent="0.55000000000000004">
      <c r="A73" s="301" t="s">
        <v>7</v>
      </c>
      <c r="B73" s="300" t="s">
        <v>136</v>
      </c>
      <c r="C73" s="299"/>
      <c r="D73" s="293">
        <v>1</v>
      </c>
      <c r="E73" s="293">
        <v>1</v>
      </c>
      <c r="F73" s="293">
        <v>5</v>
      </c>
      <c r="G73" s="293">
        <v>5</v>
      </c>
      <c r="H73" s="293">
        <v>7</v>
      </c>
      <c r="I73" s="293">
        <v>7</v>
      </c>
      <c r="J73" s="293" t="s">
        <v>0</v>
      </c>
      <c r="K73" s="293" t="s">
        <v>0</v>
      </c>
      <c r="L73" s="293">
        <v>24</v>
      </c>
      <c r="M73" s="293">
        <v>26</v>
      </c>
      <c r="N73" s="293">
        <v>3</v>
      </c>
      <c r="O73" s="293">
        <v>4</v>
      </c>
      <c r="P73" s="293">
        <v>1</v>
      </c>
      <c r="Q73" s="293">
        <v>9</v>
      </c>
    </row>
    <row r="74" spans="1:17" s="285" customFormat="1" ht="15" customHeight="1" x14ac:dyDescent="0.55000000000000004">
      <c r="A74" s="298"/>
      <c r="B74" s="297"/>
      <c r="C74" s="294" t="s">
        <v>1</v>
      </c>
      <c r="D74" s="293" t="s">
        <v>0</v>
      </c>
      <c r="E74" s="293" t="s">
        <v>0</v>
      </c>
      <c r="F74" s="293" t="s">
        <v>0</v>
      </c>
      <c r="G74" s="293" t="s">
        <v>0</v>
      </c>
      <c r="H74" s="293" t="s">
        <v>0</v>
      </c>
      <c r="I74" s="293" t="s">
        <v>0</v>
      </c>
      <c r="J74" s="293" t="s">
        <v>0</v>
      </c>
      <c r="K74" s="293" t="s">
        <v>0</v>
      </c>
      <c r="L74" s="293" t="s">
        <v>0</v>
      </c>
      <c r="M74" s="293" t="s">
        <v>0</v>
      </c>
      <c r="N74" s="293" t="s">
        <v>0</v>
      </c>
      <c r="O74" s="293" t="s">
        <v>0</v>
      </c>
      <c r="P74" s="293" t="s">
        <v>0</v>
      </c>
      <c r="Q74" s="293" t="s">
        <v>0</v>
      </c>
    </row>
    <row r="75" spans="1:17" s="285" customFormat="1" ht="36" x14ac:dyDescent="0.55000000000000004">
      <c r="A75" s="296"/>
      <c r="B75" s="295"/>
      <c r="C75" s="294" t="s">
        <v>135</v>
      </c>
      <c r="D75" s="292"/>
      <c r="E75" s="292"/>
      <c r="F75" s="292"/>
      <c r="G75" s="292"/>
      <c r="H75" s="293"/>
      <c r="I75" s="292"/>
      <c r="J75" s="293"/>
      <c r="K75" s="292"/>
      <c r="L75" s="293"/>
      <c r="M75" s="292"/>
      <c r="N75" s="292"/>
      <c r="O75" s="292"/>
      <c r="P75" s="292"/>
      <c r="Q75" s="292"/>
    </row>
    <row r="76" spans="1:17" s="285" customFormat="1" ht="15" customHeight="1" x14ac:dyDescent="0.55000000000000004">
      <c r="A76" s="301" t="s">
        <v>6</v>
      </c>
      <c r="B76" s="300" t="s">
        <v>136</v>
      </c>
      <c r="C76" s="299"/>
      <c r="D76" s="293">
        <v>1</v>
      </c>
      <c r="E76" s="293">
        <v>19</v>
      </c>
      <c r="F76" s="293">
        <v>16</v>
      </c>
      <c r="G76" s="293">
        <v>26</v>
      </c>
      <c r="H76" s="293">
        <v>16</v>
      </c>
      <c r="I76" s="293">
        <v>16</v>
      </c>
      <c r="J76" s="293">
        <v>1</v>
      </c>
      <c r="K76" s="293">
        <v>1</v>
      </c>
      <c r="L76" s="293">
        <v>5</v>
      </c>
      <c r="M76" s="293">
        <v>7</v>
      </c>
      <c r="N76" s="293">
        <v>34</v>
      </c>
      <c r="O76" s="293">
        <v>62</v>
      </c>
      <c r="P76" s="293">
        <v>12</v>
      </c>
      <c r="Q76" s="293">
        <v>39</v>
      </c>
    </row>
    <row r="77" spans="1:17" s="285" customFormat="1" ht="15" customHeight="1" x14ac:dyDescent="0.55000000000000004">
      <c r="A77" s="298"/>
      <c r="B77" s="297"/>
      <c r="C77" s="294" t="s">
        <v>1</v>
      </c>
      <c r="D77" s="293" t="s">
        <v>0</v>
      </c>
      <c r="E77" s="293" t="s">
        <v>0</v>
      </c>
      <c r="F77" s="293" t="s">
        <v>0</v>
      </c>
      <c r="G77" s="293" t="s">
        <v>0</v>
      </c>
      <c r="H77" s="293" t="s">
        <v>0</v>
      </c>
      <c r="I77" s="293" t="s">
        <v>0</v>
      </c>
      <c r="J77" s="293" t="s">
        <v>0</v>
      </c>
      <c r="K77" s="293" t="s">
        <v>0</v>
      </c>
      <c r="L77" s="293" t="s">
        <v>0</v>
      </c>
      <c r="M77" s="293" t="s">
        <v>0</v>
      </c>
      <c r="N77" s="293" t="s">
        <v>0</v>
      </c>
      <c r="O77" s="293" t="s">
        <v>0</v>
      </c>
      <c r="P77" s="293" t="s">
        <v>0</v>
      </c>
      <c r="Q77" s="293" t="s">
        <v>0</v>
      </c>
    </row>
    <row r="78" spans="1:17" s="285" customFormat="1" ht="33.75" customHeight="1" x14ac:dyDescent="0.55000000000000004">
      <c r="A78" s="296"/>
      <c r="B78" s="295"/>
      <c r="C78" s="294" t="s">
        <v>135</v>
      </c>
      <c r="D78" s="292"/>
      <c r="E78" s="292"/>
      <c r="F78" s="292"/>
      <c r="G78" s="292"/>
      <c r="H78" s="293"/>
      <c r="I78" s="292"/>
      <c r="J78" s="293"/>
      <c r="K78" s="292"/>
      <c r="L78" s="293"/>
      <c r="M78" s="292"/>
      <c r="N78" s="292"/>
      <c r="O78" s="292"/>
      <c r="P78" s="292"/>
      <c r="Q78" s="292"/>
    </row>
    <row r="79" spans="1:17" s="285" customFormat="1" ht="15" customHeight="1" x14ac:dyDescent="0.55000000000000004">
      <c r="A79" s="301" t="s">
        <v>5</v>
      </c>
      <c r="B79" s="300" t="s">
        <v>136</v>
      </c>
      <c r="C79" s="299"/>
      <c r="D79" s="293" t="s">
        <v>0</v>
      </c>
      <c r="E79" s="293" t="s">
        <v>0</v>
      </c>
      <c r="F79" s="293">
        <v>15</v>
      </c>
      <c r="G79" s="293">
        <v>15</v>
      </c>
      <c r="H79" s="293">
        <v>12</v>
      </c>
      <c r="I79" s="293">
        <v>12</v>
      </c>
      <c r="J79" s="293" t="s">
        <v>0</v>
      </c>
      <c r="K79" s="293" t="s">
        <v>0</v>
      </c>
      <c r="L79" s="293">
        <v>3</v>
      </c>
      <c r="M79" s="293">
        <v>3</v>
      </c>
      <c r="N79" s="293">
        <v>3</v>
      </c>
      <c r="O79" s="293">
        <v>3</v>
      </c>
      <c r="P79" s="293" t="s">
        <v>0</v>
      </c>
      <c r="Q79" s="293" t="s">
        <v>0</v>
      </c>
    </row>
    <row r="80" spans="1:17" s="285" customFormat="1" ht="15" customHeight="1" x14ac:dyDescent="0.55000000000000004">
      <c r="A80" s="298"/>
      <c r="B80" s="297"/>
      <c r="C80" s="294" t="s">
        <v>1</v>
      </c>
      <c r="D80" s="293" t="s">
        <v>0</v>
      </c>
      <c r="E80" s="293" t="s">
        <v>0</v>
      </c>
      <c r="F80" s="293" t="s">
        <v>0</v>
      </c>
      <c r="G80" s="293" t="s">
        <v>0</v>
      </c>
      <c r="H80" s="293" t="s">
        <v>0</v>
      </c>
      <c r="I80" s="293" t="s">
        <v>0</v>
      </c>
      <c r="J80" s="293" t="s">
        <v>0</v>
      </c>
      <c r="K80" s="293" t="s">
        <v>0</v>
      </c>
      <c r="L80" s="293" t="s">
        <v>0</v>
      </c>
      <c r="M80" s="293" t="s">
        <v>0</v>
      </c>
      <c r="N80" s="293" t="s">
        <v>0</v>
      </c>
      <c r="O80" s="293" t="s">
        <v>0</v>
      </c>
      <c r="P80" s="293" t="s">
        <v>0</v>
      </c>
      <c r="Q80" s="293" t="s">
        <v>0</v>
      </c>
    </row>
    <row r="81" spans="1:19" s="285" customFormat="1" ht="36" x14ac:dyDescent="0.55000000000000004">
      <c r="A81" s="296"/>
      <c r="B81" s="295"/>
      <c r="C81" s="294" t="s">
        <v>135</v>
      </c>
      <c r="D81" s="292"/>
      <c r="E81" s="292"/>
      <c r="F81" s="292"/>
      <c r="G81" s="292"/>
      <c r="H81" s="293"/>
      <c r="I81" s="292"/>
      <c r="J81" s="293"/>
      <c r="K81" s="292"/>
      <c r="L81" s="293"/>
      <c r="M81" s="292"/>
      <c r="N81" s="292"/>
      <c r="O81" s="292"/>
      <c r="P81" s="292"/>
      <c r="Q81" s="292"/>
    </row>
    <row r="82" spans="1:19" s="285" customFormat="1" ht="15" customHeight="1" x14ac:dyDescent="0.55000000000000004">
      <c r="A82" s="301" t="s">
        <v>4</v>
      </c>
      <c r="B82" s="300" t="s">
        <v>136</v>
      </c>
      <c r="C82" s="299"/>
      <c r="D82" s="293">
        <v>16</v>
      </c>
      <c r="E82" s="293">
        <v>17</v>
      </c>
      <c r="F82" s="293">
        <v>20</v>
      </c>
      <c r="G82" s="293">
        <v>61</v>
      </c>
      <c r="H82" s="293">
        <v>16</v>
      </c>
      <c r="I82" s="293">
        <v>30</v>
      </c>
      <c r="J82" s="293">
        <v>1</v>
      </c>
      <c r="K82" s="293">
        <v>1</v>
      </c>
      <c r="L82" s="293">
        <v>11</v>
      </c>
      <c r="M82" s="293">
        <v>19</v>
      </c>
      <c r="N82" s="293">
        <v>7</v>
      </c>
      <c r="O82" s="293">
        <v>8</v>
      </c>
      <c r="P82" s="293">
        <v>3</v>
      </c>
      <c r="Q82" s="293">
        <v>3</v>
      </c>
    </row>
    <row r="83" spans="1:19" s="285" customFormat="1" ht="15" customHeight="1" x14ac:dyDescent="0.55000000000000004">
      <c r="A83" s="298"/>
      <c r="B83" s="297"/>
      <c r="C83" s="294" t="s">
        <v>1</v>
      </c>
      <c r="D83" s="293" t="s">
        <v>0</v>
      </c>
      <c r="E83" s="293" t="s">
        <v>0</v>
      </c>
      <c r="F83" s="293" t="s">
        <v>0</v>
      </c>
      <c r="G83" s="293" t="s">
        <v>0</v>
      </c>
      <c r="H83" s="293" t="s">
        <v>0</v>
      </c>
      <c r="I83" s="293" t="s">
        <v>0</v>
      </c>
      <c r="J83" s="293" t="s">
        <v>0</v>
      </c>
      <c r="K83" s="293" t="s">
        <v>0</v>
      </c>
      <c r="L83" s="293" t="s">
        <v>0</v>
      </c>
      <c r="M83" s="293" t="s">
        <v>0</v>
      </c>
      <c r="N83" s="293" t="s">
        <v>0</v>
      </c>
      <c r="O83" s="293" t="s">
        <v>0</v>
      </c>
      <c r="P83" s="293" t="s">
        <v>0</v>
      </c>
      <c r="Q83" s="293" t="s">
        <v>0</v>
      </c>
    </row>
    <row r="84" spans="1:19" s="285" customFormat="1" ht="33.75" customHeight="1" x14ac:dyDescent="0.55000000000000004">
      <c r="A84" s="296"/>
      <c r="B84" s="295"/>
      <c r="C84" s="294" t="s">
        <v>135</v>
      </c>
      <c r="D84" s="292"/>
      <c r="E84" s="292"/>
      <c r="F84" s="292"/>
      <c r="G84" s="292"/>
      <c r="H84" s="293"/>
      <c r="I84" s="292"/>
      <c r="J84" s="293"/>
      <c r="K84" s="292"/>
      <c r="L84" s="293"/>
      <c r="M84" s="292"/>
      <c r="N84" s="292"/>
      <c r="O84" s="292"/>
      <c r="P84" s="292"/>
      <c r="Q84" s="292"/>
    </row>
    <row r="85" spans="1:19" s="285" customFormat="1" ht="15" customHeight="1" x14ac:dyDescent="0.55000000000000004">
      <c r="A85" s="301" t="s">
        <v>3</v>
      </c>
      <c r="B85" s="300" t="s">
        <v>136</v>
      </c>
      <c r="C85" s="299"/>
      <c r="D85" s="293">
        <v>1</v>
      </c>
      <c r="E85" s="293">
        <v>1</v>
      </c>
      <c r="F85" s="293">
        <v>15</v>
      </c>
      <c r="G85" s="293">
        <v>15</v>
      </c>
      <c r="H85" s="293">
        <v>14</v>
      </c>
      <c r="I85" s="293">
        <v>14</v>
      </c>
      <c r="J85" s="293">
        <v>1</v>
      </c>
      <c r="K85" s="293">
        <v>1</v>
      </c>
      <c r="L85" s="293">
        <v>3</v>
      </c>
      <c r="M85" s="293">
        <v>3</v>
      </c>
      <c r="N85" s="293">
        <v>1</v>
      </c>
      <c r="O85" s="293">
        <v>1</v>
      </c>
      <c r="P85" s="293" t="s">
        <v>0</v>
      </c>
      <c r="Q85" s="293" t="s">
        <v>0</v>
      </c>
    </row>
    <row r="86" spans="1:19" s="285" customFormat="1" ht="15" customHeight="1" x14ac:dyDescent="0.55000000000000004">
      <c r="A86" s="298"/>
      <c r="B86" s="297"/>
      <c r="C86" s="294" t="s">
        <v>1</v>
      </c>
      <c r="D86" s="293" t="s">
        <v>0</v>
      </c>
      <c r="E86" s="293" t="s">
        <v>0</v>
      </c>
      <c r="F86" s="293">
        <v>2</v>
      </c>
      <c r="G86" s="293">
        <v>2</v>
      </c>
      <c r="H86" s="293">
        <v>2</v>
      </c>
      <c r="I86" s="293">
        <v>2</v>
      </c>
      <c r="J86" s="293" t="s">
        <v>0</v>
      </c>
      <c r="K86" s="293" t="s">
        <v>0</v>
      </c>
      <c r="L86" s="293" t="s">
        <v>0</v>
      </c>
      <c r="M86" s="293" t="s">
        <v>0</v>
      </c>
      <c r="N86" s="293" t="s">
        <v>0</v>
      </c>
      <c r="O86" s="293" t="s">
        <v>0</v>
      </c>
      <c r="P86" s="293" t="s">
        <v>0</v>
      </c>
      <c r="Q86" s="293" t="s">
        <v>0</v>
      </c>
    </row>
    <row r="87" spans="1:19" s="285" customFormat="1" ht="33.75" customHeight="1" x14ac:dyDescent="0.55000000000000004">
      <c r="A87" s="296"/>
      <c r="B87" s="295"/>
      <c r="C87" s="294" t="s">
        <v>135</v>
      </c>
      <c r="D87" s="292"/>
      <c r="E87" s="292"/>
      <c r="F87" s="292"/>
      <c r="G87" s="292"/>
      <c r="H87" s="293"/>
      <c r="I87" s="292"/>
      <c r="J87" s="293"/>
      <c r="K87" s="292"/>
      <c r="L87" s="293"/>
      <c r="M87" s="292"/>
      <c r="N87" s="292"/>
      <c r="O87" s="292"/>
      <c r="P87" s="292"/>
      <c r="Q87" s="292"/>
    </row>
    <row r="88" spans="1:19" s="285" customFormat="1" ht="13.5" customHeight="1" x14ac:dyDescent="0.55000000000000004">
      <c r="A88" s="239" t="s">
        <v>121</v>
      </c>
      <c r="B88" s="290"/>
      <c r="C88" s="290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288"/>
      <c r="P88" s="289"/>
      <c r="Q88" s="288"/>
    </row>
    <row r="89" spans="1:19" s="237" customFormat="1" ht="13.5" customHeight="1" x14ac:dyDescent="0.55000000000000004">
      <c r="A89" s="239"/>
      <c r="B89" s="239"/>
      <c r="C89" s="239"/>
      <c r="D89" s="239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</row>
    <row r="90" spans="1:19" s="285" customFormat="1" ht="18" x14ac:dyDescent="0.55000000000000004">
      <c r="A90" s="291"/>
      <c r="B90" s="290"/>
      <c r="C90" s="290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89"/>
      <c r="O90" s="288"/>
      <c r="P90" s="289"/>
      <c r="Q90" s="288"/>
    </row>
    <row r="91" spans="1:19" s="285" customFormat="1" ht="18" x14ac:dyDescent="0.55000000000000004">
      <c r="A91" s="287"/>
      <c r="B91" s="239"/>
      <c r="C91" s="239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86"/>
      <c r="P91" s="238"/>
      <c r="Q91" s="286"/>
      <c r="R91" s="237"/>
    </row>
    <row r="92" spans="1:19" s="285" customFormat="1" ht="18" x14ac:dyDescent="0.55000000000000004">
      <c r="A92" s="287"/>
      <c r="B92" s="239"/>
      <c r="C92" s="239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86"/>
      <c r="P92" s="238"/>
      <c r="Q92" s="286"/>
      <c r="R92" s="237"/>
    </row>
    <row r="93" spans="1:19" x14ac:dyDescent="0.45">
      <c r="A93" s="284"/>
      <c r="B93" s="284"/>
      <c r="C93" s="284"/>
      <c r="D93" s="282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283"/>
      <c r="P93" s="282"/>
      <c r="Q93" s="283"/>
      <c r="R93" s="282"/>
      <c r="S93" s="282"/>
    </row>
    <row r="94" spans="1:19" x14ac:dyDescent="0.45">
      <c r="A94" s="284"/>
      <c r="B94" s="284"/>
      <c r="C94" s="284"/>
      <c r="D94" s="282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3"/>
      <c r="P94" s="282"/>
      <c r="Q94" s="283"/>
      <c r="R94" s="282"/>
      <c r="S94" s="282"/>
    </row>
  </sheetData>
  <mergeCells count="33">
    <mergeCell ref="L2:M2"/>
    <mergeCell ref="A79:A81"/>
    <mergeCell ref="A85:A87"/>
    <mergeCell ref="A73:A75"/>
    <mergeCell ref="A76:A78"/>
    <mergeCell ref="A82:A84"/>
    <mergeCell ref="A22:A24"/>
    <mergeCell ref="A25:A27"/>
    <mergeCell ref="A7:A9"/>
    <mergeCell ref="N2:O2"/>
    <mergeCell ref="P2:Q2"/>
    <mergeCell ref="B2:C3"/>
    <mergeCell ref="D2:E2"/>
    <mergeCell ref="F2:G2"/>
    <mergeCell ref="H2:I2"/>
    <mergeCell ref="J2:K2"/>
    <mergeCell ref="A10:A12"/>
    <mergeCell ref="A55:A57"/>
    <mergeCell ref="A61:A63"/>
    <mergeCell ref="A67:A69"/>
    <mergeCell ref="A64:A66"/>
    <mergeCell ref="A58:A60"/>
    <mergeCell ref="A19:A21"/>
    <mergeCell ref="A34:A36"/>
    <mergeCell ref="A37:A39"/>
    <mergeCell ref="A40:A42"/>
    <mergeCell ref="A70:A72"/>
    <mergeCell ref="A28:A30"/>
    <mergeCell ref="A31:A33"/>
    <mergeCell ref="A46:A48"/>
    <mergeCell ref="A49:A51"/>
    <mergeCell ref="A52:A54"/>
    <mergeCell ref="A43:A45"/>
  </mergeCells>
  <phoneticPr fontId="9"/>
  <pageMargins left="0.78740157480314965" right="0.78740157480314965" top="0.78740157480314965" bottom="0.78740157480314965" header="0" footer="0"/>
  <pageSetup paperSize="9" fitToHeight="0" pageOrder="overThenDown" orientation="landscape" r:id="rId1"/>
  <headerFooter alignWithMargins="0"/>
  <colBreaks count="2" manualBreakCount="2">
    <brk id="17" max="534" man="1"/>
    <brk id="23" max="5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5"/>
  <sheetViews>
    <sheetView showGridLines="0" showOutlineSymbols="0" view="pageBreakPreview" zoomScaleNormal="75" workbookViewId="0">
      <pane xSplit="2" ySplit="9" topLeftCell="C10" activePane="bottomRight" state="frozen"/>
      <selection activeCell="L7" sqref="L7"/>
      <selection pane="topRight" activeCell="L7" sqref="L7"/>
      <selection pane="bottomLeft" activeCell="L7" sqref="L7"/>
      <selection pane="bottomRight" activeCell="L7" sqref="L7"/>
    </sheetView>
  </sheetViews>
  <sheetFormatPr defaultColWidth="9" defaultRowHeight="15" x14ac:dyDescent="0.45"/>
  <cols>
    <col min="1" max="1" width="11.36328125" style="281" customWidth="1"/>
    <col min="2" max="2" width="14.26953125" style="279" customWidth="1"/>
    <col min="3" max="16" width="7.6328125" style="279" customWidth="1"/>
    <col min="17" max="17" width="6.36328125" style="279" customWidth="1"/>
    <col min="18" max="16384" width="9" style="279"/>
  </cols>
  <sheetData>
    <row r="1" spans="1:19" s="285" customFormat="1" ht="18" customHeight="1" x14ac:dyDescent="0.55000000000000004">
      <c r="A1" s="381" t="s">
        <v>172</v>
      </c>
      <c r="B1" s="381"/>
      <c r="C1" s="381"/>
      <c r="D1" s="381"/>
      <c r="E1" s="381"/>
      <c r="F1" s="381"/>
      <c r="G1" s="381"/>
      <c r="H1" s="381"/>
      <c r="I1" s="381"/>
      <c r="J1" s="381"/>
      <c r="K1" s="352"/>
      <c r="L1" s="352"/>
      <c r="M1" s="352"/>
      <c r="N1" s="352"/>
      <c r="O1" s="352"/>
      <c r="P1" s="352"/>
      <c r="Q1" s="131" t="s">
        <v>146</v>
      </c>
      <c r="R1" s="350"/>
      <c r="S1" s="350"/>
    </row>
    <row r="2" spans="1:19" s="375" customFormat="1" ht="35.25" customHeight="1" x14ac:dyDescent="0.55000000000000004">
      <c r="A2" s="380"/>
      <c r="B2" s="379"/>
      <c r="C2" s="378" t="s">
        <v>90</v>
      </c>
      <c r="D2" s="377" t="s">
        <v>171</v>
      </c>
      <c r="E2" s="377" t="s">
        <v>170</v>
      </c>
      <c r="F2" s="377" t="s">
        <v>169</v>
      </c>
      <c r="G2" s="377" t="s">
        <v>168</v>
      </c>
      <c r="H2" s="377" t="s">
        <v>167</v>
      </c>
      <c r="I2" s="377" t="s">
        <v>166</v>
      </c>
      <c r="J2" s="377" t="s">
        <v>165</v>
      </c>
      <c r="K2" s="377" t="s">
        <v>164</v>
      </c>
      <c r="L2" s="377" t="s">
        <v>163</v>
      </c>
      <c r="M2" s="377" t="s">
        <v>162</v>
      </c>
      <c r="N2" s="377" t="s">
        <v>161</v>
      </c>
      <c r="O2" s="377" t="s">
        <v>160</v>
      </c>
      <c r="P2" s="377" t="s">
        <v>159</v>
      </c>
      <c r="Q2" s="377" t="s">
        <v>158</v>
      </c>
      <c r="R2" s="376"/>
      <c r="S2" s="376"/>
    </row>
    <row r="3" spans="1:19" ht="13.5" customHeight="1" x14ac:dyDescent="0.45">
      <c r="A3" s="374"/>
      <c r="B3" s="373" t="s">
        <v>155</v>
      </c>
      <c r="C3" s="313">
        <f>IF(SUM(D3:Q3)=0,"-",SUM(D3:Q3))</f>
        <v>4017</v>
      </c>
      <c r="D3" s="313">
        <v>4</v>
      </c>
      <c r="E3" s="313">
        <v>9</v>
      </c>
      <c r="F3" s="313">
        <v>30</v>
      </c>
      <c r="G3" s="313">
        <v>60</v>
      </c>
      <c r="H3" s="313">
        <v>86</v>
      </c>
      <c r="I3" s="313">
        <v>135</v>
      </c>
      <c r="J3" s="313">
        <v>1010</v>
      </c>
      <c r="K3" s="313">
        <v>815</v>
      </c>
      <c r="L3" s="313">
        <v>775</v>
      </c>
      <c r="M3" s="313">
        <v>687</v>
      </c>
      <c r="N3" s="313">
        <v>366</v>
      </c>
      <c r="O3" s="313">
        <v>40</v>
      </c>
      <c r="P3" s="313">
        <v>0</v>
      </c>
      <c r="Q3" s="313">
        <v>0</v>
      </c>
      <c r="R3" s="348"/>
      <c r="S3" s="348"/>
    </row>
    <row r="4" spans="1:19" ht="13.5" customHeight="1" x14ac:dyDescent="0.45">
      <c r="A4" s="372"/>
      <c r="B4" s="370" t="s">
        <v>154</v>
      </c>
      <c r="C4" s="313">
        <f>IF(SUM(D4:Q4)=0,"-",SUM(D4:Q4))</f>
        <v>2397</v>
      </c>
      <c r="D4" s="313">
        <v>6</v>
      </c>
      <c r="E4" s="313">
        <v>11</v>
      </c>
      <c r="F4" s="313">
        <v>30</v>
      </c>
      <c r="G4" s="313">
        <v>48</v>
      </c>
      <c r="H4" s="313">
        <v>58</v>
      </c>
      <c r="I4" s="313">
        <v>136</v>
      </c>
      <c r="J4" s="313">
        <v>662</v>
      </c>
      <c r="K4" s="313">
        <v>484</v>
      </c>
      <c r="L4" s="313">
        <v>411</v>
      </c>
      <c r="M4" s="313">
        <v>352</v>
      </c>
      <c r="N4" s="313">
        <v>186</v>
      </c>
      <c r="O4" s="313">
        <v>13</v>
      </c>
      <c r="P4" s="313">
        <v>0</v>
      </c>
      <c r="Q4" s="313">
        <v>0</v>
      </c>
      <c r="R4" s="348"/>
      <c r="S4" s="348"/>
    </row>
    <row r="5" spans="1:19" ht="13.5" customHeight="1" x14ac:dyDescent="0.45">
      <c r="A5" s="372"/>
      <c r="B5" s="370" t="s">
        <v>153</v>
      </c>
      <c r="C5" s="313">
        <f>IF(SUM(D5:Q5)=0,"-",SUM(D5:Q5))</f>
        <v>178</v>
      </c>
      <c r="D5" s="313">
        <v>2</v>
      </c>
      <c r="E5" s="313">
        <v>0</v>
      </c>
      <c r="F5" s="313">
        <v>3</v>
      </c>
      <c r="G5" s="313">
        <v>5</v>
      </c>
      <c r="H5" s="313">
        <v>9</v>
      </c>
      <c r="I5" s="313">
        <v>10</v>
      </c>
      <c r="J5" s="313">
        <v>55</v>
      </c>
      <c r="K5" s="313">
        <v>29</v>
      </c>
      <c r="L5" s="313">
        <v>29</v>
      </c>
      <c r="M5" s="313">
        <v>25</v>
      </c>
      <c r="N5" s="313">
        <v>7</v>
      </c>
      <c r="O5" s="313">
        <v>4</v>
      </c>
      <c r="P5" s="313">
        <v>0</v>
      </c>
      <c r="Q5" s="313">
        <v>0</v>
      </c>
      <c r="R5" s="348"/>
      <c r="S5" s="348"/>
    </row>
    <row r="6" spans="1:19" ht="13.5" customHeight="1" x14ac:dyDescent="0.45">
      <c r="A6" s="372" t="s">
        <v>29</v>
      </c>
      <c r="B6" s="370" t="s">
        <v>152</v>
      </c>
      <c r="C6" s="313">
        <f>IF(SUM(D6:Q6)=0,"-",SUM(D6:Q6))</f>
        <v>137</v>
      </c>
      <c r="D6" s="313">
        <v>0</v>
      </c>
      <c r="E6" s="313">
        <v>1</v>
      </c>
      <c r="F6" s="313">
        <v>4</v>
      </c>
      <c r="G6" s="313">
        <v>5</v>
      </c>
      <c r="H6" s="313">
        <v>2</v>
      </c>
      <c r="I6" s="313">
        <v>9</v>
      </c>
      <c r="J6" s="313">
        <v>39</v>
      </c>
      <c r="K6" s="313">
        <v>29</v>
      </c>
      <c r="L6" s="313">
        <v>21</v>
      </c>
      <c r="M6" s="313">
        <v>16</v>
      </c>
      <c r="N6" s="313">
        <v>10</v>
      </c>
      <c r="O6" s="313">
        <v>1</v>
      </c>
      <c r="P6" s="313">
        <v>0</v>
      </c>
      <c r="Q6" s="313">
        <v>0</v>
      </c>
      <c r="R6" s="348"/>
      <c r="S6" s="348"/>
    </row>
    <row r="7" spans="1:19" ht="13.5" customHeight="1" x14ac:dyDescent="0.45">
      <c r="A7" s="372"/>
      <c r="B7" s="370" t="s">
        <v>151</v>
      </c>
      <c r="C7" s="313">
        <f>IF(SUM(D7:Q7)=0,"-",SUM(D7:Q7))</f>
        <v>80</v>
      </c>
      <c r="D7" s="313">
        <v>1</v>
      </c>
      <c r="E7" s="313">
        <v>0</v>
      </c>
      <c r="F7" s="313">
        <v>2</v>
      </c>
      <c r="G7" s="313">
        <v>1</v>
      </c>
      <c r="H7" s="313">
        <v>0</v>
      </c>
      <c r="I7" s="313">
        <v>2</v>
      </c>
      <c r="J7" s="313">
        <v>23</v>
      </c>
      <c r="K7" s="313">
        <v>9</v>
      </c>
      <c r="L7" s="313">
        <v>11</v>
      </c>
      <c r="M7" s="313">
        <v>21</v>
      </c>
      <c r="N7" s="313">
        <v>7</v>
      </c>
      <c r="O7" s="313">
        <v>3</v>
      </c>
      <c r="P7" s="313">
        <v>0</v>
      </c>
      <c r="Q7" s="313">
        <v>0</v>
      </c>
      <c r="R7" s="348"/>
      <c r="S7" s="348"/>
    </row>
    <row r="8" spans="1:19" ht="13.5" customHeight="1" x14ac:dyDescent="0.45">
      <c r="A8" s="372"/>
      <c r="B8" s="370" t="s">
        <v>150</v>
      </c>
      <c r="C8" s="313" t="str">
        <f>IF(SUM(D8:Q8)=0,"-",SUM(D8:Q8))</f>
        <v>-</v>
      </c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48"/>
      <c r="S8" s="348"/>
    </row>
    <row r="9" spans="1:19" ht="13.5" customHeight="1" x14ac:dyDescent="0.45">
      <c r="A9" s="371"/>
      <c r="B9" s="370" t="s">
        <v>157</v>
      </c>
      <c r="C9" s="313">
        <f>IF(SUM(D9:Q9)=0,"-",SUM(D9:Q9))</f>
        <v>6809</v>
      </c>
      <c r="D9" s="313">
        <f>IF(SUM(D3:D8)=0,"-",SUM(D3:D8))</f>
        <v>13</v>
      </c>
      <c r="E9" s="313">
        <f>IF(SUM(E3:E8)=0,"-",SUM(E3:E8))</f>
        <v>21</v>
      </c>
      <c r="F9" s="313">
        <f>IF(SUM(F3:F8)=0,"-",SUM(F3:F8))</f>
        <v>69</v>
      </c>
      <c r="G9" s="313">
        <f>IF(SUM(G3:G8)=0,"-",SUM(G3:G8))</f>
        <v>119</v>
      </c>
      <c r="H9" s="313">
        <f>IF(SUM(H3:H8)=0,"-",SUM(H3:H8))</f>
        <v>155</v>
      </c>
      <c r="I9" s="313">
        <f>IF(SUM(I3:I8)=0,"-",SUM(I3:I8))</f>
        <v>292</v>
      </c>
      <c r="J9" s="313">
        <f>IF(SUM(J3:J8)=0,"-",SUM(J3:J8))</f>
        <v>1789</v>
      </c>
      <c r="K9" s="313">
        <f>IF(SUM(K3:K8)=0,"-",SUM(K3:K8))</f>
        <v>1366</v>
      </c>
      <c r="L9" s="313">
        <f>IF(SUM(L3:L8)=0,"-",SUM(L3:L8))</f>
        <v>1247</v>
      </c>
      <c r="M9" s="313">
        <f>IF(SUM(M3:M8)=0,"-",SUM(M3:M8))</f>
        <v>1101</v>
      </c>
      <c r="N9" s="313">
        <f>IF(SUM(N3:N8)=0,"-",SUM(N3:N8))</f>
        <v>576</v>
      </c>
      <c r="O9" s="313">
        <f>IF(SUM(O3:O8)=0,"-",SUM(O3:O8))</f>
        <v>61</v>
      </c>
      <c r="P9" s="313" t="str">
        <f>IF(SUM(P3:P8)=0,"-",SUM(P3:P8))</f>
        <v>-</v>
      </c>
      <c r="Q9" s="313" t="str">
        <f>IF(SUM(Q3:Q8)=0,"-",SUM(Q3:Q8))</f>
        <v>-</v>
      </c>
      <c r="R9" s="369"/>
      <c r="S9" s="369"/>
    </row>
    <row r="10" spans="1:19" s="354" customFormat="1" ht="13.5" customHeight="1" x14ac:dyDescent="0.45">
      <c r="A10" s="322"/>
      <c r="B10" s="357" t="s">
        <v>155</v>
      </c>
      <c r="C10" s="303">
        <f>IF(SUM(D10:Q10)=0,"-",SUM(D10:Q10))</f>
        <v>217</v>
      </c>
      <c r="D10" s="303">
        <v>1</v>
      </c>
      <c r="E10" s="303">
        <v>0</v>
      </c>
      <c r="F10" s="303">
        <v>1</v>
      </c>
      <c r="G10" s="303">
        <v>1</v>
      </c>
      <c r="H10" s="303">
        <v>4</v>
      </c>
      <c r="I10" s="303">
        <v>3</v>
      </c>
      <c r="J10" s="303">
        <v>54</v>
      </c>
      <c r="K10" s="303">
        <v>60</v>
      </c>
      <c r="L10" s="303">
        <v>45</v>
      </c>
      <c r="M10" s="303">
        <v>30</v>
      </c>
      <c r="N10" s="303">
        <v>15</v>
      </c>
      <c r="O10" s="303">
        <v>3</v>
      </c>
      <c r="P10" s="303">
        <v>0</v>
      </c>
      <c r="Q10" s="303">
        <v>0</v>
      </c>
      <c r="R10" s="360"/>
      <c r="S10" s="360"/>
    </row>
    <row r="11" spans="1:19" s="354" customFormat="1" ht="13.5" customHeight="1" x14ac:dyDescent="0.45">
      <c r="A11" s="322"/>
      <c r="B11" s="357" t="s">
        <v>154</v>
      </c>
      <c r="C11" s="303">
        <f>IF(SUM(D11:Q11)=0,"-",SUM(D11:Q11))</f>
        <v>252</v>
      </c>
      <c r="D11" s="303">
        <v>0</v>
      </c>
      <c r="E11" s="303">
        <v>1</v>
      </c>
      <c r="F11" s="303">
        <v>0</v>
      </c>
      <c r="G11" s="303">
        <v>3</v>
      </c>
      <c r="H11" s="303">
        <v>6</v>
      </c>
      <c r="I11" s="303">
        <v>18</v>
      </c>
      <c r="J11" s="303">
        <v>61</v>
      </c>
      <c r="K11" s="303">
        <v>58</v>
      </c>
      <c r="L11" s="303">
        <v>42</v>
      </c>
      <c r="M11" s="303">
        <v>41</v>
      </c>
      <c r="N11" s="303">
        <v>20</v>
      </c>
      <c r="O11" s="303">
        <v>2</v>
      </c>
      <c r="P11" s="303">
        <v>0</v>
      </c>
      <c r="Q11" s="303">
        <v>0</v>
      </c>
      <c r="R11" s="360"/>
      <c r="S11" s="360"/>
    </row>
    <row r="12" spans="1:19" s="354" customFormat="1" ht="13.5" customHeight="1" x14ac:dyDescent="0.45">
      <c r="A12" s="322"/>
      <c r="B12" s="357" t="s">
        <v>153</v>
      </c>
      <c r="C12" s="303">
        <f>IF(SUM(D12:Q12)=0,"-",SUM(D12:Q12))</f>
        <v>17</v>
      </c>
      <c r="D12" s="303">
        <v>0</v>
      </c>
      <c r="E12" s="303">
        <v>0</v>
      </c>
      <c r="F12" s="303">
        <v>0</v>
      </c>
      <c r="G12" s="303">
        <v>1</v>
      </c>
      <c r="H12" s="303">
        <v>0</v>
      </c>
      <c r="I12" s="303">
        <v>1</v>
      </c>
      <c r="J12" s="303">
        <v>6</v>
      </c>
      <c r="K12" s="303">
        <v>4</v>
      </c>
      <c r="L12" s="303">
        <v>3</v>
      </c>
      <c r="M12" s="303">
        <v>1</v>
      </c>
      <c r="N12" s="303">
        <v>0</v>
      </c>
      <c r="O12" s="303">
        <v>1</v>
      </c>
      <c r="P12" s="303">
        <v>0</v>
      </c>
      <c r="Q12" s="303">
        <v>0</v>
      </c>
      <c r="R12" s="360"/>
      <c r="S12" s="360"/>
    </row>
    <row r="13" spans="1:19" s="354" customFormat="1" ht="13.5" customHeight="1" x14ac:dyDescent="0.45">
      <c r="A13" s="368" t="s">
        <v>27</v>
      </c>
      <c r="B13" s="357" t="s">
        <v>152</v>
      </c>
      <c r="C13" s="303">
        <f>IF(SUM(D13:Q13)=0,"-",SUM(D13:Q13))</f>
        <v>9</v>
      </c>
      <c r="D13" s="303">
        <v>0</v>
      </c>
      <c r="E13" s="303">
        <v>0</v>
      </c>
      <c r="F13" s="303">
        <v>0</v>
      </c>
      <c r="G13" s="303">
        <v>0</v>
      </c>
      <c r="H13" s="303">
        <v>0</v>
      </c>
      <c r="I13" s="303">
        <v>0</v>
      </c>
      <c r="J13" s="303">
        <v>4</v>
      </c>
      <c r="K13" s="303">
        <v>3</v>
      </c>
      <c r="L13" s="303">
        <v>1</v>
      </c>
      <c r="M13" s="303">
        <v>1</v>
      </c>
      <c r="N13" s="303">
        <v>0</v>
      </c>
      <c r="O13" s="303">
        <v>0</v>
      </c>
      <c r="P13" s="303">
        <v>0</v>
      </c>
      <c r="Q13" s="303">
        <v>0</v>
      </c>
      <c r="R13" s="360"/>
      <c r="S13" s="360"/>
    </row>
    <row r="14" spans="1:19" s="354" customFormat="1" ht="13.5" customHeight="1" x14ac:dyDescent="0.55000000000000004">
      <c r="A14" s="358"/>
      <c r="B14" s="357" t="s">
        <v>151</v>
      </c>
      <c r="C14" s="303">
        <f>IF(SUM(D14:Q14)=0,"-",SUM(D14:Q14))</f>
        <v>11</v>
      </c>
      <c r="D14" s="303">
        <v>1</v>
      </c>
      <c r="E14" s="303">
        <v>0</v>
      </c>
      <c r="F14" s="303">
        <v>0</v>
      </c>
      <c r="G14" s="303">
        <v>0</v>
      </c>
      <c r="H14" s="303">
        <v>0</v>
      </c>
      <c r="I14" s="303">
        <v>0</v>
      </c>
      <c r="J14" s="303">
        <v>2</v>
      </c>
      <c r="K14" s="303">
        <v>4</v>
      </c>
      <c r="L14" s="303">
        <v>1</v>
      </c>
      <c r="M14" s="303">
        <v>1</v>
      </c>
      <c r="N14" s="303">
        <v>1</v>
      </c>
      <c r="O14" s="303">
        <v>1</v>
      </c>
      <c r="P14" s="303">
        <v>0</v>
      </c>
      <c r="Q14" s="303">
        <v>0</v>
      </c>
      <c r="R14" s="360"/>
      <c r="S14" s="360"/>
    </row>
    <row r="15" spans="1:19" s="354" customFormat="1" ht="13.5" customHeight="1" x14ac:dyDescent="0.55000000000000004">
      <c r="A15" s="358"/>
      <c r="B15" s="357" t="s">
        <v>150</v>
      </c>
      <c r="C15" s="303" t="str">
        <f>IF(SUM(D15:Q15)=0,"-",SUM(D15:Q15))</f>
        <v>-</v>
      </c>
      <c r="D15" s="303">
        <v>0</v>
      </c>
      <c r="E15" s="303">
        <v>0</v>
      </c>
      <c r="F15" s="303">
        <v>0</v>
      </c>
      <c r="G15" s="303">
        <v>0</v>
      </c>
      <c r="H15" s="303">
        <v>0</v>
      </c>
      <c r="I15" s="303">
        <v>0</v>
      </c>
      <c r="J15" s="303">
        <v>0</v>
      </c>
      <c r="K15" s="303">
        <v>0</v>
      </c>
      <c r="L15" s="303">
        <v>0</v>
      </c>
      <c r="M15" s="303">
        <v>0</v>
      </c>
      <c r="N15" s="303">
        <v>0</v>
      </c>
      <c r="O15" s="303">
        <v>0</v>
      </c>
      <c r="P15" s="303">
        <v>0</v>
      </c>
      <c r="Q15" s="303">
        <v>0</v>
      </c>
      <c r="R15" s="360"/>
      <c r="S15" s="360"/>
    </row>
    <row r="16" spans="1:19" s="354" customFormat="1" ht="13.5" customHeight="1" x14ac:dyDescent="0.55000000000000004">
      <c r="A16" s="356"/>
      <c r="B16" s="355" t="s">
        <v>149</v>
      </c>
      <c r="C16" s="303">
        <f>IF(SUM(D16:Q16)=0,"-",SUM(D16:Q16))</f>
        <v>506</v>
      </c>
      <c r="D16" s="303">
        <f>IF(SUM(D10:D15)=0,"-",SUM(D10:D15))</f>
        <v>2</v>
      </c>
      <c r="E16" s="303">
        <f>IF(SUM(E10:E15)=0,"-",SUM(E10:E15))</f>
        <v>1</v>
      </c>
      <c r="F16" s="303">
        <f>IF(SUM(F10:F15)=0,"-",SUM(F10:F15))</f>
        <v>1</v>
      </c>
      <c r="G16" s="303">
        <f>IF(SUM(G10:G15)=0,"-",SUM(G10:G15))</f>
        <v>5</v>
      </c>
      <c r="H16" s="303">
        <f>IF(SUM(H10:H15)=0,"-",SUM(H10:H15))</f>
        <v>10</v>
      </c>
      <c r="I16" s="303">
        <f>IF(SUM(I10:I15)=0,"-",SUM(I10:I15))</f>
        <v>22</v>
      </c>
      <c r="J16" s="303">
        <f>IF(SUM(J10:J15)=0,"-",SUM(J10:J15))</f>
        <v>127</v>
      </c>
      <c r="K16" s="303">
        <f>IF(SUM(K10:K15)=0,"-",SUM(K10:K15))</f>
        <v>129</v>
      </c>
      <c r="L16" s="303">
        <f>IF(SUM(L10:L15)=0,"-",SUM(L10:L15))</f>
        <v>92</v>
      </c>
      <c r="M16" s="303">
        <f>IF(SUM(M10:M15)=0,"-",SUM(M10:M15))</f>
        <v>74</v>
      </c>
      <c r="N16" s="303">
        <f>IF(SUM(N10:N15)=0,"-",SUM(N10:N15))</f>
        <v>36</v>
      </c>
      <c r="O16" s="303">
        <f>IF(SUM(O10:O15)=0,"-",SUM(O10:O15))</f>
        <v>7</v>
      </c>
      <c r="P16" s="303" t="str">
        <f>IF(SUM(P10:P15)=0,"-",SUM(P10:P15))</f>
        <v>-</v>
      </c>
      <c r="Q16" s="303" t="str">
        <f>IF(SUM(Q10:Q15)=0,"-",SUM(Q10:Q15))</f>
        <v>-</v>
      </c>
      <c r="R16" s="360"/>
      <c r="S16" s="360"/>
    </row>
    <row r="17" spans="1:19" s="354" customFormat="1" ht="13.5" customHeight="1" x14ac:dyDescent="0.45">
      <c r="A17" s="322"/>
      <c r="B17" s="357" t="s">
        <v>155</v>
      </c>
      <c r="C17" s="303" t="str">
        <f>IF(SUM(D17:Q17)=0,"-",SUM(D17:Q17))</f>
        <v>-</v>
      </c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60"/>
      <c r="S17" s="360"/>
    </row>
    <row r="18" spans="1:19" s="354" customFormat="1" ht="13.5" customHeight="1" x14ac:dyDescent="0.45">
      <c r="A18" s="322"/>
      <c r="B18" s="357" t="s">
        <v>154</v>
      </c>
      <c r="C18" s="303" t="str">
        <f>IF(SUM(D18:Q18)=0,"-",SUM(D18:Q18))</f>
        <v>-</v>
      </c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60"/>
      <c r="S18" s="360"/>
    </row>
    <row r="19" spans="1:19" s="354" customFormat="1" ht="13.5" customHeight="1" x14ac:dyDescent="0.45">
      <c r="A19" s="322"/>
      <c r="B19" s="357" t="s">
        <v>153</v>
      </c>
      <c r="C19" s="303" t="str">
        <f>IF(SUM(D19:Q19)=0,"-",SUM(D19:Q19))</f>
        <v>-</v>
      </c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60"/>
      <c r="S19" s="360"/>
    </row>
    <row r="20" spans="1:19" s="354" customFormat="1" ht="13.5" customHeight="1" x14ac:dyDescent="0.45">
      <c r="A20" s="322" t="s">
        <v>26</v>
      </c>
      <c r="B20" s="357" t="s">
        <v>152</v>
      </c>
      <c r="C20" s="303" t="str">
        <f>IF(SUM(D20:Q20)=0,"-",SUM(D20:Q20))</f>
        <v>-</v>
      </c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60"/>
      <c r="S20" s="360"/>
    </row>
    <row r="21" spans="1:19" s="354" customFormat="1" ht="13.5" customHeight="1" x14ac:dyDescent="0.55000000000000004">
      <c r="A21" s="358"/>
      <c r="B21" s="357" t="s">
        <v>151</v>
      </c>
      <c r="C21" s="303" t="str">
        <f>IF(SUM(D21:Q21)=0,"-",SUM(D21:Q21))</f>
        <v>-</v>
      </c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60"/>
      <c r="S21" s="360"/>
    </row>
    <row r="22" spans="1:19" s="354" customFormat="1" ht="13.5" customHeight="1" x14ac:dyDescent="0.55000000000000004">
      <c r="A22" s="358"/>
      <c r="B22" s="357" t="s">
        <v>150</v>
      </c>
      <c r="C22" s="303" t="str">
        <f>IF(SUM(D22:Q22)=0,"-",SUM(D22:Q22))</f>
        <v>-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60"/>
      <c r="S22" s="360"/>
    </row>
    <row r="23" spans="1:19" s="354" customFormat="1" ht="13.5" customHeight="1" x14ac:dyDescent="0.55000000000000004">
      <c r="A23" s="356"/>
      <c r="B23" s="355" t="s">
        <v>149</v>
      </c>
      <c r="C23" s="303" t="str">
        <f>IF(SUM(D23:Q23)=0,"-",SUM(D23:Q23))</f>
        <v>-</v>
      </c>
      <c r="D23" s="303" t="str">
        <f>IF(SUM(D17:D22)=0,"-",SUM(D17:D22))</f>
        <v>-</v>
      </c>
      <c r="E23" s="303" t="str">
        <f>IF(SUM(E17:E22)=0,"-",SUM(E17:E22))</f>
        <v>-</v>
      </c>
      <c r="F23" s="303" t="str">
        <f>IF(SUM(F17:F22)=0,"-",SUM(F17:F22))</f>
        <v>-</v>
      </c>
      <c r="G23" s="303" t="str">
        <f>IF(SUM(G17:G22)=0,"-",SUM(G17:G22))</f>
        <v>-</v>
      </c>
      <c r="H23" s="303" t="str">
        <f>IF(SUM(H17:H22)=0,"-",SUM(H17:H22))</f>
        <v>-</v>
      </c>
      <c r="I23" s="303" t="str">
        <f>IF(SUM(I17:I22)=0,"-",SUM(I17:I22))</f>
        <v>-</v>
      </c>
      <c r="J23" s="303" t="str">
        <f>IF(SUM(J17:J22)=0,"-",SUM(J17:J22))</f>
        <v>-</v>
      </c>
      <c r="K23" s="303" t="str">
        <f>IF(SUM(K17:K22)=0,"-",SUM(K17:K22))</f>
        <v>-</v>
      </c>
      <c r="L23" s="303" t="str">
        <f>IF(SUM(L17:L22)=0,"-",SUM(L17:L22))</f>
        <v>-</v>
      </c>
      <c r="M23" s="303" t="str">
        <f>IF(SUM(M17:M22)=0,"-",SUM(M17:M22))</f>
        <v>-</v>
      </c>
      <c r="N23" s="303" t="str">
        <f>IF(SUM(N17:N22)=0,"-",SUM(N17:N22))</f>
        <v>-</v>
      </c>
      <c r="O23" s="303" t="str">
        <f>IF(SUM(O17:O22)=0,"-",SUM(O17:O22))</f>
        <v>-</v>
      </c>
      <c r="P23" s="303" t="str">
        <f>IF(SUM(P17:P22)=0,"-",SUM(P17:P22))</f>
        <v>-</v>
      </c>
      <c r="Q23" s="303" t="str">
        <f>IF(SUM(Q17:Q22)=0,"-",SUM(Q17:Q22))</f>
        <v>-</v>
      </c>
      <c r="R23" s="360"/>
      <c r="S23" s="360"/>
    </row>
    <row r="24" spans="1:19" s="354" customFormat="1" ht="18" x14ac:dyDescent="0.45">
      <c r="A24" s="367"/>
      <c r="B24" s="364" t="s">
        <v>155</v>
      </c>
      <c r="C24" s="361">
        <v>6</v>
      </c>
      <c r="D24" s="361">
        <v>0</v>
      </c>
      <c r="E24" s="361">
        <v>0</v>
      </c>
      <c r="F24" s="361">
        <v>0</v>
      </c>
      <c r="G24" s="361">
        <v>0</v>
      </c>
      <c r="H24" s="361">
        <v>0</v>
      </c>
      <c r="I24" s="361">
        <v>0</v>
      </c>
      <c r="J24" s="361">
        <v>0</v>
      </c>
      <c r="K24" s="361">
        <v>2</v>
      </c>
      <c r="L24" s="361">
        <v>1</v>
      </c>
      <c r="M24" s="361">
        <v>2</v>
      </c>
      <c r="N24" s="361">
        <v>1</v>
      </c>
      <c r="O24" s="361">
        <v>0</v>
      </c>
      <c r="P24" s="361">
        <v>0</v>
      </c>
      <c r="Q24" s="361">
        <v>0</v>
      </c>
      <c r="R24" s="360"/>
      <c r="S24" s="360"/>
    </row>
    <row r="25" spans="1:19" s="354" customFormat="1" ht="18" x14ac:dyDescent="0.45">
      <c r="A25" s="367"/>
      <c r="B25" s="364" t="s">
        <v>154</v>
      </c>
      <c r="C25" s="361">
        <v>4</v>
      </c>
      <c r="D25" s="361">
        <v>0</v>
      </c>
      <c r="E25" s="361">
        <v>0</v>
      </c>
      <c r="F25" s="361">
        <v>0</v>
      </c>
      <c r="G25" s="361">
        <v>0</v>
      </c>
      <c r="H25" s="361">
        <v>1</v>
      </c>
      <c r="I25" s="361">
        <v>0</v>
      </c>
      <c r="J25" s="361">
        <v>0</v>
      </c>
      <c r="K25" s="361">
        <v>1</v>
      </c>
      <c r="L25" s="361">
        <v>0</v>
      </c>
      <c r="M25" s="361">
        <v>2</v>
      </c>
      <c r="N25" s="361">
        <v>0</v>
      </c>
      <c r="O25" s="361">
        <v>0</v>
      </c>
      <c r="P25" s="361">
        <v>0</v>
      </c>
      <c r="Q25" s="361">
        <v>0</v>
      </c>
      <c r="R25" s="360"/>
      <c r="S25" s="360"/>
    </row>
    <row r="26" spans="1:19" s="354" customFormat="1" ht="18" x14ac:dyDescent="0.45">
      <c r="A26" s="367"/>
      <c r="B26" s="364" t="s">
        <v>153</v>
      </c>
      <c r="C26" s="361">
        <v>0</v>
      </c>
      <c r="D26" s="361">
        <v>0</v>
      </c>
      <c r="E26" s="361">
        <v>0</v>
      </c>
      <c r="F26" s="361">
        <v>0</v>
      </c>
      <c r="G26" s="361">
        <v>0</v>
      </c>
      <c r="H26" s="361">
        <v>0</v>
      </c>
      <c r="I26" s="361">
        <v>0</v>
      </c>
      <c r="J26" s="361">
        <v>0</v>
      </c>
      <c r="K26" s="361">
        <v>0</v>
      </c>
      <c r="L26" s="361">
        <v>0</v>
      </c>
      <c r="M26" s="361">
        <v>0</v>
      </c>
      <c r="N26" s="361">
        <v>0</v>
      </c>
      <c r="O26" s="361">
        <v>0</v>
      </c>
      <c r="P26" s="361">
        <v>0</v>
      </c>
      <c r="Q26" s="361">
        <v>0</v>
      </c>
      <c r="R26" s="360"/>
      <c r="S26" s="360"/>
    </row>
    <row r="27" spans="1:19" s="354" customFormat="1" ht="18" x14ac:dyDescent="0.45">
      <c r="A27" s="366" t="s">
        <v>156</v>
      </c>
      <c r="B27" s="364" t="s">
        <v>152</v>
      </c>
      <c r="C27" s="361">
        <v>0</v>
      </c>
      <c r="D27" s="361">
        <v>0</v>
      </c>
      <c r="E27" s="361">
        <v>0</v>
      </c>
      <c r="F27" s="361">
        <v>0</v>
      </c>
      <c r="G27" s="361">
        <v>0</v>
      </c>
      <c r="H27" s="361">
        <v>0</v>
      </c>
      <c r="I27" s="361">
        <v>0</v>
      </c>
      <c r="J27" s="361">
        <v>0</v>
      </c>
      <c r="K27" s="361">
        <v>0</v>
      </c>
      <c r="L27" s="361">
        <v>0</v>
      </c>
      <c r="M27" s="361">
        <v>0</v>
      </c>
      <c r="N27" s="361">
        <v>0</v>
      </c>
      <c r="O27" s="361">
        <v>0</v>
      </c>
      <c r="P27" s="361">
        <v>0</v>
      </c>
      <c r="Q27" s="361">
        <v>0</v>
      </c>
      <c r="R27" s="360"/>
      <c r="S27" s="360"/>
    </row>
    <row r="28" spans="1:19" s="354" customFormat="1" ht="18" x14ac:dyDescent="0.55000000000000004">
      <c r="A28" s="365"/>
      <c r="B28" s="364" t="s">
        <v>151</v>
      </c>
      <c r="C28" s="361">
        <v>0</v>
      </c>
      <c r="D28" s="361">
        <v>0</v>
      </c>
      <c r="E28" s="361">
        <v>0</v>
      </c>
      <c r="F28" s="361">
        <v>0</v>
      </c>
      <c r="G28" s="361">
        <v>0</v>
      </c>
      <c r="H28" s="361">
        <v>0</v>
      </c>
      <c r="I28" s="361">
        <v>0</v>
      </c>
      <c r="J28" s="361">
        <v>0</v>
      </c>
      <c r="K28" s="361">
        <v>0</v>
      </c>
      <c r="L28" s="361">
        <v>0</v>
      </c>
      <c r="M28" s="361">
        <v>0</v>
      </c>
      <c r="N28" s="361">
        <v>0</v>
      </c>
      <c r="O28" s="361">
        <v>0</v>
      </c>
      <c r="P28" s="361">
        <v>0</v>
      </c>
      <c r="Q28" s="361">
        <v>0</v>
      </c>
      <c r="R28" s="360"/>
      <c r="S28" s="360"/>
    </row>
    <row r="29" spans="1:19" s="354" customFormat="1" ht="18" x14ac:dyDescent="0.55000000000000004">
      <c r="A29" s="365"/>
      <c r="B29" s="364" t="s">
        <v>150</v>
      </c>
      <c r="C29" s="361">
        <v>0</v>
      </c>
      <c r="D29" s="361">
        <v>0</v>
      </c>
      <c r="E29" s="361">
        <v>0</v>
      </c>
      <c r="F29" s="361">
        <v>0</v>
      </c>
      <c r="G29" s="361">
        <v>0</v>
      </c>
      <c r="H29" s="361">
        <v>0</v>
      </c>
      <c r="I29" s="361">
        <v>0</v>
      </c>
      <c r="J29" s="361">
        <v>0</v>
      </c>
      <c r="K29" s="361">
        <v>0</v>
      </c>
      <c r="L29" s="361">
        <v>0</v>
      </c>
      <c r="M29" s="361">
        <v>0</v>
      </c>
      <c r="N29" s="361">
        <v>0</v>
      </c>
      <c r="O29" s="361">
        <v>0</v>
      </c>
      <c r="P29" s="361">
        <v>0</v>
      </c>
      <c r="Q29" s="361">
        <v>0</v>
      </c>
      <c r="R29" s="360"/>
      <c r="S29" s="360"/>
    </row>
    <row r="30" spans="1:19" s="354" customFormat="1" ht="18" x14ac:dyDescent="0.55000000000000004">
      <c r="A30" s="363"/>
      <c r="B30" s="362" t="s">
        <v>149</v>
      </c>
      <c r="C30" s="361">
        <v>10</v>
      </c>
      <c r="D30" s="361" t="s">
        <v>0</v>
      </c>
      <c r="E30" s="361" t="s">
        <v>0</v>
      </c>
      <c r="F30" s="361" t="s">
        <v>0</v>
      </c>
      <c r="G30" s="361" t="s">
        <v>0</v>
      </c>
      <c r="H30" s="361">
        <v>1</v>
      </c>
      <c r="I30" s="361" t="s">
        <v>0</v>
      </c>
      <c r="J30" s="361" t="s">
        <v>0</v>
      </c>
      <c r="K30" s="361">
        <v>3</v>
      </c>
      <c r="L30" s="361">
        <v>1</v>
      </c>
      <c r="M30" s="361">
        <v>4</v>
      </c>
      <c r="N30" s="361">
        <v>1</v>
      </c>
      <c r="O30" s="361" t="s">
        <v>0</v>
      </c>
      <c r="P30" s="361" t="s">
        <v>0</v>
      </c>
      <c r="Q30" s="361" t="s">
        <v>0</v>
      </c>
      <c r="R30" s="360"/>
      <c r="S30" s="360"/>
    </row>
    <row r="31" spans="1:19" s="354" customFormat="1" ht="18" x14ac:dyDescent="0.45">
      <c r="A31" s="322"/>
      <c r="B31" s="357" t="s">
        <v>155</v>
      </c>
      <c r="C31" s="303" t="s">
        <v>0</v>
      </c>
      <c r="D31" s="303" t="s">
        <v>0</v>
      </c>
      <c r="E31" s="303" t="s">
        <v>0</v>
      </c>
      <c r="F31" s="303" t="s">
        <v>0</v>
      </c>
      <c r="G31" s="303" t="s">
        <v>0</v>
      </c>
      <c r="H31" s="303" t="s">
        <v>0</v>
      </c>
      <c r="I31" s="303" t="s">
        <v>0</v>
      </c>
      <c r="J31" s="303" t="s">
        <v>0</v>
      </c>
      <c r="K31" s="303" t="s">
        <v>0</v>
      </c>
      <c r="L31" s="303" t="s">
        <v>0</v>
      </c>
      <c r="M31" s="303" t="s">
        <v>0</v>
      </c>
      <c r="N31" s="303" t="s">
        <v>0</v>
      </c>
      <c r="O31" s="303" t="s">
        <v>0</v>
      </c>
      <c r="P31" s="303" t="s">
        <v>0</v>
      </c>
      <c r="Q31" s="303" t="s">
        <v>0</v>
      </c>
      <c r="R31" s="360"/>
      <c r="S31" s="360"/>
    </row>
    <row r="32" spans="1:19" s="354" customFormat="1" ht="18" x14ac:dyDescent="0.45">
      <c r="A32" s="322"/>
      <c r="B32" s="357" t="s">
        <v>154</v>
      </c>
      <c r="C32" s="303" t="s">
        <v>0</v>
      </c>
      <c r="D32" s="303" t="s">
        <v>0</v>
      </c>
      <c r="E32" s="303" t="s">
        <v>0</v>
      </c>
      <c r="F32" s="303" t="s">
        <v>0</v>
      </c>
      <c r="G32" s="303" t="s">
        <v>0</v>
      </c>
      <c r="H32" s="303" t="s">
        <v>0</v>
      </c>
      <c r="I32" s="303" t="s">
        <v>0</v>
      </c>
      <c r="J32" s="303" t="s">
        <v>0</v>
      </c>
      <c r="K32" s="303" t="s">
        <v>0</v>
      </c>
      <c r="L32" s="303" t="s">
        <v>0</v>
      </c>
      <c r="M32" s="303" t="s">
        <v>0</v>
      </c>
      <c r="N32" s="303" t="s">
        <v>0</v>
      </c>
      <c r="O32" s="303" t="s">
        <v>0</v>
      </c>
      <c r="P32" s="303" t="s">
        <v>0</v>
      </c>
      <c r="Q32" s="303" t="s">
        <v>0</v>
      </c>
    </row>
    <row r="33" spans="1:17" s="354" customFormat="1" ht="18" x14ac:dyDescent="0.45">
      <c r="A33" s="322"/>
      <c r="B33" s="357" t="s">
        <v>153</v>
      </c>
      <c r="C33" s="303" t="s">
        <v>0</v>
      </c>
      <c r="D33" s="303" t="s">
        <v>0</v>
      </c>
      <c r="E33" s="303" t="s">
        <v>0</v>
      </c>
      <c r="F33" s="303" t="s">
        <v>0</v>
      </c>
      <c r="G33" s="303" t="s">
        <v>0</v>
      </c>
      <c r="H33" s="303" t="s">
        <v>0</v>
      </c>
      <c r="I33" s="303" t="s">
        <v>0</v>
      </c>
      <c r="J33" s="303" t="s">
        <v>0</v>
      </c>
      <c r="K33" s="303" t="s">
        <v>0</v>
      </c>
      <c r="L33" s="303" t="s">
        <v>0</v>
      </c>
      <c r="M33" s="303" t="s">
        <v>0</v>
      </c>
      <c r="N33" s="303" t="s">
        <v>0</v>
      </c>
      <c r="O33" s="303" t="s">
        <v>0</v>
      </c>
      <c r="P33" s="303" t="s">
        <v>0</v>
      </c>
      <c r="Q33" s="303" t="s">
        <v>0</v>
      </c>
    </row>
    <row r="34" spans="1:17" s="354" customFormat="1" ht="18" x14ac:dyDescent="0.45">
      <c r="A34" s="359" t="s">
        <v>8</v>
      </c>
      <c r="B34" s="357" t="s">
        <v>152</v>
      </c>
      <c r="C34" s="303" t="s">
        <v>0</v>
      </c>
      <c r="D34" s="303" t="s">
        <v>0</v>
      </c>
      <c r="E34" s="303" t="s">
        <v>0</v>
      </c>
      <c r="F34" s="303" t="s">
        <v>0</v>
      </c>
      <c r="G34" s="303" t="s">
        <v>0</v>
      </c>
      <c r="H34" s="303" t="s">
        <v>0</v>
      </c>
      <c r="I34" s="303" t="s">
        <v>0</v>
      </c>
      <c r="J34" s="303" t="s">
        <v>0</v>
      </c>
      <c r="K34" s="303" t="s">
        <v>0</v>
      </c>
      <c r="L34" s="303" t="s">
        <v>0</v>
      </c>
      <c r="M34" s="303" t="s">
        <v>0</v>
      </c>
      <c r="N34" s="303" t="s">
        <v>0</v>
      </c>
      <c r="O34" s="303" t="s">
        <v>0</v>
      </c>
      <c r="P34" s="303" t="s">
        <v>0</v>
      </c>
      <c r="Q34" s="303" t="s">
        <v>0</v>
      </c>
    </row>
    <row r="35" spans="1:17" s="354" customFormat="1" ht="18" x14ac:dyDescent="0.55000000000000004">
      <c r="A35" s="358"/>
      <c r="B35" s="357" t="s">
        <v>151</v>
      </c>
      <c r="C35" s="303" t="s">
        <v>0</v>
      </c>
      <c r="D35" s="303" t="s">
        <v>0</v>
      </c>
      <c r="E35" s="303" t="s">
        <v>0</v>
      </c>
      <c r="F35" s="303" t="s">
        <v>0</v>
      </c>
      <c r="G35" s="303" t="s">
        <v>0</v>
      </c>
      <c r="H35" s="303" t="s">
        <v>0</v>
      </c>
      <c r="I35" s="303" t="s">
        <v>0</v>
      </c>
      <c r="J35" s="303" t="s">
        <v>0</v>
      </c>
      <c r="K35" s="303" t="s">
        <v>0</v>
      </c>
      <c r="L35" s="303" t="s">
        <v>0</v>
      </c>
      <c r="M35" s="303" t="s">
        <v>0</v>
      </c>
      <c r="N35" s="303" t="s">
        <v>0</v>
      </c>
      <c r="O35" s="303" t="s">
        <v>0</v>
      </c>
      <c r="P35" s="303" t="s">
        <v>0</v>
      </c>
      <c r="Q35" s="303" t="s">
        <v>0</v>
      </c>
    </row>
    <row r="36" spans="1:17" s="354" customFormat="1" ht="18" x14ac:dyDescent="0.55000000000000004">
      <c r="A36" s="358"/>
      <c r="B36" s="357" t="s">
        <v>150</v>
      </c>
      <c r="C36" s="303" t="s">
        <v>0</v>
      </c>
      <c r="D36" s="303" t="s">
        <v>0</v>
      </c>
      <c r="E36" s="303" t="s">
        <v>0</v>
      </c>
      <c r="F36" s="303" t="s">
        <v>0</v>
      </c>
      <c r="G36" s="303" t="s">
        <v>0</v>
      </c>
      <c r="H36" s="303" t="s">
        <v>0</v>
      </c>
      <c r="I36" s="303" t="s">
        <v>0</v>
      </c>
      <c r="J36" s="303" t="s">
        <v>0</v>
      </c>
      <c r="K36" s="303" t="s">
        <v>0</v>
      </c>
      <c r="L36" s="303" t="s">
        <v>0</v>
      </c>
      <c r="M36" s="303" t="s">
        <v>0</v>
      </c>
      <c r="N36" s="303" t="s">
        <v>0</v>
      </c>
      <c r="O36" s="303" t="s">
        <v>0</v>
      </c>
      <c r="P36" s="303" t="s">
        <v>0</v>
      </c>
      <c r="Q36" s="303" t="s">
        <v>0</v>
      </c>
    </row>
    <row r="37" spans="1:17" s="354" customFormat="1" ht="18" x14ac:dyDescent="0.55000000000000004">
      <c r="A37" s="356"/>
      <c r="B37" s="355" t="s">
        <v>149</v>
      </c>
      <c r="C37" s="303" t="s">
        <v>0</v>
      </c>
      <c r="D37" s="303" t="s">
        <v>0</v>
      </c>
      <c r="E37" s="303" t="s">
        <v>0</v>
      </c>
      <c r="F37" s="303" t="s">
        <v>0</v>
      </c>
      <c r="G37" s="303" t="s">
        <v>0</v>
      </c>
      <c r="H37" s="303" t="s">
        <v>0</v>
      </c>
      <c r="I37" s="303" t="s">
        <v>0</v>
      </c>
      <c r="J37" s="303" t="s">
        <v>0</v>
      </c>
      <c r="K37" s="303" t="s">
        <v>0</v>
      </c>
      <c r="L37" s="303" t="s">
        <v>0</v>
      </c>
      <c r="M37" s="303" t="s">
        <v>0</v>
      </c>
      <c r="N37" s="303" t="s">
        <v>0</v>
      </c>
      <c r="O37" s="303" t="s">
        <v>0</v>
      </c>
      <c r="P37" s="303" t="s">
        <v>0</v>
      </c>
      <c r="Q37" s="303" t="s">
        <v>0</v>
      </c>
    </row>
    <row r="38" spans="1:17" ht="18" x14ac:dyDescent="0.55000000000000004">
      <c r="A38" s="353" t="s">
        <v>148</v>
      </c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</row>
    <row r="39" spans="1:17" ht="18" x14ac:dyDescent="0.55000000000000004">
      <c r="A39" s="353"/>
      <c r="B39" s="352"/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</row>
    <row r="40" spans="1:17" ht="18" x14ac:dyDescent="0.55000000000000004">
      <c r="A40" s="351"/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/>
      <c r="Q40" s="350"/>
    </row>
    <row r="41" spans="1:17" ht="18" x14ac:dyDescent="0.55000000000000004">
      <c r="A41" s="351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</row>
    <row r="42" spans="1:17" ht="18" x14ac:dyDescent="0.55000000000000004">
      <c r="A42" s="351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</row>
    <row r="43" spans="1:17" x14ac:dyDescent="0.45">
      <c r="A43" s="349"/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</row>
    <row r="44" spans="1:17" x14ac:dyDescent="0.45">
      <c r="A44" s="349"/>
      <c r="B44" s="348"/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</row>
    <row r="45" spans="1:17" x14ac:dyDescent="0.45">
      <c r="A45" s="349"/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</row>
  </sheetData>
  <phoneticPr fontId="9"/>
  <pageMargins left="0.78740157480314965" right="0.78740157480314965" top="0.78740157480314965" bottom="0.78740157480314965" header="0" footer="0"/>
  <pageSetup paperSize="9" scale="85" pageOrder="overThenDown" orientation="landscape" r:id="rId1"/>
  <headerFooter alignWithMargins="0"/>
  <rowBreaks count="4" manualBreakCount="4">
    <brk id="282" min="310" max="324" man="1"/>
    <brk id="36237" min="228" max="55033" man="1"/>
    <brk id="44361" min="224" max="63597" man="1"/>
    <brk id="52648" min="220" max="635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18</vt:lpstr>
      <vt:lpstr>19</vt:lpstr>
      <vt:lpstr>20</vt:lpstr>
      <vt:lpstr>21</vt:lpstr>
      <vt:lpstr>22</vt:lpstr>
      <vt:lpstr>23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'21'!Print_Titles</vt:lpstr>
      <vt:lpstr>'22'!Print_Titles</vt:lpstr>
      <vt:lpstr>'23'!Print_Titles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2024-01-05T00:38:51Z</dcterms:created>
  <dcterms:modified xsi:type="dcterms:W3CDTF">2024-01-05T00:39:07Z</dcterms:modified>
</cp:coreProperties>
</file>