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0_企画総務課\Iドライブより移行\03 企画係\21_統計・調査関係\○地域保健情報年報\R05\R6.1.10_令和2年(元年実績)までHP掲載\【渡島】30年度年報\"/>
    </mc:Choice>
  </mc:AlternateContent>
  <bookViews>
    <workbookView xWindow="0" yWindow="0" windowWidth="19200" windowHeight="6970"/>
  </bookViews>
  <sheets>
    <sheet name="42" sheetId="1" r:id="rId1"/>
    <sheet name="43" sheetId="2" r:id="rId2"/>
    <sheet name="44" sheetId="3" r:id="rId3"/>
    <sheet name="45" sheetId="4" r:id="rId4"/>
    <sheet name="46-1" sheetId="5" r:id="rId5"/>
    <sheet name="46-2" sheetId="6" r:id="rId6"/>
    <sheet name="47" sheetId="7" r:id="rId7"/>
    <sheet name="48" sheetId="8" r:id="rId8"/>
    <sheet name="49" sheetId="9" r:id="rId9"/>
    <sheet name="50-1" sheetId="10" r:id="rId10"/>
    <sheet name="50-2" sheetId="11" r:id="rId11"/>
    <sheet name="51-1" sheetId="12" r:id="rId12"/>
    <sheet name="51-2" sheetId="13" r:id="rId13"/>
    <sheet name="52-1" sheetId="14" r:id="rId14"/>
    <sheet name="52-2" sheetId="15" r:id="rId15"/>
  </sheets>
  <externalReferences>
    <externalReference r:id="rId16"/>
  </externalReferences>
  <definedNames>
    <definedName name="_xlnm.Print_Area" localSheetId="0">'42'!$A$1:$P$37</definedName>
    <definedName name="_xlnm.Print_Area" localSheetId="1">'43'!$A$1:$M$34</definedName>
    <definedName name="_xlnm.Print_Area" localSheetId="2">'44'!$A$1:$Q$32</definedName>
    <definedName name="_xlnm.Print_Area" localSheetId="3">'45'!$A$1:$L$87</definedName>
    <definedName name="_xlnm.Print_Area" localSheetId="4">'46-1'!$A$1:$R$85</definedName>
    <definedName name="_xlnm.Print_Area" localSheetId="5">'46-2'!$A$1:$K$83</definedName>
    <definedName name="_xlnm.Print_Area" localSheetId="6">'47'!$A$1:$K$33</definedName>
    <definedName name="_xlnm.Print_Area" localSheetId="7">'48'!$A$1:$S$36</definedName>
    <definedName name="_xlnm.Print_Area" localSheetId="8">'49'!$A$1:$G$33</definedName>
    <definedName name="_xlnm.Print_Area" localSheetId="9">'50-1'!$A$1:$R$83</definedName>
    <definedName name="_xlnm.Print_Area" localSheetId="10">'50-2'!$A$1:$L$90</definedName>
    <definedName name="_xlnm.Print_Area" localSheetId="11">'51-1'!$A$1:$L$84</definedName>
    <definedName name="_xlnm.Print_Area" localSheetId="12">'51-2'!$A$1:$L$91</definedName>
    <definedName name="_xlnm.Print_Area" localSheetId="13">'52-1'!$A$1:$I$83</definedName>
    <definedName name="_xlnm.Print_Area" localSheetId="14">'52-2'!$A$1:$L$86</definedName>
    <definedName name="_xlnm.Print_Area">#REF!</definedName>
    <definedName name="_xlnm.Print_Titles" localSheetId="0">'42'!$1:$4</definedName>
    <definedName name="_xlnm.Print_Titles" localSheetId="1">'43'!$1:$5</definedName>
    <definedName name="_xlnm.Print_Titles" localSheetId="2">'44'!$1:$4</definedName>
    <definedName name="_xlnm.Print_Titles" localSheetId="3">'45'!$1:$4</definedName>
    <definedName name="_xlnm.Print_Titles" localSheetId="4">'46-1'!$1:$3</definedName>
    <definedName name="_xlnm.Print_Titles" localSheetId="5">'46-2'!$1:$3</definedName>
    <definedName name="_xlnm.Print_Titles" localSheetId="6">'47'!$1:$4</definedName>
    <definedName name="_xlnm.Print_Titles" localSheetId="7">'48'!$1:$3</definedName>
    <definedName name="_xlnm.Print_Titles" localSheetId="8">'49'!$1:$3</definedName>
    <definedName name="_xlnm.Print_Titles" localSheetId="9">'50-1'!$1:$4</definedName>
    <definedName name="_xlnm.Print_Titles" localSheetId="10">'50-2'!#REF!</definedName>
    <definedName name="_xlnm.Print_Titles" localSheetId="11">'51-1'!$1:$4</definedName>
    <definedName name="_xlnm.Print_Titles" localSheetId="12">'51-2'!#REF!</definedName>
    <definedName name="_xlnm.Print_Titles" localSheetId="13">'52-1'!$1:$4</definedName>
    <definedName name="_xlnm.Print_Titles" localSheetId="14">'52-2'!#REF!</definedName>
    <definedName name="_xlnm.Print_Titles">#N/A</definedName>
    <definedName name="Z_26A1900F_5848_4061_AA0B_E0B8C2AC890B_.wvu.PrintArea" localSheetId="0" hidden="1">'42'!$A$1:$O$41</definedName>
    <definedName name="Z_26A1900F_5848_4061_AA0B_E0B8C2AC890B_.wvu.PrintArea" localSheetId="1" hidden="1">'43'!$A$1:$M$38</definedName>
    <definedName name="Z_26A1900F_5848_4061_AA0B_E0B8C2AC890B_.wvu.PrintArea" localSheetId="2" hidden="1">'44'!$A$1:$Q$35</definedName>
    <definedName name="Z_26A1900F_5848_4061_AA0B_E0B8C2AC890B_.wvu.PrintArea" localSheetId="3" hidden="1">'45'!$A$1:$J$25</definedName>
    <definedName name="Z_26A1900F_5848_4061_AA0B_E0B8C2AC890B_.wvu.PrintArea" localSheetId="4" hidden="1">'46-1'!$A$1:$R$87</definedName>
    <definedName name="Z_26A1900F_5848_4061_AA0B_E0B8C2AC890B_.wvu.PrintArea" localSheetId="5" hidden="1">'46-2'!$A$1:$K$85</definedName>
    <definedName name="Z_26A1900F_5848_4061_AA0B_E0B8C2AC890B_.wvu.PrintArea" localSheetId="6" hidden="1">'47'!$A$1:$K$35</definedName>
    <definedName name="Z_26A1900F_5848_4061_AA0B_E0B8C2AC890B_.wvu.PrintArea" localSheetId="7" hidden="1">'48'!$A$1:$S$32</definedName>
    <definedName name="Z_26A1900F_5848_4061_AA0B_E0B8C2AC890B_.wvu.PrintArea" localSheetId="8" hidden="1">'49'!$A$1:$G$32</definedName>
    <definedName name="Z_26A1900F_5848_4061_AA0B_E0B8C2AC890B_.wvu.PrintArea" localSheetId="9" hidden="1">'50-1'!$A$1:$K$15</definedName>
    <definedName name="Z_26A1900F_5848_4061_AA0B_E0B8C2AC890B_.wvu.PrintArea" localSheetId="10" hidden="1">'50-2'!#REF!</definedName>
    <definedName name="Z_26A1900F_5848_4061_AA0B_E0B8C2AC890B_.wvu.PrintArea" localSheetId="11" hidden="1">'51-1'!$A$1:$Q$16</definedName>
    <definedName name="Z_26A1900F_5848_4061_AA0B_E0B8C2AC890B_.wvu.PrintArea" localSheetId="12" hidden="1">'51-2'!#REF!</definedName>
    <definedName name="Z_26A1900F_5848_4061_AA0B_E0B8C2AC890B_.wvu.PrintArea" localSheetId="13" hidden="1">'52-1'!$A$1:$D$15</definedName>
    <definedName name="Z_26A1900F_5848_4061_AA0B_E0B8C2AC890B_.wvu.PrintArea" localSheetId="14" hidden="1">'52-2'!#REF!</definedName>
    <definedName name="Z_26A1900F_5848_4061_AA0B_E0B8C2AC890B_.wvu.PrintTitles" localSheetId="0" hidden="1">'42'!$1:$4</definedName>
    <definedName name="Z_26A1900F_5848_4061_AA0B_E0B8C2AC890B_.wvu.PrintTitles" localSheetId="1" hidden="1">'43'!$1:$5</definedName>
    <definedName name="Z_26A1900F_5848_4061_AA0B_E0B8C2AC890B_.wvu.PrintTitles" localSheetId="2" hidden="1">'44'!$1:$4</definedName>
    <definedName name="Z_26A1900F_5848_4061_AA0B_E0B8C2AC890B_.wvu.PrintTitles" localSheetId="3" hidden="1">'45'!$1:$4</definedName>
    <definedName name="Z_26A1900F_5848_4061_AA0B_E0B8C2AC890B_.wvu.PrintTitles" localSheetId="4" hidden="1">'46-1'!$1:$3</definedName>
    <definedName name="Z_26A1900F_5848_4061_AA0B_E0B8C2AC890B_.wvu.PrintTitles" localSheetId="5" hidden="1">'46-2'!$1:$3</definedName>
    <definedName name="Z_26A1900F_5848_4061_AA0B_E0B8C2AC890B_.wvu.PrintTitles" localSheetId="6" hidden="1">'47'!$1:$4</definedName>
    <definedName name="Z_26A1900F_5848_4061_AA0B_E0B8C2AC890B_.wvu.PrintTitles" localSheetId="7" hidden="1">'48'!$1:$3</definedName>
    <definedName name="Z_26A1900F_5848_4061_AA0B_E0B8C2AC890B_.wvu.PrintTitles" localSheetId="8" hidden="1">'49'!$1:$3</definedName>
    <definedName name="Z_26A1900F_5848_4061_AA0B_E0B8C2AC890B_.wvu.PrintTitles" localSheetId="9" hidden="1">'50-1'!$1:$4</definedName>
    <definedName name="Z_26A1900F_5848_4061_AA0B_E0B8C2AC890B_.wvu.PrintTitles" localSheetId="10" hidden="1">'50-2'!#REF!</definedName>
    <definedName name="Z_26A1900F_5848_4061_AA0B_E0B8C2AC890B_.wvu.PrintTitles" localSheetId="11" hidden="1">'51-1'!$1:$4</definedName>
    <definedName name="Z_26A1900F_5848_4061_AA0B_E0B8C2AC890B_.wvu.PrintTitles" localSheetId="12" hidden="1">'51-2'!#REF!</definedName>
    <definedName name="Z_26A1900F_5848_4061_AA0B_E0B8C2AC890B_.wvu.PrintTitles" localSheetId="13" hidden="1">'52-1'!$1:$4</definedName>
    <definedName name="Z_26A1900F_5848_4061_AA0B_E0B8C2AC890B_.wvu.PrintTitles" localSheetId="14" hidden="1">'52-2'!#REF!</definedName>
    <definedName name="Z_93AD8B49_E5E2_4D80_B53E_50D75C7128BB_.wvu.Cols" localSheetId="12" hidden="1">'51-2'!$L:$L</definedName>
    <definedName name="Z_93AD8B49_E5E2_4D80_B53E_50D75C7128BB_.wvu.PrintArea" localSheetId="0" hidden="1">'42'!$A$1:$P$37</definedName>
    <definedName name="Z_93AD8B49_E5E2_4D80_B53E_50D75C7128BB_.wvu.PrintArea" localSheetId="1" hidden="1">'43'!$A$1:$M$34</definedName>
    <definedName name="Z_93AD8B49_E5E2_4D80_B53E_50D75C7128BB_.wvu.PrintArea" localSheetId="2" hidden="1">'44'!$A$1:$Q$32</definedName>
    <definedName name="Z_93AD8B49_E5E2_4D80_B53E_50D75C7128BB_.wvu.PrintArea" localSheetId="3" hidden="1">'45'!$A$1:$L$87</definedName>
    <definedName name="Z_93AD8B49_E5E2_4D80_B53E_50D75C7128BB_.wvu.PrintArea" localSheetId="4" hidden="1">'46-1'!$A$1:$R$85</definedName>
    <definedName name="Z_93AD8B49_E5E2_4D80_B53E_50D75C7128BB_.wvu.PrintArea" localSheetId="5" hidden="1">'46-2'!$A$1:$K$83</definedName>
    <definedName name="Z_93AD8B49_E5E2_4D80_B53E_50D75C7128BB_.wvu.PrintArea" localSheetId="6" hidden="1">'47'!$A$1:$K$33</definedName>
    <definedName name="Z_93AD8B49_E5E2_4D80_B53E_50D75C7128BB_.wvu.PrintArea" localSheetId="7" hidden="1">'48'!$A$1:$S$36</definedName>
    <definedName name="Z_93AD8B49_E5E2_4D80_B53E_50D75C7128BB_.wvu.PrintArea" localSheetId="8" hidden="1">'49'!$A$1:$G$33</definedName>
    <definedName name="Z_93AD8B49_E5E2_4D80_B53E_50D75C7128BB_.wvu.PrintArea" localSheetId="9" hidden="1">'50-1'!$A$1:$R$83</definedName>
    <definedName name="Z_93AD8B49_E5E2_4D80_B53E_50D75C7128BB_.wvu.PrintArea" localSheetId="10" hidden="1">'50-2'!$A$1:$L$90</definedName>
    <definedName name="Z_93AD8B49_E5E2_4D80_B53E_50D75C7128BB_.wvu.PrintArea" localSheetId="11" hidden="1">'51-1'!$A$1:$L$84</definedName>
    <definedName name="Z_93AD8B49_E5E2_4D80_B53E_50D75C7128BB_.wvu.PrintArea" localSheetId="12" hidden="1">'51-2'!$A$1:$L$91</definedName>
    <definedName name="Z_93AD8B49_E5E2_4D80_B53E_50D75C7128BB_.wvu.PrintArea" localSheetId="13" hidden="1">'52-1'!$A$1:$I$83</definedName>
    <definedName name="Z_93AD8B49_E5E2_4D80_B53E_50D75C7128BB_.wvu.PrintArea" localSheetId="14" hidden="1">'52-2'!$A$1:$L$86</definedName>
    <definedName name="Z_93AD8B49_E5E2_4D80_B53E_50D75C7128BB_.wvu.PrintTitles" localSheetId="0" hidden="1">'42'!$1:$4</definedName>
    <definedName name="Z_93AD8B49_E5E2_4D80_B53E_50D75C7128BB_.wvu.PrintTitles" localSheetId="1" hidden="1">'43'!$1:$5</definedName>
    <definedName name="Z_93AD8B49_E5E2_4D80_B53E_50D75C7128BB_.wvu.PrintTitles" localSheetId="2" hidden="1">'44'!$1:$4</definedName>
    <definedName name="Z_93AD8B49_E5E2_4D80_B53E_50D75C7128BB_.wvu.PrintTitles" localSheetId="3" hidden="1">'45'!$1:$4</definedName>
    <definedName name="Z_93AD8B49_E5E2_4D80_B53E_50D75C7128BB_.wvu.PrintTitles" localSheetId="4" hidden="1">'46-1'!$1:$3</definedName>
    <definedName name="Z_93AD8B49_E5E2_4D80_B53E_50D75C7128BB_.wvu.PrintTitles" localSheetId="5" hidden="1">'46-2'!$1:$3</definedName>
    <definedName name="Z_93AD8B49_E5E2_4D80_B53E_50D75C7128BB_.wvu.PrintTitles" localSheetId="6" hidden="1">'47'!$1:$4</definedName>
    <definedName name="Z_93AD8B49_E5E2_4D80_B53E_50D75C7128BB_.wvu.PrintTitles" localSheetId="7" hidden="1">'48'!$1:$3</definedName>
    <definedName name="Z_93AD8B49_E5E2_4D80_B53E_50D75C7128BB_.wvu.PrintTitles" localSheetId="8" hidden="1">'49'!$1:$3</definedName>
    <definedName name="Z_93AD8B49_E5E2_4D80_B53E_50D75C7128BB_.wvu.PrintTitles" localSheetId="9" hidden="1">'50-1'!$1:$4</definedName>
    <definedName name="Z_93AD8B49_E5E2_4D80_B53E_50D75C7128BB_.wvu.PrintTitles" localSheetId="11" hidden="1">'51-1'!$1:$4</definedName>
    <definedName name="Z_93AD8B49_E5E2_4D80_B53E_50D75C7128BB_.wvu.PrintTitles" localSheetId="13" hidden="1">'52-1'!$1:$4</definedName>
    <definedName name="Z_B606BD3A_C42E_4EF1_8D52_58C00303D192_.wvu.PrintArea" localSheetId="0" hidden="1">'42'!$A$1:$O$41</definedName>
    <definedName name="Z_B606BD3A_C42E_4EF1_8D52_58C00303D192_.wvu.PrintArea" localSheetId="1" hidden="1">'43'!$A$1:$M$38</definedName>
    <definedName name="Z_B606BD3A_C42E_4EF1_8D52_58C00303D192_.wvu.PrintArea" localSheetId="2" hidden="1">'44'!$A$1:$Q$35</definedName>
    <definedName name="Z_B606BD3A_C42E_4EF1_8D52_58C00303D192_.wvu.PrintArea" localSheetId="3" hidden="1">'45'!$A$1:$J$25</definedName>
    <definedName name="Z_B606BD3A_C42E_4EF1_8D52_58C00303D192_.wvu.PrintArea" localSheetId="4" hidden="1">'46-1'!$A$1:$R$87</definedName>
    <definedName name="Z_B606BD3A_C42E_4EF1_8D52_58C00303D192_.wvu.PrintArea" localSheetId="5" hidden="1">'46-2'!$A$1:$K$85</definedName>
    <definedName name="Z_B606BD3A_C42E_4EF1_8D52_58C00303D192_.wvu.PrintArea" localSheetId="6" hidden="1">'47'!$A$1:$K$35</definedName>
    <definedName name="Z_B606BD3A_C42E_4EF1_8D52_58C00303D192_.wvu.PrintArea" localSheetId="7" hidden="1">'48'!$A$1:$S$32</definedName>
    <definedName name="Z_B606BD3A_C42E_4EF1_8D52_58C00303D192_.wvu.PrintArea" localSheetId="8" hidden="1">'49'!$A$1:$G$32</definedName>
    <definedName name="Z_B606BD3A_C42E_4EF1_8D52_58C00303D192_.wvu.PrintArea" localSheetId="9" hidden="1">'50-1'!$A$1:$K$15</definedName>
    <definedName name="Z_B606BD3A_C42E_4EF1_8D52_58C00303D192_.wvu.PrintArea" localSheetId="10" hidden="1">'50-2'!#REF!</definedName>
    <definedName name="Z_B606BD3A_C42E_4EF1_8D52_58C00303D192_.wvu.PrintArea" localSheetId="11" hidden="1">'51-1'!$A$1:$Q$16</definedName>
    <definedName name="Z_B606BD3A_C42E_4EF1_8D52_58C00303D192_.wvu.PrintArea" localSheetId="12" hidden="1">'51-2'!#REF!</definedName>
    <definedName name="Z_B606BD3A_C42E_4EF1_8D52_58C00303D192_.wvu.PrintArea" localSheetId="13" hidden="1">'52-1'!$A$1:$D$15</definedName>
    <definedName name="Z_B606BD3A_C42E_4EF1_8D52_58C00303D192_.wvu.PrintArea" localSheetId="14" hidden="1">'52-2'!#REF!</definedName>
    <definedName name="Z_B606BD3A_C42E_4EF1_8D52_58C00303D192_.wvu.PrintTitles" localSheetId="0" hidden="1">'42'!$1:$4</definedName>
    <definedName name="Z_B606BD3A_C42E_4EF1_8D52_58C00303D192_.wvu.PrintTitles" localSheetId="1" hidden="1">'43'!$1:$5</definedName>
    <definedName name="Z_B606BD3A_C42E_4EF1_8D52_58C00303D192_.wvu.PrintTitles" localSheetId="2" hidden="1">'44'!$1:$4</definedName>
    <definedName name="Z_B606BD3A_C42E_4EF1_8D52_58C00303D192_.wvu.PrintTitles" localSheetId="3" hidden="1">'45'!$1:$4</definedName>
    <definedName name="Z_B606BD3A_C42E_4EF1_8D52_58C00303D192_.wvu.PrintTitles" localSheetId="4" hidden="1">'46-1'!$1:$3</definedName>
    <definedName name="Z_B606BD3A_C42E_4EF1_8D52_58C00303D192_.wvu.PrintTitles" localSheetId="5" hidden="1">'46-2'!$1:$3</definedName>
    <definedName name="Z_B606BD3A_C42E_4EF1_8D52_58C00303D192_.wvu.PrintTitles" localSheetId="6" hidden="1">'47'!$1:$4</definedName>
    <definedName name="Z_B606BD3A_C42E_4EF1_8D52_58C00303D192_.wvu.PrintTitles" localSheetId="7" hidden="1">'48'!$1:$3</definedName>
    <definedName name="Z_B606BD3A_C42E_4EF1_8D52_58C00303D192_.wvu.PrintTitles" localSheetId="8" hidden="1">'49'!$1:$3</definedName>
    <definedName name="Z_B606BD3A_C42E_4EF1_8D52_58C00303D192_.wvu.PrintTitles" localSheetId="9" hidden="1">'50-1'!$1:$4</definedName>
    <definedName name="Z_B606BD3A_C42E_4EF1_8D52_58C00303D192_.wvu.PrintTitles" localSheetId="10" hidden="1">'50-2'!#REF!</definedName>
    <definedName name="Z_B606BD3A_C42E_4EF1_8D52_58C00303D192_.wvu.PrintTitles" localSheetId="11" hidden="1">'51-1'!$1:$4</definedName>
    <definedName name="Z_B606BD3A_C42E_4EF1_8D52_58C00303D192_.wvu.PrintTitles" localSheetId="12" hidden="1">'51-2'!#REF!</definedName>
    <definedName name="Z_B606BD3A_C42E_4EF1_8D52_58C00303D192_.wvu.PrintTitles" localSheetId="13" hidden="1">'52-1'!$1:$4</definedName>
    <definedName name="Z_B606BD3A_C42E_4EF1_8D52_58C00303D192_.wvu.PrintTitles" localSheetId="14" hidden="1">'52-2'!#REF!</definedName>
    <definedName name="Z_BBC6782D_60A2_4DC7_8AF0_6878A4B8CA0B_.wvu.Cols" localSheetId="12" hidden="1">'51-2'!$L:$L</definedName>
    <definedName name="Z_BBC6782D_60A2_4DC7_8AF0_6878A4B8CA0B_.wvu.PrintArea" localSheetId="0" hidden="1">'42'!$A$1:$P$37</definedName>
    <definedName name="Z_BBC6782D_60A2_4DC7_8AF0_6878A4B8CA0B_.wvu.PrintArea" localSheetId="1" hidden="1">'43'!$A$1:$M$34</definedName>
    <definedName name="Z_BBC6782D_60A2_4DC7_8AF0_6878A4B8CA0B_.wvu.PrintArea" localSheetId="2" hidden="1">'44'!$A$1:$Q$32</definedName>
    <definedName name="Z_BBC6782D_60A2_4DC7_8AF0_6878A4B8CA0B_.wvu.PrintArea" localSheetId="3" hidden="1">'45'!$A$1:$L$87</definedName>
    <definedName name="Z_BBC6782D_60A2_4DC7_8AF0_6878A4B8CA0B_.wvu.PrintArea" localSheetId="4" hidden="1">'46-1'!$A$1:$R$85</definedName>
    <definedName name="Z_BBC6782D_60A2_4DC7_8AF0_6878A4B8CA0B_.wvu.PrintArea" localSheetId="5" hidden="1">'46-2'!$A$1:$K$83</definedName>
    <definedName name="Z_BBC6782D_60A2_4DC7_8AF0_6878A4B8CA0B_.wvu.PrintArea" localSheetId="6" hidden="1">'47'!$A$1:$K$33</definedName>
    <definedName name="Z_BBC6782D_60A2_4DC7_8AF0_6878A4B8CA0B_.wvu.PrintArea" localSheetId="7" hidden="1">'48'!$A$1:$S$36</definedName>
    <definedName name="Z_BBC6782D_60A2_4DC7_8AF0_6878A4B8CA0B_.wvu.PrintArea" localSheetId="8" hidden="1">'49'!$A$1:$G$33</definedName>
    <definedName name="Z_BBC6782D_60A2_4DC7_8AF0_6878A4B8CA0B_.wvu.PrintArea" localSheetId="9" hidden="1">'50-1'!$A$1:$R$83</definedName>
    <definedName name="Z_BBC6782D_60A2_4DC7_8AF0_6878A4B8CA0B_.wvu.PrintArea" localSheetId="10" hidden="1">'50-2'!$A$1:$L$90</definedName>
    <definedName name="Z_BBC6782D_60A2_4DC7_8AF0_6878A4B8CA0B_.wvu.PrintArea" localSheetId="11" hidden="1">'51-1'!$A$1:$L$84</definedName>
    <definedName name="Z_BBC6782D_60A2_4DC7_8AF0_6878A4B8CA0B_.wvu.PrintArea" localSheetId="12" hidden="1">'51-2'!$A$1:$L$91</definedName>
    <definedName name="Z_BBC6782D_60A2_4DC7_8AF0_6878A4B8CA0B_.wvu.PrintArea" localSheetId="13" hidden="1">'52-1'!$A$1:$I$83</definedName>
    <definedName name="Z_BBC6782D_60A2_4DC7_8AF0_6878A4B8CA0B_.wvu.PrintArea" localSheetId="14" hidden="1">'52-2'!$A$1:$L$86</definedName>
    <definedName name="Z_BBC6782D_60A2_4DC7_8AF0_6878A4B8CA0B_.wvu.PrintTitles" localSheetId="0" hidden="1">'42'!$1:$4</definedName>
    <definedName name="Z_BBC6782D_60A2_4DC7_8AF0_6878A4B8CA0B_.wvu.PrintTitles" localSheetId="1" hidden="1">'43'!$1:$5</definedName>
    <definedName name="Z_BBC6782D_60A2_4DC7_8AF0_6878A4B8CA0B_.wvu.PrintTitles" localSheetId="2" hidden="1">'44'!$1:$4</definedName>
    <definedName name="Z_BBC6782D_60A2_4DC7_8AF0_6878A4B8CA0B_.wvu.PrintTitles" localSheetId="3" hidden="1">'45'!$1:$4</definedName>
    <definedName name="Z_BBC6782D_60A2_4DC7_8AF0_6878A4B8CA0B_.wvu.PrintTitles" localSheetId="4" hidden="1">'46-1'!$1:$3</definedName>
    <definedName name="Z_BBC6782D_60A2_4DC7_8AF0_6878A4B8CA0B_.wvu.PrintTitles" localSheetId="5" hidden="1">'46-2'!$1:$3</definedName>
    <definedName name="Z_BBC6782D_60A2_4DC7_8AF0_6878A4B8CA0B_.wvu.PrintTitles" localSheetId="6" hidden="1">'47'!$1:$4</definedName>
    <definedName name="Z_BBC6782D_60A2_4DC7_8AF0_6878A4B8CA0B_.wvu.PrintTitles" localSheetId="7" hidden="1">'48'!$1:$3</definedName>
    <definedName name="Z_BBC6782D_60A2_4DC7_8AF0_6878A4B8CA0B_.wvu.PrintTitles" localSheetId="8" hidden="1">'49'!$1:$3</definedName>
    <definedName name="Z_BBC6782D_60A2_4DC7_8AF0_6878A4B8CA0B_.wvu.PrintTitles" localSheetId="9" hidden="1">'50-1'!$1:$4</definedName>
    <definedName name="Z_BBC6782D_60A2_4DC7_8AF0_6878A4B8CA0B_.wvu.PrintTitles" localSheetId="11" hidden="1">'51-1'!$1:$4</definedName>
    <definedName name="Z_BBC6782D_60A2_4DC7_8AF0_6878A4B8CA0B_.wvu.PrintTitles" localSheetId="13" hidden="1">'52-1'!$1:$4</definedName>
    <definedName name="Z_FFE9504F_24CE_4489_A223_B245F29A49E6_.wvu.Cols" localSheetId="12" hidden="1">'51-2'!$L:$L</definedName>
    <definedName name="Z_FFE9504F_24CE_4489_A223_B245F29A49E6_.wvu.PrintArea" localSheetId="0" hidden="1">'42'!$A$1:$P$37</definedName>
    <definedName name="Z_FFE9504F_24CE_4489_A223_B245F29A49E6_.wvu.PrintArea" localSheetId="1" hidden="1">'43'!$A$1:$M$34</definedName>
    <definedName name="Z_FFE9504F_24CE_4489_A223_B245F29A49E6_.wvu.PrintArea" localSheetId="2" hidden="1">'44'!$A$1:$Q$32</definedName>
    <definedName name="Z_FFE9504F_24CE_4489_A223_B245F29A49E6_.wvu.PrintArea" localSheetId="3" hidden="1">'45'!$A$1:$L$87</definedName>
    <definedName name="Z_FFE9504F_24CE_4489_A223_B245F29A49E6_.wvu.PrintArea" localSheetId="4" hidden="1">'46-1'!$A$1:$R$85</definedName>
    <definedName name="Z_FFE9504F_24CE_4489_A223_B245F29A49E6_.wvu.PrintArea" localSheetId="5" hidden="1">'46-2'!$A$1:$K$83</definedName>
    <definedName name="Z_FFE9504F_24CE_4489_A223_B245F29A49E6_.wvu.PrintArea" localSheetId="6" hidden="1">'47'!$A$1:$K$33</definedName>
    <definedName name="Z_FFE9504F_24CE_4489_A223_B245F29A49E6_.wvu.PrintArea" localSheetId="7" hidden="1">'48'!$A$1:$S$36</definedName>
    <definedName name="Z_FFE9504F_24CE_4489_A223_B245F29A49E6_.wvu.PrintArea" localSheetId="8" hidden="1">'49'!$A$1:$G$33</definedName>
    <definedName name="Z_FFE9504F_24CE_4489_A223_B245F29A49E6_.wvu.PrintArea" localSheetId="9" hidden="1">'50-1'!$A$1:$R$83</definedName>
    <definedName name="Z_FFE9504F_24CE_4489_A223_B245F29A49E6_.wvu.PrintArea" localSheetId="10" hidden="1">'50-2'!$A$1:$L$90</definedName>
    <definedName name="Z_FFE9504F_24CE_4489_A223_B245F29A49E6_.wvu.PrintArea" localSheetId="11" hidden="1">'51-1'!$A$1:$L$84</definedName>
    <definedName name="Z_FFE9504F_24CE_4489_A223_B245F29A49E6_.wvu.PrintArea" localSheetId="12" hidden="1">'51-2'!$A$1:$L$91</definedName>
    <definedName name="Z_FFE9504F_24CE_4489_A223_B245F29A49E6_.wvu.PrintArea" localSheetId="13" hidden="1">'52-1'!$A$1:$I$83</definedName>
    <definedName name="Z_FFE9504F_24CE_4489_A223_B245F29A49E6_.wvu.PrintArea" localSheetId="14" hidden="1">'52-2'!$A$1:$L$86</definedName>
    <definedName name="Z_FFE9504F_24CE_4489_A223_B245F29A49E6_.wvu.PrintTitles" localSheetId="0" hidden="1">'42'!$1:$4</definedName>
    <definedName name="Z_FFE9504F_24CE_4489_A223_B245F29A49E6_.wvu.PrintTitles" localSheetId="1" hidden="1">'43'!$1:$5</definedName>
    <definedName name="Z_FFE9504F_24CE_4489_A223_B245F29A49E6_.wvu.PrintTitles" localSheetId="2" hidden="1">'44'!$1:$4</definedName>
    <definedName name="Z_FFE9504F_24CE_4489_A223_B245F29A49E6_.wvu.PrintTitles" localSheetId="3" hidden="1">'45'!$1:$4</definedName>
    <definedName name="Z_FFE9504F_24CE_4489_A223_B245F29A49E6_.wvu.PrintTitles" localSheetId="4" hidden="1">'46-1'!$1:$3</definedName>
    <definedName name="Z_FFE9504F_24CE_4489_A223_B245F29A49E6_.wvu.PrintTitles" localSheetId="5" hidden="1">'46-2'!$1:$3</definedName>
    <definedName name="Z_FFE9504F_24CE_4489_A223_B245F29A49E6_.wvu.PrintTitles" localSheetId="6" hidden="1">'47'!$1:$4</definedName>
    <definedName name="Z_FFE9504F_24CE_4489_A223_B245F29A49E6_.wvu.PrintTitles" localSheetId="7" hidden="1">'48'!$1:$3</definedName>
    <definedName name="Z_FFE9504F_24CE_4489_A223_B245F29A49E6_.wvu.PrintTitles" localSheetId="8" hidden="1">'49'!$1:$3</definedName>
    <definedName name="Z_FFE9504F_24CE_4489_A223_B245F29A49E6_.wvu.PrintTitles" localSheetId="9" hidden="1">'50-1'!$1:$4</definedName>
    <definedName name="Z_FFE9504F_24CE_4489_A223_B245F29A49E6_.wvu.PrintTitles" localSheetId="11" hidden="1">'51-1'!$1:$4</definedName>
    <definedName name="Z_FFE9504F_24CE_4489_A223_B245F29A49E6_.wvu.PrintTitles" localSheetId="13" hidden="1">'52-1'!$1:$4</definedName>
    <definedName name="橋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5" l="1"/>
  <c r="H12" i="15"/>
  <c r="E13" i="15"/>
  <c r="F13" i="15"/>
  <c r="C14" i="15"/>
  <c r="D14" i="15"/>
  <c r="D11" i="15" s="1"/>
  <c r="E14" i="15"/>
  <c r="F14" i="15"/>
  <c r="G14" i="15"/>
  <c r="H14" i="15"/>
  <c r="I14" i="15"/>
  <c r="J14" i="15"/>
  <c r="K14" i="15"/>
  <c r="K11" i="15" s="1"/>
  <c r="C18" i="15"/>
  <c r="C12" i="15" s="1"/>
  <c r="D18" i="15"/>
  <c r="D12" i="15" s="1"/>
  <c r="E18" i="15"/>
  <c r="E12" i="15" s="1"/>
  <c r="F18" i="15"/>
  <c r="F12" i="15" s="1"/>
  <c r="G18" i="15"/>
  <c r="H18" i="15"/>
  <c r="I18" i="15"/>
  <c r="I12" i="15" s="1"/>
  <c r="J18" i="15"/>
  <c r="J12" i="15" s="1"/>
  <c r="K18" i="15"/>
  <c r="K12" i="15" s="1"/>
  <c r="L18" i="15"/>
  <c r="C19" i="15"/>
  <c r="C13" i="15" s="1"/>
  <c r="D19" i="15"/>
  <c r="D13" i="15" s="1"/>
  <c r="E19" i="15"/>
  <c r="F19" i="15"/>
  <c r="G19" i="15"/>
  <c r="G13" i="15" s="1"/>
  <c r="H19" i="15"/>
  <c r="H13" i="15" s="1"/>
  <c r="I19" i="15"/>
  <c r="I13" i="15" s="1"/>
  <c r="J19" i="15"/>
  <c r="J13" i="15" s="1"/>
  <c r="K19" i="15"/>
  <c r="K13" i="15" s="1"/>
  <c r="L19" i="15"/>
  <c r="C20" i="15"/>
  <c r="C17" i="15" s="1"/>
  <c r="D20" i="15"/>
  <c r="D17" i="15" s="1"/>
  <c r="E20" i="15"/>
  <c r="F20" i="15"/>
  <c r="G20" i="15"/>
  <c r="H20" i="15"/>
  <c r="I20" i="15"/>
  <c r="J20" i="15"/>
  <c r="K20" i="15"/>
  <c r="K17" i="15" s="1"/>
  <c r="L20" i="15"/>
  <c r="L17" i="15" s="1"/>
  <c r="L16" i="15" s="1"/>
  <c r="C23" i="15"/>
  <c r="D23" i="15"/>
  <c r="E23" i="15"/>
  <c r="F23" i="15"/>
  <c r="G23" i="15"/>
  <c r="G17" i="15" s="1"/>
  <c r="G11" i="15" s="1"/>
  <c r="H23" i="15"/>
  <c r="H17" i="15" s="1"/>
  <c r="H11" i="15" s="1"/>
  <c r="I23" i="15"/>
  <c r="J23" i="15"/>
  <c r="K23" i="15"/>
  <c r="L23" i="15"/>
  <c r="C26" i="15"/>
  <c r="D26" i="15"/>
  <c r="E26" i="15"/>
  <c r="F26" i="15"/>
  <c r="G26" i="15"/>
  <c r="H26" i="15"/>
  <c r="I26" i="15"/>
  <c r="J26" i="15"/>
  <c r="K26" i="15"/>
  <c r="L26" i="15"/>
  <c r="C29" i="15"/>
  <c r="D29" i="15"/>
  <c r="E29" i="15"/>
  <c r="F29" i="15"/>
  <c r="G29" i="15"/>
  <c r="H29" i="15"/>
  <c r="I29" i="15"/>
  <c r="J29" i="15"/>
  <c r="K29" i="15"/>
  <c r="L29" i="15"/>
  <c r="C32" i="15"/>
  <c r="D32" i="15"/>
  <c r="E32" i="15"/>
  <c r="F32" i="15"/>
  <c r="G32" i="15"/>
  <c r="H32" i="15"/>
  <c r="I32" i="15"/>
  <c r="J32" i="15"/>
  <c r="K32" i="15"/>
  <c r="L32" i="15"/>
  <c r="C35" i="15"/>
  <c r="D35" i="15"/>
  <c r="E35" i="15"/>
  <c r="F35" i="15"/>
  <c r="G35" i="15"/>
  <c r="H35" i="15"/>
  <c r="I35" i="15"/>
  <c r="J35" i="15"/>
  <c r="K35" i="15"/>
  <c r="L35" i="15"/>
  <c r="C38" i="15"/>
  <c r="D38" i="15"/>
  <c r="E38" i="15"/>
  <c r="F38" i="15"/>
  <c r="G38" i="15"/>
  <c r="H38" i="15"/>
  <c r="I38" i="15"/>
  <c r="J38" i="15"/>
  <c r="K38" i="15"/>
  <c r="L38" i="15"/>
  <c r="C41" i="15"/>
  <c r="D41" i="15"/>
  <c r="E41" i="15"/>
  <c r="F41" i="15"/>
  <c r="G41" i="15"/>
  <c r="H41" i="15"/>
  <c r="I41" i="15"/>
  <c r="J41" i="15"/>
  <c r="K41" i="15"/>
  <c r="L41" i="15"/>
  <c r="C44" i="15"/>
  <c r="D44" i="15"/>
  <c r="E44" i="15"/>
  <c r="F44" i="15"/>
  <c r="G44" i="15"/>
  <c r="H44" i="15"/>
  <c r="I44" i="15"/>
  <c r="J44" i="15"/>
  <c r="K44" i="15"/>
  <c r="L44" i="15"/>
  <c r="C45" i="15"/>
  <c r="D45" i="15"/>
  <c r="E45" i="15"/>
  <c r="F45" i="15"/>
  <c r="G45" i="15"/>
  <c r="H45" i="15"/>
  <c r="I45" i="15"/>
  <c r="J45" i="15"/>
  <c r="K45" i="15"/>
  <c r="L45" i="15"/>
  <c r="C46" i="15"/>
  <c r="D46" i="15"/>
  <c r="E46" i="15"/>
  <c r="F46" i="15"/>
  <c r="G46" i="15"/>
  <c r="H46" i="15"/>
  <c r="I46" i="15"/>
  <c r="J46" i="15"/>
  <c r="K46" i="15"/>
  <c r="L46" i="15"/>
  <c r="C62" i="15"/>
  <c r="D62" i="15"/>
  <c r="E62" i="15"/>
  <c r="F62" i="15"/>
  <c r="G62" i="15"/>
  <c r="H62" i="15"/>
  <c r="I62" i="15"/>
  <c r="J62" i="15"/>
  <c r="K62" i="15"/>
  <c r="L62" i="15"/>
  <c r="C63" i="15"/>
  <c r="D63" i="15"/>
  <c r="E63" i="15"/>
  <c r="F63" i="15"/>
  <c r="G63" i="15"/>
  <c r="H63" i="15"/>
  <c r="I63" i="15"/>
  <c r="J63" i="15"/>
  <c r="K63" i="15"/>
  <c r="L63" i="15"/>
  <c r="C64" i="15"/>
  <c r="D64" i="15"/>
  <c r="E64" i="15"/>
  <c r="F64" i="15"/>
  <c r="G64" i="15"/>
  <c r="H64" i="15"/>
  <c r="I64" i="15"/>
  <c r="J64" i="15"/>
  <c r="K64" i="15"/>
  <c r="L64" i="15"/>
  <c r="I5" i="14"/>
  <c r="I6" i="14"/>
  <c r="I7" i="14"/>
  <c r="C8" i="14"/>
  <c r="C9" i="14"/>
  <c r="D9" i="14"/>
  <c r="C11" i="14"/>
  <c r="D11" i="14"/>
  <c r="E11" i="14"/>
  <c r="F11" i="14"/>
  <c r="G11" i="14"/>
  <c r="G8" i="14" s="1"/>
  <c r="H11" i="14"/>
  <c r="I11" i="14" s="1"/>
  <c r="F12" i="14"/>
  <c r="I12" i="14"/>
  <c r="F13" i="14"/>
  <c r="I13" i="14"/>
  <c r="C14" i="14"/>
  <c r="G14" i="14"/>
  <c r="H14" i="14"/>
  <c r="I14" i="14"/>
  <c r="C15" i="14"/>
  <c r="D15" i="14"/>
  <c r="E15" i="14"/>
  <c r="E9" i="14" s="1"/>
  <c r="G15" i="14"/>
  <c r="G9" i="14" s="1"/>
  <c r="H15" i="14"/>
  <c r="H9" i="14" s="1"/>
  <c r="I9" i="14" s="1"/>
  <c r="C16" i="14"/>
  <c r="C10" i="14" s="1"/>
  <c r="D16" i="14"/>
  <c r="D10" i="14" s="1"/>
  <c r="E16" i="14"/>
  <c r="E10" i="14" s="1"/>
  <c r="G16" i="14"/>
  <c r="G10" i="14" s="1"/>
  <c r="H16" i="14"/>
  <c r="H10" i="14" s="1"/>
  <c r="I16" i="14"/>
  <c r="D17" i="14"/>
  <c r="D14" i="14" s="1"/>
  <c r="E17" i="14"/>
  <c r="E14" i="14" s="1"/>
  <c r="F17" i="14"/>
  <c r="I17" i="14"/>
  <c r="F18" i="14"/>
  <c r="F15" i="14" s="1"/>
  <c r="I18" i="14"/>
  <c r="F19" i="14"/>
  <c r="F16" i="14" s="1"/>
  <c r="I19" i="14"/>
  <c r="D20" i="14"/>
  <c r="E20" i="14"/>
  <c r="F20" i="14"/>
  <c r="I20" i="14"/>
  <c r="F21" i="14"/>
  <c r="I21" i="14"/>
  <c r="F22" i="14"/>
  <c r="I22" i="14"/>
  <c r="D23" i="14"/>
  <c r="E23" i="14"/>
  <c r="F23" i="14"/>
  <c r="I23" i="14"/>
  <c r="F24" i="14"/>
  <c r="I24" i="14"/>
  <c r="F25" i="14"/>
  <c r="I25" i="14"/>
  <c r="D26" i="14"/>
  <c r="E26" i="14"/>
  <c r="F26" i="14"/>
  <c r="I26" i="14"/>
  <c r="F27" i="14"/>
  <c r="I27" i="14"/>
  <c r="F28" i="14"/>
  <c r="I28" i="14"/>
  <c r="D29" i="14"/>
  <c r="E29" i="14"/>
  <c r="F29" i="14"/>
  <c r="I29" i="14"/>
  <c r="F30" i="14"/>
  <c r="I30" i="14"/>
  <c r="F31" i="14"/>
  <c r="I31" i="14"/>
  <c r="D32" i="14"/>
  <c r="E32" i="14"/>
  <c r="F32" i="14"/>
  <c r="I32" i="14"/>
  <c r="F33" i="14"/>
  <c r="I33" i="14"/>
  <c r="F34" i="14"/>
  <c r="I34" i="14"/>
  <c r="D35" i="14"/>
  <c r="E35" i="14"/>
  <c r="F35" i="14"/>
  <c r="I35" i="14"/>
  <c r="F36" i="14"/>
  <c r="I36" i="14"/>
  <c r="F37" i="14"/>
  <c r="I37" i="14"/>
  <c r="D38" i="14"/>
  <c r="E38" i="14"/>
  <c r="F38" i="14"/>
  <c r="I38" i="14"/>
  <c r="F39" i="14"/>
  <c r="I39" i="14"/>
  <c r="F40" i="14"/>
  <c r="I40" i="14"/>
  <c r="C41" i="14"/>
  <c r="D41" i="14"/>
  <c r="E41" i="14"/>
  <c r="F41" i="14"/>
  <c r="G41" i="14"/>
  <c r="I41" i="14" s="1"/>
  <c r="H41" i="14"/>
  <c r="C42" i="14"/>
  <c r="D42" i="14"/>
  <c r="E42" i="14"/>
  <c r="F42" i="14"/>
  <c r="G42" i="14"/>
  <c r="H42" i="14"/>
  <c r="I42" i="14" s="1"/>
  <c r="C43" i="14"/>
  <c r="D43" i="14"/>
  <c r="E43" i="14"/>
  <c r="F43" i="14"/>
  <c r="G43" i="14"/>
  <c r="H43" i="14"/>
  <c r="I43" i="14" s="1"/>
  <c r="C59" i="14"/>
  <c r="D59" i="14"/>
  <c r="E59" i="14"/>
  <c r="F59" i="14"/>
  <c r="G59" i="14"/>
  <c r="H59" i="14"/>
  <c r="I59" i="14"/>
  <c r="C60" i="14"/>
  <c r="D60" i="14"/>
  <c r="E60" i="14"/>
  <c r="F60" i="14"/>
  <c r="G60" i="14"/>
  <c r="H60" i="14"/>
  <c r="I60" i="14"/>
  <c r="C61" i="14"/>
  <c r="D61" i="14"/>
  <c r="E61" i="14"/>
  <c r="F61" i="14"/>
  <c r="G61" i="14"/>
  <c r="H61" i="14"/>
  <c r="I61" i="14"/>
  <c r="C12" i="13"/>
  <c r="I12" i="13"/>
  <c r="J12" i="13"/>
  <c r="K12" i="13"/>
  <c r="H13" i="13"/>
  <c r="I13" i="13"/>
  <c r="C14" i="13"/>
  <c r="D14" i="13"/>
  <c r="E14" i="13"/>
  <c r="F14" i="13"/>
  <c r="H14" i="13"/>
  <c r="I14" i="13"/>
  <c r="J14" i="13"/>
  <c r="K14" i="13"/>
  <c r="C18" i="13"/>
  <c r="D18" i="13"/>
  <c r="D12" i="13" s="1"/>
  <c r="E18" i="13"/>
  <c r="E12" i="13" s="1"/>
  <c r="F18" i="13"/>
  <c r="F12" i="13" s="1"/>
  <c r="G18" i="13"/>
  <c r="H18" i="13"/>
  <c r="H12" i="13" s="1"/>
  <c r="I18" i="13"/>
  <c r="J18" i="13"/>
  <c r="K18" i="13"/>
  <c r="L18" i="13"/>
  <c r="C19" i="13"/>
  <c r="C13" i="13" s="1"/>
  <c r="D19" i="13"/>
  <c r="D13" i="13" s="1"/>
  <c r="E19" i="13"/>
  <c r="E13" i="13" s="1"/>
  <c r="F19" i="13"/>
  <c r="F13" i="13" s="1"/>
  <c r="G19" i="13"/>
  <c r="H19" i="13"/>
  <c r="I19" i="13"/>
  <c r="J19" i="13"/>
  <c r="J13" i="13" s="1"/>
  <c r="K19" i="13"/>
  <c r="K13" i="13" s="1"/>
  <c r="L19" i="13"/>
  <c r="C20" i="13"/>
  <c r="D20" i="13"/>
  <c r="E20" i="13"/>
  <c r="F20" i="13"/>
  <c r="G20" i="13"/>
  <c r="H20" i="13"/>
  <c r="H17" i="13" s="1"/>
  <c r="I20" i="13"/>
  <c r="J20" i="13"/>
  <c r="K20" i="13"/>
  <c r="C23" i="13"/>
  <c r="D23" i="13"/>
  <c r="E23" i="13"/>
  <c r="F23" i="13"/>
  <c r="G23" i="13"/>
  <c r="H23" i="13"/>
  <c r="I23" i="13"/>
  <c r="J23" i="13"/>
  <c r="K23" i="13"/>
  <c r="C26" i="13"/>
  <c r="D26" i="13"/>
  <c r="E26" i="13"/>
  <c r="F26" i="13"/>
  <c r="F17" i="13" s="1"/>
  <c r="G26" i="13"/>
  <c r="H26" i="13"/>
  <c r="I26" i="13"/>
  <c r="J26" i="13"/>
  <c r="K26" i="13"/>
  <c r="C29" i="13"/>
  <c r="D29" i="13"/>
  <c r="E29" i="13"/>
  <c r="E17" i="13" s="1"/>
  <c r="F29" i="13"/>
  <c r="G29" i="13"/>
  <c r="H29" i="13"/>
  <c r="I29" i="13"/>
  <c r="J29" i="13"/>
  <c r="K29" i="13"/>
  <c r="C32" i="13"/>
  <c r="D32" i="13"/>
  <c r="E32" i="13"/>
  <c r="F32" i="13"/>
  <c r="G32" i="13"/>
  <c r="H32" i="13"/>
  <c r="I32" i="13"/>
  <c r="J32" i="13"/>
  <c r="K32" i="13"/>
  <c r="C35" i="13"/>
  <c r="D35" i="13"/>
  <c r="E35" i="13"/>
  <c r="F35" i="13"/>
  <c r="G35" i="13"/>
  <c r="H35" i="13"/>
  <c r="I35" i="13"/>
  <c r="J35" i="13"/>
  <c r="K35" i="13"/>
  <c r="C38" i="13"/>
  <c r="D38" i="13"/>
  <c r="E38" i="13"/>
  <c r="F38" i="13"/>
  <c r="G38" i="13"/>
  <c r="H38" i="13"/>
  <c r="I38" i="13"/>
  <c r="J38" i="13"/>
  <c r="K38" i="13"/>
  <c r="C41" i="13"/>
  <c r="D41" i="13"/>
  <c r="E41" i="13"/>
  <c r="F41" i="13"/>
  <c r="G41" i="13"/>
  <c r="H41" i="13"/>
  <c r="I41" i="13"/>
  <c r="J41" i="13"/>
  <c r="K41" i="13"/>
  <c r="C44" i="13"/>
  <c r="D44" i="13"/>
  <c r="E44" i="13"/>
  <c r="F44" i="13"/>
  <c r="G44" i="13"/>
  <c r="H44" i="13"/>
  <c r="I44" i="13"/>
  <c r="J44" i="13"/>
  <c r="K44" i="13"/>
  <c r="C45" i="13"/>
  <c r="D45" i="13"/>
  <c r="E45" i="13"/>
  <c r="F45" i="13"/>
  <c r="G45" i="13"/>
  <c r="H45" i="13"/>
  <c r="I45" i="13"/>
  <c r="J45" i="13"/>
  <c r="K45" i="13"/>
  <c r="C46" i="13"/>
  <c r="D46" i="13"/>
  <c r="E46" i="13"/>
  <c r="F46" i="13"/>
  <c r="G46" i="13"/>
  <c r="H46" i="13"/>
  <c r="I46" i="13"/>
  <c r="J46" i="13"/>
  <c r="K46" i="13"/>
  <c r="C62" i="13"/>
  <c r="D62" i="13"/>
  <c r="E62" i="13"/>
  <c r="F62" i="13"/>
  <c r="G62" i="13"/>
  <c r="I62" i="13"/>
  <c r="J62" i="13"/>
  <c r="K62" i="13"/>
  <c r="C63" i="13"/>
  <c r="D63" i="13"/>
  <c r="E63" i="13"/>
  <c r="F63" i="13"/>
  <c r="G63" i="13"/>
  <c r="I63" i="13"/>
  <c r="J63" i="13"/>
  <c r="K63" i="13"/>
  <c r="C64" i="13"/>
  <c r="D64" i="13"/>
  <c r="E64" i="13"/>
  <c r="F64" i="13"/>
  <c r="G64" i="13"/>
  <c r="I64" i="13"/>
  <c r="J64" i="13"/>
  <c r="K64" i="13"/>
  <c r="L6" i="12"/>
  <c r="L7" i="12"/>
  <c r="L8" i="12"/>
  <c r="L9" i="12"/>
  <c r="L10" i="12"/>
  <c r="L11" i="12"/>
  <c r="C12" i="12"/>
  <c r="D12" i="12"/>
  <c r="E12" i="12"/>
  <c r="G12" i="12"/>
  <c r="H12" i="12"/>
  <c r="J12" i="12"/>
  <c r="K12" i="12"/>
  <c r="L12" i="12" s="1"/>
  <c r="F13" i="12"/>
  <c r="I13" i="12"/>
  <c r="I12" i="12" s="1"/>
  <c r="L13" i="12"/>
  <c r="F14" i="12"/>
  <c r="F12" i="12" s="1"/>
  <c r="I14" i="12"/>
  <c r="L14" i="12"/>
  <c r="C16" i="12"/>
  <c r="D16" i="12"/>
  <c r="E16" i="12"/>
  <c r="F16" i="12"/>
  <c r="G16" i="12"/>
  <c r="H16" i="12"/>
  <c r="I16" i="12"/>
  <c r="J16" i="12"/>
  <c r="K16" i="12"/>
  <c r="L16" i="12"/>
  <c r="C17" i="12"/>
  <c r="D17" i="12"/>
  <c r="E17" i="12"/>
  <c r="F17" i="12"/>
  <c r="G17" i="12"/>
  <c r="H17" i="12"/>
  <c r="I17" i="12"/>
  <c r="J17" i="12"/>
  <c r="K17" i="12"/>
  <c r="L17" i="12"/>
  <c r="C18" i="12"/>
  <c r="C15" i="12" s="1"/>
  <c r="D18" i="12"/>
  <c r="D15" i="12" s="1"/>
  <c r="E18" i="12"/>
  <c r="F18" i="12"/>
  <c r="G18" i="12"/>
  <c r="H18" i="12"/>
  <c r="I18" i="12"/>
  <c r="J18" i="12"/>
  <c r="K18" i="12"/>
  <c r="K15" i="12" s="1"/>
  <c r="L18" i="12"/>
  <c r="L15" i="12" s="1"/>
  <c r="C21" i="12"/>
  <c r="D21" i="12"/>
  <c r="E21" i="12"/>
  <c r="F21" i="12"/>
  <c r="G21" i="12"/>
  <c r="G15" i="12" s="1"/>
  <c r="H21" i="12"/>
  <c r="H15" i="12" s="1"/>
  <c r="I21" i="12"/>
  <c r="J21" i="12"/>
  <c r="K21" i="12"/>
  <c r="L21" i="12"/>
  <c r="C24" i="12"/>
  <c r="D24" i="12"/>
  <c r="E24" i="12"/>
  <c r="F24" i="12"/>
  <c r="G24" i="12"/>
  <c r="H24" i="12"/>
  <c r="I24" i="12"/>
  <c r="J24" i="12"/>
  <c r="K24" i="12"/>
  <c r="L24" i="12"/>
  <c r="C27" i="12"/>
  <c r="D27" i="12"/>
  <c r="E27" i="12"/>
  <c r="F27" i="12"/>
  <c r="G27" i="12"/>
  <c r="H27" i="12"/>
  <c r="I27" i="12"/>
  <c r="J27" i="12"/>
  <c r="K27" i="12"/>
  <c r="L27" i="12"/>
  <c r="C30" i="12"/>
  <c r="D30" i="12"/>
  <c r="E30" i="12"/>
  <c r="F30" i="12"/>
  <c r="G30" i="12"/>
  <c r="H30" i="12"/>
  <c r="I30" i="12"/>
  <c r="J30" i="12"/>
  <c r="K30" i="12"/>
  <c r="L30" i="12"/>
  <c r="C33" i="12"/>
  <c r="D33" i="12"/>
  <c r="E33" i="12"/>
  <c r="F33" i="12"/>
  <c r="G33" i="12"/>
  <c r="H33" i="12"/>
  <c r="I33" i="12"/>
  <c r="J33" i="12"/>
  <c r="K33" i="12"/>
  <c r="L33" i="12"/>
  <c r="D36" i="12"/>
  <c r="E36" i="12"/>
  <c r="F36" i="12"/>
  <c r="G36" i="12"/>
  <c r="H36" i="12"/>
  <c r="I36" i="12"/>
  <c r="J36" i="12"/>
  <c r="K36" i="12"/>
  <c r="L36" i="12"/>
  <c r="C39" i="12"/>
  <c r="D39" i="12"/>
  <c r="E39" i="12"/>
  <c r="F39" i="12"/>
  <c r="G39" i="12"/>
  <c r="H39" i="12"/>
  <c r="I39" i="12"/>
  <c r="J39" i="12"/>
  <c r="K39" i="12"/>
  <c r="L39" i="12"/>
  <c r="C42" i="12"/>
  <c r="D42" i="12"/>
  <c r="E42" i="12"/>
  <c r="F42" i="12"/>
  <c r="G42" i="12"/>
  <c r="H42" i="12"/>
  <c r="I42" i="12"/>
  <c r="J42" i="12"/>
  <c r="K42" i="12"/>
  <c r="L42" i="12" s="1"/>
  <c r="C43" i="12"/>
  <c r="D43" i="12"/>
  <c r="E43" i="12"/>
  <c r="F43" i="12"/>
  <c r="G43" i="12"/>
  <c r="H43" i="12"/>
  <c r="I43" i="12"/>
  <c r="J43" i="12"/>
  <c r="L43" i="12" s="1"/>
  <c r="K43" i="12"/>
  <c r="C44" i="12"/>
  <c r="D44" i="12"/>
  <c r="E44" i="12"/>
  <c r="F44" i="12"/>
  <c r="G44" i="12"/>
  <c r="H44" i="12"/>
  <c r="I44" i="12"/>
  <c r="J44" i="12"/>
  <c r="K44" i="12"/>
  <c r="L44" i="12" s="1"/>
  <c r="C60" i="12"/>
  <c r="D60" i="12"/>
  <c r="E60" i="12"/>
  <c r="F60" i="12"/>
  <c r="G60" i="12"/>
  <c r="I60" i="12"/>
  <c r="J60" i="12"/>
  <c r="K60" i="12"/>
  <c r="L60" i="12"/>
  <c r="C61" i="12"/>
  <c r="D61" i="12"/>
  <c r="E61" i="12"/>
  <c r="F61" i="12"/>
  <c r="G61" i="12"/>
  <c r="I61" i="12"/>
  <c r="J61" i="12"/>
  <c r="K61" i="12"/>
  <c r="L61" i="12" s="1"/>
  <c r="C62" i="12"/>
  <c r="D62" i="12"/>
  <c r="E62" i="12"/>
  <c r="F62" i="12"/>
  <c r="G62" i="12"/>
  <c r="I62" i="12"/>
  <c r="J62" i="12"/>
  <c r="K62" i="12"/>
  <c r="L62" i="12" s="1"/>
  <c r="C8" i="11"/>
  <c r="D8" i="11"/>
  <c r="E8" i="11"/>
  <c r="F8" i="11"/>
  <c r="G8" i="11"/>
  <c r="H8" i="11"/>
  <c r="I8" i="11"/>
  <c r="J8" i="11"/>
  <c r="K8" i="11"/>
  <c r="L8" i="11"/>
  <c r="G11" i="11"/>
  <c r="C13" i="11"/>
  <c r="D13" i="11"/>
  <c r="K13" i="11"/>
  <c r="L13" i="11"/>
  <c r="C14" i="11"/>
  <c r="D14" i="11"/>
  <c r="E14" i="11"/>
  <c r="F14" i="11"/>
  <c r="G14" i="11"/>
  <c r="H14" i="11"/>
  <c r="I14" i="11"/>
  <c r="J14" i="11"/>
  <c r="K14" i="11"/>
  <c r="L14" i="11"/>
  <c r="G17" i="11"/>
  <c r="C18" i="11"/>
  <c r="C12" i="11" s="1"/>
  <c r="D18" i="11"/>
  <c r="D12" i="11" s="1"/>
  <c r="E18" i="11"/>
  <c r="E12" i="11" s="1"/>
  <c r="F18" i="11"/>
  <c r="F12" i="11" s="1"/>
  <c r="G18" i="11"/>
  <c r="G12" i="11" s="1"/>
  <c r="H18" i="11"/>
  <c r="H12" i="11" s="1"/>
  <c r="I18" i="11"/>
  <c r="I12" i="11" s="1"/>
  <c r="J18" i="11"/>
  <c r="J12" i="11" s="1"/>
  <c r="K18" i="11"/>
  <c r="K12" i="11" s="1"/>
  <c r="L18" i="11"/>
  <c r="L12" i="11" s="1"/>
  <c r="C19" i="11"/>
  <c r="D19" i="11"/>
  <c r="E19" i="11"/>
  <c r="E13" i="11" s="1"/>
  <c r="F19" i="11"/>
  <c r="F13" i="11" s="1"/>
  <c r="G19" i="11"/>
  <c r="G13" i="11" s="1"/>
  <c r="H19" i="11"/>
  <c r="H13" i="11" s="1"/>
  <c r="I19" i="11"/>
  <c r="I13" i="11" s="1"/>
  <c r="J19" i="11"/>
  <c r="J13" i="11" s="1"/>
  <c r="K19" i="11"/>
  <c r="L19" i="11"/>
  <c r="C20" i="11"/>
  <c r="D20" i="11"/>
  <c r="E20" i="11"/>
  <c r="E17" i="11" s="1"/>
  <c r="F20" i="11"/>
  <c r="G20" i="11"/>
  <c r="H20" i="11"/>
  <c r="H17" i="11" s="1"/>
  <c r="H11" i="11" s="1"/>
  <c r="I20" i="11"/>
  <c r="J20" i="11"/>
  <c r="K20" i="11"/>
  <c r="L20" i="11"/>
  <c r="C23" i="11"/>
  <c r="D23" i="11"/>
  <c r="E23" i="11"/>
  <c r="F23" i="11"/>
  <c r="F17" i="11" s="1"/>
  <c r="F11" i="11" s="1"/>
  <c r="G23" i="11"/>
  <c r="H23" i="11"/>
  <c r="I23" i="11"/>
  <c r="J23" i="11"/>
  <c r="K23" i="11"/>
  <c r="L23" i="11"/>
  <c r="C26" i="11"/>
  <c r="D26" i="11"/>
  <c r="E26" i="11"/>
  <c r="F26" i="11"/>
  <c r="G26" i="11"/>
  <c r="H26" i="11"/>
  <c r="I26" i="11"/>
  <c r="J26" i="11"/>
  <c r="K26" i="11"/>
  <c r="L26" i="11"/>
  <c r="C29" i="11"/>
  <c r="D29" i="11"/>
  <c r="E29" i="11"/>
  <c r="F29" i="11"/>
  <c r="G29" i="11"/>
  <c r="H29" i="11"/>
  <c r="I29" i="11"/>
  <c r="J29" i="11"/>
  <c r="K29" i="11"/>
  <c r="L29" i="11"/>
  <c r="C32" i="11"/>
  <c r="D32" i="11"/>
  <c r="E32" i="11"/>
  <c r="F32" i="11"/>
  <c r="G32" i="11"/>
  <c r="H32" i="11"/>
  <c r="I32" i="11"/>
  <c r="J32" i="11"/>
  <c r="K32" i="11"/>
  <c r="L32" i="11"/>
  <c r="C35" i="11"/>
  <c r="D35" i="11"/>
  <c r="E35" i="11"/>
  <c r="F35" i="11"/>
  <c r="G35" i="11"/>
  <c r="H35" i="11"/>
  <c r="I35" i="11"/>
  <c r="J35" i="11"/>
  <c r="K35" i="11"/>
  <c r="L35" i="11"/>
  <c r="C38" i="11"/>
  <c r="D38" i="11"/>
  <c r="E38" i="11"/>
  <c r="F38" i="11"/>
  <c r="G38" i="11"/>
  <c r="H38" i="11"/>
  <c r="I38" i="11"/>
  <c r="J38" i="11"/>
  <c r="K38" i="11"/>
  <c r="L38" i="11"/>
  <c r="C41" i="11"/>
  <c r="D41" i="11"/>
  <c r="E41" i="11"/>
  <c r="F41" i="11"/>
  <c r="G41" i="11"/>
  <c r="H41" i="11"/>
  <c r="I41" i="11"/>
  <c r="J41" i="11"/>
  <c r="K41" i="11"/>
  <c r="L41" i="11"/>
  <c r="C44" i="11"/>
  <c r="D44" i="11"/>
  <c r="E44" i="11"/>
  <c r="F44" i="11"/>
  <c r="G44" i="11"/>
  <c r="H44" i="11"/>
  <c r="I44" i="11"/>
  <c r="J44" i="11"/>
  <c r="K44" i="11"/>
  <c r="L44" i="11"/>
  <c r="C45" i="11"/>
  <c r="D45" i="11"/>
  <c r="E45" i="11"/>
  <c r="F45" i="11"/>
  <c r="G45" i="11"/>
  <c r="H45" i="11"/>
  <c r="I45" i="11"/>
  <c r="J45" i="11"/>
  <c r="K45" i="11"/>
  <c r="L45" i="11"/>
  <c r="C46" i="11"/>
  <c r="D46" i="11"/>
  <c r="E46" i="11"/>
  <c r="F46" i="11"/>
  <c r="G46" i="11"/>
  <c r="H46" i="11"/>
  <c r="I46" i="11"/>
  <c r="J46" i="11"/>
  <c r="K46" i="11"/>
  <c r="L46" i="11"/>
  <c r="C62" i="11"/>
  <c r="D62" i="11"/>
  <c r="E62" i="11"/>
  <c r="F62" i="11"/>
  <c r="G62" i="11"/>
  <c r="H62" i="11"/>
  <c r="I62" i="11"/>
  <c r="J62" i="11"/>
  <c r="K62" i="11"/>
  <c r="L62" i="11"/>
  <c r="C63" i="11"/>
  <c r="D63" i="11"/>
  <c r="E63" i="11"/>
  <c r="F63" i="11"/>
  <c r="G63" i="11"/>
  <c r="H63" i="11"/>
  <c r="I63" i="11"/>
  <c r="J63" i="11"/>
  <c r="K63" i="11"/>
  <c r="L63" i="11"/>
  <c r="C64" i="11"/>
  <c r="D64" i="11"/>
  <c r="E64" i="11"/>
  <c r="F64" i="11"/>
  <c r="G64" i="11"/>
  <c r="H64" i="11"/>
  <c r="I64" i="11"/>
  <c r="J64" i="11"/>
  <c r="K64" i="11"/>
  <c r="L64" i="11"/>
  <c r="F5" i="10"/>
  <c r="I5" i="10"/>
  <c r="T5" i="10" s="1"/>
  <c r="U5" i="10" s="1"/>
  <c r="Q5" i="10" s="1"/>
  <c r="R5" i="10" s="1"/>
  <c r="J5" i="10"/>
  <c r="L5" i="10" s="1"/>
  <c r="K5" i="10"/>
  <c r="O5" i="10"/>
  <c r="S5" i="10"/>
  <c r="W5" i="10"/>
  <c r="F6" i="10"/>
  <c r="I6" i="10"/>
  <c r="J6" i="10"/>
  <c r="L6" i="10" s="1"/>
  <c r="K6" i="10"/>
  <c r="O6" i="10"/>
  <c r="W6" i="10" s="1"/>
  <c r="S6" i="10"/>
  <c r="U6" i="10" s="1"/>
  <c r="Q6" i="10" s="1"/>
  <c r="R6" i="10" s="1"/>
  <c r="T6" i="10"/>
  <c r="F7" i="10"/>
  <c r="I7" i="10"/>
  <c r="J7" i="10"/>
  <c r="L7" i="10" s="1"/>
  <c r="K7" i="10"/>
  <c r="O7" i="10"/>
  <c r="S7" i="10"/>
  <c r="T7" i="10"/>
  <c r="U7" i="10"/>
  <c r="Q7" i="10" s="1"/>
  <c r="R7" i="10" s="1"/>
  <c r="W7" i="10"/>
  <c r="P9" i="10"/>
  <c r="Q9" i="10"/>
  <c r="R9" i="10"/>
  <c r="P10" i="10"/>
  <c r="Q10" i="10"/>
  <c r="C11" i="10"/>
  <c r="D11" i="10"/>
  <c r="E11" i="10"/>
  <c r="E8" i="10" s="1"/>
  <c r="J11" i="10"/>
  <c r="K11" i="10"/>
  <c r="M11" i="10"/>
  <c r="N11" i="10"/>
  <c r="P11" i="10"/>
  <c r="P8" i="10" s="1"/>
  <c r="Q11" i="10"/>
  <c r="Q8" i="10" s="1"/>
  <c r="R11" i="10"/>
  <c r="R8" i="10" s="1"/>
  <c r="F12" i="10"/>
  <c r="F9" i="10" s="1"/>
  <c r="L12" i="10"/>
  <c r="O12" i="10"/>
  <c r="R12" i="10"/>
  <c r="F13" i="10"/>
  <c r="L13" i="10"/>
  <c r="O13" i="10"/>
  <c r="R13" i="10"/>
  <c r="R10" i="10" s="1"/>
  <c r="P14" i="10"/>
  <c r="Q14" i="10"/>
  <c r="R14" i="10"/>
  <c r="C15" i="10"/>
  <c r="C9" i="10" s="1"/>
  <c r="D15" i="10"/>
  <c r="D9" i="10" s="1"/>
  <c r="E15" i="10"/>
  <c r="E9" i="10" s="1"/>
  <c r="G15" i="10"/>
  <c r="H15" i="10"/>
  <c r="M15" i="10"/>
  <c r="M9" i="10" s="1"/>
  <c r="N15" i="10"/>
  <c r="N9" i="10" s="1"/>
  <c r="P15" i="10"/>
  <c r="Q15" i="10"/>
  <c r="R15" i="10"/>
  <c r="C16" i="10"/>
  <c r="C10" i="10" s="1"/>
  <c r="D16" i="10"/>
  <c r="D10" i="10" s="1"/>
  <c r="E16" i="10"/>
  <c r="E10" i="10" s="1"/>
  <c r="G16" i="10"/>
  <c r="H16" i="10"/>
  <c r="M16" i="10"/>
  <c r="M10" i="10" s="1"/>
  <c r="N16" i="10"/>
  <c r="N10" i="10" s="1"/>
  <c r="P16" i="10"/>
  <c r="Q16" i="10"/>
  <c r="R16" i="10"/>
  <c r="C17" i="10"/>
  <c r="D17" i="10"/>
  <c r="E17" i="10"/>
  <c r="E14" i="10" s="1"/>
  <c r="G17" i="10"/>
  <c r="G13" i="10" s="1"/>
  <c r="H17" i="10"/>
  <c r="H13" i="10" s="1"/>
  <c r="M17" i="10"/>
  <c r="M14" i="10" s="1"/>
  <c r="N17" i="10"/>
  <c r="R17" i="10"/>
  <c r="F18" i="10"/>
  <c r="F15" i="10" s="1"/>
  <c r="I18" i="10"/>
  <c r="J18" i="10"/>
  <c r="J15" i="10" s="1"/>
  <c r="J9" i="10" s="1"/>
  <c r="K18" i="10"/>
  <c r="K17" i="10" s="1"/>
  <c r="O18" i="10"/>
  <c r="R18" i="10"/>
  <c r="F19" i="10"/>
  <c r="I19" i="10"/>
  <c r="I16" i="10" s="1"/>
  <c r="J19" i="10"/>
  <c r="J16" i="10" s="1"/>
  <c r="J10" i="10" s="1"/>
  <c r="K19" i="10"/>
  <c r="K16" i="10" s="1"/>
  <c r="K10" i="10" s="1"/>
  <c r="L19" i="10"/>
  <c r="O19" i="10"/>
  <c r="O16" i="10" s="1"/>
  <c r="R19" i="10"/>
  <c r="C20" i="10"/>
  <c r="D20" i="10"/>
  <c r="E20" i="10"/>
  <c r="F20" i="10"/>
  <c r="G20" i="10"/>
  <c r="H20" i="10"/>
  <c r="M20" i="10"/>
  <c r="N20" i="10"/>
  <c r="R20" i="10"/>
  <c r="F21" i="10"/>
  <c r="I21" i="10"/>
  <c r="I20" i="10" s="1"/>
  <c r="J21" i="10"/>
  <c r="J20" i="10" s="1"/>
  <c r="K21" i="10"/>
  <c r="K20" i="10" s="1"/>
  <c r="O21" i="10"/>
  <c r="O20" i="10" s="1"/>
  <c r="R21" i="10"/>
  <c r="F22" i="10"/>
  <c r="I22" i="10"/>
  <c r="J22" i="10"/>
  <c r="L22" i="10" s="1"/>
  <c r="K22" i="10"/>
  <c r="O22" i="10"/>
  <c r="R22" i="10"/>
  <c r="C23" i="10"/>
  <c r="C14" i="10" s="1"/>
  <c r="D23" i="10"/>
  <c r="D14" i="10" s="1"/>
  <c r="E23" i="10"/>
  <c r="G23" i="10"/>
  <c r="H23" i="10"/>
  <c r="M23" i="10"/>
  <c r="N23" i="10"/>
  <c r="R23" i="10"/>
  <c r="F24" i="10"/>
  <c r="I24" i="10"/>
  <c r="I23" i="10" s="1"/>
  <c r="J24" i="10"/>
  <c r="K24" i="10"/>
  <c r="K23" i="10" s="1"/>
  <c r="O24" i="10"/>
  <c r="O23" i="10" s="1"/>
  <c r="R24" i="10"/>
  <c r="F25" i="10"/>
  <c r="F23" i="10" s="1"/>
  <c r="I25" i="10"/>
  <c r="J25" i="10"/>
  <c r="K25" i="10"/>
  <c r="L25" i="10"/>
  <c r="O25" i="10"/>
  <c r="R25" i="10"/>
  <c r="C26" i="10"/>
  <c r="D26" i="10"/>
  <c r="E26" i="10"/>
  <c r="G26" i="10"/>
  <c r="H26" i="10"/>
  <c r="M26" i="10"/>
  <c r="N26" i="10"/>
  <c r="O26" i="10"/>
  <c r="R26" i="10"/>
  <c r="F27" i="10"/>
  <c r="I27" i="10"/>
  <c r="I26" i="10" s="1"/>
  <c r="J27" i="10"/>
  <c r="J26" i="10" s="1"/>
  <c r="K27" i="10"/>
  <c r="K26" i="10" s="1"/>
  <c r="O27" i="10"/>
  <c r="R27" i="10"/>
  <c r="F28" i="10"/>
  <c r="F26" i="10" s="1"/>
  <c r="I28" i="10"/>
  <c r="J28" i="10"/>
  <c r="K28" i="10"/>
  <c r="L28" i="10" s="1"/>
  <c r="O28" i="10"/>
  <c r="R28" i="10"/>
  <c r="C29" i="10"/>
  <c r="D29" i="10"/>
  <c r="E29" i="10"/>
  <c r="G29" i="10"/>
  <c r="H29" i="10"/>
  <c r="M29" i="10"/>
  <c r="N29" i="10"/>
  <c r="O29" i="10"/>
  <c r="R29" i="10"/>
  <c r="F30" i="10"/>
  <c r="I30" i="10"/>
  <c r="I29" i="10" s="1"/>
  <c r="J30" i="10"/>
  <c r="K30" i="10"/>
  <c r="K29" i="10" s="1"/>
  <c r="O30" i="10"/>
  <c r="R30" i="10"/>
  <c r="F31" i="10"/>
  <c r="F29" i="10" s="1"/>
  <c r="I31" i="10"/>
  <c r="J31" i="10"/>
  <c r="J29" i="10" s="1"/>
  <c r="K31" i="10"/>
  <c r="O31" i="10"/>
  <c r="R31" i="10"/>
  <c r="C32" i="10"/>
  <c r="D32" i="10"/>
  <c r="E32" i="10"/>
  <c r="G32" i="10"/>
  <c r="H32" i="10"/>
  <c r="M32" i="10"/>
  <c r="N32" i="10"/>
  <c r="O32" i="10"/>
  <c r="R32" i="10"/>
  <c r="F33" i="10"/>
  <c r="I33" i="10"/>
  <c r="I32" i="10" s="1"/>
  <c r="J33" i="10"/>
  <c r="J32" i="10" s="1"/>
  <c r="K33" i="10"/>
  <c r="K32" i="10" s="1"/>
  <c r="O33" i="10"/>
  <c r="R33" i="10"/>
  <c r="F34" i="10"/>
  <c r="F32" i="10" s="1"/>
  <c r="I34" i="10"/>
  <c r="J34" i="10"/>
  <c r="K34" i="10"/>
  <c r="L34" i="10" s="1"/>
  <c r="O34" i="10"/>
  <c r="R34" i="10"/>
  <c r="C35" i="10"/>
  <c r="D35" i="10"/>
  <c r="E35" i="10"/>
  <c r="G35" i="10"/>
  <c r="H35" i="10"/>
  <c r="M35" i="10"/>
  <c r="N35" i="10"/>
  <c r="O35" i="10"/>
  <c r="R35" i="10"/>
  <c r="F36" i="10"/>
  <c r="I36" i="10"/>
  <c r="I35" i="10" s="1"/>
  <c r="J36" i="10"/>
  <c r="L36" i="10" s="1"/>
  <c r="K36" i="10"/>
  <c r="O36" i="10"/>
  <c r="R36" i="10"/>
  <c r="F37" i="10"/>
  <c r="F35" i="10" s="1"/>
  <c r="I37" i="10"/>
  <c r="J37" i="10"/>
  <c r="J35" i="10" s="1"/>
  <c r="K37" i="10"/>
  <c r="K35" i="10" s="1"/>
  <c r="O37" i="10"/>
  <c r="R37" i="10"/>
  <c r="C38" i="10"/>
  <c r="D38" i="10"/>
  <c r="E38" i="10"/>
  <c r="G38" i="10"/>
  <c r="H38" i="10"/>
  <c r="M38" i="10"/>
  <c r="N38" i="10"/>
  <c r="O38" i="10"/>
  <c r="R38" i="10"/>
  <c r="F39" i="10"/>
  <c r="I39" i="10"/>
  <c r="I38" i="10" s="1"/>
  <c r="J39" i="10"/>
  <c r="J38" i="10" s="1"/>
  <c r="K39" i="10"/>
  <c r="O39" i="10"/>
  <c r="R39" i="10"/>
  <c r="F40" i="10"/>
  <c r="F38" i="10" s="1"/>
  <c r="I40" i="10"/>
  <c r="J40" i="10"/>
  <c r="K40" i="10"/>
  <c r="K38" i="10" s="1"/>
  <c r="O40" i="10"/>
  <c r="R40" i="10"/>
  <c r="C59" i="10"/>
  <c r="D59" i="10"/>
  <c r="E59" i="10"/>
  <c r="F59" i="10"/>
  <c r="G59" i="10"/>
  <c r="H59" i="10"/>
  <c r="I59" i="10"/>
  <c r="J59" i="10"/>
  <c r="K59" i="10"/>
  <c r="L59" i="10"/>
  <c r="M59" i="10"/>
  <c r="N59" i="10"/>
  <c r="O59" i="10"/>
  <c r="P59" i="10"/>
  <c r="Q59" i="10"/>
  <c r="R59" i="10"/>
  <c r="C60" i="10"/>
  <c r="D60" i="10"/>
  <c r="E60" i="10"/>
  <c r="F60" i="10"/>
  <c r="G60" i="10"/>
  <c r="H60" i="10"/>
  <c r="I60" i="10"/>
  <c r="J60" i="10"/>
  <c r="K60" i="10"/>
  <c r="L60" i="10"/>
  <c r="M60" i="10"/>
  <c r="N60" i="10"/>
  <c r="O60" i="10"/>
  <c r="P60" i="10"/>
  <c r="Q60" i="10"/>
  <c r="R60" i="10"/>
  <c r="C61" i="10"/>
  <c r="D61" i="10"/>
  <c r="E61" i="10"/>
  <c r="F61" i="10"/>
  <c r="G61" i="10"/>
  <c r="H61" i="10"/>
  <c r="I61" i="10"/>
  <c r="J61" i="10"/>
  <c r="K61" i="10"/>
  <c r="L61" i="10"/>
  <c r="M61" i="10"/>
  <c r="N61" i="10"/>
  <c r="O61" i="10"/>
  <c r="P61" i="10"/>
  <c r="Q61" i="10"/>
  <c r="R61" i="10"/>
  <c r="B6" i="9"/>
  <c r="C6" i="9"/>
  <c r="F6" i="9"/>
  <c r="G6" i="9"/>
  <c r="B8" i="9"/>
  <c r="C8" i="9"/>
  <c r="D8" i="9"/>
  <c r="D6" i="9" s="1"/>
  <c r="E8" i="9"/>
  <c r="E6" i="9" s="1"/>
  <c r="F8" i="9"/>
  <c r="G8" i="9"/>
  <c r="B17" i="9"/>
  <c r="C17" i="9"/>
  <c r="D17" i="9"/>
  <c r="E17" i="9"/>
  <c r="F17" i="9"/>
  <c r="G17" i="9"/>
  <c r="B23" i="9"/>
  <c r="C23" i="9"/>
  <c r="D23" i="9"/>
  <c r="E23" i="9"/>
  <c r="F23" i="9"/>
  <c r="G23" i="9"/>
  <c r="B6" i="8"/>
  <c r="C6" i="8"/>
  <c r="F6" i="8"/>
  <c r="I6" i="8"/>
  <c r="J6" i="8"/>
  <c r="K6" i="8"/>
  <c r="N6" i="8"/>
  <c r="Q6" i="8"/>
  <c r="R6" i="8"/>
  <c r="S6" i="8"/>
  <c r="B8" i="8"/>
  <c r="C8" i="8"/>
  <c r="D8" i="8"/>
  <c r="D6" i="8" s="1"/>
  <c r="E8" i="8"/>
  <c r="E6" i="8" s="1"/>
  <c r="F8" i="8"/>
  <c r="G8" i="8"/>
  <c r="G6" i="8" s="1"/>
  <c r="H8" i="8"/>
  <c r="H6" i="8" s="1"/>
  <c r="I8" i="8"/>
  <c r="J8" i="8"/>
  <c r="K8" i="8"/>
  <c r="L8" i="8"/>
  <c r="L6" i="8" s="1"/>
  <c r="M8" i="8"/>
  <c r="M6" i="8" s="1"/>
  <c r="N8" i="8"/>
  <c r="O8" i="8"/>
  <c r="O6" i="8" s="1"/>
  <c r="P8" i="8"/>
  <c r="P6" i="8" s="1"/>
  <c r="Q8" i="8"/>
  <c r="R8" i="8"/>
  <c r="S8" i="8"/>
  <c r="B17" i="8"/>
  <c r="C17" i="8"/>
  <c r="D17" i="8"/>
  <c r="E17" i="8"/>
  <c r="F17" i="8"/>
  <c r="G17" i="8"/>
  <c r="H17" i="8"/>
  <c r="I17" i="8"/>
  <c r="J17" i="8"/>
  <c r="K17" i="8"/>
  <c r="L17" i="8"/>
  <c r="B23" i="8"/>
  <c r="C23" i="8"/>
  <c r="D23" i="8"/>
  <c r="E23" i="8"/>
  <c r="F23" i="8"/>
  <c r="G23" i="8"/>
  <c r="H23" i="8"/>
  <c r="I23" i="8"/>
  <c r="J23" i="8"/>
  <c r="K23" i="8"/>
  <c r="L23" i="8"/>
  <c r="E6" i="7"/>
  <c r="I6" i="7"/>
  <c r="J6" i="7"/>
  <c r="H7" i="7"/>
  <c r="C8" i="7"/>
  <c r="C6" i="7" s="1"/>
  <c r="D8" i="7"/>
  <c r="D6" i="7" s="1"/>
  <c r="E8" i="7"/>
  <c r="F8" i="7"/>
  <c r="F6" i="7" s="1"/>
  <c r="G8" i="7"/>
  <c r="G6" i="7" s="1"/>
  <c r="I8" i="7"/>
  <c r="J8" i="7"/>
  <c r="K8" i="7"/>
  <c r="K6" i="7" s="1"/>
  <c r="H9" i="7"/>
  <c r="H10" i="7"/>
  <c r="H11" i="7"/>
  <c r="H12" i="7"/>
  <c r="H13" i="7"/>
  <c r="H8" i="7" s="1"/>
  <c r="H6" i="7" s="1"/>
  <c r="H14" i="7"/>
  <c r="H15" i="7"/>
  <c r="H16" i="7"/>
  <c r="C17" i="7"/>
  <c r="D17" i="7"/>
  <c r="E17" i="7"/>
  <c r="F17" i="7"/>
  <c r="G17" i="7"/>
  <c r="H17" i="7"/>
  <c r="I17" i="7"/>
  <c r="J17" i="7"/>
  <c r="K17" i="7"/>
  <c r="C23" i="7"/>
  <c r="D23" i="7"/>
  <c r="E23" i="7"/>
  <c r="F23" i="7"/>
  <c r="G23" i="7"/>
  <c r="H23" i="7"/>
  <c r="I23" i="7"/>
  <c r="J23" i="7"/>
  <c r="K23" i="7"/>
  <c r="D8" i="6"/>
  <c r="C9" i="6"/>
  <c r="D9" i="6"/>
  <c r="E9" i="6"/>
  <c r="J9" i="6"/>
  <c r="K9" i="6"/>
  <c r="C10" i="6"/>
  <c r="D10" i="6"/>
  <c r="I10" i="6"/>
  <c r="J10" i="6"/>
  <c r="K10" i="6"/>
  <c r="C11" i="6"/>
  <c r="D11" i="6"/>
  <c r="E11" i="6"/>
  <c r="F11" i="6"/>
  <c r="G11" i="6"/>
  <c r="H11" i="6"/>
  <c r="H8" i="6" s="1"/>
  <c r="I11" i="6"/>
  <c r="I8" i="6" s="1"/>
  <c r="J11" i="6"/>
  <c r="K11" i="6"/>
  <c r="D14" i="6"/>
  <c r="H14" i="6"/>
  <c r="I14" i="6"/>
  <c r="C15" i="6"/>
  <c r="C14" i="6" s="1"/>
  <c r="C8" i="6" s="1"/>
  <c r="D15" i="6"/>
  <c r="E15" i="6"/>
  <c r="F15" i="6"/>
  <c r="G15" i="6"/>
  <c r="G9" i="6" s="1"/>
  <c r="H15" i="6"/>
  <c r="H9" i="6" s="1"/>
  <c r="I15" i="6"/>
  <c r="I9" i="6" s="1"/>
  <c r="J15" i="6"/>
  <c r="J14" i="6" s="1"/>
  <c r="K15" i="6"/>
  <c r="K14" i="6" s="1"/>
  <c r="K8" i="6" s="1"/>
  <c r="C16" i="6"/>
  <c r="D16" i="6"/>
  <c r="E16" i="6"/>
  <c r="F16" i="6"/>
  <c r="F10" i="6" s="1"/>
  <c r="G16" i="6"/>
  <c r="G10" i="6" s="1"/>
  <c r="H16" i="6"/>
  <c r="H10" i="6" s="1"/>
  <c r="I16" i="6"/>
  <c r="J16" i="6"/>
  <c r="K16" i="6"/>
  <c r="C17" i="6"/>
  <c r="D17" i="6"/>
  <c r="E17" i="6"/>
  <c r="F17" i="6"/>
  <c r="G17" i="6"/>
  <c r="H17" i="6"/>
  <c r="I17" i="6"/>
  <c r="J17" i="6"/>
  <c r="K17" i="6"/>
  <c r="C20" i="6"/>
  <c r="D20" i="6"/>
  <c r="E20" i="6"/>
  <c r="F20" i="6"/>
  <c r="G20" i="6"/>
  <c r="H20" i="6"/>
  <c r="I20" i="6"/>
  <c r="J20" i="6"/>
  <c r="K20" i="6"/>
  <c r="C23" i="6"/>
  <c r="D23" i="6"/>
  <c r="E23" i="6"/>
  <c r="F23" i="6"/>
  <c r="G23" i="6"/>
  <c r="H23" i="6"/>
  <c r="I23" i="6"/>
  <c r="J23" i="6"/>
  <c r="K23" i="6"/>
  <c r="C26" i="6"/>
  <c r="D26" i="6"/>
  <c r="E26" i="6"/>
  <c r="F26" i="6"/>
  <c r="G26" i="6"/>
  <c r="H26" i="6"/>
  <c r="I26" i="6"/>
  <c r="J26" i="6"/>
  <c r="K26" i="6"/>
  <c r="C29" i="6"/>
  <c r="D29" i="6"/>
  <c r="E29" i="6"/>
  <c r="F29" i="6"/>
  <c r="G29" i="6"/>
  <c r="H29" i="6"/>
  <c r="I29" i="6"/>
  <c r="J29" i="6"/>
  <c r="K29" i="6"/>
  <c r="C32" i="6"/>
  <c r="D32" i="6"/>
  <c r="E32" i="6"/>
  <c r="F32" i="6"/>
  <c r="G32" i="6"/>
  <c r="H32" i="6"/>
  <c r="I32" i="6"/>
  <c r="J32" i="6"/>
  <c r="K32" i="6"/>
  <c r="C35" i="6"/>
  <c r="D35" i="6"/>
  <c r="E35" i="6"/>
  <c r="F35" i="6"/>
  <c r="G35" i="6"/>
  <c r="H35" i="6"/>
  <c r="I35" i="6"/>
  <c r="J35" i="6"/>
  <c r="K35" i="6"/>
  <c r="C38" i="6"/>
  <c r="D38" i="6"/>
  <c r="E38" i="6"/>
  <c r="F38" i="6"/>
  <c r="G38" i="6"/>
  <c r="H38" i="6"/>
  <c r="I38" i="6"/>
  <c r="J38" i="6"/>
  <c r="K38" i="6"/>
  <c r="C41" i="6"/>
  <c r="D41" i="6"/>
  <c r="E41" i="6"/>
  <c r="F41" i="6"/>
  <c r="G41" i="6"/>
  <c r="H41" i="6"/>
  <c r="I41" i="6"/>
  <c r="J41" i="6"/>
  <c r="K41" i="6"/>
  <c r="C42" i="6"/>
  <c r="D42" i="6"/>
  <c r="E42" i="6"/>
  <c r="F42" i="6"/>
  <c r="G42" i="6"/>
  <c r="H42" i="6"/>
  <c r="I42" i="6"/>
  <c r="J42" i="6"/>
  <c r="K42" i="6"/>
  <c r="C43" i="6"/>
  <c r="D43" i="6"/>
  <c r="E43" i="6"/>
  <c r="F43" i="6"/>
  <c r="G43" i="6"/>
  <c r="H43" i="6"/>
  <c r="I43" i="6"/>
  <c r="J43" i="6"/>
  <c r="K43" i="6"/>
  <c r="C59" i="6"/>
  <c r="C60" i="6"/>
  <c r="D60" i="6"/>
  <c r="E60" i="6"/>
  <c r="F60" i="6"/>
  <c r="F59" i="6" s="1"/>
  <c r="G60" i="6"/>
  <c r="H60" i="6"/>
  <c r="I60" i="6"/>
  <c r="J60" i="6"/>
  <c r="K60" i="6"/>
  <c r="C61" i="6"/>
  <c r="D61" i="6"/>
  <c r="E61" i="6"/>
  <c r="E59" i="6" s="1"/>
  <c r="F61" i="6"/>
  <c r="G61" i="6"/>
  <c r="H61" i="6"/>
  <c r="I61" i="6"/>
  <c r="J61" i="6"/>
  <c r="K61" i="6"/>
  <c r="E9" i="5"/>
  <c r="F9" i="5"/>
  <c r="F10" i="5"/>
  <c r="M10" i="5"/>
  <c r="N10" i="5"/>
  <c r="C11" i="5"/>
  <c r="D11" i="5"/>
  <c r="E11" i="5"/>
  <c r="F11" i="5"/>
  <c r="G11" i="5"/>
  <c r="H11" i="5"/>
  <c r="I11" i="5"/>
  <c r="J11" i="5"/>
  <c r="K11" i="5"/>
  <c r="L11" i="5"/>
  <c r="M11" i="5"/>
  <c r="M8" i="5" s="1"/>
  <c r="N11" i="5"/>
  <c r="N8" i="5" s="1"/>
  <c r="O11" i="5"/>
  <c r="P11" i="5"/>
  <c r="Q11" i="5"/>
  <c r="R11" i="5"/>
  <c r="M14" i="5"/>
  <c r="N14" i="5"/>
  <c r="C15" i="5"/>
  <c r="C9" i="5" s="1"/>
  <c r="D15" i="5"/>
  <c r="D14" i="5" s="1"/>
  <c r="D8" i="5" s="1"/>
  <c r="E15" i="5"/>
  <c r="E14" i="5" s="1"/>
  <c r="E8" i="5" s="1"/>
  <c r="F15" i="5"/>
  <c r="F14" i="5" s="1"/>
  <c r="F8" i="5" s="1"/>
  <c r="G15" i="5"/>
  <c r="G9" i="5" s="1"/>
  <c r="H15" i="5"/>
  <c r="H9" i="5" s="1"/>
  <c r="I15" i="5"/>
  <c r="I9" i="5" s="1"/>
  <c r="J15" i="5"/>
  <c r="J9" i="5" s="1"/>
  <c r="K15" i="5"/>
  <c r="K9" i="5" s="1"/>
  <c r="L15" i="5"/>
  <c r="L14" i="5" s="1"/>
  <c r="M15" i="5"/>
  <c r="M9" i="5" s="1"/>
  <c r="N15" i="5"/>
  <c r="N9" i="5" s="1"/>
  <c r="O15" i="5"/>
  <c r="O9" i="5" s="1"/>
  <c r="P15" i="5"/>
  <c r="P9" i="5" s="1"/>
  <c r="Q15" i="5"/>
  <c r="Q9" i="5" s="1"/>
  <c r="R15" i="5"/>
  <c r="R9" i="5" s="1"/>
  <c r="C16" i="5"/>
  <c r="C10" i="5" s="1"/>
  <c r="D16" i="5"/>
  <c r="D10" i="5" s="1"/>
  <c r="E16" i="5"/>
  <c r="E10" i="5" s="1"/>
  <c r="F16" i="5"/>
  <c r="G16" i="5"/>
  <c r="G10" i="5" s="1"/>
  <c r="H16" i="5"/>
  <c r="H10" i="5" s="1"/>
  <c r="I16" i="5"/>
  <c r="I10" i="5" s="1"/>
  <c r="J16" i="5"/>
  <c r="J10" i="5" s="1"/>
  <c r="K16" i="5"/>
  <c r="K10" i="5" s="1"/>
  <c r="L16" i="5"/>
  <c r="L10" i="5" s="1"/>
  <c r="M16" i="5"/>
  <c r="N16" i="5"/>
  <c r="O16" i="5"/>
  <c r="O10" i="5" s="1"/>
  <c r="P16" i="5"/>
  <c r="P10" i="5" s="1"/>
  <c r="Q16" i="5"/>
  <c r="Q10" i="5" s="1"/>
  <c r="R16" i="5"/>
  <c r="R10" i="5" s="1"/>
  <c r="C17" i="5"/>
  <c r="D17" i="5"/>
  <c r="E17" i="5"/>
  <c r="F17" i="5"/>
  <c r="G17" i="5"/>
  <c r="H17" i="5"/>
  <c r="I17" i="5"/>
  <c r="J17" i="5"/>
  <c r="K17" i="5"/>
  <c r="L17" i="5"/>
  <c r="M17" i="5"/>
  <c r="N17" i="5"/>
  <c r="O17" i="5"/>
  <c r="P17" i="5"/>
  <c r="Q17" i="5"/>
  <c r="R17" i="5"/>
  <c r="C20" i="5"/>
  <c r="D20" i="5"/>
  <c r="E20" i="5"/>
  <c r="F20" i="5"/>
  <c r="G20" i="5"/>
  <c r="H20" i="5"/>
  <c r="I20" i="5"/>
  <c r="J20" i="5"/>
  <c r="K20" i="5"/>
  <c r="L20" i="5"/>
  <c r="M20" i="5"/>
  <c r="N20" i="5"/>
  <c r="O20" i="5"/>
  <c r="P20" i="5"/>
  <c r="Q20" i="5"/>
  <c r="R20" i="5"/>
  <c r="C23" i="5"/>
  <c r="D23" i="5"/>
  <c r="E23" i="5"/>
  <c r="F23" i="5"/>
  <c r="G23" i="5"/>
  <c r="H23" i="5"/>
  <c r="I23" i="5"/>
  <c r="J23" i="5"/>
  <c r="K23" i="5"/>
  <c r="L23" i="5"/>
  <c r="M23" i="5"/>
  <c r="N23" i="5"/>
  <c r="O23" i="5"/>
  <c r="P23" i="5"/>
  <c r="Q23" i="5"/>
  <c r="R23" i="5"/>
  <c r="C26" i="5"/>
  <c r="D26" i="5"/>
  <c r="E26" i="5"/>
  <c r="F26" i="5"/>
  <c r="G26" i="5"/>
  <c r="H26" i="5"/>
  <c r="I26" i="5"/>
  <c r="J26" i="5"/>
  <c r="K26" i="5"/>
  <c r="L26" i="5"/>
  <c r="M26" i="5"/>
  <c r="N26" i="5"/>
  <c r="O26" i="5"/>
  <c r="P26" i="5"/>
  <c r="Q26" i="5"/>
  <c r="R26" i="5"/>
  <c r="C29" i="5"/>
  <c r="D29" i="5"/>
  <c r="E29" i="5"/>
  <c r="F29" i="5"/>
  <c r="G29" i="5"/>
  <c r="H29" i="5"/>
  <c r="I29" i="5"/>
  <c r="J29" i="5"/>
  <c r="K29" i="5"/>
  <c r="L29" i="5"/>
  <c r="M29" i="5"/>
  <c r="N29" i="5"/>
  <c r="O29" i="5"/>
  <c r="P29" i="5"/>
  <c r="Q29" i="5"/>
  <c r="R29" i="5"/>
  <c r="C32" i="5"/>
  <c r="D32" i="5"/>
  <c r="E32" i="5"/>
  <c r="F32" i="5"/>
  <c r="G32" i="5"/>
  <c r="H32" i="5"/>
  <c r="I32" i="5"/>
  <c r="J32" i="5"/>
  <c r="K32" i="5"/>
  <c r="L32" i="5"/>
  <c r="M32" i="5"/>
  <c r="N32" i="5"/>
  <c r="O32" i="5"/>
  <c r="P32" i="5"/>
  <c r="Q32" i="5"/>
  <c r="R32" i="5"/>
  <c r="C35" i="5"/>
  <c r="D35" i="5"/>
  <c r="E35" i="5"/>
  <c r="F35" i="5"/>
  <c r="G35" i="5"/>
  <c r="H35" i="5"/>
  <c r="I35" i="5"/>
  <c r="J35" i="5"/>
  <c r="K35" i="5"/>
  <c r="L35" i="5"/>
  <c r="M35" i="5"/>
  <c r="N35" i="5"/>
  <c r="O35" i="5"/>
  <c r="P35" i="5"/>
  <c r="Q35" i="5"/>
  <c r="R35" i="5"/>
  <c r="C38" i="5"/>
  <c r="D38" i="5"/>
  <c r="E38" i="5"/>
  <c r="F38" i="5"/>
  <c r="G38" i="5"/>
  <c r="H38" i="5"/>
  <c r="I38" i="5"/>
  <c r="J38" i="5"/>
  <c r="K38" i="5"/>
  <c r="L38" i="5"/>
  <c r="M38" i="5"/>
  <c r="N38" i="5"/>
  <c r="O38" i="5"/>
  <c r="P38" i="5"/>
  <c r="Q38" i="5"/>
  <c r="R38" i="5"/>
  <c r="C41" i="5"/>
  <c r="D41" i="5"/>
  <c r="E41" i="5"/>
  <c r="F41" i="5"/>
  <c r="G41" i="5"/>
  <c r="H41" i="5"/>
  <c r="I41" i="5"/>
  <c r="J41" i="5"/>
  <c r="K41" i="5"/>
  <c r="L41" i="5"/>
  <c r="M41" i="5"/>
  <c r="N41" i="5"/>
  <c r="O41" i="5"/>
  <c r="P41" i="5"/>
  <c r="Q41" i="5"/>
  <c r="R41" i="5"/>
  <c r="C42" i="5"/>
  <c r="D42" i="5"/>
  <c r="E42" i="5"/>
  <c r="F42" i="5"/>
  <c r="G42" i="5"/>
  <c r="H42" i="5"/>
  <c r="I42" i="5"/>
  <c r="J42" i="5"/>
  <c r="K42" i="5"/>
  <c r="L42" i="5"/>
  <c r="M42" i="5"/>
  <c r="N42" i="5"/>
  <c r="O42" i="5"/>
  <c r="P42" i="5"/>
  <c r="Q42" i="5"/>
  <c r="R42" i="5"/>
  <c r="C43" i="5"/>
  <c r="D43" i="5"/>
  <c r="E43" i="5"/>
  <c r="F43" i="5"/>
  <c r="G43" i="5"/>
  <c r="H43" i="5"/>
  <c r="I43" i="5"/>
  <c r="J43" i="5"/>
  <c r="K43" i="5"/>
  <c r="L43" i="5"/>
  <c r="M43" i="5"/>
  <c r="N43" i="5"/>
  <c r="O43" i="5"/>
  <c r="P43" i="5"/>
  <c r="Q43" i="5"/>
  <c r="R43" i="5"/>
  <c r="D59" i="5"/>
  <c r="E59" i="5"/>
  <c r="F59" i="5"/>
  <c r="K59" i="5"/>
  <c r="N59" i="5"/>
  <c r="Q59" i="5"/>
  <c r="C60" i="5"/>
  <c r="C59" i="5" s="1"/>
  <c r="D60" i="5"/>
  <c r="E60" i="5"/>
  <c r="F60" i="5"/>
  <c r="G60" i="5"/>
  <c r="H60" i="5"/>
  <c r="I60" i="5"/>
  <c r="J60" i="5"/>
  <c r="K60" i="5"/>
  <c r="L60" i="5"/>
  <c r="M60" i="5"/>
  <c r="M59" i="5" s="1"/>
  <c r="N60" i="5"/>
  <c r="O60" i="5"/>
  <c r="O59" i="5" s="1"/>
  <c r="P60" i="5"/>
  <c r="Q60" i="5"/>
  <c r="R60" i="5"/>
  <c r="R59" i="5" s="1"/>
  <c r="C61" i="5"/>
  <c r="D61" i="5"/>
  <c r="E61" i="5"/>
  <c r="F61" i="5"/>
  <c r="G61" i="5"/>
  <c r="H61" i="5"/>
  <c r="I61" i="5"/>
  <c r="J61" i="5"/>
  <c r="K61" i="5"/>
  <c r="L61" i="5"/>
  <c r="M61" i="5"/>
  <c r="N61" i="5"/>
  <c r="O61" i="5"/>
  <c r="P61" i="5"/>
  <c r="Q61" i="5"/>
  <c r="R61" i="5"/>
  <c r="I8" i="4"/>
  <c r="M8" i="4"/>
  <c r="L9" i="4"/>
  <c r="C10" i="4"/>
  <c r="D10" i="4"/>
  <c r="J10" i="4"/>
  <c r="K10" i="4"/>
  <c r="L10" i="4"/>
  <c r="C11" i="4"/>
  <c r="D11" i="4"/>
  <c r="E11" i="4"/>
  <c r="E8" i="4" s="1"/>
  <c r="F11" i="4"/>
  <c r="F8" i="4" s="1"/>
  <c r="G11" i="4"/>
  <c r="H11" i="4"/>
  <c r="H8" i="4" s="1"/>
  <c r="I11" i="4"/>
  <c r="J11" i="4"/>
  <c r="K11" i="4"/>
  <c r="L11" i="4"/>
  <c r="F14" i="4"/>
  <c r="G14" i="4"/>
  <c r="G8" i="4" s="1"/>
  <c r="H14" i="4"/>
  <c r="C15" i="4"/>
  <c r="C9" i="4" s="1"/>
  <c r="D15" i="4"/>
  <c r="D14" i="4" s="1"/>
  <c r="D8" i="4" s="1"/>
  <c r="E15" i="4"/>
  <c r="E14" i="4" s="1"/>
  <c r="F15" i="4"/>
  <c r="F9" i="4" s="1"/>
  <c r="G15" i="4"/>
  <c r="G9" i="4" s="1"/>
  <c r="H15" i="4"/>
  <c r="H9" i="4" s="1"/>
  <c r="I15" i="4"/>
  <c r="I14" i="4" s="1"/>
  <c r="J15" i="4"/>
  <c r="J14" i="4" s="1"/>
  <c r="K15" i="4"/>
  <c r="K9" i="4" s="1"/>
  <c r="L15" i="4"/>
  <c r="L14" i="4" s="1"/>
  <c r="C16" i="4"/>
  <c r="C14" i="4" s="1"/>
  <c r="D16" i="4"/>
  <c r="E16" i="4"/>
  <c r="E10" i="4" s="1"/>
  <c r="F16" i="4"/>
  <c r="F10" i="4" s="1"/>
  <c r="G16" i="4"/>
  <c r="G10" i="4" s="1"/>
  <c r="H16" i="4"/>
  <c r="H10" i="4" s="1"/>
  <c r="I16" i="4"/>
  <c r="I10" i="4" s="1"/>
  <c r="J16" i="4"/>
  <c r="K16" i="4"/>
  <c r="K14" i="4" s="1"/>
  <c r="L16" i="4"/>
  <c r="C17" i="4"/>
  <c r="D17" i="4"/>
  <c r="E17" i="4"/>
  <c r="F17" i="4"/>
  <c r="G17" i="4"/>
  <c r="H17" i="4"/>
  <c r="I17" i="4"/>
  <c r="J17" i="4"/>
  <c r="K17" i="4"/>
  <c r="L17" i="4"/>
  <c r="C20" i="4"/>
  <c r="D20" i="4"/>
  <c r="E20" i="4"/>
  <c r="F20" i="4"/>
  <c r="G20" i="4"/>
  <c r="H20" i="4"/>
  <c r="I20" i="4"/>
  <c r="J20" i="4"/>
  <c r="K20" i="4"/>
  <c r="L20" i="4"/>
  <c r="C23" i="4"/>
  <c r="D23" i="4"/>
  <c r="E23" i="4"/>
  <c r="F23" i="4"/>
  <c r="G23" i="4"/>
  <c r="H23" i="4"/>
  <c r="I23" i="4"/>
  <c r="J23" i="4"/>
  <c r="K23" i="4"/>
  <c r="L23" i="4"/>
  <c r="C26" i="4"/>
  <c r="D26" i="4"/>
  <c r="E26" i="4"/>
  <c r="F26" i="4"/>
  <c r="G26" i="4"/>
  <c r="H26" i="4"/>
  <c r="I26" i="4"/>
  <c r="J26" i="4"/>
  <c r="K26" i="4"/>
  <c r="L26" i="4"/>
  <c r="C29" i="4"/>
  <c r="D29" i="4"/>
  <c r="E29" i="4"/>
  <c r="F29" i="4"/>
  <c r="G29" i="4"/>
  <c r="H29" i="4"/>
  <c r="I29" i="4"/>
  <c r="J29" i="4"/>
  <c r="K29" i="4"/>
  <c r="L29" i="4"/>
  <c r="C32" i="4"/>
  <c r="D32" i="4"/>
  <c r="E32" i="4"/>
  <c r="F32" i="4"/>
  <c r="G32" i="4"/>
  <c r="H32" i="4"/>
  <c r="I32" i="4"/>
  <c r="J32" i="4"/>
  <c r="K32" i="4"/>
  <c r="L32" i="4"/>
  <c r="C35" i="4"/>
  <c r="D35" i="4"/>
  <c r="E35" i="4"/>
  <c r="F35" i="4"/>
  <c r="G35" i="4"/>
  <c r="H35" i="4"/>
  <c r="I35" i="4"/>
  <c r="J35" i="4"/>
  <c r="K35" i="4"/>
  <c r="L35" i="4"/>
  <c r="C38" i="4"/>
  <c r="D38" i="4"/>
  <c r="E38" i="4"/>
  <c r="F38" i="4"/>
  <c r="G38" i="4"/>
  <c r="H38" i="4"/>
  <c r="I38" i="4"/>
  <c r="J38" i="4"/>
  <c r="K38" i="4"/>
  <c r="L38" i="4"/>
  <c r="K41" i="4"/>
  <c r="L41" i="4"/>
  <c r="C42" i="4"/>
  <c r="C41" i="4" s="1"/>
  <c r="D42" i="4"/>
  <c r="D41" i="4" s="1"/>
  <c r="E42" i="4"/>
  <c r="F42" i="4"/>
  <c r="G42" i="4"/>
  <c r="H42" i="4"/>
  <c r="I42" i="4"/>
  <c r="I41" i="4" s="1"/>
  <c r="J42" i="4"/>
  <c r="J41" i="4" s="1"/>
  <c r="K42" i="4"/>
  <c r="L42" i="4"/>
  <c r="C43" i="4"/>
  <c r="D43" i="4"/>
  <c r="E43" i="4"/>
  <c r="F43" i="4"/>
  <c r="G43" i="4"/>
  <c r="G41" i="4" s="1"/>
  <c r="H43" i="4"/>
  <c r="I43" i="4"/>
  <c r="J43" i="4"/>
  <c r="K43" i="4"/>
  <c r="L43" i="4"/>
  <c r="H59" i="4"/>
  <c r="C60" i="4"/>
  <c r="D60" i="4"/>
  <c r="E60" i="4"/>
  <c r="F60" i="4"/>
  <c r="G60" i="4"/>
  <c r="G59" i="4" s="1"/>
  <c r="H60" i="4"/>
  <c r="I60" i="4"/>
  <c r="J60" i="4"/>
  <c r="J59" i="4" s="1"/>
  <c r="K60" i="4"/>
  <c r="L60" i="4"/>
  <c r="C61" i="4"/>
  <c r="D61" i="4"/>
  <c r="D59" i="4" s="1"/>
  <c r="E61" i="4"/>
  <c r="F61" i="4"/>
  <c r="G61" i="4"/>
  <c r="H61" i="4"/>
  <c r="I61" i="4"/>
  <c r="I59" i="4" s="1"/>
  <c r="J61" i="4"/>
  <c r="K61" i="4"/>
  <c r="L61" i="4"/>
  <c r="L59" i="4" s="1"/>
  <c r="B8" i="3"/>
  <c r="B6" i="3" s="1"/>
  <c r="C8" i="3"/>
  <c r="C6" i="3" s="1"/>
  <c r="D8" i="3"/>
  <c r="D6" i="3" s="1"/>
  <c r="E8" i="3"/>
  <c r="E6" i="3" s="1"/>
  <c r="F8" i="3"/>
  <c r="F6" i="3" s="1"/>
  <c r="G8" i="3"/>
  <c r="G6" i="3" s="1"/>
  <c r="H8" i="3"/>
  <c r="H6" i="3" s="1"/>
  <c r="I8" i="3"/>
  <c r="I6" i="3" s="1"/>
  <c r="J8" i="3"/>
  <c r="J6" i="3" s="1"/>
  <c r="K8" i="3"/>
  <c r="K6" i="3" s="1"/>
  <c r="L8" i="3"/>
  <c r="L6" i="3" s="1"/>
  <c r="M8" i="3"/>
  <c r="M6" i="3" s="1"/>
  <c r="N8" i="3"/>
  <c r="N6" i="3" s="1"/>
  <c r="O8" i="3"/>
  <c r="O6" i="3" s="1"/>
  <c r="P8" i="3"/>
  <c r="P6" i="3" s="1"/>
  <c r="Q8" i="3"/>
  <c r="Q6" i="3" s="1"/>
  <c r="B17" i="3"/>
  <c r="C17" i="3"/>
  <c r="D17" i="3"/>
  <c r="E17" i="3"/>
  <c r="F17" i="3"/>
  <c r="G17" i="3"/>
  <c r="H17" i="3"/>
  <c r="I17" i="3"/>
  <c r="J17" i="3"/>
  <c r="K17" i="3"/>
  <c r="L17" i="3"/>
  <c r="M17" i="3"/>
  <c r="N17" i="3"/>
  <c r="O17" i="3"/>
  <c r="P17" i="3"/>
  <c r="Q17" i="3"/>
  <c r="B23" i="3"/>
  <c r="C23" i="3"/>
  <c r="D23" i="3"/>
  <c r="E23" i="3"/>
  <c r="F23" i="3"/>
  <c r="G23" i="3"/>
  <c r="H23" i="3"/>
  <c r="I23" i="3"/>
  <c r="J23" i="3"/>
  <c r="K23" i="3"/>
  <c r="L23" i="3"/>
  <c r="M23" i="3"/>
  <c r="N23" i="3"/>
  <c r="O23" i="3"/>
  <c r="P23" i="3"/>
  <c r="Q23" i="3"/>
  <c r="B7" i="2"/>
  <c r="C7" i="2"/>
  <c r="F7" i="2"/>
  <c r="H7" i="2"/>
  <c r="I7" i="2"/>
  <c r="K7" i="2"/>
  <c r="B9" i="2"/>
  <c r="C9" i="2"/>
  <c r="D9" i="2"/>
  <c r="D7" i="2" s="1"/>
  <c r="E9" i="2"/>
  <c r="E7" i="2" s="1"/>
  <c r="F9" i="2"/>
  <c r="G9" i="2"/>
  <c r="G7" i="2" s="1"/>
  <c r="H9" i="2"/>
  <c r="I9" i="2"/>
  <c r="J9" i="2"/>
  <c r="J7" i="2" s="1"/>
  <c r="K9" i="2"/>
  <c r="L9" i="2"/>
  <c r="L7" i="2" s="1"/>
  <c r="M9" i="2"/>
  <c r="M7" i="2" s="1"/>
  <c r="B18" i="2"/>
  <c r="C18" i="2"/>
  <c r="D18" i="2"/>
  <c r="E18" i="2"/>
  <c r="F18" i="2"/>
  <c r="G18" i="2"/>
  <c r="H18" i="2"/>
  <c r="I18" i="2"/>
  <c r="J18" i="2"/>
  <c r="K18" i="2"/>
  <c r="L18" i="2"/>
  <c r="M18" i="2"/>
  <c r="B24" i="2"/>
  <c r="C24" i="2"/>
  <c r="D24" i="2"/>
  <c r="E24" i="2"/>
  <c r="F24" i="2"/>
  <c r="G24" i="2"/>
  <c r="H24" i="2"/>
  <c r="I24" i="2"/>
  <c r="J24" i="2"/>
  <c r="K24" i="2"/>
  <c r="L24" i="2"/>
  <c r="M24" i="2"/>
  <c r="D6" i="1"/>
  <c r="E6" i="1"/>
  <c r="F6" i="1"/>
  <c r="H6" i="1"/>
  <c r="I6" i="1"/>
  <c r="M6" i="1"/>
  <c r="N6" i="1"/>
  <c r="B8" i="1"/>
  <c r="B6" i="1" s="1"/>
  <c r="C8" i="1"/>
  <c r="C6" i="1" s="1"/>
  <c r="D8" i="1"/>
  <c r="E8" i="1"/>
  <c r="F8" i="1"/>
  <c r="G8" i="1"/>
  <c r="G6" i="1" s="1"/>
  <c r="H8" i="1"/>
  <c r="I8" i="1"/>
  <c r="J8" i="1"/>
  <c r="J6" i="1" s="1"/>
  <c r="K8" i="1"/>
  <c r="K6" i="1" s="1"/>
  <c r="L8" i="1"/>
  <c r="L6" i="1" s="1"/>
  <c r="M8" i="1"/>
  <c r="N8" i="1"/>
  <c r="O8" i="1"/>
  <c r="O6" i="1" s="1"/>
  <c r="B17" i="1"/>
  <c r="D17" i="1"/>
  <c r="E17" i="1"/>
  <c r="F17" i="1"/>
  <c r="L17" i="1"/>
  <c r="M17" i="1"/>
  <c r="N17" i="1"/>
  <c r="O17" i="1"/>
  <c r="B18" i="1"/>
  <c r="C18" i="1"/>
  <c r="C17" i="1" s="1"/>
  <c r="D18" i="1"/>
  <c r="E18" i="1"/>
  <c r="F18" i="1"/>
  <c r="G18" i="1"/>
  <c r="G17" i="1" s="1"/>
  <c r="H18" i="1"/>
  <c r="H17" i="1" s="1"/>
  <c r="I18" i="1"/>
  <c r="I17" i="1" s="1"/>
  <c r="J18" i="1"/>
  <c r="J17" i="1" s="1"/>
  <c r="K18" i="1"/>
  <c r="K17" i="1" s="1"/>
  <c r="L18" i="1"/>
  <c r="M18" i="1"/>
  <c r="N18" i="1"/>
  <c r="O18" i="1"/>
  <c r="B23" i="1"/>
  <c r="C23" i="1"/>
  <c r="I23" i="1"/>
  <c r="J23" i="1"/>
  <c r="K23" i="1"/>
  <c r="L23" i="1"/>
  <c r="B24" i="1"/>
  <c r="C24" i="1"/>
  <c r="D24" i="1"/>
  <c r="D23" i="1" s="1"/>
  <c r="E24" i="1"/>
  <c r="E23" i="1" s="1"/>
  <c r="F24" i="1"/>
  <c r="F23" i="1" s="1"/>
  <c r="G24" i="1"/>
  <c r="G23" i="1" s="1"/>
  <c r="H24" i="1"/>
  <c r="H23" i="1" s="1"/>
  <c r="I24" i="1"/>
  <c r="J24" i="1"/>
  <c r="K24" i="1"/>
  <c r="L24" i="1"/>
  <c r="M24" i="1"/>
  <c r="M23" i="1" s="1"/>
  <c r="N24" i="1"/>
  <c r="N23" i="1" s="1"/>
  <c r="O24" i="1"/>
  <c r="O23" i="1" s="1"/>
  <c r="L8" i="5" l="1"/>
  <c r="K14" i="10"/>
  <c r="L35" i="10"/>
  <c r="J8" i="5"/>
  <c r="L9" i="5"/>
  <c r="I11" i="11"/>
  <c r="F11" i="13"/>
  <c r="L15" i="15"/>
  <c r="L13" i="15"/>
  <c r="J17" i="10"/>
  <c r="G17" i="13"/>
  <c r="G16" i="13" s="1"/>
  <c r="C11" i="15"/>
  <c r="H12" i="10"/>
  <c r="K15" i="10"/>
  <c r="K9" i="10" s="1"/>
  <c r="J15" i="12"/>
  <c r="J17" i="15"/>
  <c r="J11" i="15" s="1"/>
  <c r="L24" i="10"/>
  <c r="L23" i="10" s="1"/>
  <c r="J23" i="10"/>
  <c r="I13" i="10"/>
  <c r="I10" i="10" s="1"/>
  <c r="G10" i="10"/>
  <c r="D8" i="10"/>
  <c r="I15" i="12"/>
  <c r="E8" i="14"/>
  <c r="I17" i="15"/>
  <c r="I11" i="15" s="1"/>
  <c r="H41" i="4"/>
  <c r="L8" i="4"/>
  <c r="I59" i="5"/>
  <c r="G14" i="6"/>
  <c r="G8" i="6" s="1"/>
  <c r="L31" i="10"/>
  <c r="L16" i="10" s="1"/>
  <c r="L10" i="10" s="1"/>
  <c r="L30" i="10"/>
  <c r="L29" i="10" s="1"/>
  <c r="F10" i="10"/>
  <c r="N8" i="10"/>
  <c r="C8" i="10"/>
  <c r="L17" i="11"/>
  <c r="L11" i="11" s="1"/>
  <c r="D17" i="11"/>
  <c r="D11" i="11" s="1"/>
  <c r="E11" i="11"/>
  <c r="F15" i="12"/>
  <c r="D8" i="14"/>
  <c r="F17" i="15"/>
  <c r="F11" i="15" s="1"/>
  <c r="I8" i="5"/>
  <c r="I15" i="10"/>
  <c r="I17" i="10"/>
  <c r="I14" i="10" s="1"/>
  <c r="H10" i="10"/>
  <c r="F14" i="14"/>
  <c r="F8" i="14" s="1"/>
  <c r="G8" i="5"/>
  <c r="D9" i="5"/>
  <c r="K8" i="4"/>
  <c r="C8" i="4"/>
  <c r="E9" i="4"/>
  <c r="H59" i="5"/>
  <c r="L37" i="10"/>
  <c r="F16" i="10"/>
  <c r="N14" i="10"/>
  <c r="M8" i="10"/>
  <c r="K17" i="11"/>
  <c r="K11" i="11" s="1"/>
  <c r="C17" i="11"/>
  <c r="K17" i="13"/>
  <c r="K11" i="13" s="1"/>
  <c r="C17" i="13"/>
  <c r="C11" i="13" s="1"/>
  <c r="F10" i="14"/>
  <c r="L18" i="10"/>
  <c r="D17" i="13"/>
  <c r="D11" i="13" s="1"/>
  <c r="C59" i="4"/>
  <c r="O10" i="10"/>
  <c r="J8" i="4"/>
  <c r="D9" i="4"/>
  <c r="G59" i="5"/>
  <c r="E10" i="6"/>
  <c r="E14" i="6"/>
  <c r="E8" i="6" s="1"/>
  <c r="F9" i="6"/>
  <c r="F14" i="6"/>
  <c r="F8" i="6" s="1"/>
  <c r="O11" i="10"/>
  <c r="K8" i="10"/>
  <c r="J17" i="11"/>
  <c r="C11" i="11"/>
  <c r="J17" i="13"/>
  <c r="J11" i="13" s="1"/>
  <c r="I11" i="13"/>
  <c r="I10" i="14"/>
  <c r="E11" i="13"/>
  <c r="K8" i="5"/>
  <c r="C8" i="5"/>
  <c r="J8" i="6"/>
  <c r="O15" i="10"/>
  <c r="O9" i="10" s="1"/>
  <c r="I17" i="11"/>
  <c r="J11" i="11"/>
  <c r="E15" i="12"/>
  <c r="I17" i="13"/>
  <c r="H11" i="13"/>
  <c r="F9" i="14"/>
  <c r="E17" i="15"/>
  <c r="E11" i="15"/>
  <c r="K14" i="5"/>
  <c r="C14" i="5"/>
  <c r="L39" i="10"/>
  <c r="L38" i="10" s="1"/>
  <c r="L33" i="10"/>
  <c r="L32" i="10" s="1"/>
  <c r="L27" i="10"/>
  <c r="L26" i="10" s="1"/>
  <c r="L21" i="10"/>
  <c r="L20" i="10" s="1"/>
  <c r="I15" i="14"/>
  <c r="H8" i="14"/>
  <c r="I8" i="14" s="1"/>
  <c r="J9" i="4"/>
  <c r="R14" i="5"/>
  <c r="R8" i="5" s="1"/>
  <c r="J14" i="5"/>
  <c r="L40" i="10"/>
  <c r="H14" i="10"/>
  <c r="F11" i="10"/>
  <c r="I9" i="4"/>
  <c r="Q14" i="5"/>
  <c r="Q8" i="5" s="1"/>
  <c r="I14" i="5"/>
  <c r="O17" i="10"/>
  <c r="O14" i="10" s="1"/>
  <c r="G14" i="10"/>
  <c r="G12" i="10" s="1"/>
  <c r="P14" i="5"/>
  <c r="P8" i="5" s="1"/>
  <c r="H14" i="5"/>
  <c r="H8" i="5" s="1"/>
  <c r="F17" i="10"/>
  <c r="F14" i="10" s="1"/>
  <c r="L11" i="10"/>
  <c r="O14" i="5"/>
  <c r="O8" i="5" s="1"/>
  <c r="G14" i="5"/>
  <c r="I12" i="10" l="1"/>
  <c r="G9" i="10"/>
  <c r="G11" i="10"/>
  <c r="G8" i="10" s="1"/>
  <c r="G15" i="13"/>
  <c r="G13" i="13"/>
  <c r="J14" i="10"/>
  <c r="J8" i="10" s="1"/>
  <c r="L17" i="10"/>
  <c r="L14" i="10" s="1"/>
  <c r="L8" i="10" s="1"/>
  <c r="L15" i="10"/>
  <c r="L9" i="10" s="1"/>
  <c r="H11" i="10"/>
  <c r="H8" i="10" s="1"/>
  <c r="H9" i="10"/>
  <c r="O8" i="10"/>
  <c r="L12" i="15"/>
  <c r="L14" i="15"/>
  <c r="L11" i="15" s="1"/>
  <c r="F8" i="10"/>
  <c r="G12" i="13" l="1"/>
  <c r="G14" i="13"/>
  <c r="G11" i="13" s="1"/>
  <c r="I9" i="10"/>
  <c r="I11" i="10"/>
  <c r="I8" i="10" s="1"/>
</calcChain>
</file>

<file path=xl/sharedStrings.xml><?xml version="1.0" encoding="utf-8"?>
<sst xmlns="http://schemas.openxmlformats.org/spreadsheetml/2006/main" count="4082" uniqueCount="205">
  <si>
    <t>（イ）：特定健康診査及び健康増進法に基づく健康診査受診者のうち、検査結果から生活習慣病の発症予防等のため個別健康教育等による指導が有効であると医師が認めた者で本年度中に指導を開始した実人員を教育内容別に計上すること。</t>
    <rPh sb="4" eb="6">
      <t>トクテイ</t>
    </rPh>
    <rPh sb="6" eb="8">
      <t>ケンコウ</t>
    </rPh>
    <rPh sb="8" eb="10">
      <t>シンサ</t>
    </rPh>
    <rPh sb="10" eb="11">
      <t>オヨ</t>
    </rPh>
    <rPh sb="12" eb="14">
      <t>ケンコウ</t>
    </rPh>
    <rPh sb="14" eb="17">
      <t>ゾウシンホウ</t>
    </rPh>
    <rPh sb="18" eb="19">
      <t>モト</t>
    </rPh>
    <rPh sb="21" eb="23">
      <t>ケンコウ</t>
    </rPh>
    <rPh sb="23" eb="25">
      <t>シンサ</t>
    </rPh>
    <rPh sb="25" eb="28">
      <t>ジュシンシャ</t>
    </rPh>
    <rPh sb="32" eb="34">
      <t>ケンサ</t>
    </rPh>
    <rPh sb="34" eb="36">
      <t>ケッカ</t>
    </rPh>
    <rPh sb="38" eb="40">
      <t>セイカツ</t>
    </rPh>
    <rPh sb="40" eb="43">
      <t>シュウカンビョウ</t>
    </rPh>
    <rPh sb="44" eb="46">
      <t>ハッショウ</t>
    </rPh>
    <rPh sb="48" eb="49">
      <t>トウ</t>
    </rPh>
    <rPh sb="52" eb="54">
      <t>コベツ</t>
    </rPh>
    <rPh sb="54" eb="56">
      <t>ケンコウ</t>
    </rPh>
    <rPh sb="56" eb="58">
      <t>キョウイク</t>
    </rPh>
    <rPh sb="58" eb="59">
      <t>トウ</t>
    </rPh>
    <rPh sb="62" eb="64">
      <t>シドウ</t>
    </rPh>
    <rPh sb="65" eb="67">
      <t>ユウコウ</t>
    </rPh>
    <rPh sb="71" eb="73">
      <t>イシ</t>
    </rPh>
    <rPh sb="74" eb="75">
      <t>ミト</t>
    </rPh>
    <rPh sb="77" eb="78">
      <t>モノ</t>
    </rPh>
    <rPh sb="79" eb="82">
      <t>ホンネンド</t>
    </rPh>
    <rPh sb="82" eb="83">
      <t>チュウ</t>
    </rPh>
    <rPh sb="84" eb="86">
      <t>シドウ</t>
    </rPh>
    <rPh sb="87" eb="89">
      <t>カイシ</t>
    </rPh>
    <rPh sb="91" eb="94">
      <t>ジツジンイン</t>
    </rPh>
    <rPh sb="95" eb="97">
      <t>キョウイク</t>
    </rPh>
    <rPh sb="97" eb="100">
      <t>ナイヨウベツ</t>
    </rPh>
    <rPh sb="101" eb="103">
      <t>ケイジョウ</t>
    </rPh>
    <phoneticPr fontId="6"/>
  </si>
  <si>
    <t>（ア）：特定健康診査及び健康増進法に基づく健康診査受診者のうち、検査結果から生活習慣病の発症予防等のため指導が必要な者で本年度中に指導を開始した実人員を教育内容別に計上すること。　　　　　　　　　　</t>
    <phoneticPr fontId="6"/>
  </si>
  <si>
    <t>注</t>
    <rPh sb="0" eb="1">
      <t>チュウ</t>
    </rPh>
    <phoneticPr fontId="6"/>
  </si>
  <si>
    <t>資料　地域保健・健康増進事業報告　</t>
    <rPh sb="3" eb="5">
      <t>チイキ</t>
    </rPh>
    <rPh sb="5" eb="7">
      <t>ホケン</t>
    </rPh>
    <rPh sb="8" eb="10">
      <t>ケンコウ</t>
    </rPh>
    <rPh sb="10" eb="12">
      <t>ゾウシン</t>
    </rPh>
    <phoneticPr fontId="6"/>
  </si>
  <si>
    <t>-</t>
  </si>
  <si>
    <t>奥尻町</t>
  </si>
  <si>
    <t>乙部町</t>
  </si>
  <si>
    <t>厚沢部町</t>
  </si>
  <si>
    <t>上ノ国町</t>
  </si>
  <si>
    <t>江差町</t>
  </si>
  <si>
    <t>江差保健所</t>
  </si>
  <si>
    <t>南檜山
第2次保健医療福祉圏</t>
    <phoneticPr fontId="6"/>
  </si>
  <si>
    <t>せたな町</t>
  </si>
  <si>
    <t>今金町</t>
  </si>
  <si>
    <t>長万部町</t>
  </si>
  <si>
    <t>八雲町</t>
  </si>
  <si>
    <t>八雲保健所</t>
  </si>
  <si>
    <t>北渡島檜山
第2次保健医療福祉圏</t>
    <phoneticPr fontId="6"/>
  </si>
  <si>
    <t>森町</t>
    <rPh sb="0" eb="2">
      <t>モリマチ</t>
    </rPh>
    <phoneticPr fontId="6"/>
  </si>
  <si>
    <t>鹿部町</t>
    <rPh sb="0" eb="3">
      <t>シカベチョウ</t>
    </rPh>
    <phoneticPr fontId="6"/>
  </si>
  <si>
    <t>七飯町</t>
    <rPh sb="0" eb="3">
      <t>ナナエチョウ</t>
    </rPh>
    <phoneticPr fontId="6"/>
  </si>
  <si>
    <t>木古内町</t>
    <rPh sb="0" eb="3">
      <t>キコナイ</t>
    </rPh>
    <rPh sb="3" eb="4">
      <t>チョウ</t>
    </rPh>
    <phoneticPr fontId="6"/>
  </si>
  <si>
    <t>知内町</t>
    <rPh sb="0" eb="3">
      <t>シリウチチョウ</t>
    </rPh>
    <phoneticPr fontId="6"/>
  </si>
  <si>
    <t>福島町</t>
    <rPh sb="0" eb="3">
      <t>フクシマチョウ</t>
    </rPh>
    <phoneticPr fontId="6"/>
  </si>
  <si>
    <t>松前町</t>
    <rPh sb="0" eb="3">
      <t>マツマエチョウ</t>
    </rPh>
    <phoneticPr fontId="6"/>
  </si>
  <si>
    <t>北斗市</t>
    <rPh sb="0" eb="3">
      <t>ホクトシ</t>
    </rPh>
    <phoneticPr fontId="6"/>
  </si>
  <si>
    <t>渡島保健所</t>
    <rPh sb="0" eb="2">
      <t>オシマ</t>
    </rPh>
    <phoneticPr fontId="6"/>
  </si>
  <si>
    <t>市立函館</t>
    <rPh sb="0" eb="2">
      <t>シリツ</t>
    </rPh>
    <rPh sb="2" eb="4">
      <t>ハコダテ</t>
    </rPh>
    <phoneticPr fontId="6"/>
  </si>
  <si>
    <t>南渡島
第2次保健医療福祉圏</t>
    <rPh sb="0" eb="1">
      <t>ミナミ</t>
    </rPh>
    <phoneticPr fontId="6"/>
  </si>
  <si>
    <t>全道</t>
  </si>
  <si>
    <t>教育を終了した者</t>
    <rPh sb="0" eb="2">
      <t>キョウイク</t>
    </rPh>
    <rPh sb="3" eb="5">
      <t>シュウリョウ</t>
    </rPh>
    <rPh sb="7" eb="8">
      <t>モノ</t>
    </rPh>
    <phoneticPr fontId="6"/>
  </si>
  <si>
    <t>教育を開始した者</t>
    <rPh sb="0" eb="2">
      <t>キョウイク</t>
    </rPh>
    <rPh sb="3" eb="5">
      <t>カイシ</t>
    </rPh>
    <rPh sb="7" eb="8">
      <t>モノ</t>
    </rPh>
    <phoneticPr fontId="6"/>
  </si>
  <si>
    <t>糖尿病</t>
    <rPh sb="0" eb="3">
      <t>トウニョウビョウ</t>
    </rPh>
    <phoneticPr fontId="6"/>
  </si>
  <si>
    <t>脂質異常症</t>
    <rPh sb="0" eb="2">
      <t>シシツ</t>
    </rPh>
    <rPh sb="2" eb="5">
      <t>イジョウショウ</t>
    </rPh>
    <phoneticPr fontId="6"/>
  </si>
  <si>
    <t>高血圧</t>
    <rPh sb="0" eb="3">
      <t>コウケツアツ</t>
    </rPh>
    <phoneticPr fontId="6"/>
  </si>
  <si>
    <t>喫煙</t>
    <rPh sb="0" eb="2">
      <t>キツエン</t>
    </rPh>
    <phoneticPr fontId="6"/>
  </si>
  <si>
    <t>脂質異常症</t>
    <rPh sb="0" eb="2">
      <t>シシツ</t>
    </rPh>
    <rPh sb="2" eb="4">
      <t>イジョウ</t>
    </rPh>
    <rPh sb="4" eb="5">
      <t>ショウ</t>
    </rPh>
    <phoneticPr fontId="6"/>
  </si>
  <si>
    <t>個別健康教育対象者（イ）</t>
    <rPh sb="0" eb="2">
      <t>コベツ</t>
    </rPh>
    <rPh sb="2" eb="4">
      <t>ケンコウ</t>
    </rPh>
    <rPh sb="4" eb="6">
      <t>キョウイク</t>
    </rPh>
    <rPh sb="6" eb="9">
      <t>タイショウシャ</t>
    </rPh>
    <phoneticPr fontId="6"/>
  </si>
  <si>
    <t>個別健康教育対象者（ア）</t>
    <rPh sb="0" eb="2">
      <t>コベツ</t>
    </rPh>
    <rPh sb="2" eb="4">
      <t>ケンコウ</t>
    </rPh>
    <rPh sb="4" eb="6">
      <t>キョウイク</t>
    </rPh>
    <rPh sb="6" eb="9">
      <t>タイショウシャ</t>
    </rPh>
    <phoneticPr fontId="6"/>
  </si>
  <si>
    <t>平成30年度</t>
    <phoneticPr fontId="6"/>
  </si>
  <si>
    <t>第４２表　健康増進事業（個別健康教育）</t>
    <rPh sb="3" eb="4">
      <t>ヒョウ</t>
    </rPh>
    <rPh sb="5" eb="7">
      <t>ケンコウ</t>
    </rPh>
    <rPh sb="7" eb="9">
      <t>ゾウシン</t>
    </rPh>
    <rPh sb="12" eb="14">
      <t>コベツ</t>
    </rPh>
    <rPh sb="14" eb="16">
      <t>ケンコウ</t>
    </rPh>
    <rPh sb="16" eb="18">
      <t>キョウイク</t>
    </rPh>
    <phoneticPr fontId="6"/>
  </si>
  <si>
    <t>木古内町</t>
    <rPh sb="0" eb="4">
      <t>キコナイチョウ</t>
    </rPh>
    <phoneticPr fontId="6"/>
  </si>
  <si>
    <t>渡島保健所</t>
    <rPh sb="0" eb="2">
      <t>オシマ</t>
    </rPh>
    <rPh sb="2" eb="5">
      <t>ホケンジョ</t>
    </rPh>
    <phoneticPr fontId="6"/>
  </si>
  <si>
    <t>函館市</t>
    <rPh sb="0" eb="3">
      <t>ハコダテシ</t>
    </rPh>
    <phoneticPr fontId="6"/>
  </si>
  <si>
    <t>南渡島圏域</t>
    <rPh sb="0" eb="1">
      <t>ミナミ</t>
    </rPh>
    <rPh sb="1" eb="3">
      <t>オシマ</t>
    </rPh>
    <rPh sb="3" eb="5">
      <t>ケンイキ</t>
    </rPh>
    <phoneticPr fontId="6"/>
  </si>
  <si>
    <t>参加延人員</t>
    <rPh sb="0" eb="2">
      <t>サンカ</t>
    </rPh>
    <rPh sb="2" eb="3">
      <t>ノ</t>
    </rPh>
    <rPh sb="3" eb="5">
      <t>ジンイン</t>
    </rPh>
    <phoneticPr fontId="6"/>
  </si>
  <si>
    <t>開催回数</t>
    <rPh sb="0" eb="2">
      <t>カイサイ</t>
    </rPh>
    <rPh sb="2" eb="4">
      <t>カイスウ</t>
    </rPh>
    <phoneticPr fontId="6"/>
  </si>
  <si>
    <t>（COPD）</t>
    <phoneticPr fontId="6"/>
  </si>
  <si>
    <t>薬</t>
    <rPh sb="0" eb="1">
      <t>クスリ</t>
    </rPh>
    <phoneticPr fontId="6"/>
  </si>
  <si>
    <t>病態別</t>
    <rPh sb="0" eb="3">
      <t>ビョウタイベツ</t>
    </rPh>
    <phoneticPr fontId="6"/>
  </si>
  <si>
    <t>慢性閉塞性肺疾患</t>
    <rPh sb="0" eb="2">
      <t>マンセイ</t>
    </rPh>
    <rPh sb="2" eb="5">
      <t>ヘイソクセイ</t>
    </rPh>
    <rPh sb="5" eb="8">
      <t>ハイシッカン</t>
    </rPh>
    <phoneticPr fontId="6"/>
  </si>
  <si>
    <t>ロコモティブシンドローム（運動器症候群）</t>
    <rPh sb="13" eb="16">
      <t>ウンドウキ</t>
    </rPh>
    <rPh sb="16" eb="19">
      <t>ショウコウグン</t>
    </rPh>
    <phoneticPr fontId="6"/>
  </si>
  <si>
    <t>歯周疾患</t>
    <rPh sb="0" eb="2">
      <t>シシュウ</t>
    </rPh>
    <rPh sb="2" eb="4">
      <t>シッカン</t>
    </rPh>
    <phoneticPr fontId="6"/>
  </si>
  <si>
    <t>一般</t>
    <rPh sb="0" eb="2">
      <t>イッパン</t>
    </rPh>
    <phoneticPr fontId="6"/>
  </si>
  <si>
    <t>集団健康教育</t>
    <rPh sb="0" eb="2">
      <t>シュウダン</t>
    </rPh>
    <rPh sb="2" eb="4">
      <t>ケンコウ</t>
    </rPh>
    <rPh sb="4" eb="6">
      <t>キョウイク</t>
    </rPh>
    <phoneticPr fontId="6"/>
  </si>
  <si>
    <t>第４３表　健康増進事業（集団健康教育）</t>
    <rPh sb="3" eb="4">
      <t>ヒョウ</t>
    </rPh>
    <rPh sb="5" eb="7">
      <t>ケンコウ</t>
    </rPh>
    <rPh sb="7" eb="9">
      <t>ゾウシン</t>
    </rPh>
    <rPh sb="12" eb="14">
      <t>シュウダン</t>
    </rPh>
    <rPh sb="14" eb="16">
      <t>ケンコウ</t>
    </rPh>
    <rPh sb="16" eb="18">
      <t>キョウイク</t>
    </rPh>
    <phoneticPr fontId="6"/>
  </si>
  <si>
    <t>被指導延人員</t>
    <rPh sb="0" eb="1">
      <t>ヒ</t>
    </rPh>
    <rPh sb="1" eb="3">
      <t>シドウ</t>
    </rPh>
    <rPh sb="3" eb="4">
      <t>ノ</t>
    </rPh>
    <rPh sb="4" eb="6">
      <t>ジンイン</t>
    </rPh>
    <phoneticPr fontId="6"/>
  </si>
  <si>
    <t>女性の健康</t>
    <rPh sb="0" eb="2">
      <t>ジョセイ</t>
    </rPh>
    <rPh sb="3" eb="5">
      <t>ケンコウ</t>
    </rPh>
    <phoneticPr fontId="6"/>
  </si>
  <si>
    <t>骨粗鬆症</t>
    <rPh sb="0" eb="4">
      <t>コツソショウショウ</t>
    </rPh>
    <phoneticPr fontId="6"/>
  </si>
  <si>
    <t>歯周疾患</t>
    <rPh sb="0" eb="1">
      <t>ハ</t>
    </rPh>
    <rPh sb="1" eb="2">
      <t>シュウ</t>
    </rPh>
    <rPh sb="2" eb="4">
      <t>シッカン</t>
    </rPh>
    <phoneticPr fontId="6"/>
  </si>
  <si>
    <t>総合健康
相　　談</t>
    <rPh sb="0" eb="2">
      <t>ソウゴウ</t>
    </rPh>
    <rPh sb="2" eb="4">
      <t>ケンコウ</t>
    </rPh>
    <rPh sb="5" eb="6">
      <t>ソウ</t>
    </rPh>
    <rPh sb="8" eb="9">
      <t>ダン</t>
    </rPh>
    <phoneticPr fontId="6"/>
  </si>
  <si>
    <t>重点健康相談</t>
    <rPh sb="0" eb="2">
      <t>ジュウテン</t>
    </rPh>
    <rPh sb="2" eb="4">
      <t>ケンコウ</t>
    </rPh>
    <rPh sb="4" eb="6">
      <t>ソウダン</t>
    </rPh>
    <phoneticPr fontId="6"/>
  </si>
  <si>
    <t>第４４表  健康増進事業（健康相談）</t>
    <rPh sb="6" eb="8">
      <t>ケンコウ</t>
    </rPh>
    <rPh sb="8" eb="10">
      <t>ゾウシン</t>
    </rPh>
    <rPh sb="13" eb="15">
      <t>ケンコウ</t>
    </rPh>
    <rPh sb="15" eb="17">
      <t>ソウダン</t>
    </rPh>
    <phoneticPr fontId="6"/>
  </si>
  <si>
    <t>注   本表は、健康増進法施行規則第4条の２に基づく健康診査</t>
    <rPh sb="0" eb="1">
      <t>チュウ</t>
    </rPh>
    <phoneticPr fontId="6"/>
  </si>
  <si>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6"/>
  </si>
  <si>
    <t>女</t>
  </si>
  <si>
    <t>男</t>
  </si>
  <si>
    <t>総数</t>
  </si>
  <si>
    <t>南檜山
第2次保健医療福祉圏</t>
  </si>
  <si>
    <t>北渡島檜山
第2次保健医療福祉圏</t>
  </si>
  <si>
    <t>-</t>
    <phoneticPr fontId="6"/>
  </si>
  <si>
    <t>女</t>
    <rPh sb="0" eb="1">
      <t>オンナ</t>
    </rPh>
    <phoneticPr fontId="6"/>
  </si>
  <si>
    <t>男</t>
    <rPh sb="0" eb="1">
      <t>オトコ</t>
    </rPh>
    <phoneticPr fontId="6"/>
  </si>
  <si>
    <t>総数</t>
    <rPh sb="0" eb="2">
      <t>ソウスウ</t>
    </rPh>
    <phoneticPr fontId="6"/>
  </si>
  <si>
    <t>渡島保健所</t>
    <rPh sb="0" eb="2">
      <t>オシマ</t>
    </rPh>
    <rPh sb="2" eb="5">
      <t>ホケンショ</t>
    </rPh>
    <phoneticPr fontId="6"/>
  </si>
  <si>
    <t>積極的支援</t>
    <rPh sb="0" eb="3">
      <t>セッキョクテキ</t>
    </rPh>
    <rPh sb="3" eb="5">
      <t>シエン</t>
    </rPh>
    <phoneticPr fontId="6"/>
  </si>
  <si>
    <t>動機付け支援</t>
    <rPh sb="0" eb="2">
      <t>ドウキ</t>
    </rPh>
    <rPh sb="2" eb="3">
      <t>ヅ</t>
    </rPh>
    <rPh sb="4" eb="6">
      <t>シエン</t>
    </rPh>
    <phoneticPr fontId="6"/>
  </si>
  <si>
    <t>詳細な項目実施(再掲）</t>
    <rPh sb="0" eb="2">
      <t>ショウサイ</t>
    </rPh>
    <rPh sb="3" eb="5">
      <t>コウモク</t>
    </rPh>
    <rPh sb="5" eb="7">
      <t>ジッシ</t>
    </rPh>
    <rPh sb="8" eb="10">
      <t>サイケイ</t>
    </rPh>
    <phoneticPr fontId="6"/>
  </si>
  <si>
    <t>該当者</t>
    <rPh sb="0" eb="3">
      <t>ガイトウシャ</t>
    </rPh>
    <phoneticPr fontId="6"/>
  </si>
  <si>
    <t>予備軍</t>
    <rPh sb="0" eb="3">
      <t>ヨビグン</t>
    </rPh>
    <phoneticPr fontId="6"/>
  </si>
  <si>
    <t>保健指導対象者</t>
    <rPh sb="0" eb="2">
      <t>ホケン</t>
    </rPh>
    <rPh sb="2" eb="4">
      <t>シドウ</t>
    </rPh>
    <rPh sb="4" eb="7">
      <t>タイショウシャ</t>
    </rPh>
    <phoneticPr fontId="6"/>
  </si>
  <si>
    <t>服薬中のため保健指導の対象から除外した者</t>
    <rPh sb="0" eb="2">
      <t>フクヤク</t>
    </rPh>
    <rPh sb="2" eb="3">
      <t>チュウ</t>
    </rPh>
    <rPh sb="6" eb="8">
      <t>ホケン</t>
    </rPh>
    <rPh sb="8" eb="10">
      <t>シドウ</t>
    </rPh>
    <rPh sb="11" eb="13">
      <t>タイショウ</t>
    </rPh>
    <rPh sb="15" eb="17">
      <t>ジョガイ</t>
    </rPh>
    <rPh sb="19" eb="20">
      <t>モノ</t>
    </rPh>
    <phoneticPr fontId="6"/>
  </si>
  <si>
    <t>保健指導非対象者</t>
    <rPh sb="0" eb="2">
      <t>ホケン</t>
    </rPh>
    <rPh sb="2" eb="4">
      <t>シドウ</t>
    </rPh>
    <rPh sb="4" eb="8">
      <t>ヒタイショウシャ</t>
    </rPh>
    <phoneticPr fontId="6"/>
  </si>
  <si>
    <t>介護家族訪問　　健康診査</t>
    <rPh sb="0" eb="2">
      <t>カイゴ</t>
    </rPh>
    <rPh sb="2" eb="4">
      <t>カゾク</t>
    </rPh>
    <rPh sb="4" eb="6">
      <t>ホウモン</t>
    </rPh>
    <rPh sb="8" eb="10">
      <t>ケンコウ</t>
    </rPh>
    <rPh sb="10" eb="12">
      <t>シンサ</t>
    </rPh>
    <phoneticPr fontId="6"/>
  </si>
  <si>
    <t>訪問健康診査</t>
    <rPh sb="0" eb="2">
      <t>ホウモン</t>
    </rPh>
    <rPh sb="2" eb="4">
      <t>ケンコウ</t>
    </rPh>
    <rPh sb="4" eb="6">
      <t>シンサ</t>
    </rPh>
    <phoneticPr fontId="6"/>
  </si>
  <si>
    <t>健康診査</t>
    <rPh sb="0" eb="2">
      <t>ケンコウ</t>
    </rPh>
    <rPh sb="2" eb="4">
      <t>シンサ</t>
    </rPh>
    <phoneticPr fontId="6"/>
  </si>
  <si>
    <t>内臓脂肪症候群</t>
    <rPh sb="0" eb="2">
      <t>ナイゾウ</t>
    </rPh>
    <rPh sb="2" eb="4">
      <t>シボウ</t>
    </rPh>
    <rPh sb="4" eb="7">
      <t>ショウコウグン</t>
    </rPh>
    <phoneticPr fontId="6"/>
  </si>
  <si>
    <t>保健指導区分別実人員</t>
    <rPh sb="0" eb="2">
      <t>ホケン</t>
    </rPh>
    <rPh sb="2" eb="4">
      <t>シドウ</t>
    </rPh>
    <rPh sb="4" eb="6">
      <t>クブン</t>
    </rPh>
    <rPh sb="6" eb="7">
      <t>ベツ</t>
    </rPh>
    <rPh sb="7" eb="8">
      <t>ジツ</t>
    </rPh>
    <rPh sb="8" eb="10">
      <t>ジンイン</t>
    </rPh>
    <phoneticPr fontId="6"/>
  </si>
  <si>
    <t>受診者数(年度中）</t>
    <rPh sb="5" eb="7">
      <t>ネンド</t>
    </rPh>
    <rPh sb="7" eb="8">
      <t>チュウ</t>
    </rPh>
    <phoneticPr fontId="6"/>
  </si>
  <si>
    <t>第４５表　健康増進事業（健康診査）</t>
    <rPh sb="0" eb="1">
      <t>ダイ</t>
    </rPh>
    <rPh sb="3" eb="4">
      <t>ヒョウ</t>
    </rPh>
    <rPh sb="5" eb="7">
      <t>ケンコウ</t>
    </rPh>
    <rPh sb="7" eb="9">
      <t>ゾウシン</t>
    </rPh>
    <rPh sb="9" eb="11">
      <t>ジギョウ</t>
    </rPh>
    <rPh sb="12" eb="14">
      <t>ケンコウ</t>
    </rPh>
    <rPh sb="14" eb="16">
      <t>シンサ</t>
    </rPh>
    <phoneticPr fontId="6"/>
  </si>
  <si>
    <t>　　　　（イ）：「健康増進事業実施要領」第２の３の（２）の③のアの（イ）に該当する者を計上すること。</t>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6"/>
  </si>
  <si>
    <t>注１　　（ア）：「健康増進事業実施要領」第２の３の（２）の③のアの（ア）に該当する者を計上すること。</t>
    <rPh sb="0" eb="1">
      <t>チュウ</t>
    </rPh>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6"/>
  </si>
  <si>
    <t>全道</t>
    <rPh sb="0" eb="1">
      <t>ゼン</t>
    </rPh>
    <rPh sb="1" eb="2">
      <t>ミチ</t>
    </rPh>
    <phoneticPr fontId="6"/>
  </si>
  <si>
    <t>血清クレアチニン検査
（再掲）</t>
    <rPh sb="0" eb="2">
      <t>ケッセイ</t>
    </rPh>
    <rPh sb="8" eb="10">
      <t>ケンサ</t>
    </rPh>
    <rPh sb="12" eb="14">
      <t>サイケイ</t>
    </rPh>
    <phoneticPr fontId="6"/>
  </si>
  <si>
    <t>糖尿病個別健康教育対象者（イ）</t>
    <rPh sb="0" eb="3">
      <t>トウニョウビョウ</t>
    </rPh>
    <rPh sb="3" eb="5">
      <t>コベツ</t>
    </rPh>
    <rPh sb="5" eb="7">
      <t>ケンコウ</t>
    </rPh>
    <rPh sb="7" eb="9">
      <t>キョウイク</t>
    </rPh>
    <rPh sb="9" eb="11">
      <t>タイショウ</t>
    </rPh>
    <rPh sb="11" eb="12">
      <t>シャ</t>
    </rPh>
    <phoneticPr fontId="6"/>
  </si>
  <si>
    <t>糖尿病個別健康教育対象者（ア）</t>
    <rPh sb="0" eb="3">
      <t>トウニョウビョウ</t>
    </rPh>
    <rPh sb="3" eb="5">
      <t>コベツ</t>
    </rPh>
    <rPh sb="5" eb="7">
      <t>ケンコウ</t>
    </rPh>
    <rPh sb="7" eb="9">
      <t>キョウイク</t>
    </rPh>
    <rPh sb="9" eb="11">
      <t>タイショウ</t>
    </rPh>
    <rPh sb="11" eb="12">
      <t>シャ</t>
    </rPh>
    <phoneticPr fontId="6"/>
  </si>
  <si>
    <t>脂質異常個別健康教育対象者（イ）</t>
    <rPh sb="0" eb="2">
      <t>シシツ</t>
    </rPh>
    <rPh sb="2" eb="4">
      <t>イジョウ</t>
    </rPh>
    <rPh sb="4" eb="6">
      <t>コベツ</t>
    </rPh>
    <rPh sb="6" eb="8">
      <t>ケンコウ</t>
    </rPh>
    <rPh sb="8" eb="10">
      <t>キョウイク</t>
    </rPh>
    <rPh sb="10" eb="12">
      <t>タイショウ</t>
    </rPh>
    <rPh sb="12" eb="13">
      <t>シャ</t>
    </rPh>
    <phoneticPr fontId="6"/>
  </si>
  <si>
    <t>脂質異常個別健康教育対象者（ア）</t>
    <rPh sb="0" eb="2">
      <t>シシツ</t>
    </rPh>
    <rPh sb="2" eb="4">
      <t>イジョウ</t>
    </rPh>
    <rPh sb="4" eb="6">
      <t>コベツ</t>
    </rPh>
    <rPh sb="6" eb="8">
      <t>ケンコウ</t>
    </rPh>
    <rPh sb="8" eb="10">
      <t>キョウイク</t>
    </rPh>
    <rPh sb="10" eb="12">
      <t>タイショウ</t>
    </rPh>
    <rPh sb="12" eb="13">
      <t>シャ</t>
    </rPh>
    <phoneticPr fontId="6"/>
  </si>
  <si>
    <t>高血圧症個別健康教育対象者（イ）</t>
    <rPh sb="0" eb="4">
      <t>コウケツアツショウ</t>
    </rPh>
    <rPh sb="4" eb="6">
      <t>コベツ</t>
    </rPh>
    <rPh sb="6" eb="8">
      <t>ケンコウ</t>
    </rPh>
    <rPh sb="8" eb="10">
      <t>キョウイク</t>
    </rPh>
    <rPh sb="10" eb="12">
      <t>タイショウ</t>
    </rPh>
    <rPh sb="12" eb="13">
      <t>シャ</t>
    </rPh>
    <phoneticPr fontId="6"/>
  </si>
  <si>
    <t>高血圧症個別健康教育対象者（ア）</t>
    <rPh sb="0" eb="4">
      <t>コウケツアツショウ</t>
    </rPh>
    <rPh sb="4" eb="6">
      <t>コベツ</t>
    </rPh>
    <rPh sb="6" eb="8">
      <t>ケンコウ</t>
    </rPh>
    <rPh sb="8" eb="10">
      <t>キョウイク</t>
    </rPh>
    <rPh sb="10" eb="12">
      <t>タイショウ</t>
    </rPh>
    <rPh sb="12" eb="13">
      <t>シャ</t>
    </rPh>
    <phoneticPr fontId="6"/>
  </si>
  <si>
    <t>習慣的に吸っている</t>
    <rPh sb="0" eb="3">
      <t>シュウカンテキ</t>
    </rPh>
    <rPh sb="4" eb="5">
      <t>ス</t>
    </rPh>
    <phoneticPr fontId="6"/>
  </si>
  <si>
    <t>習慣的に吸っていない</t>
    <rPh sb="0" eb="3">
      <t>シュウカンテキ</t>
    </rPh>
    <rPh sb="4" eb="5">
      <t>ス</t>
    </rPh>
    <phoneticPr fontId="6"/>
  </si>
  <si>
    <t>うちアルコール性（疑いを含む）　　　（再掲）</t>
    <rPh sb="7" eb="8">
      <t>セイ</t>
    </rPh>
    <rPh sb="9" eb="10">
      <t>ウタガ</t>
    </rPh>
    <rPh sb="12" eb="13">
      <t>フク</t>
    </rPh>
    <rPh sb="19" eb="21">
      <t>サイケイ</t>
    </rPh>
    <phoneticPr fontId="6"/>
  </si>
  <si>
    <t>（再掲）</t>
    <phoneticPr fontId="6"/>
  </si>
  <si>
    <t>（再掲）</t>
    <rPh sb="1" eb="3">
      <t>サイケイ</t>
    </rPh>
    <phoneticPr fontId="6"/>
  </si>
  <si>
    <t>たばこ</t>
    <phoneticPr fontId="6"/>
  </si>
  <si>
    <t>腎機能障害
（疑いを含む）</t>
    <rPh sb="0" eb="3">
      <t>ジンキノウ</t>
    </rPh>
    <rPh sb="3" eb="5">
      <t>ショウガイ</t>
    </rPh>
    <rPh sb="7" eb="8">
      <t>ウタガ</t>
    </rPh>
    <rPh sb="10" eb="11">
      <t>フク</t>
    </rPh>
    <phoneticPr fontId="6"/>
  </si>
  <si>
    <t>肝疾患（疑いを含む）</t>
    <rPh sb="0" eb="1">
      <t>キモ</t>
    </rPh>
    <rPh sb="1" eb="3">
      <t>シッカン</t>
    </rPh>
    <rPh sb="4" eb="5">
      <t>ウタガ</t>
    </rPh>
    <rPh sb="7" eb="8">
      <t>フク</t>
    </rPh>
    <phoneticPr fontId="6"/>
  </si>
  <si>
    <t>貧血（疑いを含む）</t>
    <rPh sb="0" eb="2">
      <t>ヒンケツ</t>
    </rPh>
    <rPh sb="3" eb="4">
      <t>ウタガ</t>
    </rPh>
    <rPh sb="6" eb="7">
      <t>フク</t>
    </rPh>
    <phoneticPr fontId="6"/>
  </si>
  <si>
    <t>脂質異常</t>
    <rPh sb="0" eb="2">
      <t>シシツ</t>
    </rPh>
    <rPh sb="2" eb="4">
      <t>イジョウ</t>
    </rPh>
    <phoneticPr fontId="6"/>
  </si>
  <si>
    <t>血圧</t>
    <rPh sb="0" eb="2">
      <t>ケツアツ</t>
    </rPh>
    <phoneticPr fontId="6"/>
  </si>
  <si>
    <t>第４６－１表　健康増進事業（主な検査項目別の受診者数及び検査結果別人員）</t>
    <rPh sb="0" eb="1">
      <t>ダイ</t>
    </rPh>
    <rPh sb="5" eb="6">
      <t>ヒョウ</t>
    </rPh>
    <rPh sb="7" eb="9">
      <t>ケンコウ</t>
    </rPh>
    <rPh sb="9" eb="11">
      <t>ゾウシン</t>
    </rPh>
    <rPh sb="11" eb="13">
      <t>ジギョウ</t>
    </rPh>
    <rPh sb="14" eb="15">
      <t>オモ</t>
    </rPh>
    <rPh sb="16" eb="18">
      <t>ケンサ</t>
    </rPh>
    <rPh sb="18" eb="21">
      <t>コウモクベツ</t>
    </rPh>
    <rPh sb="22" eb="26">
      <t>ジュシンシャスウ</t>
    </rPh>
    <rPh sb="26" eb="27">
      <t>オヨ</t>
    </rPh>
    <rPh sb="28" eb="30">
      <t>ケンサ</t>
    </rPh>
    <rPh sb="30" eb="32">
      <t>ケッカ</t>
    </rPh>
    <rPh sb="32" eb="34">
      <t>ベツジン</t>
    </rPh>
    <rPh sb="34" eb="35">
      <t>イン</t>
    </rPh>
    <phoneticPr fontId="6"/>
  </si>
  <si>
    <t>市立函館保健所</t>
    <rPh sb="0" eb="2">
      <t>シリツ</t>
    </rPh>
    <rPh sb="2" eb="4">
      <t>ハコダテ</t>
    </rPh>
    <rPh sb="4" eb="7">
      <t>ホケンジョ</t>
    </rPh>
    <phoneticPr fontId="6"/>
  </si>
  <si>
    <t>実績評価</t>
    <rPh sb="0" eb="2">
      <t>ジッセキ</t>
    </rPh>
    <rPh sb="2" eb="4">
      <t>ヒョウカ</t>
    </rPh>
    <phoneticPr fontId="6"/>
  </si>
  <si>
    <t>継続的支援</t>
    <rPh sb="0" eb="3">
      <t>ケイゾクテキ</t>
    </rPh>
    <rPh sb="3" eb="5">
      <t>シエン</t>
    </rPh>
    <phoneticPr fontId="6"/>
  </si>
  <si>
    <t>初回面談</t>
    <rPh sb="0" eb="2">
      <t>ショカイ</t>
    </rPh>
    <rPh sb="2" eb="4">
      <t>メンダン</t>
    </rPh>
    <phoneticPr fontId="6"/>
  </si>
  <si>
    <t>実績評価</t>
    <rPh sb="0" eb="4">
      <t>ジッセキヒョウカ</t>
    </rPh>
    <phoneticPr fontId="6"/>
  </si>
  <si>
    <t>利用実人員</t>
    <rPh sb="0" eb="2">
      <t>リヨウ</t>
    </rPh>
    <rPh sb="2" eb="5">
      <t>ジツジンイン</t>
    </rPh>
    <phoneticPr fontId="6"/>
  </si>
  <si>
    <t>年度を越えて保健指導を行う場合</t>
    <rPh sb="0" eb="2">
      <t>ネンド</t>
    </rPh>
    <rPh sb="3" eb="4">
      <t>コ</t>
    </rPh>
    <rPh sb="6" eb="8">
      <t>ホケン</t>
    </rPh>
    <rPh sb="8" eb="10">
      <t>シドウ</t>
    </rPh>
    <rPh sb="11" eb="12">
      <t>オコナ</t>
    </rPh>
    <rPh sb="13" eb="15">
      <t>バアイ</t>
    </rPh>
    <phoneticPr fontId="6"/>
  </si>
  <si>
    <t>年度内に全て終了</t>
    <rPh sb="0" eb="3">
      <t>ネンドナイ</t>
    </rPh>
    <rPh sb="4" eb="5">
      <t>スベ</t>
    </rPh>
    <rPh sb="6" eb="8">
      <t>シュウリョウ</t>
    </rPh>
    <phoneticPr fontId="6"/>
  </si>
  <si>
    <t>年度内に
全て終了</t>
    <rPh sb="0" eb="3">
      <t>ネンドナイ</t>
    </rPh>
    <rPh sb="5" eb="6">
      <t>スベ</t>
    </rPh>
    <rPh sb="7" eb="9">
      <t>シュウリョウ</t>
    </rPh>
    <phoneticPr fontId="6"/>
  </si>
  <si>
    <t>第４６－２表　健康増進事業（保健指導利用区分別延人員・利用人員）</t>
    <rPh sb="0" eb="1">
      <t>ダイ</t>
    </rPh>
    <rPh sb="5" eb="6">
      <t>ヒョウ</t>
    </rPh>
    <rPh sb="7" eb="9">
      <t>ケンコウ</t>
    </rPh>
    <rPh sb="9" eb="11">
      <t>ゾウシン</t>
    </rPh>
    <rPh sb="11" eb="13">
      <t>ジギョウ</t>
    </rPh>
    <rPh sb="14" eb="16">
      <t>ホケン</t>
    </rPh>
    <rPh sb="16" eb="18">
      <t>シドウ</t>
    </rPh>
    <rPh sb="18" eb="20">
      <t>リヨウ</t>
    </rPh>
    <rPh sb="20" eb="22">
      <t>クブン</t>
    </rPh>
    <rPh sb="22" eb="23">
      <t>ベツ</t>
    </rPh>
    <rPh sb="23" eb="26">
      <t>ノベジンイン</t>
    </rPh>
    <rPh sb="27" eb="29">
      <t>リヨウ</t>
    </rPh>
    <rPh sb="29" eb="31">
      <t>ジンイン</t>
    </rPh>
    <phoneticPr fontId="6"/>
  </si>
  <si>
    <t>資料　地域保健・健康増進事業報告</t>
    <rPh sb="3" eb="5">
      <t>チイキ</t>
    </rPh>
    <rPh sb="5" eb="7">
      <t>ホケン</t>
    </rPh>
    <rPh sb="8" eb="10">
      <t>ケンコウ</t>
    </rPh>
    <rPh sb="10" eb="12">
      <t>ゾウシン</t>
    </rPh>
    <phoneticPr fontId="6"/>
  </si>
  <si>
    <t>異常を認めず</t>
  </si>
  <si>
    <t>要指導者</t>
    <phoneticPr fontId="6"/>
  </si>
  <si>
    <t>要精検者</t>
    <phoneticPr fontId="6"/>
  </si>
  <si>
    <t>指導区分別実人員</t>
    <phoneticPr fontId="6"/>
  </si>
  <si>
    <t>受診者</t>
    <rPh sb="0" eb="1">
      <t>ウケ</t>
    </rPh>
    <rPh sb="1" eb="2">
      <t>ミ</t>
    </rPh>
    <rPh sb="2" eb="3">
      <t>モノ</t>
    </rPh>
    <phoneticPr fontId="6"/>
  </si>
  <si>
    <t>指導区分別実人員</t>
    <rPh sb="0" eb="2">
      <t>シドウ</t>
    </rPh>
    <rPh sb="2" eb="4">
      <t>クブン</t>
    </rPh>
    <rPh sb="4" eb="5">
      <t>ベツ</t>
    </rPh>
    <rPh sb="5" eb="8">
      <t>ジツジンイン</t>
    </rPh>
    <phoneticPr fontId="6"/>
  </si>
  <si>
    <t>骨粗鬆症検診</t>
    <rPh sb="0" eb="4">
      <t>コツソショウショウ</t>
    </rPh>
    <rPh sb="4" eb="6">
      <t>ケンシン</t>
    </rPh>
    <phoneticPr fontId="6"/>
  </si>
  <si>
    <t>歯周疾患検診</t>
    <rPh sb="0" eb="2">
      <t>シシュウ</t>
    </rPh>
    <rPh sb="2" eb="4">
      <t>シッカン</t>
    </rPh>
    <rPh sb="4" eb="6">
      <t>ケンシン</t>
    </rPh>
    <phoneticPr fontId="6"/>
  </si>
  <si>
    <t>第４７表　健康増進事業（歯周疾患検診・骨粗鬆症検診）</t>
    <rPh sb="5" eb="7">
      <t>ケンコウ</t>
    </rPh>
    <rPh sb="7" eb="9">
      <t>ゾウシン</t>
    </rPh>
    <rPh sb="12" eb="13">
      <t>ハ</t>
    </rPh>
    <rPh sb="13" eb="14">
      <t>シュウ</t>
    </rPh>
    <rPh sb="14" eb="16">
      <t>シッカン</t>
    </rPh>
    <rPh sb="16" eb="18">
      <t>ケンシン</t>
    </rPh>
    <rPh sb="19" eb="23">
      <t>コツソショウショウ</t>
    </rPh>
    <rPh sb="23" eb="25">
      <t>ケンシン</t>
    </rPh>
    <phoneticPr fontId="6"/>
  </si>
  <si>
    <t>延人員</t>
    <phoneticPr fontId="6"/>
  </si>
  <si>
    <t>実人員</t>
    <phoneticPr fontId="6"/>
  </si>
  <si>
    <t>栄養指導(再掲)</t>
    <rPh sb="0" eb="2">
      <t>エイヨウ</t>
    </rPh>
    <rPh sb="2" eb="4">
      <t>シドウ</t>
    </rPh>
    <rPh sb="5" eb="7">
      <t>サイケイ</t>
    </rPh>
    <phoneticPr fontId="6"/>
  </si>
  <si>
    <t>口腔衛生指導(再掲)</t>
    <rPh sb="0" eb="2">
      <t>コウクウ</t>
    </rPh>
    <rPh sb="2" eb="4">
      <t>エイセイ</t>
    </rPh>
    <rPh sb="4" eb="6">
      <t>シドウ</t>
    </rPh>
    <rPh sb="7" eb="9">
      <t>サイケイ</t>
    </rPh>
    <phoneticPr fontId="6"/>
  </si>
  <si>
    <t>計</t>
    <rPh sb="0" eb="1">
      <t>ケイ</t>
    </rPh>
    <phoneticPr fontId="6"/>
  </si>
  <si>
    <t>実人員</t>
    <rPh sb="0" eb="3">
      <t>ジツジンイン</t>
    </rPh>
    <phoneticPr fontId="6"/>
  </si>
  <si>
    <t>その他</t>
    <rPh sb="2" eb="3">
      <t>タ</t>
    </rPh>
    <phoneticPr fontId="6"/>
  </si>
  <si>
    <t>認知症の者</t>
    <rPh sb="0" eb="2">
      <t>ニンチ</t>
    </rPh>
    <rPh sb="2" eb="3">
      <t>ショウ</t>
    </rPh>
    <rPh sb="4" eb="5">
      <t>モノ</t>
    </rPh>
    <phoneticPr fontId="6"/>
  </si>
  <si>
    <t>寝たきり者</t>
    <rPh sb="0" eb="1">
      <t>ネ</t>
    </rPh>
    <rPh sb="4" eb="5">
      <t>シャ</t>
    </rPh>
    <phoneticPr fontId="6"/>
  </si>
  <si>
    <t>介護家族者</t>
    <rPh sb="0" eb="2">
      <t>カイゴ</t>
    </rPh>
    <rPh sb="2" eb="4">
      <t>カゾク</t>
    </rPh>
    <rPh sb="4" eb="5">
      <t>シャ</t>
    </rPh>
    <phoneticPr fontId="6"/>
  </si>
  <si>
    <t>閉じこもり予防</t>
    <rPh sb="0" eb="1">
      <t>ト</t>
    </rPh>
    <rPh sb="5" eb="7">
      <t>ヨボウ</t>
    </rPh>
    <phoneticPr fontId="6"/>
  </si>
  <si>
    <t>個別健康教育
対象者</t>
    <rPh sb="0" eb="2">
      <t>コベツ</t>
    </rPh>
    <rPh sb="2" eb="4">
      <t>ケンコウ</t>
    </rPh>
    <rPh sb="4" eb="6">
      <t>キョウイク</t>
    </rPh>
    <rPh sb="7" eb="10">
      <t>タイショウシャ</t>
    </rPh>
    <phoneticPr fontId="6"/>
  </si>
  <si>
    <t>要指導者等</t>
    <rPh sb="0" eb="1">
      <t>ヨウ</t>
    </rPh>
    <rPh sb="1" eb="4">
      <t>シドウシャ</t>
    </rPh>
    <rPh sb="4" eb="5">
      <t>トウ</t>
    </rPh>
    <phoneticPr fontId="6"/>
  </si>
  <si>
    <t>第４９－１表　健康増進事業（訪問指導）</t>
    <rPh sb="5" eb="6">
      <t>ヒョウ</t>
    </rPh>
    <rPh sb="7" eb="9">
      <t>ケンコウ</t>
    </rPh>
    <rPh sb="9" eb="11">
      <t>ゾウシン</t>
    </rPh>
    <rPh sb="14" eb="16">
      <t>ホウモン</t>
    </rPh>
    <rPh sb="16" eb="18">
      <t>シドウ</t>
    </rPh>
    <phoneticPr fontId="6"/>
  </si>
  <si>
    <t>歯科衛生士</t>
    <rPh sb="0" eb="2">
      <t>シカ</t>
    </rPh>
    <rPh sb="2" eb="5">
      <t>エイセイシ</t>
    </rPh>
    <phoneticPr fontId="6"/>
  </si>
  <si>
    <t>管理栄養士及び栄養士</t>
    <rPh sb="0" eb="2">
      <t>カンリ</t>
    </rPh>
    <rPh sb="2" eb="5">
      <t>エイヨウシ</t>
    </rPh>
    <rPh sb="5" eb="6">
      <t>オヨ</t>
    </rPh>
    <rPh sb="7" eb="10">
      <t>エイヨウシ</t>
    </rPh>
    <phoneticPr fontId="6"/>
  </si>
  <si>
    <t>看護師</t>
    <rPh sb="0" eb="2">
      <t>カンゴ</t>
    </rPh>
    <rPh sb="2" eb="3">
      <t>シ</t>
    </rPh>
    <phoneticPr fontId="6"/>
  </si>
  <si>
    <t>保健師</t>
    <rPh sb="0" eb="3">
      <t>ホケンシ</t>
    </rPh>
    <phoneticPr fontId="6"/>
  </si>
  <si>
    <t>医師</t>
    <rPh sb="0" eb="2">
      <t>イシ</t>
    </rPh>
    <phoneticPr fontId="6"/>
  </si>
  <si>
    <t>従事者延人員</t>
    <rPh sb="0" eb="3">
      <t>ジュウジシャ</t>
    </rPh>
    <rPh sb="3" eb="4">
      <t>ノ</t>
    </rPh>
    <rPh sb="4" eb="6">
      <t>ジンイン</t>
    </rPh>
    <phoneticPr fontId="6"/>
  </si>
  <si>
    <t>第４９表　健康増進事業（訪問指導従事者）</t>
    <rPh sb="3" eb="4">
      <t>ヒョウ</t>
    </rPh>
    <rPh sb="5" eb="7">
      <t>ケンコウ</t>
    </rPh>
    <rPh sb="7" eb="9">
      <t>ゾウシン</t>
    </rPh>
    <rPh sb="12" eb="14">
      <t>ホウモン</t>
    </rPh>
    <rPh sb="14" eb="16">
      <t>シドウ</t>
    </rPh>
    <rPh sb="16" eb="19">
      <t>ジュウジシャ</t>
    </rPh>
    <phoneticPr fontId="6"/>
  </si>
  <si>
    <t>　</t>
    <phoneticPr fontId="6"/>
  </si>
  <si>
    <t>注　受診率の算定対象年齢を、「がん対策推進基本計画」（平成24年6月８日閣議決定）に基づき、40～69歳までとした。</t>
    <rPh sb="0" eb="1">
      <t>チュウ</t>
    </rPh>
    <rPh sb="2" eb="5">
      <t>ジュシンリツ</t>
    </rPh>
    <rPh sb="6" eb="8">
      <t>サンテイ</t>
    </rPh>
    <rPh sb="8" eb="10">
      <t>タイショウ</t>
    </rPh>
    <rPh sb="10" eb="12">
      <t>ネンレイ</t>
    </rPh>
    <rPh sb="17" eb="19">
      <t>タイサク</t>
    </rPh>
    <rPh sb="19" eb="21">
      <t>スイシン</t>
    </rPh>
    <rPh sb="21" eb="23">
      <t>キホン</t>
    </rPh>
    <rPh sb="23" eb="25">
      <t>ケイカク</t>
    </rPh>
    <rPh sb="27" eb="29">
      <t>ヘイセイ</t>
    </rPh>
    <rPh sb="31" eb="32">
      <t>ネン</t>
    </rPh>
    <rPh sb="33" eb="34">
      <t>ガツ</t>
    </rPh>
    <rPh sb="35" eb="36">
      <t>ニチ</t>
    </rPh>
    <rPh sb="36" eb="38">
      <t>カクギ</t>
    </rPh>
    <rPh sb="38" eb="40">
      <t>ケッテイ</t>
    </rPh>
    <rPh sb="42" eb="43">
      <t>モト</t>
    </rPh>
    <phoneticPr fontId="6"/>
  </si>
  <si>
    <t>資料　地域保健・健康増進事業報告</t>
    <rPh sb="0" eb="2">
      <t>シリョウ</t>
    </rPh>
    <rPh sb="3" eb="5">
      <t>チイキ</t>
    </rPh>
    <rPh sb="5" eb="7">
      <t>ホケン</t>
    </rPh>
    <rPh sb="8" eb="10">
      <t>ケンコウ</t>
    </rPh>
    <rPh sb="10" eb="12">
      <t>ゾウシン</t>
    </rPh>
    <rPh sb="12" eb="14">
      <t>ジギョウ</t>
    </rPh>
    <phoneticPr fontId="6"/>
  </si>
  <si>
    <t>ｂ</t>
    <phoneticPr fontId="6"/>
  </si>
  <si>
    <t>内視鏡</t>
    <rPh sb="0" eb="3">
      <t>ナイシキョウ</t>
    </rPh>
    <phoneticPr fontId="6"/>
  </si>
  <si>
    <t>X線</t>
    <rPh sb="0" eb="2">
      <t>エックスセン</t>
    </rPh>
    <phoneticPr fontId="6"/>
  </si>
  <si>
    <t>ｂ／ａ</t>
    <phoneticPr fontId="6"/>
  </si>
  <si>
    <t>ａ</t>
    <phoneticPr fontId="6"/>
  </si>
  <si>
    <t>個別検診</t>
    <rPh sb="0" eb="2">
      <t>コベツ</t>
    </rPh>
    <rPh sb="2" eb="4">
      <t>ケンシン</t>
    </rPh>
    <phoneticPr fontId="6"/>
  </si>
  <si>
    <t>集団検診</t>
    <rPh sb="0" eb="2">
      <t>シュウダン</t>
    </rPh>
    <rPh sb="2" eb="4">
      <t>ケンシン</t>
    </rPh>
    <phoneticPr fontId="6"/>
  </si>
  <si>
    <t>個別健診</t>
    <rPh sb="0" eb="2">
      <t>コベツ</t>
    </rPh>
    <rPh sb="2" eb="4">
      <t>ケンシン</t>
    </rPh>
    <phoneticPr fontId="6"/>
  </si>
  <si>
    <t>受診者数（年度内）</t>
    <phoneticPr fontId="6"/>
  </si>
  <si>
    <t>受診者数</t>
    <rPh sb="0" eb="3">
      <t>ジュシンシャ</t>
    </rPh>
    <rPh sb="3" eb="4">
      <t>スウ</t>
    </rPh>
    <phoneticPr fontId="6"/>
  </si>
  <si>
    <t>受診率（％）</t>
    <rPh sb="0" eb="2">
      <t>ジュシン</t>
    </rPh>
    <rPh sb="2" eb="3">
      <t>リツ</t>
    </rPh>
    <phoneticPr fontId="6"/>
  </si>
  <si>
    <t>対象者数</t>
    <rPh sb="0" eb="3">
      <t>タイショウシャ</t>
    </rPh>
    <rPh sb="3" eb="4">
      <t>スウ</t>
    </rPh>
    <phoneticPr fontId="6"/>
  </si>
  <si>
    <t>受診者数（年度内）</t>
    <rPh sb="0" eb="2">
      <t>ジュシン</t>
    </rPh>
    <rPh sb="2" eb="3">
      <t>シャ</t>
    </rPh>
    <rPh sb="3" eb="4">
      <t>スウ</t>
    </rPh>
    <rPh sb="5" eb="8">
      <t>ネンドナイ</t>
    </rPh>
    <phoneticPr fontId="6"/>
  </si>
  <si>
    <t>30(2年連続)</t>
    <rPh sb="4" eb="5">
      <t>ネン</t>
    </rPh>
    <rPh sb="5" eb="7">
      <t>レンゾク</t>
    </rPh>
    <phoneticPr fontId="6"/>
  </si>
  <si>
    <t>40～69歳の対象者数・受診者数・受診率</t>
    <rPh sb="5" eb="6">
      <t>サイ</t>
    </rPh>
    <rPh sb="7" eb="10">
      <t>タイショウシャ</t>
    </rPh>
    <rPh sb="10" eb="11">
      <t>スウ</t>
    </rPh>
    <rPh sb="12" eb="15">
      <t>ジュシンシャ</t>
    </rPh>
    <rPh sb="15" eb="16">
      <t>スウ</t>
    </rPh>
    <rPh sb="17" eb="19">
      <t>ジュシン</t>
    </rPh>
    <rPh sb="19" eb="20">
      <t>リツ</t>
    </rPh>
    <phoneticPr fontId="6"/>
  </si>
  <si>
    <t>2年連続受診者数（年度内）</t>
    <rPh sb="1" eb="2">
      <t>ネン</t>
    </rPh>
    <rPh sb="2" eb="4">
      <t>レンゾク</t>
    </rPh>
    <rPh sb="4" eb="7">
      <t>ジュシンシャ</t>
    </rPh>
    <rPh sb="7" eb="8">
      <t>スウ</t>
    </rPh>
    <rPh sb="9" eb="12">
      <t>ネンドナイ</t>
    </rPh>
    <phoneticPr fontId="6"/>
  </si>
  <si>
    <t>胃内視鏡検査</t>
    <rPh sb="0" eb="1">
      <t>イ</t>
    </rPh>
    <rPh sb="1" eb="4">
      <t>ナイシキョウ</t>
    </rPh>
    <rPh sb="4" eb="6">
      <t>ケンサ</t>
    </rPh>
    <phoneticPr fontId="6"/>
  </si>
  <si>
    <t>胃部エックス線検査</t>
    <rPh sb="0" eb="1">
      <t>イ</t>
    </rPh>
    <rPh sb="1" eb="2">
      <t>ブ</t>
    </rPh>
    <rPh sb="6" eb="7">
      <t>セン</t>
    </rPh>
    <rPh sb="7" eb="9">
      <t>ケンサ</t>
    </rPh>
    <phoneticPr fontId="6"/>
  </si>
  <si>
    <t>29受診者</t>
    <rPh sb="2" eb="5">
      <t>ジュシンシャ</t>
    </rPh>
    <phoneticPr fontId="6"/>
  </si>
  <si>
    <t>第５０－１表　健康増進事業（胃がん検診受診状況）</t>
    <rPh sb="19" eb="21">
      <t>ジュシン</t>
    </rPh>
    <rPh sb="21" eb="23">
      <t>ジョウキョウ</t>
    </rPh>
    <phoneticPr fontId="6"/>
  </si>
  <si>
    <t>早期がんのうち粘膜内がん</t>
    <rPh sb="0" eb="2">
      <t>ソウキ</t>
    </rPh>
    <rPh sb="7" eb="9">
      <t>ネンマク</t>
    </rPh>
    <rPh sb="9" eb="10">
      <t>ナイ</t>
    </rPh>
    <phoneticPr fontId="6"/>
  </si>
  <si>
    <t>がんのうち早期がん</t>
    <rPh sb="5" eb="7">
      <t>ソウキ</t>
    </rPh>
    <phoneticPr fontId="6"/>
  </si>
  <si>
    <t>がん以外の疾患であった者</t>
    <rPh sb="2" eb="4">
      <t>イガイ</t>
    </rPh>
    <rPh sb="5" eb="7">
      <t>シッカン</t>
    </rPh>
    <rPh sb="11" eb="12">
      <t>モノ</t>
    </rPh>
    <phoneticPr fontId="6"/>
  </si>
  <si>
    <t>がんの疑いのある者または未確定</t>
    <rPh sb="3" eb="4">
      <t>ウタガ</t>
    </rPh>
    <rPh sb="8" eb="9">
      <t>モノ</t>
    </rPh>
    <rPh sb="12" eb="15">
      <t>ミカクテイ</t>
    </rPh>
    <phoneticPr fontId="6"/>
  </si>
  <si>
    <t>がんであった者</t>
    <rPh sb="6" eb="7">
      <t>モノ</t>
    </rPh>
    <phoneticPr fontId="6"/>
  </si>
  <si>
    <t>異常認めず</t>
    <rPh sb="0" eb="2">
      <t>イジョウ</t>
    </rPh>
    <rPh sb="2" eb="3">
      <t>ミト</t>
    </rPh>
    <phoneticPr fontId="6"/>
  </si>
  <si>
    <t>未把握</t>
    <rPh sb="0" eb="1">
      <t>ミ</t>
    </rPh>
    <rPh sb="1" eb="3">
      <t>ハアク</t>
    </rPh>
    <phoneticPr fontId="6"/>
  </si>
  <si>
    <t>未受診</t>
    <rPh sb="0" eb="1">
      <t>ミ</t>
    </rPh>
    <rPh sb="1" eb="3">
      <t>ジュシン</t>
    </rPh>
    <phoneticPr fontId="6"/>
  </si>
  <si>
    <t>精密検査受診者</t>
    <rPh sb="0" eb="2">
      <t>セイミツ</t>
    </rPh>
    <rPh sb="2" eb="4">
      <t>ケンサ</t>
    </rPh>
    <rPh sb="4" eb="7">
      <t>ジュシンシャ</t>
    </rPh>
    <phoneticPr fontId="6"/>
  </si>
  <si>
    <t>精密検査受診の有無別人員</t>
    <rPh sb="2" eb="4">
      <t>ケンサ</t>
    </rPh>
    <rPh sb="4" eb="6">
      <t>ジュシン</t>
    </rPh>
    <phoneticPr fontId="6"/>
  </si>
  <si>
    <t>要精密検査者数（年度中）</t>
    <rPh sb="0" eb="1">
      <t>ヨウ</t>
    </rPh>
    <rPh sb="1" eb="3">
      <t>セイミツ</t>
    </rPh>
    <rPh sb="3" eb="6">
      <t>ケンサシャ</t>
    </rPh>
    <rPh sb="6" eb="7">
      <t>スウ</t>
    </rPh>
    <rPh sb="8" eb="10">
      <t>ネンド</t>
    </rPh>
    <rPh sb="10" eb="11">
      <t>チュウ</t>
    </rPh>
    <phoneticPr fontId="6"/>
  </si>
  <si>
    <t>受診者数
（年度中）</t>
    <rPh sb="0" eb="4">
      <t>ジュシンシャスウ</t>
    </rPh>
    <rPh sb="6" eb="8">
      <t>ネンド</t>
    </rPh>
    <rPh sb="8" eb="9">
      <t>チュウ</t>
    </rPh>
    <phoneticPr fontId="6"/>
  </si>
  <si>
    <t>第５０－２表　健康増進事業（胃がん検診精密検査の結果）</t>
    <rPh sb="19" eb="21">
      <t>セイミツ</t>
    </rPh>
    <rPh sb="21" eb="23">
      <t>ケンサ</t>
    </rPh>
    <rPh sb="24" eb="26">
      <t>ケッカ</t>
    </rPh>
    <phoneticPr fontId="6"/>
  </si>
  <si>
    <t>注　受診率の算定対象年齢を、「がん対策推進基本計画」（平成24年6月8日閣議決定）に基づき、40～69歳までとした。</t>
    <rPh sb="51" eb="52">
      <t>サイ</t>
    </rPh>
    <phoneticPr fontId="6"/>
  </si>
  <si>
    <t>受診率（％）</t>
    <rPh sb="0" eb="3">
      <t>ジュシンリツ</t>
    </rPh>
    <phoneticPr fontId="6"/>
  </si>
  <si>
    <t>受診者数</t>
    <rPh sb="0" eb="2">
      <t>ジュシン</t>
    </rPh>
    <rPh sb="2" eb="3">
      <t>モノ</t>
    </rPh>
    <rPh sb="3" eb="4">
      <t>スウ</t>
    </rPh>
    <phoneticPr fontId="6"/>
  </si>
  <si>
    <t>問診者数</t>
    <rPh sb="0" eb="2">
      <t>モンシン</t>
    </rPh>
    <rPh sb="2" eb="3">
      <t>シャ</t>
    </rPh>
    <rPh sb="3" eb="4">
      <t>スウ</t>
    </rPh>
    <phoneticPr fontId="6"/>
  </si>
  <si>
    <t>左のうち喀痰細胞診受診者</t>
    <rPh sb="0" eb="1">
      <t>ヒダリ</t>
    </rPh>
    <rPh sb="9" eb="12">
      <t>ジュシンシャ</t>
    </rPh>
    <phoneticPr fontId="6"/>
  </si>
  <si>
    <t>胸部Ｘ線検査受診者</t>
    <rPh sb="0" eb="2">
      <t>キョウブ</t>
    </rPh>
    <rPh sb="3" eb="4">
      <t>セン</t>
    </rPh>
    <rPh sb="4" eb="6">
      <t>ケンサ</t>
    </rPh>
    <rPh sb="6" eb="9">
      <t>ジュシンシャ</t>
    </rPh>
    <phoneticPr fontId="6"/>
  </si>
  <si>
    <t>第５１－１表　健康増進事業（肺がん検診受診状況）</t>
    <rPh sb="7" eb="9">
      <t>ケンコウ</t>
    </rPh>
    <rPh sb="9" eb="11">
      <t>ゾウシン</t>
    </rPh>
    <rPh sb="14" eb="15">
      <t>ハイ</t>
    </rPh>
    <rPh sb="21" eb="23">
      <t>ジョウキョウ</t>
    </rPh>
    <phoneticPr fontId="6"/>
  </si>
  <si>
    <t>がんのうち臨床病期Ⅰ期</t>
    <rPh sb="5" eb="7">
      <t>リンショウ</t>
    </rPh>
    <rPh sb="7" eb="8">
      <t>ビョウ</t>
    </rPh>
    <rPh sb="8" eb="9">
      <t>キ</t>
    </rPh>
    <rPh sb="10" eb="11">
      <t>キ</t>
    </rPh>
    <phoneticPr fontId="6"/>
  </si>
  <si>
    <t>精密受診者</t>
    <rPh sb="0" eb="2">
      <t>セイミツ</t>
    </rPh>
    <rPh sb="2" eb="5">
      <t>ジュシンシャ</t>
    </rPh>
    <phoneticPr fontId="6"/>
  </si>
  <si>
    <t>第５１－２表　健康増進事業（肺がん検診（全て）精密検査の結果）</t>
    <rPh sb="20" eb="21">
      <t>スベ</t>
    </rPh>
    <rPh sb="23" eb="25">
      <t>セイミツ</t>
    </rPh>
    <rPh sb="25" eb="27">
      <t>ケンサ</t>
    </rPh>
    <rPh sb="28" eb="30">
      <t>ケッカ</t>
    </rPh>
    <phoneticPr fontId="6"/>
  </si>
  <si>
    <t>　　</t>
    <phoneticPr fontId="6"/>
  </si>
  <si>
    <t>注　受診率の算定対象年齢を、「がん対策推進基本計画」（平成24年6月8日閣議決定）に基づき、40～69歳までとした。　</t>
    <rPh sb="42" eb="43">
      <t>モト</t>
    </rPh>
    <phoneticPr fontId="6"/>
  </si>
  <si>
    <t>受診者数</t>
    <rPh sb="3" eb="4">
      <t>スウ</t>
    </rPh>
    <phoneticPr fontId="6"/>
  </si>
  <si>
    <t>第５２－１表　健康増進事業（大腸がん検診受診状況）　　　　　　　　　　　</t>
    <rPh sb="7" eb="9">
      <t>ケンコウ</t>
    </rPh>
    <rPh sb="9" eb="11">
      <t>ゾウシン</t>
    </rPh>
    <rPh sb="14" eb="16">
      <t>ダイチョウ</t>
    </rPh>
    <rPh sb="20" eb="22">
      <t>ジュシン</t>
    </rPh>
    <rPh sb="22" eb="24">
      <t>ジョウキョウ</t>
    </rPh>
    <phoneticPr fontId="6"/>
  </si>
  <si>
    <t>精密検査受診の有無別人員</t>
    <rPh sb="0" eb="2">
      <t>セイミツ</t>
    </rPh>
    <rPh sb="2" eb="4">
      <t>ケンサ</t>
    </rPh>
    <rPh sb="4" eb="6">
      <t>ジュシン</t>
    </rPh>
    <rPh sb="7" eb="9">
      <t>ウム</t>
    </rPh>
    <rPh sb="9" eb="10">
      <t>ベツ</t>
    </rPh>
    <rPh sb="10" eb="12">
      <t>ジンイン</t>
    </rPh>
    <phoneticPr fontId="6"/>
  </si>
  <si>
    <t>第５２－２表　健康増進事業（大腸がん検診精密検査の結果）</t>
    <rPh sb="20" eb="22">
      <t>セイミツ</t>
    </rPh>
    <rPh sb="22" eb="24">
      <t>ケンサ</t>
    </rPh>
    <rPh sb="25" eb="27">
      <t>ケッカ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</si>
</sst>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_);[Red]\(0\)"/>
    <numFmt numFmtId="178" formatCode="#,##0;[Red]#,##0"/>
    <numFmt numFmtId="179" formatCode="0.0%"/>
  </numFmts>
  <fonts count="16" x14ac:knownFonts="1">
    <font>
      <sz val="11"/>
      <name val="ＭＳ Ｐゴシック"/>
      <family val="3"/>
      <charset val="128"/>
    </font>
    <font>
      <sz val="11"/>
      <name val="ＭＳ Ｐゴシック"/>
      <family val="3"/>
      <charset val="128"/>
    </font>
    <font>
      <sz val="11"/>
      <name val="游ゴシック"/>
      <family val="3"/>
      <charset val="128"/>
      <scheme val="minor"/>
    </font>
    <font>
      <sz val="6"/>
      <name val="游ゴシック"/>
      <family val="2"/>
      <charset val="128"/>
      <scheme val="minor"/>
    </font>
    <font>
      <b/>
      <sz val="11"/>
      <name val="游ゴシック"/>
      <family val="3"/>
      <charset val="128"/>
      <scheme val="minor"/>
    </font>
    <font>
      <sz val="12"/>
      <name val="Arial"/>
      <family val="2"/>
    </font>
    <font>
      <sz val="6"/>
      <name val="ＭＳ Ｐゴシック"/>
      <family val="3"/>
      <charset val="128"/>
    </font>
    <font>
      <b/>
      <sz val="9"/>
      <name val="游ゴシック"/>
      <family val="3"/>
      <charset val="128"/>
      <scheme val="minor"/>
    </font>
    <font>
      <sz val="9"/>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0"/>
      <name val="游ゴシック"/>
      <family val="3"/>
      <charset val="128"/>
      <scheme val="minor"/>
    </font>
    <font>
      <b/>
      <sz val="11"/>
      <color indexed="8"/>
      <name val="游ゴシック"/>
      <family val="3"/>
      <charset val="128"/>
      <scheme val="minor"/>
    </font>
    <font>
      <sz val="1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indexed="65"/>
        <bgColor indexed="64"/>
      </patternFill>
    </fill>
    <fill>
      <patternFill patternType="solid">
        <fgColor indexed="27"/>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diagonal/>
    </border>
    <border>
      <left/>
      <right style="thin">
        <color indexed="64"/>
      </right>
      <top/>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5" fillId="0" borderId="0"/>
  </cellStyleXfs>
  <cellXfs count="458">
    <xf numFmtId="0" fontId="0" fillId="0" borderId="0" xfId="0">
      <alignment vertical="center"/>
    </xf>
    <xf numFmtId="38" fontId="2" fillId="0" borderId="0" xfId="2" applyFont="1"/>
    <xf numFmtId="38" fontId="2" fillId="0" borderId="0" xfId="2" applyFont="1" applyAlignment="1">
      <alignment horizontal="left"/>
    </xf>
    <xf numFmtId="38" fontId="4" fillId="0" borderId="0" xfId="2" applyFont="1"/>
    <xf numFmtId="38" fontId="4" fillId="0" borderId="0" xfId="2" applyFont="1" applyAlignment="1">
      <alignment horizontal="left"/>
    </xf>
    <xf numFmtId="0" fontId="4" fillId="0" borderId="0" xfId="3" applyFont="1" applyBorder="1" applyAlignment="1">
      <alignment horizontal="left" vertical="top" wrapText="1"/>
    </xf>
    <xf numFmtId="0" fontId="4" fillId="0" borderId="0" xfId="3" applyFont="1" applyBorder="1" applyAlignment="1">
      <alignment horizontal="left" vertical="top" wrapText="1"/>
    </xf>
    <xf numFmtId="0" fontId="4" fillId="0" borderId="0" xfId="3" applyFont="1" applyBorder="1" applyAlignment="1">
      <alignment vertical="top" wrapText="1"/>
    </xf>
    <xf numFmtId="38" fontId="2" fillId="0" borderId="0" xfId="2" applyFont="1" applyAlignment="1">
      <alignment vertical="top"/>
    </xf>
    <xf numFmtId="38" fontId="4" fillId="0" borderId="0" xfId="2" applyFont="1" applyAlignment="1"/>
    <xf numFmtId="0" fontId="4" fillId="0" borderId="0" xfId="3" applyFont="1" applyBorder="1" applyAlignment="1">
      <alignment horizontal="left"/>
    </xf>
    <xf numFmtId="38" fontId="4" fillId="0" borderId="0" xfId="2" applyFont="1" applyBorder="1" applyAlignment="1"/>
    <xf numFmtId="38" fontId="4" fillId="0" borderId="0" xfId="2" applyFont="1" applyBorder="1"/>
    <xf numFmtId="38" fontId="4" fillId="0" borderId="0" xfId="2" applyFont="1" applyBorder="1" applyAlignment="1">
      <alignment horizontal="left"/>
    </xf>
    <xf numFmtId="38" fontId="4" fillId="0" borderId="0" xfId="2" applyFont="1" applyBorder="1" applyAlignment="1">
      <alignment horizontal="right"/>
    </xf>
    <xf numFmtId="38" fontId="4" fillId="0" borderId="0" xfId="2" applyFont="1" applyBorder="1" applyAlignment="1">
      <alignment horizontal="left" vertical="center"/>
    </xf>
    <xf numFmtId="38" fontId="2" fillId="0" borderId="0" xfId="2" applyFont="1" applyBorder="1"/>
    <xf numFmtId="38" fontId="4" fillId="0" borderId="1" xfId="2" applyFont="1" applyBorder="1" applyAlignment="1">
      <alignment horizontal="right"/>
    </xf>
    <xf numFmtId="38" fontId="4" fillId="0" borderId="1" xfId="2" applyFont="1" applyBorder="1" applyAlignment="1">
      <alignment horizontal="left" vertical="center"/>
    </xf>
    <xf numFmtId="38" fontId="4" fillId="0" borderId="2" xfId="2" applyFont="1" applyBorder="1" applyAlignment="1">
      <alignment horizontal="right"/>
    </xf>
    <xf numFmtId="38" fontId="4" fillId="2" borderId="1" xfId="2" applyFont="1" applyFill="1" applyBorder="1" applyAlignment="1">
      <alignment horizontal="right"/>
    </xf>
    <xf numFmtId="38" fontId="4" fillId="2" borderId="1" xfId="2" applyFont="1" applyFill="1" applyBorder="1" applyAlignment="1">
      <alignment horizontal="left" vertical="center"/>
    </xf>
    <xf numFmtId="38" fontId="4" fillId="3" borderId="1" xfId="2" applyFont="1" applyFill="1" applyBorder="1" applyAlignment="1">
      <alignment horizontal="right"/>
    </xf>
    <xf numFmtId="38" fontId="4" fillId="3" borderId="1" xfId="2" applyFont="1" applyFill="1" applyBorder="1" applyAlignment="1">
      <alignment horizontal="left" vertical="center" wrapText="1"/>
    </xf>
    <xf numFmtId="38" fontId="2" fillId="0" borderId="0" xfId="2" applyFont="1" applyFill="1"/>
    <xf numFmtId="38" fontId="2" fillId="0" borderId="0" xfId="2" applyFont="1" applyFill="1" applyBorder="1"/>
    <xf numFmtId="38" fontId="4" fillId="0" borderId="0" xfId="2" applyFont="1" applyFill="1" applyBorder="1" applyAlignment="1">
      <alignment horizontal="right"/>
    </xf>
    <xf numFmtId="38" fontId="4" fillId="0" borderId="2" xfId="2" applyFont="1" applyFill="1" applyBorder="1" applyAlignment="1">
      <alignment horizontal="right"/>
    </xf>
    <xf numFmtId="38" fontId="4" fillId="3" borderId="1" xfId="2" applyFont="1" applyFill="1" applyBorder="1" applyAlignment="1">
      <alignment horizontal="right" vertical="center"/>
    </xf>
    <xf numFmtId="38" fontId="4" fillId="0" borderId="0" xfId="2" applyFont="1" applyFill="1" applyBorder="1" applyAlignment="1">
      <alignment horizontal="right" vertical="center"/>
    </xf>
    <xf numFmtId="38" fontId="4" fillId="0" borderId="2" xfId="2" applyFont="1" applyFill="1" applyBorder="1" applyAlignment="1">
      <alignment horizontal="right" vertical="center"/>
    </xf>
    <xf numFmtId="38" fontId="4" fillId="3" borderId="3" xfId="2" applyFont="1" applyFill="1" applyBorder="1" applyAlignment="1">
      <alignment horizontal="right" vertical="center"/>
    </xf>
    <xf numFmtId="38" fontId="4" fillId="3" borderId="4" xfId="2" applyFont="1" applyFill="1" applyBorder="1" applyAlignment="1">
      <alignment horizontal="right" vertical="center"/>
    </xf>
    <xf numFmtId="38" fontId="4" fillId="3" borderId="1" xfId="2" applyFont="1" applyFill="1" applyBorder="1" applyAlignment="1">
      <alignment horizontal="left" vertical="center"/>
    </xf>
    <xf numFmtId="38" fontId="4" fillId="0" borderId="0" xfId="2" applyFont="1" applyFill="1" applyBorder="1" applyAlignment="1">
      <alignment horizontal="center" vertical="center" wrapText="1"/>
    </xf>
    <xf numFmtId="38" fontId="4" fillId="0" borderId="2" xfId="2" applyFont="1" applyFill="1" applyBorder="1" applyAlignment="1">
      <alignment horizontal="center" vertical="center" wrapText="1"/>
    </xf>
    <xf numFmtId="38" fontId="4" fillId="0" borderId="1" xfId="2" applyFont="1" applyFill="1" applyBorder="1" applyAlignment="1">
      <alignment horizontal="center" wrapText="1"/>
    </xf>
    <xf numFmtId="38" fontId="4" fillId="0" borderId="3" xfId="2" applyFont="1" applyFill="1" applyBorder="1" applyAlignment="1">
      <alignment horizontal="center" wrapText="1"/>
    </xf>
    <xf numFmtId="38" fontId="4" fillId="0" borderId="5" xfId="2" applyFont="1" applyBorder="1" applyAlignment="1">
      <alignment horizontal="left" wrapText="1"/>
    </xf>
    <xf numFmtId="0" fontId="2" fillId="0" borderId="0" xfId="3" applyFont="1" applyBorder="1" applyAlignment="1">
      <alignment horizontal="center" vertical="center"/>
    </xf>
    <xf numFmtId="0" fontId="2" fillId="0" borderId="2" xfId="3" applyFont="1" applyBorder="1" applyAlignment="1">
      <alignment horizontal="center" vertical="center"/>
    </xf>
    <xf numFmtId="38" fontId="4" fillId="0" borderId="3" xfId="2" applyFont="1" applyFill="1" applyBorder="1" applyAlignment="1">
      <alignment horizontal="center" vertical="center"/>
    </xf>
    <xf numFmtId="38" fontId="4" fillId="0" borderId="4" xfId="2" applyFont="1" applyFill="1" applyBorder="1" applyAlignment="1">
      <alignment horizontal="center" vertical="center"/>
    </xf>
    <xf numFmtId="38" fontId="4" fillId="0" borderId="6" xfId="2" applyFont="1" applyFill="1" applyBorder="1" applyAlignment="1">
      <alignment horizontal="center" vertical="center"/>
    </xf>
    <xf numFmtId="38" fontId="4" fillId="0" borderId="7" xfId="2" applyFont="1" applyBorder="1" applyAlignment="1">
      <alignment horizontal="left" wrapText="1"/>
    </xf>
    <xf numFmtId="38" fontId="4" fillId="0" borderId="2" xfId="2" applyFont="1" applyFill="1" applyBorder="1" applyAlignment="1">
      <alignment horizontal="center" vertical="center" wrapText="1"/>
    </xf>
    <xf numFmtId="0" fontId="2" fillId="0" borderId="6" xfId="3" applyFont="1" applyBorder="1" applyAlignment="1">
      <alignment horizontal="center"/>
    </xf>
    <xf numFmtId="38" fontId="4" fillId="0" borderId="8" xfId="2" applyFont="1" applyFill="1" applyBorder="1" applyAlignment="1">
      <alignment horizontal="left" vertical="center"/>
    </xf>
    <xf numFmtId="38" fontId="4" fillId="0" borderId="0" xfId="2" applyFont="1" applyFill="1" applyAlignment="1">
      <alignment horizontal="right"/>
    </xf>
    <xf numFmtId="38" fontId="4" fillId="0" borderId="0" xfId="2" applyFont="1" applyFill="1" applyBorder="1" applyAlignment="1"/>
    <xf numFmtId="38" fontId="4" fillId="0" borderId="0" xfId="2" applyFont="1" applyFill="1" applyBorder="1" applyAlignment="1">
      <alignment wrapText="1"/>
    </xf>
    <xf numFmtId="38" fontId="4" fillId="0" borderId="9" xfId="2" applyFont="1" applyFill="1" applyBorder="1" applyAlignment="1">
      <alignment horizontal="left" vertical="center"/>
    </xf>
    <xf numFmtId="38" fontId="4" fillId="0" borderId="0" xfId="2" applyFont="1" applyFill="1" applyBorder="1" applyAlignment="1">
      <alignment horizontal="left" vertical="center"/>
    </xf>
    <xf numFmtId="38" fontId="4" fillId="0" borderId="1" xfId="2" applyFont="1" applyFill="1" applyBorder="1" applyAlignment="1">
      <alignment horizontal="center" vertical="center" wrapText="1"/>
    </xf>
    <xf numFmtId="38" fontId="4" fillId="0" borderId="3" xfId="2" applyFont="1" applyFill="1" applyBorder="1" applyAlignment="1">
      <alignment horizontal="center" vertical="center" wrapText="1"/>
    </xf>
    <xf numFmtId="0" fontId="2" fillId="0" borderId="0" xfId="3" applyFont="1" applyBorder="1" applyAlignment="1">
      <alignment horizontal="center" vertical="center"/>
    </xf>
    <xf numFmtId="0" fontId="2" fillId="0" borderId="2" xfId="3"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4"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38" fontId="4" fillId="0" borderId="12" xfId="2" applyFont="1" applyFill="1" applyBorder="1" applyAlignment="1">
      <alignment horizontal="center" vertical="center"/>
    </xf>
    <xf numFmtId="38" fontId="4" fillId="0" borderId="13" xfId="2" applyFont="1" applyFill="1" applyBorder="1" applyAlignment="1">
      <alignment horizontal="center" vertical="center"/>
    </xf>
    <xf numFmtId="38" fontId="4" fillId="0" borderId="14" xfId="2" applyFont="1" applyFill="1" applyBorder="1" applyAlignment="1">
      <alignment horizontal="center" vertical="center"/>
    </xf>
    <xf numFmtId="0" fontId="2" fillId="0" borderId="12" xfId="0" applyFont="1" applyBorder="1" applyAlignment="1">
      <alignment horizontal="center" vertical="center" wrapText="1"/>
    </xf>
    <xf numFmtId="38" fontId="7" fillId="0" borderId="14" xfId="2" applyFont="1" applyFill="1" applyBorder="1" applyAlignment="1">
      <alignment horizontal="center" vertical="center" wrapText="1"/>
    </xf>
    <xf numFmtId="38" fontId="7" fillId="0" borderId="12" xfId="2" applyFont="1" applyFill="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6" xfId="3" applyFont="1" applyBorder="1" applyAlignment="1">
      <alignment horizontal="center" vertical="center"/>
    </xf>
    <xf numFmtId="38" fontId="4" fillId="0" borderId="9" xfId="2" applyFont="1" applyFill="1" applyBorder="1" applyAlignment="1">
      <alignment horizontal="right"/>
    </xf>
    <xf numFmtId="38" fontId="4" fillId="3" borderId="5" xfId="2" applyFont="1" applyFill="1" applyBorder="1" applyAlignment="1">
      <alignment horizontal="left" vertical="center"/>
    </xf>
    <xf numFmtId="38" fontId="4" fillId="4" borderId="0" xfId="2" applyFont="1" applyFill="1" applyBorder="1" applyAlignment="1"/>
    <xf numFmtId="38" fontId="4" fillId="4" borderId="0" xfId="2" applyFont="1" applyFill="1" applyAlignment="1"/>
    <xf numFmtId="38" fontId="4" fillId="0" borderId="5" xfId="2" applyFont="1" applyFill="1" applyBorder="1" applyAlignment="1">
      <alignment horizontal="left" vertical="center"/>
    </xf>
    <xf numFmtId="0" fontId="2" fillId="0" borderId="10" xfId="3" applyFont="1" applyBorder="1" applyAlignment="1">
      <alignment horizontal="center" vertical="center"/>
    </xf>
    <xf numFmtId="0" fontId="2" fillId="0" borderId="11" xfId="3" applyFont="1" applyBorder="1" applyAlignment="1">
      <alignment horizontal="center" vertical="center"/>
    </xf>
    <xf numFmtId="0" fontId="2" fillId="0" borderId="1" xfId="3" applyFont="1" applyBorder="1" applyAlignment="1">
      <alignment horizontal="center" vertical="center"/>
    </xf>
    <xf numFmtId="38" fontId="4" fillId="0" borderId="1" xfId="2" applyFont="1" applyFill="1" applyBorder="1" applyAlignment="1">
      <alignment horizontal="center" vertical="center"/>
    </xf>
    <xf numFmtId="38" fontId="4" fillId="0" borderId="15" xfId="2" applyFont="1" applyFill="1" applyBorder="1" applyAlignment="1">
      <alignment horizontal="center" vertical="center"/>
    </xf>
    <xf numFmtId="38" fontId="4" fillId="0" borderId="16" xfId="2" applyFont="1" applyFill="1" applyBorder="1" applyAlignment="1">
      <alignment horizontal="center" vertical="center"/>
    </xf>
    <xf numFmtId="38" fontId="4" fillId="0" borderId="7" xfId="2" applyFont="1" applyFill="1" applyBorder="1" applyAlignment="1">
      <alignment horizontal="left" vertical="center"/>
    </xf>
    <xf numFmtId="0" fontId="2" fillId="0" borderId="12" xfId="3" applyFont="1" applyBorder="1" applyAlignment="1">
      <alignment horizontal="center" vertical="center"/>
    </xf>
    <xf numFmtId="38" fontId="4" fillId="0" borderId="14" xfId="2" applyFont="1" applyFill="1" applyBorder="1" applyAlignment="1">
      <alignment horizontal="center" vertical="center" wrapText="1"/>
    </xf>
    <xf numFmtId="38" fontId="4" fillId="0" borderId="12" xfId="2" applyFont="1" applyFill="1" applyBorder="1" applyAlignment="1">
      <alignment horizontal="centerContinuous" vertical="center"/>
    </xf>
    <xf numFmtId="38" fontId="4" fillId="0" borderId="6" xfId="2" applyFont="1" applyFill="1" applyBorder="1" applyAlignment="1">
      <alignment horizontal="centerContinuous" vertical="center"/>
    </xf>
    <xf numFmtId="38" fontId="4" fillId="4" borderId="0" xfId="2" applyFont="1" applyFill="1" applyBorder="1" applyAlignment="1">
      <alignment horizontal="right"/>
    </xf>
    <xf numFmtId="38" fontId="2" fillId="0" borderId="0" xfId="2" applyFont="1" applyAlignment="1">
      <alignment wrapText="1"/>
    </xf>
    <xf numFmtId="0" fontId="4" fillId="0" borderId="0" xfId="3" applyFont="1" applyFill="1" applyBorder="1" applyAlignment="1">
      <alignment horizontal="left"/>
    </xf>
    <xf numFmtId="38" fontId="4" fillId="0" borderId="0" xfId="2" applyFont="1" applyFill="1" applyBorder="1" applyAlignment="1">
      <alignment horizontal="left"/>
    </xf>
    <xf numFmtId="176" fontId="4" fillId="0" borderId="0" xfId="2" applyNumberFormat="1" applyFont="1" applyFill="1" applyBorder="1" applyAlignment="1">
      <alignment horizontal="right" vertical="center"/>
    </xf>
    <xf numFmtId="176" fontId="4" fillId="0" borderId="0" xfId="2" applyNumberFormat="1" applyFont="1" applyFill="1" applyBorder="1" applyAlignment="1">
      <alignment horizontal="right" vertical="center" wrapText="1"/>
    </xf>
    <xf numFmtId="38" fontId="4" fillId="0" borderId="0" xfId="2" applyFont="1" applyFill="1" applyBorder="1" applyAlignment="1">
      <alignment horizontal="center"/>
    </xf>
    <xf numFmtId="177" fontId="4" fillId="0" borderId="1" xfId="2" applyNumberFormat="1" applyFont="1" applyFill="1" applyBorder="1" applyAlignment="1">
      <alignment horizontal="right" vertical="center"/>
    </xf>
    <xf numFmtId="177" fontId="4" fillId="0" borderId="4" xfId="2" applyNumberFormat="1" applyFont="1" applyFill="1" applyBorder="1" applyAlignment="1">
      <alignment horizontal="right" vertical="center"/>
    </xf>
    <xf numFmtId="177" fontId="4" fillId="0" borderId="1" xfId="2" applyNumberFormat="1" applyFont="1" applyFill="1" applyBorder="1" applyAlignment="1">
      <alignment horizontal="right" vertical="center" wrapText="1"/>
    </xf>
    <xf numFmtId="38" fontId="4" fillId="0" borderId="1" xfId="2" applyFont="1" applyFill="1" applyBorder="1" applyAlignment="1">
      <alignment horizontal="center"/>
    </xf>
    <xf numFmtId="38" fontId="4" fillId="0" borderId="5" xfId="2" applyFont="1" applyFill="1" applyBorder="1" applyAlignment="1">
      <alignment horizontal="left" vertical="center"/>
    </xf>
    <xf numFmtId="38" fontId="4" fillId="0" borderId="7" xfId="2" applyFont="1" applyFill="1" applyBorder="1" applyAlignment="1">
      <alignment horizontal="left" vertical="center"/>
    </xf>
    <xf numFmtId="38" fontId="4" fillId="0" borderId="8" xfId="2" applyFont="1" applyFill="1" applyBorder="1" applyAlignment="1">
      <alignment horizontal="left" vertical="center"/>
    </xf>
    <xf numFmtId="177" fontId="4" fillId="2" borderId="1" xfId="2" applyNumberFormat="1" applyFont="1" applyFill="1" applyBorder="1" applyAlignment="1">
      <alignment horizontal="right" vertical="center"/>
    </xf>
    <xf numFmtId="177" fontId="4" fillId="2" borderId="1" xfId="2" applyNumberFormat="1" applyFont="1" applyFill="1" applyBorder="1" applyAlignment="1">
      <alignment horizontal="right" vertical="center" wrapText="1"/>
    </xf>
    <xf numFmtId="38" fontId="4" fillId="2" borderId="1" xfId="2" applyFont="1" applyFill="1" applyBorder="1" applyAlignment="1">
      <alignment horizontal="center"/>
    </xf>
    <xf numFmtId="38" fontId="4" fillId="2" borderId="5" xfId="2" applyFont="1" applyFill="1" applyBorder="1" applyAlignment="1">
      <alignment horizontal="left" vertical="center"/>
    </xf>
    <xf numFmtId="177" fontId="4" fillId="2" borderId="4" xfId="2" applyNumberFormat="1" applyFont="1" applyFill="1" applyBorder="1" applyAlignment="1">
      <alignment horizontal="right" vertical="center"/>
    </xf>
    <xf numFmtId="38" fontId="4" fillId="2" borderId="7" xfId="2" applyFont="1" applyFill="1" applyBorder="1" applyAlignment="1">
      <alignment horizontal="left" vertical="center"/>
    </xf>
    <xf numFmtId="38" fontId="4" fillId="2" borderId="8" xfId="2" applyFont="1" applyFill="1" applyBorder="1" applyAlignment="1">
      <alignment horizontal="left" vertical="center"/>
    </xf>
    <xf numFmtId="177" fontId="4" fillId="3" borderId="1" xfId="2" applyNumberFormat="1" applyFont="1" applyFill="1" applyBorder="1" applyAlignment="1">
      <alignment horizontal="right" vertical="center"/>
    </xf>
    <xf numFmtId="177" fontId="4" fillId="3" borderId="4" xfId="2" applyNumberFormat="1" applyFont="1" applyFill="1" applyBorder="1" applyAlignment="1">
      <alignment horizontal="right" vertical="center"/>
    </xf>
    <xf numFmtId="177" fontId="4" fillId="3" borderId="1" xfId="2" applyNumberFormat="1" applyFont="1" applyFill="1" applyBorder="1" applyAlignment="1">
      <alignment horizontal="right" vertical="center" wrapText="1"/>
    </xf>
    <xf numFmtId="38" fontId="4" fillId="3" borderId="1" xfId="2" applyFont="1" applyFill="1" applyBorder="1" applyAlignment="1">
      <alignment horizontal="center"/>
    </xf>
    <xf numFmtId="38" fontId="4" fillId="3" borderId="5" xfId="2" applyFont="1" applyFill="1" applyBorder="1" applyAlignment="1">
      <alignment horizontal="left" vertical="center"/>
    </xf>
    <xf numFmtId="38" fontId="4" fillId="3" borderId="7" xfId="2" applyFont="1" applyFill="1" applyBorder="1" applyAlignment="1">
      <alignment horizontal="left" vertical="center"/>
    </xf>
    <xf numFmtId="38" fontId="4" fillId="3" borderId="8" xfId="2" applyFont="1" applyFill="1" applyBorder="1" applyAlignment="1">
      <alignment horizontal="left" vertical="center"/>
    </xf>
    <xf numFmtId="38" fontId="4" fillId="0" borderId="0" xfId="2" applyFont="1" applyFill="1" applyAlignment="1"/>
    <xf numFmtId="38" fontId="4" fillId="2" borderId="1" xfId="2" applyFont="1" applyFill="1" applyBorder="1" applyAlignment="1">
      <alignment horizontal="center"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38" fontId="4" fillId="3" borderId="1" xfId="2" applyFont="1" applyFill="1" applyBorder="1" applyAlignment="1">
      <alignment horizontal="center" vertical="center"/>
    </xf>
    <xf numFmtId="0" fontId="2" fillId="3" borderId="5" xfId="0" applyFont="1" applyFill="1" applyBorder="1" applyAlignment="1">
      <alignment horizontal="left" vertical="center"/>
    </xf>
    <xf numFmtId="0" fontId="2" fillId="3" borderId="7" xfId="0" applyFont="1" applyFill="1" applyBorder="1" applyAlignment="1">
      <alignment horizontal="left" vertical="center"/>
    </xf>
    <xf numFmtId="38" fontId="4" fillId="0" borderId="17" xfId="2" applyFont="1" applyFill="1" applyBorder="1" applyAlignment="1">
      <alignment horizontal="center" vertical="center"/>
    </xf>
    <xf numFmtId="38" fontId="4" fillId="0" borderId="18" xfId="2" applyFont="1" applyFill="1" applyBorder="1" applyAlignment="1">
      <alignment horizontal="center" vertical="center"/>
    </xf>
    <xf numFmtId="38" fontId="4" fillId="0" borderId="19" xfId="2" applyFont="1" applyFill="1" applyBorder="1" applyAlignment="1">
      <alignment horizontal="center" vertical="center" wrapText="1"/>
    </xf>
    <xf numFmtId="38" fontId="4" fillId="0" borderId="20" xfId="2" applyFont="1" applyFill="1" applyBorder="1" applyAlignment="1">
      <alignment horizontal="center" vertical="center" wrapText="1"/>
    </xf>
    <xf numFmtId="38" fontId="4" fillId="0" borderId="5" xfId="2" applyFont="1" applyFill="1" applyBorder="1" applyAlignment="1">
      <alignment horizontal="center" vertical="center" wrapText="1"/>
    </xf>
    <xf numFmtId="38" fontId="4" fillId="0" borderId="21" xfId="2" applyFont="1" applyFill="1" applyBorder="1" applyAlignment="1">
      <alignment horizontal="center" vertical="center" wrapText="1"/>
    </xf>
    <xf numFmtId="38" fontId="4" fillId="0" borderId="20" xfId="2" applyFont="1" applyFill="1" applyBorder="1" applyAlignment="1">
      <alignment horizontal="center" vertical="center" wrapText="1"/>
    </xf>
    <xf numFmtId="38" fontId="4" fillId="0" borderId="10" xfId="2" applyFont="1" applyFill="1" applyBorder="1" applyAlignment="1">
      <alignment horizontal="center" vertical="center" wrapText="1"/>
    </xf>
    <xf numFmtId="38" fontId="4" fillId="0" borderId="11" xfId="2" applyFont="1" applyBorder="1" applyAlignment="1">
      <alignment horizontal="left" wrapText="1"/>
    </xf>
    <xf numFmtId="38" fontId="4" fillId="0" borderId="22" xfId="2" applyFont="1" applyFill="1" applyBorder="1" applyAlignment="1">
      <alignment horizontal="center" vertical="center"/>
    </xf>
    <xf numFmtId="38" fontId="4" fillId="0" borderId="23" xfId="2" applyFont="1" applyFill="1" applyBorder="1" applyAlignment="1">
      <alignment horizontal="center" vertical="center"/>
    </xf>
    <xf numFmtId="38" fontId="4" fillId="0" borderId="17" xfId="2" applyFont="1" applyFill="1" applyBorder="1" applyAlignment="1">
      <alignment horizontal="center" vertical="center" wrapText="1"/>
    </xf>
    <xf numFmtId="38" fontId="4" fillId="0" borderId="24" xfId="2" applyFont="1" applyFill="1" applyBorder="1" applyAlignment="1">
      <alignment horizontal="center" vertical="center" wrapText="1"/>
    </xf>
    <xf numFmtId="38" fontId="4" fillId="0" borderId="8" xfId="2" applyFont="1" applyFill="1" applyBorder="1" applyAlignment="1">
      <alignment horizontal="center" vertical="center" wrapText="1"/>
    </xf>
    <xf numFmtId="38" fontId="4" fillId="0" borderId="22" xfId="2" applyFont="1" applyFill="1" applyBorder="1" applyAlignment="1">
      <alignment horizontal="center" vertical="center" wrapText="1"/>
    </xf>
    <xf numFmtId="38" fontId="4" fillId="0" borderId="25" xfId="2" applyFont="1" applyFill="1" applyBorder="1" applyAlignment="1">
      <alignment horizontal="center" vertical="center" wrapText="1"/>
    </xf>
    <xf numFmtId="38" fontId="4" fillId="0" borderId="26" xfId="2" applyFont="1" applyFill="1" applyBorder="1" applyAlignment="1">
      <alignment horizontal="center" vertical="center" wrapText="1"/>
    </xf>
    <xf numFmtId="38" fontId="4" fillId="0" borderId="2" xfId="2" applyFont="1" applyBorder="1" applyAlignment="1">
      <alignment horizontal="left" wrapText="1"/>
    </xf>
    <xf numFmtId="38" fontId="4" fillId="0" borderId="27" xfId="2" applyFont="1" applyFill="1" applyBorder="1" applyAlignment="1">
      <alignment horizontal="center" vertical="center"/>
    </xf>
    <xf numFmtId="38" fontId="4" fillId="0" borderId="28" xfId="2" applyFont="1" applyFill="1" applyBorder="1" applyAlignment="1">
      <alignment horizontal="center" vertical="center"/>
    </xf>
    <xf numFmtId="38" fontId="4" fillId="0" borderId="29" xfId="2"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38" fontId="4" fillId="0" borderId="12" xfId="2" applyFont="1" applyFill="1" applyBorder="1" applyAlignment="1">
      <alignment horizontal="center" vertical="center"/>
    </xf>
    <xf numFmtId="38" fontId="4" fillId="0" borderId="14" xfId="2" applyFont="1" applyFill="1" applyBorder="1" applyAlignment="1">
      <alignment horizontal="left"/>
    </xf>
    <xf numFmtId="38" fontId="2" fillId="0" borderId="0" xfId="2" applyFont="1" applyFill="1" applyAlignment="1"/>
    <xf numFmtId="38" fontId="4" fillId="0" borderId="0" xfId="2" applyFont="1" applyFill="1" applyBorder="1" applyAlignment="1">
      <alignment vertical="center"/>
    </xf>
    <xf numFmtId="38" fontId="2" fillId="0" borderId="0" xfId="2" applyFont="1" applyAlignment="1">
      <alignment vertical="center"/>
    </xf>
    <xf numFmtId="38" fontId="2" fillId="0" borderId="0" xfId="2" applyFont="1" applyAlignment="1">
      <alignment horizontal="center"/>
    </xf>
    <xf numFmtId="38" fontId="4" fillId="0" borderId="0" xfId="2" applyFont="1" applyAlignment="1">
      <alignment vertical="center"/>
    </xf>
    <xf numFmtId="38" fontId="4" fillId="0" borderId="0" xfId="2" applyFont="1" applyAlignment="1">
      <alignment horizontal="center"/>
    </xf>
    <xf numFmtId="38" fontId="4" fillId="0" borderId="0" xfId="2" applyFont="1" applyFill="1" applyBorder="1" applyAlignment="1">
      <alignment horizontal="center" vertical="center"/>
    </xf>
    <xf numFmtId="38" fontId="4" fillId="0" borderId="0" xfId="2" applyFont="1" applyBorder="1" applyAlignment="1">
      <alignment horizontal="center"/>
    </xf>
    <xf numFmtId="0" fontId="2" fillId="0" borderId="0" xfId="0" applyFont="1" applyBorder="1" applyAlignment="1">
      <alignment horizontal="left" vertical="center"/>
    </xf>
    <xf numFmtId="38" fontId="4" fillId="0" borderId="1" xfId="2" applyFont="1" applyBorder="1" applyAlignment="1">
      <alignment horizontal="center"/>
    </xf>
    <xf numFmtId="38" fontId="4" fillId="3" borderId="8" xfId="2" applyFont="1" applyFill="1" applyBorder="1" applyAlignment="1">
      <alignment horizontal="left" vertical="center" wrapText="1"/>
    </xf>
    <xf numFmtId="38" fontId="4" fillId="3" borderId="5" xfId="2" applyFont="1" applyFill="1" applyBorder="1" applyAlignment="1">
      <alignment horizontal="left" vertical="center" wrapText="1"/>
    </xf>
    <xf numFmtId="38" fontId="4" fillId="3" borderId="7" xfId="2" applyFont="1" applyFill="1" applyBorder="1" applyAlignment="1">
      <alignment horizontal="left" vertical="center" wrapText="1"/>
    </xf>
    <xf numFmtId="38" fontId="2" fillId="0" borderId="0" xfId="2" applyFont="1" applyAlignment="1"/>
    <xf numFmtId="38" fontId="2" fillId="0" borderId="0" xfId="2" applyFont="1" applyBorder="1" applyAlignment="1"/>
    <xf numFmtId="38" fontId="4" fillId="0" borderId="0" xfId="2" applyFont="1" applyFill="1" applyBorder="1" applyAlignment="1">
      <alignment vertical="top" wrapText="1"/>
    </xf>
    <xf numFmtId="38" fontId="4" fillId="0" borderId="7" xfId="2" applyFont="1" applyBorder="1" applyAlignment="1">
      <alignment horizontal="center" vertical="center" wrapText="1"/>
    </xf>
    <xf numFmtId="38" fontId="4" fillId="0" borderId="26" xfId="2" applyFont="1" applyBorder="1" applyAlignment="1">
      <alignment horizontal="center" vertical="center" wrapText="1"/>
    </xf>
    <xf numFmtId="38" fontId="4" fillId="0" borderId="5" xfId="2" applyFont="1" applyBorder="1" applyAlignment="1">
      <alignment horizontal="center" vertical="center" wrapText="1"/>
    </xf>
    <xf numFmtId="38" fontId="4" fillId="0" borderId="11" xfId="2" applyFont="1" applyBorder="1" applyAlignment="1">
      <alignment horizontal="center" vertical="center" wrapText="1"/>
    </xf>
    <xf numFmtId="38" fontId="4" fillId="0" borderId="7" xfId="2" applyFont="1" applyBorder="1" applyAlignment="1">
      <alignment horizontal="left" vertical="center" wrapText="1"/>
    </xf>
    <xf numFmtId="38" fontId="4" fillId="0" borderId="2" xfId="2" applyFont="1" applyBorder="1" applyAlignment="1">
      <alignment horizontal="left" vertical="center" wrapText="1"/>
    </xf>
    <xf numFmtId="38" fontId="4" fillId="0" borderId="8" xfId="2" applyFont="1" applyBorder="1" applyAlignment="1">
      <alignment horizontal="center" vertical="center" wrapText="1"/>
    </xf>
    <xf numFmtId="0" fontId="2" fillId="0" borderId="11" xfId="3" applyFont="1" applyBorder="1" applyAlignment="1">
      <alignment vertical="center" wrapText="1"/>
    </xf>
    <xf numFmtId="0" fontId="2" fillId="0" borderId="2" xfId="3" applyFont="1" applyBorder="1" applyAlignment="1">
      <alignment vertical="center" wrapText="1"/>
    </xf>
    <xf numFmtId="0" fontId="2" fillId="0" borderId="0" xfId="3" applyFont="1" applyBorder="1" applyAlignment="1">
      <alignment horizontal="center" vertical="center" wrapText="1"/>
    </xf>
    <xf numFmtId="38" fontId="4" fillId="0" borderId="8" xfId="2" applyFont="1" applyBorder="1" applyAlignment="1">
      <alignment horizontal="center" vertical="center" wrapText="1"/>
    </xf>
    <xf numFmtId="38" fontId="4" fillId="0" borderId="12" xfId="2" applyFont="1" applyBorder="1" applyAlignment="1">
      <alignment horizontal="center" vertical="center" wrapText="1"/>
    </xf>
    <xf numFmtId="38" fontId="9" fillId="0" borderId="8" xfId="2" applyFont="1" applyBorder="1" applyAlignment="1">
      <alignment horizontal="center" vertical="center" wrapText="1"/>
    </xf>
    <xf numFmtId="38" fontId="4" fillId="0" borderId="2" xfId="2" applyFont="1" applyBorder="1" applyAlignment="1">
      <alignment horizontal="center" vertical="center" wrapText="1"/>
    </xf>
    <xf numFmtId="38" fontId="4" fillId="0" borderId="8" xfId="2" applyFont="1" applyBorder="1" applyAlignment="1">
      <alignment horizontal="left" vertical="center" wrapText="1"/>
    </xf>
    <xf numFmtId="38" fontId="4" fillId="0" borderId="3" xfId="2" applyFont="1" applyFill="1" applyBorder="1" applyAlignment="1">
      <alignment horizontal="center" vertical="center" wrapText="1"/>
    </xf>
    <xf numFmtId="38" fontId="4" fillId="0" borderId="4" xfId="2" applyFont="1" applyFill="1" applyBorder="1" applyAlignment="1">
      <alignment horizontal="center" vertical="center" wrapText="1"/>
    </xf>
    <xf numFmtId="0" fontId="2" fillId="0" borderId="2" xfId="3" applyFont="1" applyBorder="1" applyAlignment="1">
      <alignment vertical="center" wrapText="1"/>
    </xf>
    <xf numFmtId="38" fontId="4" fillId="0" borderId="3" xfId="2" applyFont="1" applyBorder="1" applyAlignment="1">
      <alignment horizontal="center" vertical="center" wrapText="1"/>
    </xf>
    <xf numFmtId="38" fontId="4" fillId="0" borderId="4" xfId="2" applyFont="1" applyBorder="1" applyAlignment="1">
      <alignment horizontal="center" vertical="center" wrapText="1"/>
    </xf>
    <xf numFmtId="38" fontId="4" fillId="0" borderId="6" xfId="2" applyFont="1" applyBorder="1" applyAlignment="1">
      <alignment horizontal="center" vertical="center" wrapText="1"/>
    </xf>
    <xf numFmtId="0" fontId="2" fillId="0" borderId="26" xfId="3" applyFont="1" applyBorder="1" applyAlignment="1">
      <alignment horizontal="center" vertical="center" wrapText="1"/>
    </xf>
    <xf numFmtId="38" fontId="4" fillId="0" borderId="0" xfId="2" applyFont="1" applyBorder="1" applyAlignment="1">
      <alignment wrapText="1"/>
    </xf>
    <xf numFmtId="38" fontId="4" fillId="0" borderId="12" xfId="2" applyFont="1" applyBorder="1" applyAlignment="1">
      <alignment horizontal="center" vertical="center" wrapText="1"/>
    </xf>
    <xf numFmtId="38" fontId="4" fillId="0" borderId="14" xfId="2" applyFont="1" applyBorder="1" applyAlignment="1">
      <alignment horizontal="center" vertical="center" wrapText="1"/>
    </xf>
    <xf numFmtId="38" fontId="4" fillId="0" borderId="13" xfId="2" applyFont="1" applyBorder="1" applyAlignment="1">
      <alignment horizontal="center" vertical="center" wrapText="1"/>
    </xf>
    <xf numFmtId="38" fontId="4" fillId="0" borderId="14" xfId="2" applyFont="1" applyBorder="1" applyAlignment="1">
      <alignment horizontal="left" vertical="center" wrapText="1"/>
    </xf>
    <xf numFmtId="38" fontId="4" fillId="0" borderId="14" xfId="2" applyFont="1" applyBorder="1" applyAlignment="1">
      <alignment horizontal="left" wrapText="1"/>
    </xf>
    <xf numFmtId="38" fontId="4" fillId="0" borderId="0" xfId="2" applyFont="1" applyBorder="1" applyAlignment="1">
      <alignment horizontal="right" vertical="center"/>
    </xf>
    <xf numFmtId="38" fontId="4" fillId="3" borderId="4" xfId="2" applyFont="1" applyFill="1" applyBorder="1" applyAlignment="1">
      <alignment horizontal="right"/>
    </xf>
    <xf numFmtId="38" fontId="4" fillId="0" borderId="5" xfId="2" applyFont="1" applyBorder="1" applyAlignment="1">
      <alignment horizontal="center" vertical="center" wrapText="1"/>
    </xf>
    <xf numFmtId="38" fontId="4" fillId="0" borderId="1" xfId="2" applyFont="1" applyBorder="1" applyAlignment="1">
      <alignment horizontal="left" vertical="center" wrapText="1"/>
    </xf>
    <xf numFmtId="0" fontId="4" fillId="0" borderId="5" xfId="3" applyFont="1" applyBorder="1" applyAlignment="1">
      <alignment vertical="center" wrapText="1"/>
    </xf>
    <xf numFmtId="0" fontId="4" fillId="0" borderId="5" xfId="3" applyFont="1" applyBorder="1" applyAlignment="1">
      <alignment horizontal="center" vertical="center" wrapText="1"/>
    </xf>
    <xf numFmtId="38" fontId="4" fillId="0" borderId="12" xfId="2" applyFont="1" applyFill="1" applyBorder="1" applyAlignment="1">
      <alignment horizontal="center" vertical="center" wrapText="1"/>
    </xf>
    <xf numFmtId="38" fontId="4" fillId="0" borderId="13" xfId="2" applyFont="1" applyFill="1" applyBorder="1" applyAlignment="1">
      <alignment horizontal="center" vertical="center" wrapText="1"/>
    </xf>
    <xf numFmtId="0" fontId="4" fillId="0" borderId="8" xfId="3" applyFont="1" applyBorder="1" applyAlignment="1">
      <alignment vertical="center" wrapText="1"/>
    </xf>
    <xf numFmtId="0" fontId="4" fillId="0" borderId="8" xfId="3" applyFont="1" applyBorder="1" applyAlignment="1">
      <alignment horizontal="center" vertical="center" wrapText="1"/>
    </xf>
    <xf numFmtId="38" fontId="4" fillId="0" borderId="1" xfId="2" applyFont="1" applyBorder="1" applyAlignment="1">
      <alignment horizontal="center" vertical="center" wrapText="1"/>
    </xf>
    <xf numFmtId="38" fontId="4" fillId="0" borderId="13" xfId="2" applyFont="1" applyBorder="1" applyAlignment="1">
      <alignment horizontal="center" vertical="center" wrapText="1"/>
    </xf>
    <xf numFmtId="38" fontId="4" fillId="0" borderId="9" xfId="2" applyFont="1" applyBorder="1" applyAlignment="1">
      <alignment horizontal="right"/>
    </xf>
    <xf numFmtId="0" fontId="2" fillId="0" borderId="0" xfId="3" applyFont="1"/>
    <xf numFmtId="0" fontId="2" fillId="0" borderId="0" xfId="3" applyFont="1" applyBorder="1"/>
    <xf numFmtId="0" fontId="2" fillId="0" borderId="0" xfId="3" applyFont="1" applyAlignment="1">
      <alignment horizontal="center"/>
    </xf>
    <xf numFmtId="0" fontId="2" fillId="0" borderId="0" xfId="3" applyFont="1" applyAlignment="1">
      <alignment horizontal="left"/>
    </xf>
    <xf numFmtId="0" fontId="4" fillId="0" borderId="0" xfId="3" applyFont="1" applyBorder="1"/>
    <xf numFmtId="38" fontId="4" fillId="0" borderId="0" xfId="2" applyFont="1" applyAlignment="1" applyProtection="1">
      <protection locked="0"/>
    </xf>
    <xf numFmtId="0" fontId="4" fillId="0" borderId="0" xfId="3" applyFont="1" applyBorder="1" applyAlignment="1">
      <alignment horizontal="center"/>
    </xf>
    <xf numFmtId="0" fontId="2" fillId="0" borderId="0" xfId="3" applyFont="1" applyFill="1"/>
    <xf numFmtId="0" fontId="2" fillId="0" borderId="0" xfId="3" applyFont="1" applyFill="1" applyBorder="1"/>
    <xf numFmtId="38" fontId="4" fillId="0" borderId="1" xfId="2" applyFont="1" applyFill="1" applyBorder="1" applyAlignment="1">
      <alignment horizontal="right" vertical="center"/>
    </xf>
    <xf numFmtId="38" fontId="4" fillId="0" borderId="1" xfId="2" applyFont="1" applyFill="1" applyBorder="1" applyAlignment="1">
      <alignment horizontal="center" vertical="center"/>
    </xf>
    <xf numFmtId="38" fontId="4" fillId="0" borderId="1" xfId="2" applyFont="1" applyFill="1" applyBorder="1" applyAlignment="1">
      <alignment vertical="center"/>
    </xf>
    <xf numFmtId="38" fontId="4" fillId="0" borderId="8" xfId="2" applyFont="1" applyFill="1" applyBorder="1" applyAlignment="1">
      <alignment vertical="center"/>
    </xf>
    <xf numFmtId="38" fontId="4" fillId="2" borderId="1" xfId="2" applyFont="1" applyFill="1" applyBorder="1" applyAlignment="1">
      <alignment horizontal="right" vertical="center"/>
    </xf>
    <xf numFmtId="38" fontId="4" fillId="2" borderId="8" xfId="2" applyFont="1" applyFill="1" applyBorder="1" applyAlignment="1">
      <alignment vertical="center"/>
    </xf>
    <xf numFmtId="38" fontId="4" fillId="3" borderId="8" xfId="2" applyFont="1" applyFill="1" applyBorder="1" applyAlignment="1">
      <alignment vertical="center" wrapText="1"/>
    </xf>
    <xf numFmtId="38" fontId="4" fillId="2" borderId="8" xfId="2" applyFont="1" applyFill="1" applyBorder="1" applyAlignment="1">
      <alignment horizontal="left" vertical="center"/>
    </xf>
    <xf numFmtId="38" fontId="4" fillId="2" borderId="1" xfId="2" applyFont="1" applyFill="1" applyBorder="1" applyAlignment="1">
      <alignment vertical="center"/>
    </xf>
    <xf numFmtId="38" fontId="4" fillId="3" borderId="8" xfId="2" applyFont="1" applyFill="1" applyBorder="1" applyAlignment="1">
      <alignment horizontal="left" vertical="center"/>
    </xf>
    <xf numFmtId="38" fontId="4" fillId="0" borderId="1" xfId="2" applyFont="1" applyFill="1" applyBorder="1" applyAlignment="1" applyProtection="1">
      <alignment horizontal="center" vertical="center"/>
      <protection locked="0"/>
    </xf>
    <xf numFmtId="38" fontId="4" fillId="0" borderId="4" xfId="2" applyFont="1" applyFill="1" applyBorder="1" applyAlignment="1" applyProtection="1">
      <alignment horizontal="center" vertical="center"/>
      <protection locked="0"/>
    </xf>
    <xf numFmtId="0" fontId="2" fillId="0" borderId="11" xfId="3" applyFont="1" applyFill="1" applyBorder="1" applyAlignment="1">
      <alignment horizontal="center" vertical="center"/>
    </xf>
    <xf numFmtId="0" fontId="10" fillId="0" borderId="1" xfId="0" applyFont="1" applyBorder="1" applyAlignment="1">
      <alignment horizontal="center" vertical="center"/>
    </xf>
    <xf numFmtId="38" fontId="4" fillId="0" borderId="0" xfId="2" applyFont="1" applyFill="1" applyBorder="1" applyAlignment="1">
      <alignment horizontal="center" wrapText="1"/>
    </xf>
    <xf numFmtId="38" fontId="4" fillId="0" borderId="11" xfId="2" applyFont="1" applyFill="1" applyBorder="1" applyAlignment="1">
      <alignment horizontal="left" wrapText="1"/>
    </xf>
    <xf numFmtId="0" fontId="2" fillId="0" borderId="3" xfId="3" applyFont="1" applyFill="1" applyBorder="1" applyAlignment="1">
      <alignment horizontal="center" vertical="center"/>
    </xf>
    <xf numFmtId="0" fontId="2" fillId="0" borderId="6" xfId="3" applyFont="1" applyFill="1" applyBorder="1" applyAlignment="1">
      <alignment horizontal="center" vertical="center"/>
    </xf>
    <xf numFmtId="38" fontId="4" fillId="0" borderId="4" xfId="2" applyFont="1" applyFill="1" applyBorder="1" applyAlignment="1" applyProtection="1">
      <alignment horizontal="center" vertical="center"/>
      <protection locked="0"/>
    </xf>
    <xf numFmtId="38" fontId="4" fillId="0" borderId="14" xfId="2" applyFont="1" applyFill="1" applyBorder="1" applyAlignment="1" applyProtection="1">
      <alignment horizontal="center" vertical="center"/>
      <protection locked="0"/>
    </xf>
    <xf numFmtId="0" fontId="11" fillId="0" borderId="1" xfId="0" applyFont="1" applyBorder="1" applyAlignment="1">
      <alignment horizontal="center" vertical="center"/>
    </xf>
    <xf numFmtId="38" fontId="10" fillId="0" borderId="1" xfId="2" applyFont="1" applyFill="1" applyBorder="1" applyAlignment="1" applyProtection="1">
      <alignment horizontal="center" vertical="center"/>
      <protection locked="0"/>
    </xf>
    <xf numFmtId="38" fontId="4" fillId="0" borderId="2" xfId="2" applyFont="1" applyFill="1" applyBorder="1" applyAlignment="1">
      <alignment horizontal="left"/>
    </xf>
    <xf numFmtId="0" fontId="2" fillId="0" borderId="3" xfId="3" applyFont="1" applyBorder="1" applyAlignment="1">
      <alignment horizontal="center"/>
    </xf>
    <xf numFmtId="38" fontId="4" fillId="0" borderId="13" xfId="2" applyFont="1" applyFill="1" applyBorder="1" applyAlignment="1" applyProtection="1">
      <alignment horizontal="center" vertical="center"/>
      <protection locked="0"/>
    </xf>
    <xf numFmtId="38" fontId="4" fillId="0" borderId="14" xfId="2" applyFont="1" applyFill="1" applyBorder="1" applyAlignment="1" applyProtection="1">
      <alignment horizontal="left" vertical="center"/>
      <protection locked="0"/>
    </xf>
    <xf numFmtId="38" fontId="4" fillId="0" borderId="0" xfId="2" applyFont="1" applyFill="1" applyBorder="1" applyAlignment="1" applyProtection="1">
      <alignment vertical="center"/>
      <protection locked="0"/>
    </xf>
    <xf numFmtId="38" fontId="4" fillId="0" borderId="0" xfId="2" applyFont="1" applyFill="1" applyBorder="1" applyAlignment="1" applyProtection="1">
      <alignment horizontal="center"/>
      <protection locked="0"/>
    </xf>
    <xf numFmtId="38" fontId="4" fillId="0" borderId="0" xfId="2" applyFont="1" applyFill="1" applyBorder="1" applyAlignment="1" applyProtection="1">
      <alignment horizontal="center" vertical="center"/>
      <protection locked="0"/>
    </xf>
    <xf numFmtId="38" fontId="4" fillId="0" borderId="9" xfId="2" applyFont="1" applyFill="1" applyBorder="1" applyAlignment="1" applyProtection="1">
      <alignment horizontal="left" vertical="center"/>
      <protection locked="0"/>
    </xf>
    <xf numFmtId="38" fontId="4" fillId="0" borderId="1" xfId="2" applyFont="1" applyBorder="1" applyAlignment="1">
      <alignment horizontal="right" vertical="center"/>
    </xf>
    <xf numFmtId="38" fontId="4" fillId="3" borderId="8" xfId="2" applyFont="1" applyFill="1" applyBorder="1" applyAlignment="1">
      <alignment horizontal="right" vertical="center"/>
    </xf>
    <xf numFmtId="38" fontId="2" fillId="0" borderId="0" xfId="2" applyFont="1" applyAlignment="1">
      <alignment horizontal="center" vertical="top" textRotation="255"/>
    </xf>
    <xf numFmtId="38" fontId="4" fillId="0" borderId="0" xfId="2" applyFont="1" applyAlignment="1">
      <alignment horizontal="center" vertical="top" textRotation="255" wrapText="1"/>
    </xf>
    <xf numFmtId="38" fontId="4" fillId="0" borderId="5" xfId="2" applyFont="1" applyFill="1" applyBorder="1" applyAlignment="1">
      <alignment horizontal="center" vertical="center"/>
    </xf>
    <xf numFmtId="0" fontId="2" fillId="0" borderId="5" xfId="0" applyFont="1" applyBorder="1" applyAlignment="1">
      <alignment horizontal="center" vertical="center"/>
    </xf>
    <xf numFmtId="38" fontId="4" fillId="0" borderId="5" xfId="2" applyFont="1" applyBorder="1" applyAlignment="1">
      <alignment horizontal="center" wrapText="1"/>
    </xf>
    <xf numFmtId="38" fontId="4" fillId="0" borderId="8" xfId="2" applyFont="1" applyFill="1" applyBorder="1" applyAlignment="1">
      <alignment horizontal="center" vertical="center"/>
    </xf>
    <xf numFmtId="38" fontId="4" fillId="0" borderId="7" xfId="2" applyFont="1" applyBorder="1" applyAlignment="1">
      <alignment horizontal="center" wrapText="1"/>
    </xf>
    <xf numFmtId="0" fontId="2" fillId="0" borderId="1" xfId="3" applyFont="1" applyBorder="1" applyAlignment="1">
      <alignment vertical="top" wrapText="1"/>
    </xf>
    <xf numFmtId="38" fontId="4" fillId="0" borderId="1" xfId="2" applyFont="1" applyFill="1" applyBorder="1" applyAlignment="1">
      <alignment horizontal="center" vertical="top" wrapText="1"/>
    </xf>
    <xf numFmtId="0" fontId="2" fillId="0" borderId="3" xfId="0" applyFont="1" applyBorder="1" applyAlignment="1">
      <alignment horizontal="center" vertical="top" wrapText="1"/>
    </xf>
    <xf numFmtId="0" fontId="2" fillId="0" borderId="6" xfId="0" applyFont="1" applyBorder="1" applyAlignment="1">
      <alignment horizontal="center" vertical="top" wrapText="1"/>
    </xf>
    <xf numFmtId="38" fontId="4" fillId="0" borderId="6" xfId="2" applyFont="1" applyFill="1" applyBorder="1" applyAlignment="1">
      <alignment horizontal="center" vertical="top" wrapText="1"/>
    </xf>
    <xf numFmtId="38" fontId="4" fillId="0" borderId="4" xfId="2" applyFont="1" applyFill="1" applyBorder="1" applyAlignment="1">
      <alignment horizontal="center" vertical="top" wrapText="1"/>
    </xf>
    <xf numFmtId="0" fontId="2" fillId="0" borderId="1" xfId="3" applyFont="1" applyBorder="1" applyAlignment="1">
      <alignment horizontal="center" vertical="top" wrapText="1"/>
    </xf>
    <xf numFmtId="38" fontId="8" fillId="0" borderId="0" xfId="2" applyFont="1"/>
    <xf numFmtId="38" fontId="8" fillId="0" borderId="0" xfId="2" applyFont="1" applyAlignment="1">
      <alignment horizontal="left"/>
    </xf>
    <xf numFmtId="38" fontId="7" fillId="0" borderId="0" xfId="2" applyFont="1" applyAlignment="1"/>
    <xf numFmtId="38" fontId="7" fillId="0" borderId="0" xfId="2" applyFont="1" applyAlignment="1">
      <alignment horizontal="left"/>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3" applyFont="1" applyBorder="1" applyAlignment="1">
      <alignment horizontal="center" vertical="center" wrapText="1"/>
    </xf>
    <xf numFmtId="176" fontId="2" fillId="0" borderId="0" xfId="2" applyNumberFormat="1" applyFont="1"/>
    <xf numFmtId="176" fontId="4" fillId="0" borderId="0" xfId="2" applyNumberFormat="1" applyFont="1"/>
    <xf numFmtId="38" fontId="2" fillId="0" borderId="0" xfId="2" applyFont="1" applyAlignment="1">
      <alignment vertical="top" wrapText="1"/>
    </xf>
    <xf numFmtId="38" fontId="4" fillId="0" borderId="0" xfId="2" applyFont="1" applyAlignment="1">
      <alignment vertical="top" wrapText="1"/>
    </xf>
    <xf numFmtId="38" fontId="4" fillId="0" borderId="0" xfId="2" applyFont="1" applyAlignment="1">
      <alignment horizontal="left" vertical="top" wrapText="1"/>
    </xf>
    <xf numFmtId="38" fontId="4" fillId="0" borderId="0" xfId="2" applyFont="1" applyAlignment="1">
      <alignment horizontal="left" vertical="top" wrapText="1"/>
    </xf>
    <xf numFmtId="0" fontId="2" fillId="0" borderId="0" xfId="0" applyFont="1" applyAlignment="1"/>
    <xf numFmtId="38" fontId="4" fillId="0" borderId="0" xfId="2" applyFont="1" applyFill="1" applyBorder="1" applyAlignment="1">
      <alignment horizontal="left"/>
    </xf>
    <xf numFmtId="0" fontId="4" fillId="0" borderId="0" xfId="3" applyFont="1" applyBorder="1" applyAlignment="1">
      <alignment horizontal="left"/>
    </xf>
    <xf numFmtId="176" fontId="4" fillId="0" borderId="0" xfId="2" applyNumberFormat="1" applyFont="1" applyBorder="1" applyAlignment="1"/>
    <xf numFmtId="38" fontId="2" fillId="0" borderId="0" xfId="2" applyFont="1" applyFill="1" applyAlignment="1">
      <alignment horizontal="right"/>
    </xf>
    <xf numFmtId="0" fontId="2" fillId="0" borderId="0" xfId="0" applyFont="1" applyFill="1" applyBorder="1" applyAlignment="1">
      <alignment horizontal="center" vertical="center"/>
    </xf>
    <xf numFmtId="38" fontId="4" fillId="0" borderId="1" xfId="2" applyFont="1" applyFill="1" applyBorder="1" applyAlignment="1">
      <alignment horizontal="right"/>
    </xf>
    <xf numFmtId="177" fontId="4" fillId="0" borderId="1" xfId="2" applyNumberFormat="1" applyFont="1" applyFill="1" applyBorder="1" applyAlignment="1">
      <alignment horizontal="right"/>
    </xf>
    <xf numFmtId="38" fontId="4" fillId="0" borderId="5" xfId="2" applyFont="1" applyFill="1" applyBorder="1" applyAlignment="1">
      <alignment vertical="center"/>
    </xf>
    <xf numFmtId="38" fontId="4" fillId="0" borderId="7" xfId="2" applyFont="1" applyFill="1" applyBorder="1" applyAlignment="1">
      <alignment vertical="center"/>
    </xf>
    <xf numFmtId="38" fontId="4" fillId="0" borderId="8" xfId="2" applyFont="1" applyFill="1" applyBorder="1" applyAlignment="1">
      <alignment vertical="center"/>
    </xf>
    <xf numFmtId="177" fontId="4" fillId="2" borderId="1" xfId="2" applyNumberFormat="1" applyFont="1" applyFill="1" applyBorder="1" applyAlignment="1">
      <alignment horizontal="right"/>
    </xf>
    <xf numFmtId="38" fontId="4" fillId="2" borderId="5" xfId="2" applyFont="1" applyFill="1" applyBorder="1" applyAlignment="1">
      <alignment vertical="center"/>
    </xf>
    <xf numFmtId="38" fontId="4" fillId="2" borderId="7" xfId="2" applyFont="1" applyFill="1" applyBorder="1" applyAlignment="1">
      <alignment vertical="center"/>
    </xf>
    <xf numFmtId="38" fontId="4" fillId="2" borderId="8" xfId="2" applyFont="1" applyFill="1" applyBorder="1" applyAlignment="1">
      <alignment vertical="center"/>
    </xf>
    <xf numFmtId="177" fontId="4" fillId="3" borderId="1" xfId="2" applyNumberFormat="1" applyFont="1" applyFill="1" applyBorder="1" applyAlignment="1">
      <alignment horizontal="right"/>
    </xf>
    <xf numFmtId="38" fontId="4" fillId="3" borderId="5" xfId="2" applyFont="1" applyFill="1" applyBorder="1" applyAlignment="1">
      <alignment vertical="center"/>
    </xf>
    <xf numFmtId="38" fontId="4" fillId="3" borderId="7" xfId="2" applyFont="1" applyFill="1" applyBorder="1" applyAlignment="1">
      <alignment vertical="center"/>
    </xf>
    <xf numFmtId="38" fontId="4" fillId="3" borderId="8" xfId="2" applyFont="1" applyFill="1" applyBorder="1" applyAlignment="1">
      <alignment vertical="center" wrapText="1"/>
    </xf>
    <xf numFmtId="38" fontId="4" fillId="2" borderId="8" xfId="2" applyFont="1" applyFill="1" applyBorder="1" applyAlignment="1">
      <alignment horizontal="center" vertical="center"/>
    </xf>
    <xf numFmtId="38" fontId="4" fillId="3" borderId="8" xfId="2" applyFont="1" applyFill="1" applyBorder="1" applyAlignment="1">
      <alignment horizontal="center" vertical="center"/>
    </xf>
    <xf numFmtId="38" fontId="4" fillId="3" borderId="7" xfId="2" applyFont="1" applyFill="1" applyBorder="1" applyAlignment="1">
      <alignment horizontal="center" vertical="center"/>
    </xf>
    <xf numFmtId="38" fontId="4" fillId="3" borderId="8" xfId="2" applyFont="1" applyFill="1" applyBorder="1" applyAlignment="1">
      <alignment horizontal="center" vertical="center"/>
    </xf>
    <xf numFmtId="38" fontId="4" fillId="5" borderId="1" xfId="2" applyNumberFormat="1" applyFont="1" applyFill="1" applyBorder="1" applyAlignment="1">
      <alignment horizontal="right"/>
    </xf>
    <xf numFmtId="178" fontId="4" fillId="3" borderId="1" xfId="2" applyNumberFormat="1" applyFont="1" applyFill="1" applyBorder="1" applyAlignment="1">
      <alignment horizontal="right"/>
    </xf>
    <xf numFmtId="176" fontId="4" fillId="3" borderId="1" xfId="2" applyNumberFormat="1" applyFont="1" applyFill="1" applyBorder="1" applyAlignment="1">
      <alignment horizontal="right"/>
    </xf>
    <xf numFmtId="38" fontId="4" fillId="0" borderId="1" xfId="2" applyFont="1" applyBorder="1" applyAlignment="1">
      <alignment horizontal="center" vertical="center" wrapText="1"/>
    </xf>
    <xf numFmtId="38" fontId="7" fillId="0" borderId="5" xfId="2" applyFont="1" applyBorder="1" applyAlignment="1">
      <alignment horizontal="center" vertical="top"/>
    </xf>
    <xf numFmtId="176" fontId="4" fillId="0" borderId="1" xfId="2" applyNumberFormat="1" applyFont="1" applyFill="1" applyBorder="1" applyAlignment="1">
      <alignment horizontal="center" vertical="center" wrapText="1"/>
    </xf>
    <xf numFmtId="38" fontId="7" fillId="0" borderId="10" xfId="2" applyFont="1" applyBorder="1" applyAlignment="1">
      <alignment horizontal="center" vertical="top"/>
    </xf>
    <xf numFmtId="38" fontId="7" fillId="0" borderId="5" xfId="2" applyFont="1" applyBorder="1" applyAlignment="1">
      <alignment horizontal="center" vertical="center" wrapText="1"/>
    </xf>
    <xf numFmtId="38" fontId="4" fillId="0" borderId="9" xfId="2" applyFont="1" applyBorder="1" applyAlignment="1"/>
    <xf numFmtId="38" fontId="4" fillId="0" borderId="11" xfId="2" applyFont="1" applyBorder="1" applyAlignment="1"/>
    <xf numFmtId="38" fontId="4" fillId="0" borderId="4" xfId="2" applyFont="1" applyBorder="1" applyAlignment="1">
      <alignment horizontal="center" vertical="center" wrapText="1"/>
    </xf>
    <xf numFmtId="38" fontId="4" fillId="0" borderId="8" xfId="2" applyFont="1" applyBorder="1" applyAlignment="1">
      <alignment horizontal="center" vertical="top"/>
    </xf>
    <xf numFmtId="38" fontId="7" fillId="0" borderId="12" xfId="2" applyFont="1" applyBorder="1" applyAlignment="1">
      <alignment horizontal="center" vertical="top"/>
    </xf>
    <xf numFmtId="38" fontId="4" fillId="0" borderId="0" xfId="2" applyFont="1" applyBorder="1" applyAlignment="1">
      <alignment horizontal="center"/>
    </xf>
    <xf numFmtId="38" fontId="4" fillId="0" borderId="2" xfId="2" applyFont="1" applyBorder="1" applyAlignment="1">
      <alignment horizontal="center"/>
    </xf>
    <xf numFmtId="38" fontId="4" fillId="0" borderId="4" xfId="2" applyFont="1" applyBorder="1" applyAlignment="1">
      <alignment horizontal="center" vertical="center"/>
    </xf>
    <xf numFmtId="38" fontId="4" fillId="0" borderId="1" xfId="2"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38" fontId="7" fillId="0" borderId="4" xfId="2" applyFont="1" applyBorder="1" applyAlignment="1">
      <alignment horizontal="center" vertical="center"/>
    </xf>
    <xf numFmtId="38" fontId="4" fillId="0" borderId="1" xfId="2" applyFont="1" applyBorder="1" applyAlignment="1">
      <alignment horizontal="center" vertical="center" shrinkToFit="1"/>
    </xf>
    <xf numFmtId="38" fontId="4" fillId="0" borderId="13" xfId="2" applyFont="1" applyBorder="1" applyAlignment="1">
      <alignment horizontal="center"/>
    </xf>
    <xf numFmtId="38" fontId="4" fillId="0" borderId="14" xfId="2" applyFont="1" applyBorder="1" applyAlignment="1">
      <alignment horizontal="center"/>
    </xf>
    <xf numFmtId="38" fontId="4" fillId="0" borderId="0" xfId="2" applyFont="1" applyBorder="1" applyAlignment="1">
      <alignment horizontal="left" vertical="center" shrinkToFit="1"/>
    </xf>
    <xf numFmtId="38" fontId="4" fillId="0" borderId="9" xfId="2" applyFont="1" applyBorder="1" applyAlignment="1">
      <alignment horizontal="left" vertical="center" shrinkToFit="1"/>
    </xf>
    <xf numFmtId="176" fontId="2" fillId="0" borderId="0" xfId="2" applyNumberFormat="1" applyFont="1" applyAlignment="1">
      <alignment vertical="center"/>
    </xf>
    <xf numFmtId="38" fontId="2" fillId="0" borderId="0" xfId="2" applyFont="1" applyAlignment="1">
      <alignment horizontal="left" vertical="center"/>
    </xf>
    <xf numFmtId="38" fontId="2" fillId="0" borderId="0" xfId="2" applyFont="1" applyAlignment="1">
      <alignment horizontal="center" vertical="center"/>
    </xf>
    <xf numFmtId="176" fontId="4" fillId="0" borderId="0" xfId="2" applyNumberFormat="1" applyFont="1" applyAlignment="1">
      <alignment vertical="center"/>
    </xf>
    <xf numFmtId="38" fontId="4" fillId="0" borderId="0" xfId="2" applyFont="1" applyAlignment="1">
      <alignment horizontal="left" vertical="center"/>
    </xf>
    <xf numFmtId="38" fontId="4" fillId="0" borderId="0" xfId="2" applyFont="1" applyAlignment="1">
      <alignment horizontal="center" vertical="center"/>
    </xf>
    <xf numFmtId="176" fontId="2" fillId="0" borderId="0" xfId="2" applyNumberFormat="1" applyFont="1" applyBorder="1" applyAlignment="1">
      <alignment vertical="center"/>
    </xf>
    <xf numFmtId="38" fontId="2" fillId="0" borderId="0" xfId="2" applyFont="1" applyBorder="1" applyAlignment="1">
      <alignment vertical="center"/>
    </xf>
    <xf numFmtId="0" fontId="4" fillId="0" borderId="0" xfId="3" applyFont="1" applyBorder="1" applyAlignment="1">
      <alignment horizontal="left" vertical="center"/>
    </xf>
    <xf numFmtId="0" fontId="4" fillId="0" borderId="0" xfId="3" applyFont="1" applyBorder="1" applyAlignment="1">
      <alignment horizontal="center" vertical="center"/>
    </xf>
    <xf numFmtId="176" fontId="4" fillId="0" borderId="0" xfId="2" applyNumberFormat="1" applyFont="1" applyBorder="1" applyAlignment="1">
      <alignment vertical="center"/>
    </xf>
    <xf numFmtId="38" fontId="4" fillId="0" borderId="0" xfId="2" applyFont="1" applyBorder="1" applyAlignment="1">
      <alignment vertical="center"/>
    </xf>
    <xf numFmtId="38" fontId="4" fillId="0" borderId="0" xfId="2" applyFont="1" applyBorder="1" applyAlignment="1">
      <alignment horizontal="center" vertical="center"/>
    </xf>
    <xf numFmtId="38" fontId="2" fillId="0" borderId="0" xfId="2" applyFont="1" applyFill="1" applyAlignment="1">
      <alignment vertical="center"/>
    </xf>
    <xf numFmtId="38" fontId="2" fillId="0" borderId="0" xfId="2" applyFont="1" applyFill="1" applyBorder="1" applyAlignment="1">
      <alignment vertical="center"/>
    </xf>
    <xf numFmtId="38" fontId="2" fillId="0" borderId="1" xfId="2" applyFont="1" applyFill="1" applyBorder="1" applyAlignment="1">
      <alignment horizontal="right" vertical="center"/>
    </xf>
    <xf numFmtId="38" fontId="2" fillId="2" borderId="1" xfId="2" applyFont="1" applyFill="1" applyBorder="1" applyAlignment="1">
      <alignment horizontal="right" vertical="center"/>
    </xf>
    <xf numFmtId="38" fontId="2" fillId="3" borderId="1" xfId="2" applyFont="1" applyFill="1" applyBorder="1" applyAlignment="1">
      <alignment horizontal="right" vertical="center"/>
    </xf>
    <xf numFmtId="0" fontId="2" fillId="2" borderId="1" xfId="3" applyFont="1" applyFill="1" applyBorder="1" applyAlignment="1">
      <alignment horizontal="left" vertical="center"/>
    </xf>
    <xf numFmtId="38" fontId="4" fillId="2" borderId="1" xfId="2" applyFont="1" applyFill="1" applyBorder="1" applyAlignment="1">
      <alignment horizontal="left" vertical="center"/>
    </xf>
    <xf numFmtId="38" fontId="4" fillId="3" borderId="1" xfId="2" applyFont="1" applyFill="1" applyBorder="1" applyAlignment="1">
      <alignment horizontal="left" vertical="center"/>
    </xf>
    <xf numFmtId="38" fontId="4" fillId="0" borderId="10" xfId="2" applyFont="1" applyBorder="1" applyAlignment="1">
      <alignment horizontal="center" vertical="center" wrapText="1"/>
    </xf>
    <xf numFmtId="38" fontId="4" fillId="0" borderId="11" xfId="2" applyFont="1" applyBorder="1" applyAlignment="1">
      <alignment horizontal="left" vertical="center" wrapText="1"/>
    </xf>
    <xf numFmtId="38" fontId="4" fillId="0" borderId="3" xfId="2" applyFont="1" applyBorder="1" applyAlignment="1">
      <alignment horizontal="center" vertical="center" wrapText="1"/>
    </xf>
    <xf numFmtId="38" fontId="4" fillId="0" borderId="10" xfId="2" applyFont="1" applyBorder="1" applyAlignment="1">
      <alignment horizontal="center" vertical="center"/>
    </xf>
    <xf numFmtId="38" fontId="4" fillId="0" borderId="9" xfId="2" applyFont="1" applyBorder="1" applyAlignment="1">
      <alignment horizontal="center" vertical="center"/>
    </xf>
    <xf numFmtId="38" fontId="4" fillId="0" borderId="12" xfId="2" applyFont="1" applyBorder="1" applyAlignment="1">
      <alignment horizontal="center" vertical="center"/>
    </xf>
    <xf numFmtId="38" fontId="4" fillId="0" borderId="13" xfId="2" applyFont="1" applyBorder="1" applyAlignment="1">
      <alignment horizontal="center" vertical="center"/>
    </xf>
    <xf numFmtId="38" fontId="4" fillId="0" borderId="3" xfId="2" applyFont="1" applyBorder="1" applyAlignment="1">
      <alignment horizontal="center" vertical="center"/>
    </xf>
    <xf numFmtId="38" fontId="4" fillId="0" borderId="6" xfId="2" applyFont="1" applyBorder="1" applyAlignment="1">
      <alignment horizontal="center" vertical="center"/>
    </xf>
    <xf numFmtId="38" fontId="4" fillId="0" borderId="4" xfId="2" applyFont="1" applyBorder="1" applyAlignment="1">
      <alignment horizontal="center" vertical="center"/>
    </xf>
    <xf numFmtId="38" fontId="4" fillId="0" borderId="9" xfId="2" applyFont="1" applyBorder="1" applyAlignment="1">
      <alignment horizontal="right" vertical="center"/>
    </xf>
    <xf numFmtId="0" fontId="12" fillId="0" borderId="0" xfId="0" applyFont="1" applyAlignment="1"/>
    <xf numFmtId="38" fontId="9" fillId="0" borderId="0" xfId="2" applyFont="1" applyFill="1" applyBorder="1" applyAlignment="1">
      <alignment horizontal="left"/>
    </xf>
    <xf numFmtId="176" fontId="4" fillId="0" borderId="1" xfId="2" applyNumberFormat="1" applyFont="1" applyFill="1" applyBorder="1" applyAlignment="1">
      <alignment horizontal="right" vertical="center"/>
    </xf>
    <xf numFmtId="38" fontId="13" fillId="0" borderId="5" xfId="2" applyFont="1" applyFill="1" applyBorder="1" applyAlignment="1">
      <alignment vertical="center"/>
    </xf>
    <xf numFmtId="38" fontId="13" fillId="0" borderId="7" xfId="2" applyFont="1" applyFill="1" applyBorder="1" applyAlignment="1">
      <alignment vertical="center"/>
    </xf>
    <xf numFmtId="38" fontId="13" fillId="0" borderId="8" xfId="2" applyFont="1" applyFill="1" applyBorder="1" applyAlignment="1">
      <alignment vertical="center"/>
    </xf>
    <xf numFmtId="176" fontId="4" fillId="2" borderId="1" xfId="2" applyNumberFormat="1" applyFont="1" applyFill="1" applyBorder="1" applyAlignment="1">
      <alignment horizontal="right" vertical="center"/>
    </xf>
    <xf numFmtId="38" fontId="13" fillId="2" borderId="5" xfId="2" applyFont="1" applyFill="1" applyBorder="1" applyAlignment="1">
      <alignment vertical="center"/>
    </xf>
    <xf numFmtId="38" fontId="13" fillId="2" borderId="7" xfId="2" applyFont="1" applyFill="1" applyBorder="1" applyAlignment="1">
      <alignment vertical="center"/>
    </xf>
    <xf numFmtId="38" fontId="13" fillId="2" borderId="8" xfId="2" applyFont="1" applyFill="1" applyBorder="1" applyAlignment="1">
      <alignment vertical="center"/>
    </xf>
    <xf numFmtId="176" fontId="4" fillId="3" borderId="1" xfId="2" applyNumberFormat="1" applyFont="1" applyFill="1" applyBorder="1" applyAlignment="1">
      <alignment horizontal="right" vertical="center"/>
    </xf>
    <xf numFmtId="38" fontId="13" fillId="3" borderId="5" xfId="2" applyFont="1" applyFill="1" applyBorder="1" applyAlignment="1">
      <alignment vertical="center" wrapText="1"/>
    </xf>
    <xf numFmtId="38" fontId="13" fillId="3" borderId="7" xfId="2" applyFont="1" applyFill="1" applyBorder="1" applyAlignment="1">
      <alignment vertical="center" wrapText="1"/>
    </xf>
    <xf numFmtId="38" fontId="13" fillId="3" borderId="8" xfId="2" applyFont="1" applyFill="1" applyBorder="1" applyAlignment="1">
      <alignment vertical="center" wrapText="1"/>
    </xf>
    <xf numFmtId="38" fontId="13" fillId="0" borderId="5" xfId="2" applyFont="1" applyFill="1" applyBorder="1" applyAlignment="1">
      <alignment horizontal="left" vertical="center"/>
    </xf>
    <xf numFmtId="38" fontId="13" fillId="0" borderId="7" xfId="2" applyFont="1" applyFill="1" applyBorder="1" applyAlignment="1">
      <alignment horizontal="left" vertical="center"/>
    </xf>
    <xf numFmtId="38" fontId="13" fillId="0" borderId="8" xfId="2" applyFont="1" applyFill="1" applyBorder="1" applyAlignment="1">
      <alignment horizontal="left" vertical="center"/>
    </xf>
    <xf numFmtId="38" fontId="4" fillId="2" borderId="8" xfId="2" applyFont="1" applyFill="1" applyBorder="1" applyAlignment="1">
      <alignment horizontal="right" vertical="center"/>
    </xf>
    <xf numFmtId="38" fontId="13" fillId="2" borderId="1" xfId="2" applyFont="1" applyFill="1" applyBorder="1" applyAlignment="1">
      <alignment horizontal="left" vertical="center"/>
    </xf>
    <xf numFmtId="38" fontId="13" fillId="2" borderId="5" xfId="2" applyFont="1" applyFill="1" applyBorder="1" applyAlignment="1">
      <alignment horizontal="left" vertical="center"/>
    </xf>
    <xf numFmtId="9" fontId="4" fillId="2" borderId="1" xfId="1" applyFont="1" applyFill="1" applyBorder="1" applyAlignment="1">
      <alignment horizontal="right" vertical="center"/>
    </xf>
    <xf numFmtId="38" fontId="2" fillId="0" borderId="0" xfId="2" applyFont="1" applyAlignment="1">
      <alignment shrinkToFit="1"/>
    </xf>
    <xf numFmtId="179" fontId="4" fillId="3" borderId="1" xfId="2" applyNumberFormat="1" applyFont="1" applyFill="1" applyBorder="1" applyAlignment="1">
      <alignment horizontal="right" vertical="center" shrinkToFit="1"/>
    </xf>
    <xf numFmtId="38" fontId="4" fillId="3" borderId="1" xfId="2" applyNumberFormat="1" applyFont="1" applyFill="1" applyBorder="1" applyAlignment="1">
      <alignment horizontal="right" vertical="center" shrinkToFit="1"/>
    </xf>
    <xf numFmtId="38" fontId="4" fillId="3" borderId="1" xfId="2" applyFont="1" applyFill="1" applyBorder="1" applyAlignment="1">
      <alignment horizontal="right" vertical="center" shrinkToFit="1"/>
    </xf>
    <xf numFmtId="38" fontId="4" fillId="3" borderId="12" xfId="2" applyFont="1" applyFill="1" applyBorder="1" applyAlignment="1">
      <alignment horizontal="right" vertical="center" shrinkToFit="1"/>
    </xf>
    <xf numFmtId="38" fontId="4" fillId="3" borderId="12" xfId="2" applyFont="1" applyFill="1" applyBorder="1" applyAlignment="1">
      <alignment horizontal="center" vertical="center" shrinkToFit="1"/>
    </xf>
    <xf numFmtId="38" fontId="13" fillId="3" borderId="7" xfId="2" applyFont="1" applyFill="1" applyBorder="1" applyAlignment="1">
      <alignment horizontal="left" vertical="center" shrinkToFit="1"/>
    </xf>
    <xf numFmtId="38" fontId="4" fillId="3" borderId="8" xfId="2" applyFont="1" applyFill="1" applyBorder="1" applyAlignment="1">
      <alignment horizontal="right" vertical="center" shrinkToFit="1"/>
    </xf>
    <xf numFmtId="38" fontId="4" fillId="3" borderId="8" xfId="2" applyFont="1" applyFill="1" applyBorder="1" applyAlignment="1">
      <alignment horizontal="center" vertical="center" shrinkToFit="1"/>
    </xf>
    <xf numFmtId="38" fontId="13" fillId="3" borderId="8" xfId="2" applyFont="1" applyFill="1" applyBorder="1" applyAlignment="1">
      <alignment horizontal="left" vertical="center" shrinkToFit="1"/>
    </xf>
    <xf numFmtId="176" fontId="4" fillId="0" borderId="5" xfId="2" applyNumberFormat="1" applyFont="1" applyFill="1" applyBorder="1" applyAlignment="1">
      <alignment horizontal="center" vertical="top" wrapText="1"/>
    </xf>
    <xf numFmtId="176" fontId="4" fillId="0" borderId="5" xfId="2" applyNumberFormat="1" applyFont="1" applyFill="1" applyBorder="1" applyAlignment="1">
      <alignment horizontal="center" vertical="center" wrapText="1"/>
    </xf>
    <xf numFmtId="176" fontId="4" fillId="0" borderId="7" xfId="2" applyNumberFormat="1" applyFont="1" applyFill="1" applyBorder="1" applyAlignment="1">
      <alignment horizontal="center" vertical="center" wrapText="1"/>
    </xf>
    <xf numFmtId="38" fontId="4" fillId="0" borderId="7" xfId="2" applyFont="1" applyBorder="1" applyAlignment="1">
      <alignment horizontal="center" vertical="center" wrapText="1"/>
    </xf>
    <xf numFmtId="176" fontId="4" fillId="0" borderId="5" xfId="2" applyNumberFormat="1" applyFont="1" applyFill="1" applyBorder="1" applyAlignment="1">
      <alignment vertical="center" wrapText="1"/>
    </xf>
    <xf numFmtId="38" fontId="4" fillId="0" borderId="5" xfId="2" applyFont="1" applyBorder="1" applyAlignment="1">
      <alignment vertical="center" wrapText="1"/>
    </xf>
    <xf numFmtId="38" fontId="4" fillId="0" borderId="5" xfId="2" applyFont="1" applyBorder="1" applyAlignment="1">
      <alignment horizontal="center" vertical="top" wrapText="1"/>
    </xf>
    <xf numFmtId="38" fontId="4" fillId="0" borderId="5" xfId="2" applyFont="1" applyBorder="1" applyAlignment="1">
      <alignment horizontal="center" vertical="center"/>
    </xf>
    <xf numFmtId="38" fontId="7" fillId="0" borderId="8" xfId="2" applyFont="1" applyBorder="1" applyAlignment="1">
      <alignment horizontal="center" vertical="center"/>
    </xf>
    <xf numFmtId="176" fontId="4" fillId="0" borderId="8" xfId="2" applyNumberFormat="1" applyFont="1" applyFill="1" applyBorder="1" applyAlignment="1">
      <alignment horizontal="center" vertical="center" wrapText="1"/>
    </xf>
    <xf numFmtId="38" fontId="4" fillId="0" borderId="8" xfId="2" applyFont="1" applyBorder="1" applyAlignment="1">
      <alignment horizontal="center" vertical="center"/>
    </xf>
    <xf numFmtId="38" fontId="4" fillId="0" borderId="7" xfId="2" applyFont="1" applyBorder="1" applyAlignment="1">
      <alignment vertical="center" wrapText="1"/>
    </xf>
    <xf numFmtId="38" fontId="4" fillId="0" borderId="7" xfId="2" applyFont="1" applyBorder="1" applyAlignment="1">
      <alignment horizontal="center" vertical="center"/>
    </xf>
    <xf numFmtId="38" fontId="4" fillId="0" borderId="11" xfId="2" applyFont="1" applyBorder="1" applyAlignment="1">
      <alignment horizontal="center" vertical="center"/>
    </xf>
    <xf numFmtId="38" fontId="4" fillId="0" borderId="2" xfId="2" applyFont="1" applyBorder="1" applyAlignment="1">
      <alignment vertical="center" wrapText="1"/>
    </xf>
    <xf numFmtId="38" fontId="7" fillId="0" borderId="14" xfId="2" applyFont="1" applyBorder="1" applyAlignment="1">
      <alignment horizontal="center" vertical="center"/>
    </xf>
    <xf numFmtId="38" fontId="2" fillId="0" borderId="6" xfId="2" applyFont="1" applyBorder="1" applyAlignment="1">
      <alignment horizontal="center"/>
    </xf>
    <xf numFmtId="38" fontId="4" fillId="0" borderId="14" xfId="2" applyFont="1" applyBorder="1" applyAlignment="1">
      <alignment horizontal="center" vertical="center"/>
    </xf>
    <xf numFmtId="38" fontId="4" fillId="0" borderId="8" xfId="2" applyFont="1" applyBorder="1" applyAlignment="1">
      <alignment vertical="center" wrapText="1"/>
    </xf>
    <xf numFmtId="38" fontId="4" fillId="0" borderId="8" xfId="2" applyFont="1" applyBorder="1" applyAlignment="1">
      <alignment horizontal="center" vertical="center"/>
    </xf>
    <xf numFmtId="38" fontId="14" fillId="0" borderId="0" xfId="2" applyFont="1" applyFill="1" applyBorder="1" applyAlignment="1">
      <alignment horizontal="right" vertical="center"/>
    </xf>
    <xf numFmtId="38" fontId="4" fillId="0" borderId="1" xfId="2" applyFont="1" applyFill="1" applyBorder="1" applyAlignment="1">
      <alignment horizontal="left" vertical="center"/>
    </xf>
    <xf numFmtId="0" fontId="2" fillId="2" borderId="1" xfId="3" applyFont="1" applyFill="1" applyBorder="1" applyAlignment="1">
      <alignment vertical="center"/>
    </xf>
    <xf numFmtId="38" fontId="4" fillId="2" borderId="1" xfId="2" applyFont="1" applyFill="1" applyBorder="1" applyAlignment="1">
      <alignment vertical="center"/>
    </xf>
    <xf numFmtId="38" fontId="4" fillId="3" borderId="1" xfId="2" applyFont="1" applyFill="1" applyBorder="1" applyAlignment="1">
      <alignment vertical="center"/>
    </xf>
    <xf numFmtId="38" fontId="4" fillId="3" borderId="1" xfId="2" applyFont="1" applyFill="1" applyBorder="1" applyAlignment="1">
      <alignment vertical="center"/>
    </xf>
    <xf numFmtId="38" fontId="4" fillId="0" borderId="10" xfId="2" applyFont="1" applyBorder="1" applyAlignment="1">
      <alignment horizontal="center" vertical="center"/>
    </xf>
    <xf numFmtId="38" fontId="4" fillId="0" borderId="13" xfId="2" applyFont="1" applyBorder="1" applyAlignment="1">
      <alignment horizontal="center" vertical="center"/>
    </xf>
    <xf numFmtId="38" fontId="4" fillId="0" borderId="0" xfId="2" applyFont="1" applyBorder="1" applyAlignment="1">
      <alignment horizontal="right" vertical="center"/>
    </xf>
    <xf numFmtId="0" fontId="9" fillId="0" borderId="0" xfId="3" applyFont="1" applyBorder="1" applyAlignment="1">
      <alignment horizontal="left"/>
    </xf>
    <xf numFmtId="38" fontId="4" fillId="0" borderId="4" xfId="2" applyFont="1" applyFill="1" applyBorder="1" applyAlignment="1">
      <alignment horizontal="right"/>
    </xf>
    <xf numFmtId="38" fontId="4" fillId="0" borderId="4" xfId="2" applyFont="1" applyFill="1" applyBorder="1" applyAlignment="1">
      <alignment horizontal="center"/>
    </xf>
    <xf numFmtId="38" fontId="4" fillId="2" borderId="4" xfId="2" applyFont="1" applyFill="1" applyBorder="1" applyAlignment="1">
      <alignment horizontal="right"/>
    </xf>
    <xf numFmtId="38" fontId="4" fillId="2" borderId="4" xfId="2" applyFont="1" applyFill="1" applyBorder="1" applyAlignment="1">
      <alignment horizontal="center"/>
    </xf>
    <xf numFmtId="38" fontId="13" fillId="2" borderId="7" xfId="2" applyFont="1" applyFill="1" applyBorder="1" applyAlignment="1">
      <alignment horizontal="left" vertical="center"/>
    </xf>
    <xf numFmtId="38" fontId="13" fillId="2" borderId="8" xfId="2" applyFont="1" applyFill="1" applyBorder="1" applyAlignment="1">
      <alignment horizontal="left" vertical="center"/>
    </xf>
    <xf numFmtId="38" fontId="4" fillId="3" borderId="4" xfId="2" applyFont="1" applyFill="1" applyBorder="1" applyAlignment="1">
      <alignment horizontal="center"/>
    </xf>
    <xf numFmtId="38" fontId="13" fillId="3" borderId="5" xfId="2" applyFont="1" applyFill="1" applyBorder="1" applyAlignment="1">
      <alignment horizontal="left" vertical="center"/>
    </xf>
    <xf numFmtId="38" fontId="13" fillId="3" borderId="7" xfId="2" applyFont="1" applyFill="1" applyBorder="1" applyAlignment="1">
      <alignment horizontal="left" vertical="center"/>
    </xf>
    <xf numFmtId="38" fontId="13" fillId="3" borderId="8" xfId="2" applyFont="1" applyFill="1" applyBorder="1" applyAlignment="1">
      <alignment horizontal="left" vertical="center"/>
    </xf>
    <xf numFmtId="9" fontId="4" fillId="0" borderId="1" xfId="1" applyFont="1" applyFill="1" applyBorder="1" applyAlignment="1"/>
    <xf numFmtId="9" fontId="4" fillId="2" borderId="1" xfId="1" applyFont="1" applyFill="1" applyBorder="1" applyAlignment="1"/>
    <xf numFmtId="0" fontId="15" fillId="2" borderId="7" xfId="3" applyFont="1" applyFill="1" applyBorder="1" applyAlignment="1">
      <alignment horizontal="left" vertical="center"/>
    </xf>
    <xf numFmtId="38" fontId="4" fillId="0" borderId="0" xfId="2" applyFont="1" applyFill="1"/>
    <xf numFmtId="179" fontId="4" fillId="2" borderId="1" xfId="1" applyNumberFormat="1" applyFont="1" applyFill="1" applyBorder="1" applyAlignment="1">
      <alignment horizontal="right" vertical="center"/>
    </xf>
    <xf numFmtId="38" fontId="4" fillId="2" borderId="4" xfId="2" applyFont="1" applyFill="1" applyBorder="1" applyAlignment="1">
      <alignment horizontal="right" vertical="center"/>
    </xf>
    <xf numFmtId="179" fontId="4" fillId="3" borderId="1" xfId="2" applyNumberFormat="1" applyFont="1" applyFill="1" applyBorder="1" applyAlignment="1">
      <alignment shrinkToFit="1"/>
    </xf>
    <xf numFmtId="38" fontId="4" fillId="3" borderId="1" xfId="2" applyNumberFormat="1" applyFont="1" applyFill="1" applyBorder="1" applyAlignment="1">
      <alignment horizontal="right" shrinkToFit="1"/>
    </xf>
    <xf numFmtId="38" fontId="4" fillId="3" borderId="1" xfId="2" applyFont="1" applyFill="1" applyBorder="1" applyAlignment="1">
      <alignment horizontal="right" shrinkToFit="1"/>
    </xf>
    <xf numFmtId="38" fontId="4" fillId="0" borderId="11" xfId="2" applyFont="1" applyBorder="1" applyAlignment="1">
      <alignment horizontal="center" vertical="center" wrapText="1"/>
    </xf>
    <xf numFmtId="38" fontId="4" fillId="0" borderId="10" xfId="2" applyFont="1" applyBorder="1" applyAlignment="1"/>
    <xf numFmtId="38" fontId="4" fillId="0" borderId="26" xfId="2" applyFont="1" applyBorder="1" applyAlignment="1">
      <alignment horizontal="center"/>
    </xf>
    <xf numFmtId="38" fontId="4" fillId="0" borderId="26" xfId="2" applyFont="1" applyBorder="1" applyAlignment="1"/>
    <xf numFmtId="38" fontId="4" fillId="0" borderId="2" xfId="2" applyFont="1" applyBorder="1" applyAlignment="1"/>
    <xf numFmtId="38" fontId="4" fillId="0" borderId="14" xfId="2" applyFont="1" applyBorder="1" applyAlignment="1">
      <alignment horizontal="center" vertical="center"/>
    </xf>
    <xf numFmtId="38" fontId="4" fillId="0" borderId="12" xfId="2" applyFont="1" applyBorder="1" applyAlignment="1"/>
    <xf numFmtId="38" fontId="4" fillId="0" borderId="14" xfId="2" applyFont="1" applyBorder="1" applyAlignment="1"/>
    <xf numFmtId="38" fontId="4" fillId="0" borderId="0" xfId="2" applyFont="1" applyBorder="1" applyAlignment="1">
      <alignment horizontal="center" shrinkToFit="1"/>
    </xf>
    <xf numFmtId="38" fontId="4" fillId="0" borderId="9" xfId="2" applyFont="1" applyBorder="1" applyAlignment="1">
      <alignment vertical="top" shrinkToFit="1"/>
    </xf>
    <xf numFmtId="38" fontId="4" fillId="0" borderId="9" xfId="2" applyFont="1" applyBorder="1" applyAlignment="1">
      <alignment horizontal="left" vertical="top"/>
    </xf>
    <xf numFmtId="38" fontId="7" fillId="0" borderId="10" xfId="2" applyFont="1" applyBorder="1" applyAlignment="1">
      <alignment horizontal="center" vertical="center" wrapText="1"/>
    </xf>
    <xf numFmtId="38" fontId="7" fillId="0" borderId="1" xfId="2" applyFont="1" applyBorder="1" applyAlignment="1">
      <alignment horizontal="center" vertical="center" wrapText="1"/>
    </xf>
    <xf numFmtId="38" fontId="7" fillId="0" borderId="4" xfId="2" applyFont="1" applyBorder="1" applyAlignment="1">
      <alignment horizontal="center" vertical="center" wrapText="1"/>
    </xf>
    <xf numFmtId="38" fontId="7" fillId="0" borderId="11" xfId="2" applyFont="1" applyBorder="1" applyAlignment="1">
      <alignment horizontal="left" vertical="center" wrapText="1"/>
    </xf>
    <xf numFmtId="38" fontId="7" fillId="0" borderId="26" xfId="2" applyFont="1" applyBorder="1" applyAlignment="1">
      <alignment horizontal="center" vertical="center" wrapText="1"/>
    </xf>
    <xf numFmtId="38" fontId="7" fillId="0" borderId="3" xfId="2" applyFont="1" applyBorder="1" applyAlignment="1">
      <alignment horizontal="center" vertical="center" wrapText="1"/>
    </xf>
    <xf numFmtId="38" fontId="7" fillId="0" borderId="14" xfId="2" applyFont="1" applyBorder="1" applyAlignment="1">
      <alignment horizontal="left" vertical="center" wrapText="1"/>
    </xf>
    <xf numFmtId="38" fontId="7" fillId="0" borderId="10" xfId="2" applyFont="1" applyBorder="1" applyAlignment="1">
      <alignment horizontal="center" vertical="center"/>
    </xf>
    <xf numFmtId="38" fontId="7" fillId="0" borderId="9" xfId="2" applyFont="1" applyBorder="1" applyAlignment="1">
      <alignment horizontal="center" vertical="center"/>
    </xf>
    <xf numFmtId="38" fontId="7" fillId="0" borderId="12" xfId="2" applyFont="1" applyBorder="1" applyAlignment="1">
      <alignment horizontal="center" vertical="center" wrapText="1"/>
    </xf>
    <xf numFmtId="38" fontId="7" fillId="0" borderId="12" xfId="2" applyFont="1" applyBorder="1" applyAlignment="1">
      <alignment horizontal="center" vertical="center"/>
    </xf>
    <xf numFmtId="38" fontId="7" fillId="0" borderId="13" xfId="2" applyFont="1" applyBorder="1" applyAlignment="1">
      <alignment horizontal="center" vertical="center"/>
    </xf>
    <xf numFmtId="38" fontId="2" fillId="0" borderId="2" xfId="2" applyFont="1" applyBorder="1" applyAlignment="1">
      <alignment vertical="center"/>
    </xf>
  </cellXfs>
  <cellStyles count="4">
    <cellStyle name="パーセント" xfId="1" builtinId="5"/>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1335;&#28193;&#23798;&#12305;30&#24180;&#24230;&#22577;&#27096;&#24335;38&#65374;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53-1"/>
      <sheetName val="53-2"/>
      <sheetName val="53-3"/>
      <sheetName val="54-1"/>
      <sheetName val="54-2"/>
      <sheetName val="54-3"/>
      <sheetName val="55-1"/>
      <sheetName val="55-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41"/>
  <sheetViews>
    <sheetView showGridLines="0" tabSelected="1" view="pageBreakPreview" zoomScaleNormal="100" zoomScaleSheetLayoutView="100" workbookViewId="0">
      <pane xSplit="1" ySplit="7" topLeftCell="B8" activePane="bottomRight" state="frozen"/>
      <selection activeCell="A2" sqref="A2:B7"/>
      <selection pane="topRight" activeCell="A2" sqref="A2:B7"/>
      <selection pane="bottomLeft" activeCell="A2" sqref="A2:B7"/>
      <selection pane="bottomRight" activeCell="A2" sqref="A2:I7"/>
    </sheetView>
  </sheetViews>
  <sheetFormatPr defaultColWidth="8.26953125" defaultRowHeight="18" x14ac:dyDescent="0.55000000000000004"/>
  <cols>
    <col min="1" max="1" width="10.7265625" style="2" customWidth="1"/>
    <col min="2" max="14" width="6.1796875" style="1" customWidth="1"/>
    <col min="15" max="15" width="6.453125" style="1" customWidth="1"/>
    <col min="16" max="17" width="6.1796875" style="1" customWidth="1"/>
    <col min="18" max="16384" width="8.26953125" style="1"/>
  </cols>
  <sheetData>
    <row r="1" spans="1:18" ht="18" customHeight="1" x14ac:dyDescent="0.55000000000000004">
      <c r="A1" s="52" t="s">
        <v>40</v>
      </c>
      <c r="B1" s="51"/>
      <c r="C1" s="51"/>
      <c r="D1" s="51"/>
      <c r="E1" s="51"/>
      <c r="F1" s="49"/>
      <c r="G1" s="49"/>
      <c r="H1" s="50"/>
      <c r="I1" s="49"/>
      <c r="J1" s="49"/>
      <c r="K1" s="49"/>
      <c r="L1" s="49"/>
      <c r="M1" s="26"/>
      <c r="N1" s="26"/>
      <c r="O1" s="48" t="s">
        <v>39</v>
      </c>
      <c r="Q1" s="16"/>
    </row>
    <row r="2" spans="1:18" x14ac:dyDescent="0.55000000000000004">
      <c r="A2" s="47"/>
      <c r="B2" s="42" t="s">
        <v>38</v>
      </c>
      <c r="C2" s="46"/>
      <c r="D2" s="46"/>
      <c r="E2" s="46"/>
      <c r="F2" s="46"/>
      <c r="G2" s="46"/>
      <c r="H2" s="46"/>
      <c r="I2" s="46"/>
      <c r="J2" s="42" t="s">
        <v>37</v>
      </c>
      <c r="K2" s="46"/>
      <c r="L2" s="46"/>
      <c r="M2" s="46"/>
      <c r="N2" s="46"/>
      <c r="O2" s="46"/>
      <c r="P2" s="45"/>
      <c r="Q2" s="39"/>
      <c r="R2" s="16"/>
    </row>
    <row r="3" spans="1:18" x14ac:dyDescent="0.55000000000000004">
      <c r="A3" s="44"/>
      <c r="B3" s="43" t="s">
        <v>34</v>
      </c>
      <c r="C3" s="41"/>
      <c r="D3" s="42" t="s">
        <v>36</v>
      </c>
      <c r="E3" s="41"/>
      <c r="F3" s="42" t="s">
        <v>32</v>
      </c>
      <c r="G3" s="41"/>
      <c r="H3" s="42" t="s">
        <v>35</v>
      </c>
      <c r="I3" s="43"/>
      <c r="J3" s="42" t="s">
        <v>34</v>
      </c>
      <c r="K3" s="41"/>
      <c r="L3" s="42" t="s">
        <v>33</v>
      </c>
      <c r="M3" s="41"/>
      <c r="N3" s="42" t="s">
        <v>32</v>
      </c>
      <c r="O3" s="41"/>
      <c r="P3" s="40"/>
      <c r="Q3" s="39"/>
      <c r="R3" s="16"/>
    </row>
    <row r="4" spans="1:18" ht="72" x14ac:dyDescent="0.55000000000000004">
      <c r="A4" s="38"/>
      <c r="B4" s="37" t="s">
        <v>31</v>
      </c>
      <c r="C4" s="36" t="s">
        <v>30</v>
      </c>
      <c r="D4" s="37" t="s">
        <v>31</v>
      </c>
      <c r="E4" s="36" t="s">
        <v>30</v>
      </c>
      <c r="F4" s="37" t="s">
        <v>31</v>
      </c>
      <c r="G4" s="36" t="s">
        <v>30</v>
      </c>
      <c r="H4" s="37" t="s">
        <v>31</v>
      </c>
      <c r="I4" s="36" t="s">
        <v>30</v>
      </c>
      <c r="J4" s="37" t="s">
        <v>31</v>
      </c>
      <c r="K4" s="36" t="s">
        <v>30</v>
      </c>
      <c r="L4" s="37" t="s">
        <v>31</v>
      </c>
      <c r="M4" s="36" t="s">
        <v>30</v>
      </c>
      <c r="N4" s="37" t="s">
        <v>31</v>
      </c>
      <c r="O4" s="36" t="s">
        <v>30</v>
      </c>
      <c r="P4" s="35"/>
      <c r="Q4" s="34"/>
      <c r="R4" s="16"/>
    </row>
    <row r="5" spans="1:18" s="3" customFormat="1" x14ac:dyDescent="0.55000000000000004">
      <c r="A5" s="33" t="s">
        <v>29</v>
      </c>
      <c r="B5" s="28">
        <v>254</v>
      </c>
      <c r="C5" s="28">
        <v>237</v>
      </c>
      <c r="D5" s="28">
        <v>293</v>
      </c>
      <c r="E5" s="28">
        <v>273</v>
      </c>
      <c r="F5" s="28">
        <v>303</v>
      </c>
      <c r="G5" s="28">
        <v>276</v>
      </c>
      <c r="H5" s="28">
        <v>185</v>
      </c>
      <c r="I5" s="32">
        <v>129</v>
      </c>
      <c r="J5" s="28">
        <v>99</v>
      </c>
      <c r="K5" s="28">
        <v>90</v>
      </c>
      <c r="L5" s="31">
        <v>90</v>
      </c>
      <c r="M5" s="28">
        <v>88</v>
      </c>
      <c r="N5" s="31">
        <v>152</v>
      </c>
      <c r="O5" s="28">
        <v>141</v>
      </c>
      <c r="P5" s="30"/>
      <c r="Q5" s="29"/>
      <c r="R5" s="12"/>
    </row>
    <row r="6" spans="1:18" ht="41" customHeight="1" x14ac:dyDescent="0.55000000000000004">
      <c r="A6" s="23" t="s">
        <v>28</v>
      </c>
      <c r="B6" s="28" t="str">
        <f>IF(SUM(B7:B8)=0,"-",SUM(B7:B8))</f>
        <v>-</v>
      </c>
      <c r="C6" s="28" t="str">
        <f>IF(SUM(C7:C8)=0,"-",SUM(C7:C8))</f>
        <v>-</v>
      </c>
      <c r="D6" s="28" t="str">
        <f>IF(SUM(D7:D8)=0,"-",SUM(D7:D8))</f>
        <v>-</v>
      </c>
      <c r="E6" s="28" t="str">
        <f>IF(SUM(E7:E8)=0,"-",SUM(E7:E8))</f>
        <v>-</v>
      </c>
      <c r="F6" s="28" t="str">
        <f>IF(SUM(F7:F8)=0,"-",SUM(F7:F8))</f>
        <v>-</v>
      </c>
      <c r="G6" s="28" t="str">
        <f>IF(SUM(G7:G8)=0,"-",SUM(G7:G8))</f>
        <v>-</v>
      </c>
      <c r="H6" s="28" t="str">
        <f>IF(SUM(H7:H8)=0,"-",SUM(H7:H8))</f>
        <v>-</v>
      </c>
      <c r="I6" s="28" t="str">
        <f>IF(SUM(I7:I8)=0,"-",SUM(I7:I8))</f>
        <v>-</v>
      </c>
      <c r="J6" s="28" t="str">
        <f>IF(SUM(J7:J8)=0,"-",SUM(J7:J8))</f>
        <v>-</v>
      </c>
      <c r="K6" s="28" t="str">
        <f>IF(SUM(K7:K8)=0,"-",SUM(K7:K8))</f>
        <v>-</v>
      </c>
      <c r="L6" s="28" t="str">
        <f>IF(SUM(L7:L8)=0,"-",SUM(L7:L8))</f>
        <v>-</v>
      </c>
      <c r="M6" s="28" t="str">
        <f>IF(SUM(M7:M8)=0,"-",SUM(M7:M8))</f>
        <v>-</v>
      </c>
      <c r="N6" s="28" t="str">
        <f>IF(SUM(N7:N8)=0,"-",SUM(N7:N8))</f>
        <v>-</v>
      </c>
      <c r="O6" s="28" t="str">
        <f>IF(SUM(O7:O8)=0,"-",SUM(O7:O8))</f>
        <v>-</v>
      </c>
      <c r="P6" s="19"/>
      <c r="Q6" s="14"/>
      <c r="R6" s="16"/>
    </row>
    <row r="7" spans="1:18" s="24" customFormat="1" x14ac:dyDescent="0.55000000000000004">
      <c r="A7" s="21" t="s">
        <v>27</v>
      </c>
      <c r="B7" s="20">
        <v>0</v>
      </c>
      <c r="C7" s="20">
        <v>0</v>
      </c>
      <c r="D7" s="20">
        <v>0</v>
      </c>
      <c r="E7" s="20">
        <v>0</v>
      </c>
      <c r="F7" s="20">
        <v>0</v>
      </c>
      <c r="G7" s="20">
        <v>0</v>
      </c>
      <c r="H7" s="20">
        <v>0</v>
      </c>
      <c r="I7" s="20">
        <v>0</v>
      </c>
      <c r="J7" s="20">
        <v>0</v>
      </c>
      <c r="K7" s="20">
        <v>0</v>
      </c>
      <c r="L7" s="20">
        <v>0</v>
      </c>
      <c r="M7" s="20">
        <v>0</v>
      </c>
      <c r="N7" s="20">
        <v>0</v>
      </c>
      <c r="O7" s="20">
        <v>0</v>
      </c>
      <c r="P7" s="27"/>
      <c r="Q7" s="26"/>
      <c r="R7" s="25"/>
    </row>
    <row r="8" spans="1:18" x14ac:dyDescent="0.55000000000000004">
      <c r="A8" s="21" t="s">
        <v>26</v>
      </c>
      <c r="B8" s="20" t="str">
        <f>IF(SUM(B9:B16)=0,"-",SUM(B9:B16))</f>
        <v>-</v>
      </c>
      <c r="C8" s="20" t="str">
        <f>IF(SUM(C9:C16)=0,"-",SUM(C9:C16))</f>
        <v>-</v>
      </c>
      <c r="D8" s="20" t="str">
        <f>IF(SUM(D9:D16)=0,"-",SUM(D9:D16))</f>
        <v>-</v>
      </c>
      <c r="E8" s="20" t="str">
        <f>IF(SUM(E9:E16)=0,"-",SUM(E9:E16))</f>
        <v>-</v>
      </c>
      <c r="F8" s="20" t="str">
        <f>IF(SUM(F9:F16)=0,"-",SUM(F9:F16))</f>
        <v>-</v>
      </c>
      <c r="G8" s="20" t="str">
        <f>IF(SUM(G9:G16)=0,"-",SUM(G9:G16))</f>
        <v>-</v>
      </c>
      <c r="H8" s="20" t="str">
        <f>IF(SUM(H9:H16)=0,"-",SUM(H9:H16))</f>
        <v>-</v>
      </c>
      <c r="I8" s="20" t="str">
        <f>IF(SUM(I9:I16)=0,"-",SUM(I9:I16))</f>
        <v>-</v>
      </c>
      <c r="J8" s="20" t="str">
        <f>IF(SUM(J9:J16)=0,"-",SUM(J9:J16))</f>
        <v>-</v>
      </c>
      <c r="K8" s="20" t="str">
        <f>IF(SUM(K9:K16)=0,"-",SUM(K9:K16))</f>
        <v>-</v>
      </c>
      <c r="L8" s="20" t="str">
        <f>IF(SUM(L9:L16)=0,"-",SUM(L9:L16))</f>
        <v>-</v>
      </c>
      <c r="M8" s="20" t="str">
        <f>IF(SUM(M9:M16)=0,"-",SUM(M9:M16))</f>
        <v>-</v>
      </c>
      <c r="N8" s="20" t="str">
        <f>IF(SUM(N9:N16)=0,"-",SUM(N9:N16))</f>
        <v>-</v>
      </c>
      <c r="O8" s="20" t="str">
        <f>IF(SUM(O9:O16)=0,"-",SUM(O9:O16))</f>
        <v>-</v>
      </c>
      <c r="P8" s="19"/>
      <c r="Q8" s="14"/>
      <c r="R8" s="16"/>
    </row>
    <row r="9" spans="1:18" x14ac:dyDescent="0.55000000000000004">
      <c r="A9" s="18" t="s">
        <v>25</v>
      </c>
      <c r="B9" s="17" t="s">
        <v>4</v>
      </c>
      <c r="C9" s="17" t="s">
        <v>4</v>
      </c>
      <c r="D9" s="17" t="s">
        <v>4</v>
      </c>
      <c r="E9" s="17" t="s">
        <v>4</v>
      </c>
      <c r="F9" s="17" t="s">
        <v>4</v>
      </c>
      <c r="G9" s="17" t="s">
        <v>4</v>
      </c>
      <c r="H9" s="17" t="s">
        <v>4</v>
      </c>
      <c r="I9" s="17" t="s">
        <v>4</v>
      </c>
      <c r="J9" s="17" t="s">
        <v>4</v>
      </c>
      <c r="K9" s="17" t="s">
        <v>4</v>
      </c>
      <c r="L9" s="17" t="s">
        <v>4</v>
      </c>
      <c r="M9" s="17" t="s">
        <v>4</v>
      </c>
      <c r="N9" s="17" t="s">
        <v>4</v>
      </c>
      <c r="O9" s="17" t="s">
        <v>4</v>
      </c>
      <c r="P9" s="19"/>
      <c r="Q9" s="14"/>
      <c r="R9" s="16"/>
    </row>
    <row r="10" spans="1:18" x14ac:dyDescent="0.55000000000000004">
      <c r="A10" s="18" t="s">
        <v>24</v>
      </c>
      <c r="B10" s="17" t="s">
        <v>4</v>
      </c>
      <c r="C10" s="17" t="s">
        <v>4</v>
      </c>
      <c r="D10" s="17" t="s">
        <v>4</v>
      </c>
      <c r="E10" s="17" t="s">
        <v>4</v>
      </c>
      <c r="F10" s="17" t="s">
        <v>4</v>
      </c>
      <c r="G10" s="17" t="s">
        <v>4</v>
      </c>
      <c r="H10" s="17" t="s">
        <v>4</v>
      </c>
      <c r="I10" s="17" t="s">
        <v>4</v>
      </c>
      <c r="J10" s="17" t="s">
        <v>4</v>
      </c>
      <c r="K10" s="17" t="s">
        <v>4</v>
      </c>
      <c r="L10" s="17" t="s">
        <v>4</v>
      </c>
      <c r="M10" s="17" t="s">
        <v>4</v>
      </c>
      <c r="N10" s="17" t="s">
        <v>4</v>
      </c>
      <c r="O10" s="17" t="s">
        <v>4</v>
      </c>
      <c r="P10" s="19"/>
      <c r="Q10" s="14"/>
      <c r="R10" s="16"/>
    </row>
    <row r="11" spans="1:18" x14ac:dyDescent="0.55000000000000004">
      <c r="A11" s="18" t="s">
        <v>23</v>
      </c>
      <c r="B11" s="17" t="s">
        <v>4</v>
      </c>
      <c r="C11" s="17" t="s">
        <v>4</v>
      </c>
      <c r="D11" s="17" t="s">
        <v>4</v>
      </c>
      <c r="E11" s="17" t="s">
        <v>4</v>
      </c>
      <c r="F11" s="17" t="s">
        <v>4</v>
      </c>
      <c r="G11" s="17" t="s">
        <v>4</v>
      </c>
      <c r="H11" s="17" t="s">
        <v>4</v>
      </c>
      <c r="I11" s="17" t="s">
        <v>4</v>
      </c>
      <c r="J11" s="17" t="s">
        <v>4</v>
      </c>
      <c r="K11" s="17" t="s">
        <v>4</v>
      </c>
      <c r="L11" s="17" t="s">
        <v>4</v>
      </c>
      <c r="M11" s="17" t="s">
        <v>4</v>
      </c>
      <c r="N11" s="17" t="s">
        <v>4</v>
      </c>
      <c r="O11" s="17" t="s">
        <v>4</v>
      </c>
      <c r="P11" s="19"/>
      <c r="Q11" s="14"/>
      <c r="R11" s="16"/>
    </row>
    <row r="12" spans="1:18" x14ac:dyDescent="0.55000000000000004">
      <c r="A12" s="18" t="s">
        <v>22</v>
      </c>
      <c r="B12" s="17" t="s">
        <v>4</v>
      </c>
      <c r="C12" s="17" t="s">
        <v>4</v>
      </c>
      <c r="D12" s="17" t="s">
        <v>4</v>
      </c>
      <c r="E12" s="17" t="s">
        <v>4</v>
      </c>
      <c r="F12" s="17" t="s">
        <v>4</v>
      </c>
      <c r="G12" s="17" t="s">
        <v>4</v>
      </c>
      <c r="H12" s="17" t="s">
        <v>4</v>
      </c>
      <c r="I12" s="17" t="s">
        <v>4</v>
      </c>
      <c r="J12" s="17" t="s">
        <v>4</v>
      </c>
      <c r="K12" s="17" t="s">
        <v>4</v>
      </c>
      <c r="L12" s="17" t="s">
        <v>4</v>
      </c>
      <c r="M12" s="17" t="s">
        <v>4</v>
      </c>
      <c r="N12" s="17" t="s">
        <v>4</v>
      </c>
      <c r="O12" s="17" t="s">
        <v>4</v>
      </c>
      <c r="P12" s="19"/>
      <c r="Q12" s="14"/>
      <c r="R12" s="16"/>
    </row>
    <row r="13" spans="1:18" x14ac:dyDescent="0.55000000000000004">
      <c r="A13" s="18" t="s">
        <v>21</v>
      </c>
      <c r="B13" s="17" t="s">
        <v>4</v>
      </c>
      <c r="C13" s="17" t="s">
        <v>4</v>
      </c>
      <c r="D13" s="17" t="s">
        <v>4</v>
      </c>
      <c r="E13" s="17" t="s">
        <v>4</v>
      </c>
      <c r="F13" s="17" t="s">
        <v>4</v>
      </c>
      <c r="G13" s="17" t="s">
        <v>4</v>
      </c>
      <c r="H13" s="17" t="s">
        <v>4</v>
      </c>
      <c r="I13" s="17" t="s">
        <v>4</v>
      </c>
      <c r="J13" s="17" t="s">
        <v>4</v>
      </c>
      <c r="K13" s="17" t="s">
        <v>4</v>
      </c>
      <c r="L13" s="17" t="s">
        <v>4</v>
      </c>
      <c r="M13" s="17" t="s">
        <v>4</v>
      </c>
      <c r="N13" s="17" t="s">
        <v>4</v>
      </c>
      <c r="O13" s="17" t="s">
        <v>4</v>
      </c>
      <c r="P13" s="19"/>
      <c r="Q13" s="14"/>
      <c r="R13" s="16"/>
    </row>
    <row r="14" spans="1:18" x14ac:dyDescent="0.55000000000000004">
      <c r="A14" s="18" t="s">
        <v>20</v>
      </c>
      <c r="B14" s="17" t="s">
        <v>4</v>
      </c>
      <c r="C14" s="17" t="s">
        <v>4</v>
      </c>
      <c r="D14" s="17" t="s">
        <v>4</v>
      </c>
      <c r="E14" s="17" t="s">
        <v>4</v>
      </c>
      <c r="F14" s="17" t="s">
        <v>4</v>
      </c>
      <c r="G14" s="17" t="s">
        <v>4</v>
      </c>
      <c r="H14" s="17" t="s">
        <v>4</v>
      </c>
      <c r="I14" s="17" t="s">
        <v>4</v>
      </c>
      <c r="J14" s="17" t="s">
        <v>4</v>
      </c>
      <c r="K14" s="17" t="s">
        <v>4</v>
      </c>
      <c r="L14" s="17" t="s">
        <v>4</v>
      </c>
      <c r="M14" s="17" t="s">
        <v>4</v>
      </c>
      <c r="N14" s="17" t="s">
        <v>4</v>
      </c>
      <c r="O14" s="17" t="s">
        <v>4</v>
      </c>
      <c r="P14" s="19"/>
      <c r="Q14" s="14"/>
      <c r="R14" s="16"/>
    </row>
    <row r="15" spans="1:18" x14ac:dyDescent="0.55000000000000004">
      <c r="A15" s="18" t="s">
        <v>19</v>
      </c>
      <c r="B15" s="17" t="s">
        <v>4</v>
      </c>
      <c r="C15" s="17" t="s">
        <v>4</v>
      </c>
      <c r="D15" s="17" t="s">
        <v>4</v>
      </c>
      <c r="E15" s="17" t="s">
        <v>4</v>
      </c>
      <c r="F15" s="17" t="s">
        <v>4</v>
      </c>
      <c r="G15" s="17" t="s">
        <v>4</v>
      </c>
      <c r="H15" s="17" t="s">
        <v>4</v>
      </c>
      <c r="I15" s="17" t="s">
        <v>4</v>
      </c>
      <c r="J15" s="17" t="s">
        <v>4</v>
      </c>
      <c r="K15" s="17" t="s">
        <v>4</v>
      </c>
      <c r="L15" s="17" t="s">
        <v>4</v>
      </c>
      <c r="M15" s="17" t="s">
        <v>4</v>
      </c>
      <c r="N15" s="17" t="s">
        <v>4</v>
      </c>
      <c r="O15" s="17" t="s">
        <v>4</v>
      </c>
      <c r="P15" s="19"/>
      <c r="Q15" s="14"/>
      <c r="R15" s="16"/>
    </row>
    <row r="16" spans="1:18" x14ac:dyDescent="0.55000000000000004">
      <c r="A16" s="18" t="s">
        <v>18</v>
      </c>
      <c r="B16" s="17" t="s">
        <v>4</v>
      </c>
      <c r="C16" s="17" t="s">
        <v>4</v>
      </c>
      <c r="D16" s="17" t="s">
        <v>4</v>
      </c>
      <c r="E16" s="17" t="s">
        <v>4</v>
      </c>
      <c r="F16" s="17" t="s">
        <v>4</v>
      </c>
      <c r="G16" s="17" t="s">
        <v>4</v>
      </c>
      <c r="H16" s="17" t="s">
        <v>4</v>
      </c>
      <c r="I16" s="17" t="s">
        <v>4</v>
      </c>
      <c r="J16" s="17" t="s">
        <v>4</v>
      </c>
      <c r="K16" s="17" t="s">
        <v>4</v>
      </c>
      <c r="L16" s="17" t="s">
        <v>4</v>
      </c>
      <c r="M16" s="17" t="s">
        <v>4</v>
      </c>
      <c r="N16" s="17" t="s">
        <v>4</v>
      </c>
      <c r="O16" s="17" t="s">
        <v>4</v>
      </c>
      <c r="P16" s="19"/>
      <c r="Q16" s="14"/>
      <c r="R16" s="16"/>
    </row>
    <row r="17" spans="1:18" ht="90" x14ac:dyDescent="0.55000000000000004">
      <c r="A17" s="23" t="s">
        <v>17</v>
      </c>
      <c r="B17" s="22" t="str">
        <f>B18</f>
        <v>-</v>
      </c>
      <c r="C17" s="22" t="str">
        <f>C18</f>
        <v>-</v>
      </c>
      <c r="D17" s="22" t="str">
        <f>D18</f>
        <v>-</v>
      </c>
      <c r="E17" s="22" t="str">
        <f>E18</f>
        <v>-</v>
      </c>
      <c r="F17" s="22" t="str">
        <f>F18</f>
        <v>-</v>
      </c>
      <c r="G17" s="22" t="str">
        <f>G18</f>
        <v>-</v>
      </c>
      <c r="H17" s="22" t="str">
        <f>H18</f>
        <v>-</v>
      </c>
      <c r="I17" s="22" t="str">
        <f>I18</f>
        <v>-</v>
      </c>
      <c r="J17" s="22" t="str">
        <f>J18</f>
        <v>-</v>
      </c>
      <c r="K17" s="22" t="str">
        <f>K18</f>
        <v>-</v>
      </c>
      <c r="L17" s="22" t="str">
        <f>L18</f>
        <v>-</v>
      </c>
      <c r="M17" s="22" t="str">
        <f>M18</f>
        <v>-</v>
      </c>
      <c r="N17" s="22" t="str">
        <f>N18</f>
        <v>-</v>
      </c>
      <c r="O17" s="22" t="str">
        <f>O18</f>
        <v>-</v>
      </c>
      <c r="P17" s="19"/>
      <c r="Q17" s="14"/>
      <c r="R17" s="16"/>
    </row>
    <row r="18" spans="1:18" x14ac:dyDescent="0.55000000000000004">
      <c r="A18" s="21" t="s">
        <v>16</v>
      </c>
      <c r="B18" s="20" t="str">
        <f>IF(SUM(B19:B22)=0,"-",SUM(B19:B22))</f>
        <v>-</v>
      </c>
      <c r="C18" s="20" t="str">
        <f>IF(SUM(C19:C22)=0,"-",SUM(C19:C22))</f>
        <v>-</v>
      </c>
      <c r="D18" s="20" t="str">
        <f>IF(SUM(D19:D22)=0,"-",SUM(D19:D22))</f>
        <v>-</v>
      </c>
      <c r="E18" s="20" t="str">
        <f>IF(SUM(E19:E22)=0,"-",SUM(E19:E22))</f>
        <v>-</v>
      </c>
      <c r="F18" s="20" t="str">
        <f>IF(SUM(F19:F22)=0,"-",SUM(F19:F22))</f>
        <v>-</v>
      </c>
      <c r="G18" s="20" t="str">
        <f>IF(SUM(G19:G22)=0,"-",SUM(G19:G22))</f>
        <v>-</v>
      </c>
      <c r="H18" s="20" t="str">
        <f>IF(SUM(H19:H22)=0,"-",SUM(H19:H22))</f>
        <v>-</v>
      </c>
      <c r="I18" s="20" t="str">
        <f>IF(SUM(I19:I22)=0,"-",SUM(I19:I22))</f>
        <v>-</v>
      </c>
      <c r="J18" s="20" t="str">
        <f>IF(SUM(J19:J22)=0,"-",SUM(J19:J22))</f>
        <v>-</v>
      </c>
      <c r="K18" s="20" t="str">
        <f>IF(SUM(K19:K22)=0,"-",SUM(K19:K22))</f>
        <v>-</v>
      </c>
      <c r="L18" s="20" t="str">
        <f>IF(SUM(L19:L22)=0,"-",SUM(L19:L22))</f>
        <v>-</v>
      </c>
      <c r="M18" s="20" t="str">
        <f>IF(SUM(M19:M22)=0,"-",SUM(M19:M22))</f>
        <v>-</v>
      </c>
      <c r="N18" s="20" t="str">
        <f>IF(SUM(N19:N22)=0,"-",SUM(N19:N22))</f>
        <v>-</v>
      </c>
      <c r="O18" s="20" t="str">
        <f>IF(SUM(O19:O22)=0,"-",SUM(O19:O22))</f>
        <v>-</v>
      </c>
      <c r="P18" s="19"/>
      <c r="Q18" s="14"/>
      <c r="R18" s="16"/>
    </row>
    <row r="19" spans="1:18" x14ac:dyDescent="0.55000000000000004">
      <c r="A19" s="18" t="s">
        <v>15</v>
      </c>
      <c r="B19" s="17" t="s">
        <v>4</v>
      </c>
      <c r="C19" s="17" t="s">
        <v>4</v>
      </c>
      <c r="D19" s="17" t="s">
        <v>4</v>
      </c>
      <c r="E19" s="17" t="s">
        <v>4</v>
      </c>
      <c r="F19" s="17" t="s">
        <v>4</v>
      </c>
      <c r="G19" s="17" t="s">
        <v>4</v>
      </c>
      <c r="H19" s="17" t="s">
        <v>4</v>
      </c>
      <c r="I19" s="17" t="s">
        <v>4</v>
      </c>
      <c r="J19" s="17" t="s">
        <v>4</v>
      </c>
      <c r="K19" s="17" t="s">
        <v>4</v>
      </c>
      <c r="L19" s="17" t="s">
        <v>4</v>
      </c>
      <c r="M19" s="17" t="s">
        <v>4</v>
      </c>
      <c r="N19" s="17" t="s">
        <v>4</v>
      </c>
      <c r="O19" s="17" t="s">
        <v>4</v>
      </c>
      <c r="P19" s="19"/>
      <c r="Q19" s="14"/>
      <c r="R19" s="16"/>
    </row>
    <row r="20" spans="1:18" x14ac:dyDescent="0.55000000000000004">
      <c r="A20" s="18" t="s">
        <v>14</v>
      </c>
      <c r="B20" s="17" t="s">
        <v>4</v>
      </c>
      <c r="C20" s="17" t="s">
        <v>4</v>
      </c>
      <c r="D20" s="17" t="s">
        <v>4</v>
      </c>
      <c r="E20" s="17" t="s">
        <v>4</v>
      </c>
      <c r="F20" s="17" t="s">
        <v>4</v>
      </c>
      <c r="G20" s="17" t="s">
        <v>4</v>
      </c>
      <c r="H20" s="17" t="s">
        <v>4</v>
      </c>
      <c r="I20" s="17" t="s">
        <v>4</v>
      </c>
      <c r="J20" s="17" t="s">
        <v>4</v>
      </c>
      <c r="K20" s="17" t="s">
        <v>4</v>
      </c>
      <c r="L20" s="17" t="s">
        <v>4</v>
      </c>
      <c r="M20" s="17" t="s">
        <v>4</v>
      </c>
      <c r="N20" s="17" t="s">
        <v>4</v>
      </c>
      <c r="O20" s="17" t="s">
        <v>4</v>
      </c>
      <c r="P20" s="19"/>
      <c r="Q20" s="14"/>
      <c r="R20" s="16"/>
    </row>
    <row r="21" spans="1:18" x14ac:dyDescent="0.55000000000000004">
      <c r="A21" s="18" t="s">
        <v>13</v>
      </c>
      <c r="B21" s="17" t="s">
        <v>4</v>
      </c>
      <c r="C21" s="17" t="s">
        <v>4</v>
      </c>
      <c r="D21" s="17" t="s">
        <v>4</v>
      </c>
      <c r="E21" s="17" t="s">
        <v>4</v>
      </c>
      <c r="F21" s="17" t="s">
        <v>4</v>
      </c>
      <c r="G21" s="17" t="s">
        <v>4</v>
      </c>
      <c r="H21" s="17" t="s">
        <v>4</v>
      </c>
      <c r="I21" s="17" t="s">
        <v>4</v>
      </c>
      <c r="J21" s="17" t="s">
        <v>4</v>
      </c>
      <c r="K21" s="17" t="s">
        <v>4</v>
      </c>
      <c r="L21" s="17" t="s">
        <v>4</v>
      </c>
      <c r="M21" s="17" t="s">
        <v>4</v>
      </c>
      <c r="N21" s="17" t="s">
        <v>4</v>
      </c>
      <c r="O21" s="17" t="s">
        <v>4</v>
      </c>
      <c r="P21" s="19"/>
      <c r="Q21" s="14"/>
      <c r="R21" s="16"/>
    </row>
    <row r="22" spans="1:18" x14ac:dyDescent="0.55000000000000004">
      <c r="A22" s="18" t="s">
        <v>12</v>
      </c>
      <c r="B22" s="17" t="s">
        <v>4</v>
      </c>
      <c r="C22" s="17" t="s">
        <v>4</v>
      </c>
      <c r="D22" s="17" t="s">
        <v>4</v>
      </c>
      <c r="E22" s="17" t="s">
        <v>4</v>
      </c>
      <c r="F22" s="17" t="s">
        <v>4</v>
      </c>
      <c r="G22" s="17" t="s">
        <v>4</v>
      </c>
      <c r="H22" s="17" t="s">
        <v>4</v>
      </c>
      <c r="I22" s="17" t="s">
        <v>4</v>
      </c>
      <c r="J22" s="17" t="s">
        <v>4</v>
      </c>
      <c r="K22" s="17" t="s">
        <v>4</v>
      </c>
      <c r="L22" s="17" t="s">
        <v>4</v>
      </c>
      <c r="M22" s="17" t="s">
        <v>4</v>
      </c>
      <c r="N22" s="17" t="s">
        <v>4</v>
      </c>
      <c r="O22" s="17" t="s">
        <v>4</v>
      </c>
      <c r="P22" s="19"/>
      <c r="Q22" s="14"/>
      <c r="R22" s="16"/>
    </row>
    <row r="23" spans="1:18" ht="72" x14ac:dyDescent="0.55000000000000004">
      <c r="A23" s="23" t="s">
        <v>11</v>
      </c>
      <c r="B23" s="22" t="str">
        <f>B24</f>
        <v>-</v>
      </c>
      <c r="C23" s="22" t="str">
        <f>C24</f>
        <v>-</v>
      </c>
      <c r="D23" s="22" t="str">
        <f>D24</f>
        <v>-</v>
      </c>
      <c r="E23" s="22" t="str">
        <f>E24</f>
        <v>-</v>
      </c>
      <c r="F23" s="22" t="str">
        <f>F24</f>
        <v>-</v>
      </c>
      <c r="G23" s="22" t="str">
        <f>G24</f>
        <v>-</v>
      </c>
      <c r="H23" s="22" t="str">
        <f>H24</f>
        <v>-</v>
      </c>
      <c r="I23" s="22" t="str">
        <f>I24</f>
        <v>-</v>
      </c>
      <c r="J23" s="22" t="str">
        <f>J24</f>
        <v>-</v>
      </c>
      <c r="K23" s="22" t="str">
        <f>K24</f>
        <v>-</v>
      </c>
      <c r="L23" s="22" t="str">
        <f>L24</f>
        <v>-</v>
      </c>
      <c r="M23" s="22" t="str">
        <f>M24</f>
        <v>-</v>
      </c>
      <c r="N23" s="22" t="str">
        <f>N24</f>
        <v>-</v>
      </c>
      <c r="O23" s="22" t="str">
        <f>O24</f>
        <v>-</v>
      </c>
      <c r="P23" s="19"/>
      <c r="Q23" s="14"/>
      <c r="R23" s="16"/>
    </row>
    <row r="24" spans="1:18" x14ac:dyDescent="0.55000000000000004">
      <c r="A24" s="21" t="s">
        <v>10</v>
      </c>
      <c r="B24" s="20" t="str">
        <f>IF(SUM(B25:B44)=0,"-",SUM(B25:B44))</f>
        <v>-</v>
      </c>
      <c r="C24" s="20" t="str">
        <f>IF(SUM(C25:C44)=0,"-",SUM(C25:C44))</f>
        <v>-</v>
      </c>
      <c r="D24" s="20" t="str">
        <f>IF(SUM(D25:D44)=0,"-",SUM(D25:D44))</f>
        <v>-</v>
      </c>
      <c r="E24" s="20" t="str">
        <f>IF(SUM(E25:E44)=0,"-",SUM(E25:E44))</f>
        <v>-</v>
      </c>
      <c r="F24" s="20" t="str">
        <f>IF(SUM(F25:F44)=0,"-",SUM(F25:F44))</f>
        <v>-</v>
      </c>
      <c r="G24" s="20" t="str">
        <f>IF(SUM(G25:G44)=0,"-",SUM(G25:G44))</f>
        <v>-</v>
      </c>
      <c r="H24" s="20" t="str">
        <f>IF(SUM(H25:H44)=0,"-",SUM(H25:H44))</f>
        <v>-</v>
      </c>
      <c r="I24" s="20" t="str">
        <f>IF(SUM(I25:I44)=0,"-",SUM(I25:I44))</f>
        <v>-</v>
      </c>
      <c r="J24" s="20" t="str">
        <f>IF(SUM(J25:J44)=0,"-",SUM(J25:J44))</f>
        <v>-</v>
      </c>
      <c r="K24" s="20" t="str">
        <f>IF(SUM(K25:K44)=0,"-",SUM(K25:K44))</f>
        <v>-</v>
      </c>
      <c r="L24" s="20" t="str">
        <f>IF(SUM(L25:L44)=0,"-",SUM(L25:L44))</f>
        <v>-</v>
      </c>
      <c r="M24" s="20" t="str">
        <f>IF(SUM(M25:M44)=0,"-",SUM(M25:M44))</f>
        <v>-</v>
      </c>
      <c r="N24" s="20" t="str">
        <f>IF(SUM(N25:N44)=0,"-",SUM(N25:N44))</f>
        <v>-</v>
      </c>
      <c r="O24" s="20" t="str">
        <f>IF(SUM(O25:O44)=0,"-",SUM(O25:O44))</f>
        <v>-</v>
      </c>
      <c r="P24" s="19"/>
      <c r="Q24" s="14"/>
      <c r="R24" s="16"/>
    </row>
    <row r="25" spans="1:18" x14ac:dyDescent="0.55000000000000004">
      <c r="A25" s="18" t="s">
        <v>9</v>
      </c>
      <c r="B25" s="17" t="s">
        <v>4</v>
      </c>
      <c r="C25" s="17" t="s">
        <v>4</v>
      </c>
      <c r="D25" s="17" t="s">
        <v>4</v>
      </c>
      <c r="E25" s="17" t="s">
        <v>4</v>
      </c>
      <c r="F25" s="17" t="s">
        <v>4</v>
      </c>
      <c r="G25" s="17" t="s">
        <v>4</v>
      </c>
      <c r="H25" s="17" t="s">
        <v>4</v>
      </c>
      <c r="I25" s="17" t="s">
        <v>4</v>
      </c>
      <c r="J25" s="17" t="s">
        <v>4</v>
      </c>
      <c r="K25" s="17" t="s">
        <v>4</v>
      </c>
      <c r="L25" s="17" t="s">
        <v>4</v>
      </c>
      <c r="M25" s="17" t="s">
        <v>4</v>
      </c>
      <c r="N25" s="17" t="s">
        <v>4</v>
      </c>
      <c r="O25" s="17" t="s">
        <v>4</v>
      </c>
      <c r="P25" s="19"/>
      <c r="Q25" s="14"/>
      <c r="R25" s="16"/>
    </row>
    <row r="26" spans="1:18" x14ac:dyDescent="0.55000000000000004">
      <c r="A26" s="18" t="s">
        <v>8</v>
      </c>
      <c r="B26" s="17" t="s">
        <v>4</v>
      </c>
      <c r="C26" s="17" t="s">
        <v>4</v>
      </c>
      <c r="D26" s="17" t="s">
        <v>4</v>
      </c>
      <c r="E26" s="17" t="s">
        <v>4</v>
      </c>
      <c r="F26" s="17" t="s">
        <v>4</v>
      </c>
      <c r="G26" s="17" t="s">
        <v>4</v>
      </c>
      <c r="H26" s="17" t="s">
        <v>4</v>
      </c>
      <c r="I26" s="17" t="s">
        <v>4</v>
      </c>
      <c r="J26" s="17" t="s">
        <v>4</v>
      </c>
      <c r="K26" s="17" t="s">
        <v>4</v>
      </c>
      <c r="L26" s="17" t="s">
        <v>4</v>
      </c>
      <c r="M26" s="17" t="s">
        <v>4</v>
      </c>
      <c r="N26" s="17" t="s">
        <v>4</v>
      </c>
      <c r="O26" s="17" t="s">
        <v>4</v>
      </c>
      <c r="P26" s="19"/>
      <c r="Q26" s="14"/>
      <c r="R26" s="16"/>
    </row>
    <row r="27" spans="1:18" x14ac:dyDescent="0.55000000000000004">
      <c r="A27" s="18" t="s">
        <v>7</v>
      </c>
      <c r="B27" s="17" t="s">
        <v>4</v>
      </c>
      <c r="C27" s="17" t="s">
        <v>4</v>
      </c>
      <c r="D27" s="17" t="s">
        <v>4</v>
      </c>
      <c r="E27" s="17" t="s">
        <v>4</v>
      </c>
      <c r="F27" s="17" t="s">
        <v>4</v>
      </c>
      <c r="G27" s="17" t="s">
        <v>4</v>
      </c>
      <c r="H27" s="17" t="s">
        <v>4</v>
      </c>
      <c r="I27" s="17" t="s">
        <v>4</v>
      </c>
      <c r="J27" s="17" t="s">
        <v>4</v>
      </c>
      <c r="K27" s="17" t="s">
        <v>4</v>
      </c>
      <c r="L27" s="17" t="s">
        <v>4</v>
      </c>
      <c r="M27" s="17" t="s">
        <v>4</v>
      </c>
      <c r="N27" s="17" t="s">
        <v>4</v>
      </c>
      <c r="O27" s="17" t="s">
        <v>4</v>
      </c>
      <c r="P27" s="19"/>
      <c r="Q27" s="14"/>
      <c r="R27" s="16"/>
    </row>
    <row r="28" spans="1:18" ht="15" customHeight="1" x14ac:dyDescent="0.55000000000000004">
      <c r="A28" s="18" t="s">
        <v>6</v>
      </c>
      <c r="B28" s="17" t="s">
        <v>4</v>
      </c>
      <c r="C28" s="17" t="s">
        <v>4</v>
      </c>
      <c r="D28" s="17" t="s">
        <v>4</v>
      </c>
      <c r="E28" s="17" t="s">
        <v>4</v>
      </c>
      <c r="F28" s="17" t="s">
        <v>4</v>
      </c>
      <c r="G28" s="17" t="s">
        <v>4</v>
      </c>
      <c r="H28" s="17" t="s">
        <v>4</v>
      </c>
      <c r="I28" s="17" t="s">
        <v>4</v>
      </c>
      <c r="J28" s="17" t="s">
        <v>4</v>
      </c>
      <c r="K28" s="17" t="s">
        <v>4</v>
      </c>
      <c r="L28" s="17" t="s">
        <v>4</v>
      </c>
      <c r="M28" s="17" t="s">
        <v>4</v>
      </c>
      <c r="N28" s="17" t="s">
        <v>4</v>
      </c>
      <c r="O28" s="17" t="s">
        <v>4</v>
      </c>
      <c r="P28" s="19"/>
      <c r="Q28" s="14"/>
      <c r="R28" s="16"/>
    </row>
    <row r="29" spans="1:18" x14ac:dyDescent="0.55000000000000004">
      <c r="A29" s="18" t="s">
        <v>5</v>
      </c>
      <c r="B29" s="17" t="s">
        <v>4</v>
      </c>
      <c r="C29" s="17" t="s">
        <v>4</v>
      </c>
      <c r="D29" s="17" t="s">
        <v>4</v>
      </c>
      <c r="E29" s="17" t="s">
        <v>4</v>
      </c>
      <c r="F29" s="17" t="s">
        <v>4</v>
      </c>
      <c r="G29" s="17" t="s">
        <v>4</v>
      </c>
      <c r="H29" s="17" t="s">
        <v>4</v>
      </c>
      <c r="I29" s="17" t="s">
        <v>4</v>
      </c>
      <c r="J29" s="17" t="s">
        <v>4</v>
      </c>
      <c r="K29" s="17" t="s">
        <v>4</v>
      </c>
      <c r="L29" s="17" t="s">
        <v>4</v>
      </c>
      <c r="M29" s="17" t="s">
        <v>4</v>
      </c>
      <c r="N29" s="17" t="s">
        <v>4</v>
      </c>
      <c r="O29" s="17" t="s">
        <v>4</v>
      </c>
      <c r="P29" s="14"/>
      <c r="Q29" s="14"/>
      <c r="R29" s="16"/>
    </row>
    <row r="30" spans="1:18" x14ac:dyDescent="0.55000000000000004">
      <c r="A30" s="15"/>
      <c r="B30" s="14"/>
      <c r="C30" s="14"/>
      <c r="D30" s="14"/>
      <c r="E30" s="14"/>
      <c r="F30" s="14"/>
      <c r="G30" s="14"/>
      <c r="H30" s="14"/>
      <c r="I30" s="14"/>
      <c r="J30" s="14"/>
      <c r="K30" s="14"/>
      <c r="L30" s="14"/>
      <c r="M30" s="14"/>
      <c r="N30" s="14"/>
      <c r="O30" s="14"/>
      <c r="P30" s="9"/>
      <c r="Q30" s="9"/>
    </row>
    <row r="31" spans="1:18" x14ac:dyDescent="0.55000000000000004">
      <c r="A31" s="13" t="s">
        <v>3</v>
      </c>
      <c r="B31" s="11"/>
      <c r="C31" s="11"/>
      <c r="D31" s="12"/>
      <c r="E31" s="12"/>
      <c r="F31" s="9"/>
      <c r="G31" s="9"/>
      <c r="H31" s="9"/>
      <c r="I31" s="11"/>
      <c r="J31" s="11"/>
      <c r="K31" s="11"/>
      <c r="L31" s="9"/>
      <c r="M31" s="9"/>
      <c r="N31" s="9"/>
      <c r="O31" s="9"/>
    </row>
    <row r="32" spans="1:18" x14ac:dyDescent="0.55000000000000004">
      <c r="A32" s="10"/>
      <c r="B32" s="9"/>
      <c r="C32" s="9"/>
      <c r="D32" s="9"/>
      <c r="E32" s="9"/>
      <c r="F32" s="9"/>
      <c r="G32" s="9"/>
      <c r="H32" s="9"/>
    </row>
    <row r="33" spans="1:19" ht="14.25" customHeight="1" x14ac:dyDescent="0.55000000000000004">
      <c r="A33" s="6" t="s">
        <v>2</v>
      </c>
      <c r="B33" s="6"/>
      <c r="C33" s="6"/>
      <c r="D33" s="6"/>
      <c r="E33" s="6"/>
      <c r="F33" s="6"/>
      <c r="G33" s="6"/>
      <c r="H33" s="6"/>
      <c r="I33" s="6"/>
      <c r="J33" s="6"/>
      <c r="K33" s="6"/>
      <c r="L33" s="6"/>
      <c r="M33" s="6"/>
      <c r="N33" s="6"/>
      <c r="O33" s="6"/>
    </row>
    <row r="34" spans="1:19" s="8" customFormat="1" ht="14.25" customHeight="1" x14ac:dyDescent="0.2">
      <c r="A34" s="7" t="s">
        <v>1</v>
      </c>
      <c r="B34" s="7"/>
      <c r="C34" s="7"/>
      <c r="D34" s="7"/>
      <c r="E34" s="7"/>
      <c r="F34" s="7"/>
      <c r="G34" s="7"/>
      <c r="H34" s="7"/>
      <c r="I34" s="7"/>
      <c r="J34" s="7"/>
      <c r="K34" s="7"/>
      <c r="L34" s="7"/>
      <c r="M34" s="7"/>
      <c r="N34" s="7"/>
      <c r="O34" s="7"/>
    </row>
    <row r="35" spans="1:19" ht="42" customHeight="1" x14ac:dyDescent="0.55000000000000004">
      <c r="A35" s="7"/>
      <c r="B35" s="7"/>
      <c r="C35" s="7"/>
      <c r="D35" s="7"/>
      <c r="E35" s="7"/>
      <c r="F35" s="7"/>
      <c r="G35" s="7"/>
      <c r="H35" s="7"/>
      <c r="I35" s="7"/>
      <c r="J35" s="7"/>
      <c r="K35" s="7"/>
      <c r="L35" s="7"/>
      <c r="M35" s="7"/>
      <c r="N35" s="7"/>
      <c r="O35" s="7"/>
    </row>
    <row r="36" spans="1:19" ht="14.25" customHeight="1" x14ac:dyDescent="0.55000000000000004">
      <c r="A36" s="6" t="s">
        <v>0</v>
      </c>
      <c r="B36" s="6"/>
      <c r="C36" s="6"/>
      <c r="D36" s="6"/>
      <c r="E36" s="6"/>
      <c r="F36" s="6"/>
      <c r="G36" s="6"/>
      <c r="H36" s="6"/>
      <c r="I36" s="6"/>
      <c r="J36" s="6"/>
      <c r="K36" s="6"/>
      <c r="L36" s="6"/>
      <c r="M36" s="6"/>
      <c r="N36" s="6"/>
      <c r="O36" s="6"/>
    </row>
    <row r="37" spans="1:19" x14ac:dyDescent="0.55000000000000004">
      <c r="A37" s="5"/>
      <c r="B37" s="5"/>
      <c r="C37" s="5"/>
      <c r="D37" s="5"/>
      <c r="E37" s="5"/>
      <c r="F37" s="5"/>
      <c r="G37" s="5"/>
      <c r="H37" s="5"/>
      <c r="I37" s="5"/>
      <c r="J37" s="5"/>
      <c r="K37" s="5"/>
      <c r="L37" s="5"/>
      <c r="M37" s="5"/>
      <c r="N37" s="5"/>
      <c r="O37" s="5"/>
      <c r="P37" s="3"/>
      <c r="Q37" s="3"/>
      <c r="R37" s="3"/>
      <c r="S37" s="3"/>
    </row>
    <row r="38" spans="1:19" x14ac:dyDescent="0.55000000000000004">
      <c r="A38" s="4"/>
      <c r="B38" s="3"/>
      <c r="C38" s="3"/>
      <c r="D38" s="3"/>
      <c r="E38" s="3"/>
      <c r="F38" s="3"/>
      <c r="G38" s="3"/>
      <c r="H38" s="3"/>
      <c r="I38" s="3"/>
      <c r="J38" s="3"/>
      <c r="K38" s="3"/>
      <c r="L38" s="3"/>
      <c r="M38" s="3"/>
      <c r="N38" s="3"/>
      <c r="O38" s="3"/>
      <c r="P38" s="3"/>
      <c r="Q38" s="3"/>
      <c r="R38" s="3"/>
      <c r="S38" s="3"/>
    </row>
    <row r="39" spans="1:19" x14ac:dyDescent="0.55000000000000004">
      <c r="A39" s="4"/>
      <c r="B39" s="3"/>
      <c r="C39" s="3"/>
      <c r="D39" s="3"/>
      <c r="E39" s="3"/>
      <c r="F39" s="3"/>
      <c r="G39" s="3"/>
      <c r="H39" s="3"/>
      <c r="I39" s="3"/>
      <c r="J39" s="3"/>
      <c r="K39" s="3"/>
      <c r="L39" s="3"/>
      <c r="M39" s="3"/>
      <c r="N39" s="3"/>
      <c r="O39" s="3"/>
      <c r="P39" s="3"/>
      <c r="Q39" s="3"/>
      <c r="R39" s="3"/>
      <c r="S39" s="3"/>
    </row>
    <row r="40" spans="1:19" x14ac:dyDescent="0.55000000000000004">
      <c r="A40" s="4"/>
      <c r="B40" s="3"/>
      <c r="C40" s="3"/>
      <c r="D40" s="3"/>
      <c r="E40" s="3"/>
      <c r="F40" s="3"/>
      <c r="G40" s="3"/>
      <c r="H40" s="3"/>
      <c r="I40" s="3"/>
      <c r="J40" s="3"/>
      <c r="K40" s="3"/>
      <c r="L40" s="3"/>
      <c r="M40" s="3"/>
      <c r="N40" s="3"/>
      <c r="O40" s="3"/>
      <c r="P40" s="3"/>
      <c r="Q40" s="3"/>
      <c r="R40" s="3"/>
      <c r="S40" s="3"/>
    </row>
    <row r="41" spans="1:19" x14ac:dyDescent="0.55000000000000004">
      <c r="A41" s="4"/>
      <c r="B41" s="3"/>
      <c r="C41" s="3"/>
      <c r="D41" s="3"/>
      <c r="E41" s="3"/>
      <c r="F41" s="3"/>
      <c r="G41" s="3"/>
      <c r="H41" s="3"/>
      <c r="I41" s="3"/>
      <c r="J41" s="3"/>
      <c r="K41" s="3"/>
      <c r="L41" s="3"/>
      <c r="M41" s="3"/>
      <c r="N41" s="3"/>
      <c r="O41" s="3"/>
    </row>
  </sheetData>
  <mergeCells count="13">
    <mergeCell ref="P2:Q3"/>
    <mergeCell ref="B3:C3"/>
    <mergeCell ref="D3:E3"/>
    <mergeCell ref="F3:G3"/>
    <mergeCell ref="H3:I3"/>
    <mergeCell ref="B2:I2"/>
    <mergeCell ref="A33:O33"/>
    <mergeCell ref="A36:O36"/>
    <mergeCell ref="J2:O2"/>
    <mergeCell ref="J3:K3"/>
    <mergeCell ref="L3:M3"/>
    <mergeCell ref="A34:O35"/>
    <mergeCell ref="N3:O3"/>
  </mergeCells>
  <phoneticPr fontId="3"/>
  <pageMargins left="0.78740157480314965" right="0.78740157480314965" top="0.78740157480314965" bottom="0.78740157480314965" header="0" footer="0"/>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C000"/>
    <pageSetUpPr fitToPage="1"/>
  </sheetPr>
  <dimension ref="A1:W88"/>
  <sheetViews>
    <sheetView showGridLines="0" view="pageBreakPreview" zoomScaleNormal="25" workbookViewId="0">
      <pane xSplit="2" ySplit="7" topLeftCell="C53"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55000000000000004"/>
  <cols>
    <col min="1" max="1" width="12.453125" style="2" customWidth="1"/>
    <col min="2" max="2" width="7.36328125" style="2" customWidth="1"/>
    <col min="3" max="3" width="12.6328125" style="2" customWidth="1"/>
    <col min="4" max="5" width="10.26953125" style="2" bestFit="1" customWidth="1"/>
    <col min="6" max="6" width="9.453125" style="2" customWidth="1"/>
    <col min="7" max="8" width="10.26953125" style="2" bestFit="1" customWidth="1"/>
    <col min="9" max="9" width="7.36328125" style="2" bestFit="1" customWidth="1"/>
    <col min="10" max="10" width="10.26953125" style="1" bestFit="1" customWidth="1"/>
    <col min="11" max="11" width="10.26953125" style="268" bestFit="1" customWidth="1"/>
    <col min="12" max="12" width="9.6328125" style="268" bestFit="1" customWidth="1"/>
    <col min="13" max="14" width="10.26953125" style="268" bestFit="1" customWidth="1"/>
    <col min="15" max="15" width="10.6328125" style="268" customWidth="1"/>
    <col min="16" max="16" width="11.6328125" style="1" customWidth="1"/>
    <col min="17" max="18" width="10.6328125" style="1" customWidth="1"/>
    <col min="19" max="20" width="8.7265625" style="1" customWidth="1"/>
    <col min="21" max="21" width="10.36328125" style="1" customWidth="1"/>
    <col min="22" max="22" width="9.6328125" style="1" bestFit="1" customWidth="1"/>
    <col min="23" max="16384" width="9" style="1"/>
  </cols>
  <sheetData>
    <row r="1" spans="1:23" ht="18" customHeight="1" x14ac:dyDescent="0.55000000000000004">
      <c r="A1" s="321" t="s">
        <v>175</v>
      </c>
      <c r="B1" s="321"/>
      <c r="C1" s="321"/>
      <c r="D1" s="321"/>
      <c r="E1" s="321"/>
      <c r="F1" s="321"/>
      <c r="G1" s="321"/>
      <c r="H1" s="321"/>
      <c r="I1" s="321"/>
      <c r="J1" s="321"/>
      <c r="K1" s="321"/>
      <c r="L1" s="320"/>
      <c r="M1" s="320"/>
      <c r="N1" s="320"/>
      <c r="O1" s="320"/>
      <c r="P1" s="320"/>
      <c r="Q1" s="9"/>
      <c r="R1" s="48" t="s">
        <v>39</v>
      </c>
      <c r="S1" s="154" t="s">
        <v>174</v>
      </c>
    </row>
    <row r="2" spans="1:23" ht="13" customHeight="1" x14ac:dyDescent="0.55000000000000004">
      <c r="A2" s="319"/>
      <c r="B2" s="318"/>
      <c r="C2" s="175" t="s">
        <v>167</v>
      </c>
      <c r="D2" s="203" t="s">
        <v>173</v>
      </c>
      <c r="E2" s="203"/>
      <c r="F2" s="203"/>
      <c r="G2" s="203" t="s">
        <v>172</v>
      </c>
      <c r="H2" s="203"/>
      <c r="I2" s="203"/>
      <c r="J2" s="313" t="s">
        <v>136</v>
      </c>
      <c r="K2" s="313"/>
      <c r="L2" s="313"/>
      <c r="M2" s="317" t="s">
        <v>171</v>
      </c>
      <c r="N2" s="317"/>
      <c r="O2" s="317"/>
      <c r="P2" s="316" t="s">
        <v>170</v>
      </c>
      <c r="Q2" s="315"/>
      <c r="R2" s="314"/>
      <c r="S2" s="313">
        <v>30</v>
      </c>
      <c r="T2" s="313"/>
      <c r="U2" s="313"/>
      <c r="V2" s="1">
        <v>29</v>
      </c>
      <c r="W2" s="312" t="s">
        <v>169</v>
      </c>
    </row>
    <row r="3" spans="1:23" s="8" customFormat="1" ht="13" customHeight="1" x14ac:dyDescent="0.2">
      <c r="A3" s="311"/>
      <c r="B3" s="310"/>
      <c r="C3" s="165"/>
      <c r="D3" s="203" t="s">
        <v>168</v>
      </c>
      <c r="E3" s="203"/>
      <c r="F3" s="203"/>
      <c r="G3" s="203" t="s">
        <v>164</v>
      </c>
      <c r="H3" s="203"/>
      <c r="I3" s="203"/>
      <c r="J3" s="203" t="s">
        <v>164</v>
      </c>
      <c r="K3" s="203"/>
      <c r="L3" s="203"/>
      <c r="M3" s="203" t="s">
        <v>162</v>
      </c>
      <c r="N3" s="203" t="s">
        <v>163</v>
      </c>
      <c r="O3" s="175" t="s">
        <v>136</v>
      </c>
      <c r="P3" s="171" t="s">
        <v>167</v>
      </c>
      <c r="Q3" s="308" t="s">
        <v>165</v>
      </c>
      <c r="R3" s="309" t="s">
        <v>166</v>
      </c>
      <c r="S3" s="203" t="s">
        <v>164</v>
      </c>
      <c r="T3" s="203"/>
      <c r="U3" s="203"/>
      <c r="V3" s="308" t="s">
        <v>165</v>
      </c>
      <c r="W3" s="307" t="s">
        <v>164</v>
      </c>
    </row>
    <row r="4" spans="1:23" s="8" customFormat="1" ht="13" customHeight="1" x14ac:dyDescent="0.55000000000000004">
      <c r="A4" s="306"/>
      <c r="B4" s="305"/>
      <c r="C4" s="167"/>
      <c r="D4" s="300" t="s">
        <v>162</v>
      </c>
      <c r="E4" s="300" t="s">
        <v>163</v>
      </c>
      <c r="F4" s="300" t="s">
        <v>136</v>
      </c>
      <c r="G4" s="300" t="s">
        <v>162</v>
      </c>
      <c r="H4" s="302" t="s">
        <v>161</v>
      </c>
      <c r="I4" s="302" t="s">
        <v>136</v>
      </c>
      <c r="J4" s="300" t="s">
        <v>162</v>
      </c>
      <c r="K4" s="302" t="s">
        <v>161</v>
      </c>
      <c r="L4" s="302" t="s">
        <v>136</v>
      </c>
      <c r="M4" s="203"/>
      <c r="N4" s="203"/>
      <c r="O4" s="195"/>
      <c r="P4" s="304" t="s">
        <v>160</v>
      </c>
      <c r="Q4" s="301" t="s">
        <v>156</v>
      </c>
      <c r="R4" s="303" t="s">
        <v>159</v>
      </c>
      <c r="S4" s="300" t="s">
        <v>158</v>
      </c>
      <c r="T4" s="302" t="s">
        <v>157</v>
      </c>
      <c r="U4" s="302" t="s">
        <v>136</v>
      </c>
      <c r="V4" s="301" t="s">
        <v>156</v>
      </c>
      <c r="W4" s="300"/>
    </row>
    <row r="5" spans="1:23" ht="13" customHeight="1" x14ac:dyDescent="0.55000000000000004">
      <c r="A5" s="296" t="s">
        <v>29</v>
      </c>
      <c r="B5" s="294" t="s">
        <v>73</v>
      </c>
      <c r="C5" s="298">
        <v>3432603</v>
      </c>
      <c r="D5" s="298">
        <v>101222</v>
      </c>
      <c r="E5" s="298">
        <v>33502</v>
      </c>
      <c r="F5" s="298">
        <f>IF(SUM(D5:E5)=0,"-",SUM(D5:E5))</f>
        <v>134724</v>
      </c>
      <c r="G5" s="298">
        <v>1099</v>
      </c>
      <c r="H5" s="298">
        <v>4739</v>
      </c>
      <c r="I5" s="298">
        <f>IF(SUM(G5:H5)=0,"-",SUM(G5:H5))</f>
        <v>5838</v>
      </c>
      <c r="J5" s="298">
        <f>D5+G5</f>
        <v>102321</v>
      </c>
      <c r="K5" s="298">
        <f>E5+H5</f>
        <v>38241</v>
      </c>
      <c r="L5" s="298">
        <f>IF(SUM(J5:K5)=0,"-",SUM(J5:K5))</f>
        <v>140562</v>
      </c>
      <c r="M5" s="298">
        <v>58818</v>
      </c>
      <c r="N5" s="298">
        <v>17981</v>
      </c>
      <c r="O5" s="298">
        <f>IF(SUM(M5:N5)=0,"-",SUM(M5:N5))</f>
        <v>76799</v>
      </c>
      <c r="P5" s="298">
        <v>2249984</v>
      </c>
      <c r="Q5" s="298">
        <f>U5+V5-W5</f>
        <v>211610</v>
      </c>
      <c r="R5" s="299">
        <f>IFERROR(Q5/P5*100,"")</f>
        <v>9.4049557685743537</v>
      </c>
      <c r="S5" s="289">
        <f>F5</f>
        <v>134724</v>
      </c>
      <c r="T5" s="289">
        <f>I5</f>
        <v>5838</v>
      </c>
      <c r="U5" s="289">
        <f>S5+T5</f>
        <v>140562</v>
      </c>
      <c r="V5" s="297">
        <v>147847</v>
      </c>
      <c r="W5" s="289">
        <f>O5</f>
        <v>76799</v>
      </c>
    </row>
    <row r="6" spans="1:23" ht="13" customHeight="1" x14ac:dyDescent="0.55000000000000004">
      <c r="A6" s="295"/>
      <c r="B6" s="294" t="s">
        <v>72</v>
      </c>
      <c r="C6" s="298">
        <v>1558163</v>
      </c>
      <c r="D6" s="298">
        <v>45248</v>
      </c>
      <c r="E6" s="298">
        <v>13205</v>
      </c>
      <c r="F6" s="298">
        <f>IF(SUM(D6:E6)=0,"-",SUM(D6:E6))</f>
        <v>58453</v>
      </c>
      <c r="G6" s="298">
        <v>506</v>
      </c>
      <c r="H6" s="298">
        <v>2080</v>
      </c>
      <c r="I6" s="298">
        <f>IF(SUM(G6:H6)=0,"-",SUM(G6:H6))</f>
        <v>2586</v>
      </c>
      <c r="J6" s="298">
        <f>D6+G6</f>
        <v>45754</v>
      </c>
      <c r="K6" s="298">
        <f>E6+H6</f>
        <v>15285</v>
      </c>
      <c r="L6" s="298">
        <f>IF(SUM(J6:K6)=0,"-",SUM(J6:K6))</f>
        <v>61039</v>
      </c>
      <c r="M6" s="298">
        <v>27106</v>
      </c>
      <c r="N6" s="298">
        <v>7765</v>
      </c>
      <c r="O6" s="298">
        <f>IF(SUM(M6:N6)=0,"-",SUM(M6:N6))</f>
        <v>34871</v>
      </c>
      <c r="P6" s="298">
        <v>1085062</v>
      </c>
      <c r="Q6" s="298">
        <f>U6+V6-W6</f>
        <v>89364</v>
      </c>
      <c r="R6" s="22">
        <f>IFERROR(Q6/P6*100,"")</f>
        <v>8.2358427444699007</v>
      </c>
      <c r="S6" s="289">
        <f>F6</f>
        <v>58453</v>
      </c>
      <c r="T6" s="289">
        <f>I6</f>
        <v>2586</v>
      </c>
      <c r="U6" s="289">
        <f>S6+T6</f>
        <v>61039</v>
      </c>
      <c r="V6" s="297">
        <v>63196</v>
      </c>
      <c r="W6" s="289">
        <f>O6</f>
        <v>34871</v>
      </c>
    </row>
    <row r="7" spans="1:23" ht="13" customHeight="1" x14ac:dyDescent="0.55000000000000004">
      <c r="A7" s="295"/>
      <c r="B7" s="294" t="s">
        <v>71</v>
      </c>
      <c r="C7" s="298">
        <v>1874440</v>
      </c>
      <c r="D7" s="298">
        <v>55974</v>
      </c>
      <c r="E7" s="298">
        <v>20297</v>
      </c>
      <c r="F7" s="298">
        <f>IF(SUM(D7:E7)=0,"-",SUM(D7:E7))</f>
        <v>76271</v>
      </c>
      <c r="G7" s="298">
        <v>593</v>
      </c>
      <c r="H7" s="298">
        <v>2659</v>
      </c>
      <c r="I7" s="298">
        <f>IF(SUM(G7:H7)=0,"-",SUM(G7:H7))</f>
        <v>3252</v>
      </c>
      <c r="J7" s="298">
        <f>D7+G7</f>
        <v>56567</v>
      </c>
      <c r="K7" s="298">
        <f>E7+H7</f>
        <v>22956</v>
      </c>
      <c r="L7" s="298">
        <f>IF(SUM(J7:K7)=0,"-",SUM(J7:K7))</f>
        <v>79523</v>
      </c>
      <c r="M7" s="298">
        <v>31712</v>
      </c>
      <c r="N7" s="298">
        <v>10216</v>
      </c>
      <c r="O7" s="298">
        <f>IF(SUM(M7:N7)=0,"-",SUM(M7:N7))</f>
        <v>41928</v>
      </c>
      <c r="P7" s="298">
        <v>1164922</v>
      </c>
      <c r="Q7" s="298">
        <f>U7+V7-W7</f>
        <v>122246</v>
      </c>
      <c r="R7" s="22">
        <f>IFERROR(Q7/P7*100,"")</f>
        <v>10.493921481438242</v>
      </c>
      <c r="S7" s="289">
        <f>F7</f>
        <v>76271</v>
      </c>
      <c r="T7" s="289">
        <f>I7</f>
        <v>3252</v>
      </c>
      <c r="U7" s="289">
        <f>S7+T7</f>
        <v>79523</v>
      </c>
      <c r="V7" s="297">
        <v>84651</v>
      </c>
      <c r="W7" s="289">
        <f>O7</f>
        <v>41928</v>
      </c>
    </row>
    <row r="8" spans="1:23" s="24" customFormat="1" ht="12" customHeight="1" x14ac:dyDescent="0.55000000000000004">
      <c r="A8" s="296" t="s">
        <v>44</v>
      </c>
      <c r="B8" s="294" t="s">
        <v>73</v>
      </c>
      <c r="C8" s="289">
        <f>SUM(C11+C14)</f>
        <v>177303</v>
      </c>
      <c r="D8" s="289">
        <f>SUM(D11+D14)</f>
        <v>4335</v>
      </c>
      <c r="E8" s="289">
        <f>SUM(E11+E14)</f>
        <v>1058</v>
      </c>
      <c r="F8" s="289">
        <f>SUM(F11+F14)</f>
        <v>5393</v>
      </c>
      <c r="G8" s="289">
        <f>SUM(G11+G14)</f>
        <v>0</v>
      </c>
      <c r="H8" s="289">
        <f>SUM(H11+H14)</f>
        <v>2768</v>
      </c>
      <c r="I8" s="289">
        <f>SUM(I11+I14)</f>
        <v>2768</v>
      </c>
      <c r="J8" s="289">
        <f>SUM(J11+J14)</f>
        <v>3642</v>
      </c>
      <c r="K8" s="289">
        <f>SUM(K11+K14)</f>
        <v>1450</v>
      </c>
      <c r="L8" s="289">
        <f>SUM(L11+L14)</f>
        <v>5092</v>
      </c>
      <c r="M8" s="289">
        <f>SUM(M11+M14)</f>
        <v>2661</v>
      </c>
      <c r="N8" s="289">
        <f>SUM(N11+N14)</f>
        <v>936</v>
      </c>
      <c r="O8" s="289">
        <f>SUM(O11+O14)</f>
        <v>3597</v>
      </c>
      <c r="P8" s="289">
        <f>SUM(P11+P14)</f>
        <v>112916</v>
      </c>
      <c r="Q8" s="289">
        <f>SUM(Q11+Q14)</f>
        <v>1833</v>
      </c>
      <c r="R8" s="289">
        <f>SUM(R11+R14)</f>
        <v>1.6233306174501398</v>
      </c>
    </row>
    <row r="9" spans="1:23" s="24" customFormat="1" ht="12" customHeight="1" x14ac:dyDescent="0.55000000000000004">
      <c r="A9" s="295"/>
      <c r="B9" s="294" t="s">
        <v>72</v>
      </c>
      <c r="C9" s="289">
        <f>SUM(C12+C15)</f>
        <v>76573</v>
      </c>
      <c r="D9" s="289">
        <f>SUM(D12+D15)</f>
        <v>2130</v>
      </c>
      <c r="E9" s="289">
        <f>SUM(E12+E15)</f>
        <v>415</v>
      </c>
      <c r="F9" s="289">
        <f>SUM(F12+F15)</f>
        <v>2545</v>
      </c>
      <c r="G9" s="289">
        <f>SUM(G12+G15)</f>
        <v>0</v>
      </c>
      <c r="H9" s="289">
        <f>SUM(H12+H15)</f>
        <v>2150</v>
      </c>
      <c r="I9" s="289">
        <f>SUM(I12+I15)</f>
        <v>2150</v>
      </c>
      <c r="J9" s="289">
        <f>SUM(J12+J15)</f>
        <v>1803</v>
      </c>
      <c r="K9" s="289">
        <f>SUM(K12+K15)</f>
        <v>593</v>
      </c>
      <c r="L9" s="289">
        <f>SUM(L12+L15)</f>
        <v>2396</v>
      </c>
      <c r="M9" s="289">
        <f>SUM(M12+M15)</f>
        <v>1351</v>
      </c>
      <c r="N9" s="289">
        <f>SUM(N12+N15)</f>
        <v>386</v>
      </c>
      <c r="O9" s="289">
        <f>SUM(O12+O15)</f>
        <v>1737</v>
      </c>
      <c r="P9" s="289">
        <f>SUM(P12+P15)</f>
        <v>52509</v>
      </c>
      <c r="Q9" s="289">
        <f>SUM(Q12+Q15)</f>
        <v>751</v>
      </c>
      <c r="R9" s="289">
        <f>SUM(R12+R15)</f>
        <v>1.4302310080176732</v>
      </c>
    </row>
    <row r="10" spans="1:23" s="24" customFormat="1" x14ac:dyDescent="0.55000000000000004">
      <c r="A10" s="295"/>
      <c r="B10" s="294" t="s">
        <v>71</v>
      </c>
      <c r="C10" s="289">
        <f>SUM(C13+C16)</f>
        <v>100730</v>
      </c>
      <c r="D10" s="289">
        <f>SUM(D13+D16)</f>
        <v>2205</v>
      </c>
      <c r="E10" s="289">
        <f>SUM(E13+E16)</f>
        <v>643</v>
      </c>
      <c r="F10" s="289">
        <f>SUM(F13+F16)</f>
        <v>2848</v>
      </c>
      <c r="G10" s="289">
        <f>SUM(G13+G16)</f>
        <v>0</v>
      </c>
      <c r="H10" s="289">
        <f>SUM(H13+H16)</f>
        <v>618</v>
      </c>
      <c r="I10" s="289">
        <f>SUM(I13+I16)</f>
        <v>618</v>
      </c>
      <c r="J10" s="289">
        <f>SUM(J13+J16)</f>
        <v>1839</v>
      </c>
      <c r="K10" s="289">
        <f>SUM(K13+K16)</f>
        <v>857</v>
      </c>
      <c r="L10" s="289">
        <f>SUM(L13+L16)</f>
        <v>2696</v>
      </c>
      <c r="M10" s="289">
        <f>SUM(M13+M16)</f>
        <v>1310</v>
      </c>
      <c r="N10" s="289">
        <f>SUM(N13+N16)</f>
        <v>550</v>
      </c>
      <c r="O10" s="289">
        <f>SUM(O13+O16)</f>
        <v>1860</v>
      </c>
      <c r="P10" s="289">
        <f>SUM(P13+P16)</f>
        <v>60407</v>
      </c>
      <c r="Q10" s="289">
        <f>SUM(Q13+Q16)</f>
        <v>1082</v>
      </c>
      <c r="R10" s="289">
        <f>SUM(R13+R16)</f>
        <v>1.7911831410267021</v>
      </c>
    </row>
    <row r="11" spans="1:23" s="24" customFormat="1" x14ac:dyDescent="0.55000000000000004">
      <c r="A11" s="288" t="s">
        <v>43</v>
      </c>
      <c r="B11" s="105" t="s">
        <v>73</v>
      </c>
      <c r="C11" s="103">
        <f>IF(SUM(C12:C13)=0,"-",SUM(C12:C13))</f>
        <v>177303</v>
      </c>
      <c r="D11" s="103">
        <f>IF(SUM(D12:D13)=0,"-",SUM(D12:D13))</f>
        <v>1774</v>
      </c>
      <c r="E11" s="103">
        <f>IF(SUM(E12:E13)=0,"-",SUM(E12:E13))</f>
        <v>915</v>
      </c>
      <c r="F11" s="103">
        <f>IF(SUM(F12:F13)=0,"-",SUM(F12:F13))</f>
        <v>2689</v>
      </c>
      <c r="G11" s="103" t="str">
        <f>IF(SUM(G12:G13)=0,"-",SUM(G12:G13))</f>
        <v>-</v>
      </c>
      <c r="H11" s="103">
        <f>IF(SUM(H12:H13)=0,"-",SUM(H12:H13))</f>
        <v>1972</v>
      </c>
      <c r="I11" s="103">
        <f>IF(SUM(I12:I13)=0,"-",SUM(I12:I13))</f>
        <v>1972</v>
      </c>
      <c r="J11" s="103">
        <f>IF(SUM(J12:J13)=0,"-",SUM(J12:J13))</f>
        <v>1081</v>
      </c>
      <c r="K11" s="103">
        <f>IF(SUM(K12:K13)=0,"-",SUM(K12:K13))</f>
        <v>511</v>
      </c>
      <c r="L11" s="103">
        <f>IF(SUM(L12:L13)=0,"-",SUM(L12:L13))</f>
        <v>1592</v>
      </c>
      <c r="M11" s="103">
        <f>IF(SUM(M12:M13)=0,"-",SUM(M12:M13))</f>
        <v>1081</v>
      </c>
      <c r="N11" s="103">
        <f>IF(SUM(N12:N13)=0,"-",SUM(N12:N13))</f>
        <v>511</v>
      </c>
      <c r="O11" s="103">
        <f>IF(SUM(O12:O13)=0,"-",SUM(O12:O13))</f>
        <v>1592</v>
      </c>
      <c r="P11" s="103">
        <f>IF(SUM(P12:P13)=0,"-",SUM(P12:P13))</f>
        <v>112916</v>
      </c>
      <c r="Q11" s="103">
        <f>IF(SUM(Q12:Q13)=0,"-",SUM(Q12:Q13))</f>
        <v>1833</v>
      </c>
      <c r="R11" s="20">
        <f>IFERROR(Q11/P11*100,"")</f>
        <v>1.6233306174501398</v>
      </c>
    </row>
    <row r="12" spans="1:23" s="24" customFormat="1" x14ac:dyDescent="0.55000000000000004">
      <c r="A12" s="287"/>
      <c r="B12" s="105" t="s">
        <v>72</v>
      </c>
      <c r="C12" s="103">
        <v>76573</v>
      </c>
      <c r="D12" s="103">
        <v>850</v>
      </c>
      <c r="E12" s="103">
        <v>346</v>
      </c>
      <c r="F12" s="103">
        <f>IF(SUM(D12:E12)=0,"-",SUM(D12:E12))</f>
        <v>1196</v>
      </c>
      <c r="G12" s="103" t="str">
        <f>IF(SUM(G13:G17)=0,"-",SUM(G13:G17))</f>
        <v>-</v>
      </c>
      <c r="H12" s="103">
        <f>IF(SUM(H13:H17)=0,"-",SUM(H13:H17))</f>
        <v>1830</v>
      </c>
      <c r="I12" s="103">
        <f>IF(SUM(G12:H12)=0,"-",SUM(G12:H12))</f>
        <v>1830</v>
      </c>
      <c r="J12" s="103">
        <v>523</v>
      </c>
      <c r="K12" s="103">
        <v>204</v>
      </c>
      <c r="L12" s="103">
        <f>IF(SUM(J12:K12)=0,"-",SUM(J12:K12))</f>
        <v>727</v>
      </c>
      <c r="M12" s="103">
        <v>523</v>
      </c>
      <c r="N12" s="103">
        <v>204</v>
      </c>
      <c r="O12" s="103">
        <f>IF(SUM(M12:N12)=0,"-",SUM(M12:N12))</f>
        <v>727</v>
      </c>
      <c r="P12" s="103">
        <v>52509</v>
      </c>
      <c r="Q12" s="285">
        <v>751</v>
      </c>
      <c r="R12" s="20">
        <f>IFERROR(Q12/P12*100,"")</f>
        <v>1.4302310080176732</v>
      </c>
    </row>
    <row r="13" spans="1:23" s="24" customFormat="1" x14ac:dyDescent="0.55000000000000004">
      <c r="A13" s="286"/>
      <c r="B13" s="105" t="s">
        <v>71</v>
      </c>
      <c r="C13" s="103">
        <v>100730</v>
      </c>
      <c r="D13" s="103">
        <v>924</v>
      </c>
      <c r="E13" s="103">
        <v>569</v>
      </c>
      <c r="F13" s="103">
        <f>IF(SUM(D13:E13)=0,"-",SUM(D13:E13))</f>
        <v>1493</v>
      </c>
      <c r="G13" s="103" t="str">
        <f>IF(SUM(G17:G18)=0,"-",SUM(G17:G18))</f>
        <v>-</v>
      </c>
      <c r="H13" s="103">
        <f>IF(SUM(H17:H18)=0,"-",SUM(H17:H18))</f>
        <v>142</v>
      </c>
      <c r="I13" s="103">
        <f>IF(SUM(G13:H13)=0,"-",SUM(G13:H13))</f>
        <v>142</v>
      </c>
      <c r="J13" s="103">
        <v>558</v>
      </c>
      <c r="K13" s="103">
        <v>307</v>
      </c>
      <c r="L13" s="103">
        <f>IF(SUM(J13:K13)=0,"-",SUM(J13:K13))</f>
        <v>865</v>
      </c>
      <c r="M13" s="103">
        <v>558</v>
      </c>
      <c r="N13" s="103">
        <v>307</v>
      </c>
      <c r="O13" s="103">
        <f>IF(SUM(M13:N13)=0,"-",SUM(M13:N13))</f>
        <v>865</v>
      </c>
      <c r="P13" s="103">
        <v>60407</v>
      </c>
      <c r="Q13" s="285">
        <v>1082</v>
      </c>
      <c r="R13" s="20">
        <f>IFERROR(Q13/P13*100,"")</f>
        <v>1.7911831410267021</v>
      </c>
    </row>
    <row r="14" spans="1:23" s="24" customFormat="1" ht="12" customHeight="1" x14ac:dyDescent="0.55000000000000004">
      <c r="A14" s="109" t="s">
        <v>26</v>
      </c>
      <c r="B14" s="293" t="s">
        <v>73</v>
      </c>
      <c r="C14" s="285" t="str">
        <f>IF(SUM(C17,C20,C23,C26,C29,C32,C35,C38)=0,"-",SUM(C17,C20,C23,C26,C29,C32,C35,C38))</f>
        <v>-</v>
      </c>
      <c r="D14" s="285">
        <f>IF(SUM(D17,D20,D23,D26,D29,D32,D35,D38)=0,"-",SUM(D17,D20,D23,D26,D29,D32,D35,D38))</f>
        <v>2561</v>
      </c>
      <c r="E14" s="285">
        <f>IF(SUM(E17,E20,E23,E26,E29,E32,E35,E38)=0,"-",SUM(E17,E20,E23,E26,E29,E32,E35,E38))</f>
        <v>143</v>
      </c>
      <c r="F14" s="285">
        <f>IF(SUM(F17,F20,F23,F26,F29,F32,F35,F38)=0,"-",SUM(F17,F20,F23,F26,F29,F32,F35,F38))</f>
        <v>2704</v>
      </c>
      <c r="G14" s="285" t="str">
        <f>IF(SUM(G17,G20,G23,G26,G29,G32,G35,G38)=0,"-",SUM(G17,G20,G23,G26,G29,G32,G35,G38))</f>
        <v>-</v>
      </c>
      <c r="H14" s="285">
        <f>IF(SUM(H17,H20,H23,H26,H29,H32,H35,H38)=0,"-",SUM(H17,H20,H23,H26,H29,H32,H35,H38))</f>
        <v>796</v>
      </c>
      <c r="I14" s="285">
        <f>IF(SUM(I17,I20,I23,I26,I29,I32,I35,I38)=0,"-",SUM(I17,I20,I23,I26,I29,I32,I35,I38))</f>
        <v>796</v>
      </c>
      <c r="J14" s="285">
        <f>IF(SUM(J17,J20,J23,J26,J29,J32,J35,J38)=0,"-",SUM(J17,J20,J23,J26,J29,J32,J35,J38))</f>
        <v>2561</v>
      </c>
      <c r="K14" s="285">
        <f>IF(SUM(K17,K20,K23,K26,K29,K32,K35,K38)=0,"-",SUM(K17,K20,K23,K26,K29,K32,K35,K38))</f>
        <v>939</v>
      </c>
      <c r="L14" s="285">
        <f>IF(SUM(L17,L20,L23,L26,L29,L32,L35,L38)=0,"-",SUM(L17,L20,L23,L26,L29,L32,L35,L38))</f>
        <v>3500</v>
      </c>
      <c r="M14" s="285">
        <f>IF(SUM(M17,M20,M23,M26,M29,M32,M35,M38)=0,"-",SUM(M17,M20,M23,M26,M29,M32,M35,M38))</f>
        <v>1580</v>
      </c>
      <c r="N14" s="285">
        <f>IF(SUM(N17,N20,N23,N26,N29,N32,N35,N38)=0,"-",SUM(N17,N20,N23,N26,N29,N32,N35,N38))</f>
        <v>425</v>
      </c>
      <c r="O14" s="285">
        <f>IF(SUM(O17,O20,O23,O26,O29,O32,O35,O38)=0,"-",SUM(O17,O20,O23,O26,O29,O32,O35,O38))</f>
        <v>2005</v>
      </c>
      <c r="P14" s="285" t="str">
        <f>IF(SUM(P17,P20,P23,P26,P29,P32,P35,P38)=0,"-",SUM(P17,P20,P23,P26,P29,P32,P35,P38))</f>
        <v>-</v>
      </c>
      <c r="Q14" s="285" t="str">
        <f>IF(SUM(Q17,Q20,Q23,Q26,Q29,Q32,Q35,Q38)=0,"-",SUM(Q17,Q20,Q23,Q26,Q29,Q32,Q35,Q38))</f>
        <v>-</v>
      </c>
      <c r="R14" s="20" t="str">
        <f>IFERROR(Q14/P14*100,"")</f>
        <v/>
      </c>
    </row>
    <row r="15" spans="1:23" s="24" customFormat="1" ht="12" customHeight="1" x14ac:dyDescent="0.55000000000000004">
      <c r="A15" s="108"/>
      <c r="B15" s="293" t="s">
        <v>72</v>
      </c>
      <c r="C15" s="285" t="str">
        <f>IF(SUM(C18,C21,C24,C27,C30,C33,C36,C39)=0,"-",SUM(C18,C21,C24,C27,C30,C33,C36,C39))</f>
        <v>-</v>
      </c>
      <c r="D15" s="285">
        <f>IF(SUM(D18,D21,D24,D27,D30,D33,D36,D39)=0,"-",SUM(D18,D21,D24,D27,D30,D33,D36,D39))</f>
        <v>1280</v>
      </c>
      <c r="E15" s="285">
        <f>IF(SUM(E18,E21,E24,E27,E30,E33,E36,E39)=0,"-",SUM(E18,E21,E24,E27,E30,E33,E36,E39))</f>
        <v>69</v>
      </c>
      <c r="F15" s="285">
        <f>IF(SUM(F18,F21,F24,F27,F30,F33,F36,F39)=0,"-",SUM(F18,F21,F24,F27,F30,F33,F36,F39))</f>
        <v>1349</v>
      </c>
      <c r="G15" s="285" t="str">
        <f>IF(SUM(G18,G21,G24,G27,G30,G33,G36,G39)=0,"-",SUM(G18,G21,G24,G27,G30,G33,G36,G39))</f>
        <v>-</v>
      </c>
      <c r="H15" s="285">
        <f>IF(SUM(H18,H21,H24,H27,H30,H33,H36,H39)=0,"-",SUM(H18,H21,H24,H27,H30,H33,H36,H39))</f>
        <v>320</v>
      </c>
      <c r="I15" s="285">
        <f>IF(SUM(I18,I21,I24,I27,I30,I33,I36,I39)=0,"-",SUM(I18,I21,I24,I27,I30,I33,I36,I39))</f>
        <v>320</v>
      </c>
      <c r="J15" s="285">
        <f>IF(SUM(J18,J21,J24,J27,J30,J33,J36,J39)=0,"-",SUM(J18,J21,J24,J27,J30,J33,J36,J39))</f>
        <v>1280</v>
      </c>
      <c r="K15" s="285">
        <f>IF(SUM(K18,K21,K24,K27,K30,K33,K36,K39)=0,"-",SUM(K18,K21,K24,K27,K30,K33,K36,K39))</f>
        <v>389</v>
      </c>
      <c r="L15" s="285">
        <f>IF(SUM(L18,L21,L24,L27,L30,L33,L36,L39)=0,"-",SUM(L18,L21,L24,L27,L30,L33,L36,L39))</f>
        <v>1669</v>
      </c>
      <c r="M15" s="285">
        <f>IF(SUM(M18,M21,M24,M27,M30,M33,M36,M39)=0,"-",SUM(M18,M21,M24,M27,M30,M33,M36,M39))</f>
        <v>828</v>
      </c>
      <c r="N15" s="285">
        <f>IF(SUM(N18,N21,N24,N27,N30,N33,N36,N39)=0,"-",SUM(N18,N21,N24,N27,N30,N33,N36,N39))</f>
        <v>182</v>
      </c>
      <c r="O15" s="285">
        <f>IF(SUM(O18,O21,O24,O27,O30,O33,O36,O39)=0,"-",SUM(O18,O21,O24,O27,O30,O33,O36,O39))</f>
        <v>1010</v>
      </c>
      <c r="P15" s="285" t="str">
        <f>IF(SUM(P18,P21,P24,P27,P30,P33,P36,P39)=0,"-",SUM(P18,P21,P24,P27,P30,P33,P36,P39))</f>
        <v>-</v>
      </c>
      <c r="Q15" s="285" t="str">
        <f>IF(SUM(Q18,Q21,Q24,Q27,Q30,Q33,Q36,Q39)=0,"-",SUM(Q18,Q21,Q24,Q27,Q30,Q33,Q36,Q39))</f>
        <v>-</v>
      </c>
      <c r="R15" s="20" t="str">
        <f>IFERROR(Q15/P15*100,"")</f>
        <v/>
      </c>
    </row>
    <row r="16" spans="1:23" s="24" customFormat="1" x14ac:dyDescent="0.55000000000000004">
      <c r="A16" s="108"/>
      <c r="B16" s="293" t="s">
        <v>71</v>
      </c>
      <c r="C16" s="285" t="str">
        <f>IF(SUM(C19,C22,C25,C28,C31,C34,C37,C40)=0,"-",SUM(C19,C22,C25,C28,C31,C34,C37,C40))</f>
        <v>-</v>
      </c>
      <c r="D16" s="285">
        <f>IF(SUM(D19,D22,D25,D28,D31,D34,D37,D40)=0,"-",SUM(D19,D22,D25,D28,D31,D34,D37,D40))</f>
        <v>1281</v>
      </c>
      <c r="E16" s="285">
        <f>IF(SUM(E19,E22,E25,E28,E31,E34,E37,E40)=0,"-",SUM(E19,E22,E25,E28,E31,E34,E37,E40))</f>
        <v>74</v>
      </c>
      <c r="F16" s="285">
        <f>IF(SUM(F19,F22,F25,F28,F31,F34,F37,F40)=0,"-",SUM(F19,F22,F25,F28,F31,F34,F37,F40))</f>
        <v>1355</v>
      </c>
      <c r="G16" s="285" t="str">
        <f>IF(SUM(G19,G22,G25,G28,G31,G34,G37,G40)=0,"-",SUM(G19,G22,G25,G28,G31,G34,G37,G40))</f>
        <v>-</v>
      </c>
      <c r="H16" s="285">
        <f>IF(SUM(H19,H22,H25,H28,H31,H34,H37,H40)=0,"-",SUM(H19,H22,H25,H28,H31,H34,H37,H40))</f>
        <v>476</v>
      </c>
      <c r="I16" s="285">
        <f>IF(SUM(I19,I22,I25,I28,I31,I34,I37,I40)=0,"-",SUM(I19,I22,I25,I28,I31,I34,I37,I40))</f>
        <v>476</v>
      </c>
      <c r="J16" s="285">
        <f>IF(SUM(J19,J22,J25,J28,J31,J34,J37,J40)=0,"-",SUM(J19,J22,J25,J28,J31,J34,J37,J40))</f>
        <v>1281</v>
      </c>
      <c r="K16" s="285">
        <f>IF(SUM(K19,K22,K25,K28,K31,K34,K37,K40)=0,"-",SUM(K19,K22,K25,K28,K31,K34,K37,K40))</f>
        <v>550</v>
      </c>
      <c r="L16" s="285">
        <f>IF(SUM(L19,L22,L25,L28,L31,L34,L37,L40)=0,"-",SUM(L19,L22,L25,L28,L31,L34,L37,L40))</f>
        <v>1831</v>
      </c>
      <c r="M16" s="285">
        <f>IF(SUM(M19,M22,M25,M28,M31,M34,M37,M40)=0,"-",SUM(M19,M22,M25,M28,M31,M34,M37,M40))</f>
        <v>752</v>
      </c>
      <c r="N16" s="285">
        <f>IF(SUM(N19,N22,N25,N28,N31,N34,N37,N40)=0,"-",SUM(N19,N22,N25,N28,N31,N34,N37,N40))</f>
        <v>243</v>
      </c>
      <c r="O16" s="285">
        <f>IF(SUM(O19,O22,O25,O28,O31,O34,O37,O40)=0,"-",SUM(O19,O22,O25,O28,O31,O34,O37,O40))</f>
        <v>995</v>
      </c>
      <c r="P16" s="285" t="str">
        <f>IF(SUM(P19,P22,P25,P28,P31,P34,P37,P40)=0,"-",SUM(P19,P22,P25,P28,P31,P34,P37,P40))</f>
        <v>-</v>
      </c>
      <c r="Q16" s="285" t="str">
        <f>IF(SUM(Q19,Q22,Q25,Q28,Q31,Q34,Q37,Q40)=0,"-",SUM(Q19,Q22,Q25,Q28,Q31,Q34,Q37,Q40))</f>
        <v>-</v>
      </c>
      <c r="R16" s="20" t="str">
        <f>IFERROR(Q16/P16*100,"")</f>
        <v/>
      </c>
    </row>
    <row r="17" spans="1:18" s="24" customFormat="1" x14ac:dyDescent="0.55000000000000004">
      <c r="A17" s="284" t="s">
        <v>25</v>
      </c>
      <c r="B17" s="99" t="s">
        <v>73</v>
      </c>
      <c r="C17" s="96" t="str">
        <f>IF(SUM(C18:C19)=0,"-",SUM(C18:C19))</f>
        <v>-</v>
      </c>
      <c r="D17" s="96">
        <f>IF(SUM(D18:D19)=0,"-",SUM(D18:D19))</f>
        <v>958</v>
      </c>
      <c r="E17" s="96" t="str">
        <f>IF(SUM(E18:E19)=0,"-",SUM(E18:E19))</f>
        <v>-</v>
      </c>
      <c r="F17" s="96">
        <f>IF(SUM(F18:F19)=0,"-",SUM(F18:F19))</f>
        <v>958</v>
      </c>
      <c r="G17" s="96" t="str">
        <f>IF(SUM(G18:G19)=0,"-",SUM(G18:G19))</f>
        <v>-</v>
      </c>
      <c r="H17" s="96">
        <f>IF(SUM(H18:H19)=0,"-",SUM(H18:H19))</f>
        <v>96</v>
      </c>
      <c r="I17" s="96">
        <f>IF(SUM(I18:I19)=0,"-",SUM(I18:I19))</f>
        <v>96</v>
      </c>
      <c r="J17" s="96">
        <f>IF(SUM(J18:J19)=0,"-",SUM(J18:J19))</f>
        <v>958</v>
      </c>
      <c r="K17" s="96">
        <f>IF(SUM(K18:K19)=0,"-",SUM(K18:K19))</f>
        <v>96</v>
      </c>
      <c r="L17" s="96">
        <f>IF(SUM(L18:L19)=0,"-",SUM(L18:L19))</f>
        <v>1054</v>
      </c>
      <c r="M17" s="96">
        <f>IF(SUM(M18:M19)=0,"-",SUM(M18:M19))</f>
        <v>656</v>
      </c>
      <c r="N17" s="96">
        <f>IF(SUM(N18:N19)=0,"-",SUM(N18:N19))</f>
        <v>34</v>
      </c>
      <c r="O17" s="96">
        <f>IF(SUM(O18:O19)=0,"-",SUM(O18:O19))</f>
        <v>690</v>
      </c>
      <c r="P17" s="96"/>
      <c r="Q17" s="281"/>
      <c r="R17" s="280" t="str">
        <f>IFERROR(Q17/P17*100,"")</f>
        <v/>
      </c>
    </row>
    <row r="18" spans="1:18" s="24" customFormat="1" x14ac:dyDescent="0.55000000000000004">
      <c r="A18" s="283"/>
      <c r="B18" s="99" t="s">
        <v>72</v>
      </c>
      <c r="C18" s="96"/>
      <c r="D18" s="96">
        <v>536</v>
      </c>
      <c r="E18" s="96" t="s">
        <v>70</v>
      </c>
      <c r="F18" s="96">
        <f>IF(SUM(D18:E18)=0,"-",SUM(D18:E18))</f>
        <v>536</v>
      </c>
      <c r="G18" s="96" t="s">
        <v>70</v>
      </c>
      <c r="H18" s="96">
        <v>46</v>
      </c>
      <c r="I18" s="96">
        <f>IF(SUM(G18:H18)=0,"-",SUM(G18:H18))</f>
        <v>46</v>
      </c>
      <c r="J18" s="96">
        <f>IF(SUM(D18,G18),SUM(D18,G18),"-")</f>
        <v>536</v>
      </c>
      <c r="K18" s="96">
        <f>IF(SUM(E18,H18),SUM(E18,H18),"-")</f>
        <v>46</v>
      </c>
      <c r="L18" s="96">
        <f>IF(SUM(J18:K18)=0,"-",SUM(J18:K18))</f>
        <v>582</v>
      </c>
      <c r="M18" s="96">
        <v>390</v>
      </c>
      <c r="N18" s="96">
        <v>17</v>
      </c>
      <c r="O18" s="96">
        <f>IF(SUM(M18:N18)=0,"-",SUM(M18:N18))</f>
        <v>407</v>
      </c>
      <c r="P18" s="96"/>
      <c r="Q18" s="281"/>
      <c r="R18" s="280" t="str">
        <f>IFERROR(Q18/P18*100,"")</f>
        <v/>
      </c>
    </row>
    <row r="19" spans="1:18" s="24" customFormat="1" x14ac:dyDescent="0.55000000000000004">
      <c r="A19" s="282"/>
      <c r="B19" s="99" t="s">
        <v>71</v>
      </c>
      <c r="C19" s="96"/>
      <c r="D19" s="96">
        <v>422</v>
      </c>
      <c r="E19" s="96" t="s">
        <v>70</v>
      </c>
      <c r="F19" s="96">
        <f>IF(SUM(D19:E19)=0,"-",SUM(D19:E19))</f>
        <v>422</v>
      </c>
      <c r="G19" s="96" t="s">
        <v>70</v>
      </c>
      <c r="H19" s="96">
        <v>50</v>
      </c>
      <c r="I19" s="96">
        <f>IF(SUM(G19:H19)=0,"-",SUM(G19:H19))</f>
        <v>50</v>
      </c>
      <c r="J19" s="96">
        <f>IF(SUM(D19,G19),SUM(D19,G19),"-")</f>
        <v>422</v>
      </c>
      <c r="K19" s="96">
        <f>IF(SUM(E19,H19),SUM(E19,H19),"-")</f>
        <v>50</v>
      </c>
      <c r="L19" s="96">
        <f>IF(SUM(J19:K19)=0,"-",SUM(J19:K19))</f>
        <v>472</v>
      </c>
      <c r="M19" s="96">
        <v>266</v>
      </c>
      <c r="N19" s="96">
        <v>17</v>
      </c>
      <c r="O19" s="96">
        <f>IF(SUM(M19:N19)=0,"-",SUM(M19:N19))</f>
        <v>283</v>
      </c>
      <c r="P19" s="96"/>
      <c r="Q19" s="281"/>
      <c r="R19" s="280" t="str">
        <f>IFERROR(Q19/P19*100,"")</f>
        <v/>
      </c>
    </row>
    <row r="20" spans="1:18" s="24" customFormat="1" x14ac:dyDescent="0.55000000000000004">
      <c r="A20" s="284" t="s">
        <v>24</v>
      </c>
      <c r="B20" s="99" t="s">
        <v>73</v>
      </c>
      <c r="C20" s="96" t="str">
        <f>IF(SUM(C21:C22)=0,"-",SUM(C21:C22))</f>
        <v>-</v>
      </c>
      <c r="D20" s="96">
        <f>IF(SUM(D21:D22)=0,"-",SUM(D21:D22))</f>
        <v>146</v>
      </c>
      <c r="E20" s="96" t="str">
        <f>IF(SUM(E21:E22)=0,"-",SUM(E21:E22))</f>
        <v>-</v>
      </c>
      <c r="F20" s="96">
        <f>IF(SUM(F21:F22)=0,"-",SUM(F21:F22))</f>
        <v>146</v>
      </c>
      <c r="G20" s="96" t="str">
        <f>IF(SUM(G21:G22)=0,"-",SUM(G21:G22))</f>
        <v>-</v>
      </c>
      <c r="H20" s="96" t="str">
        <f>IF(SUM(H21:H22)=0,"-",SUM(H21:H22))</f>
        <v>-</v>
      </c>
      <c r="I20" s="96" t="str">
        <f>IF(SUM(I21:I22)=0,"-",SUM(I21:I22))</f>
        <v>-</v>
      </c>
      <c r="J20" s="96">
        <f>IF(SUM(J21:J22)=0,"-",SUM(J21:J22))</f>
        <v>146</v>
      </c>
      <c r="K20" s="96" t="str">
        <f>IF(SUM(K21:K22)=0,"-",SUM(K21:K22))</f>
        <v>-</v>
      </c>
      <c r="L20" s="96">
        <f>IF(SUM(L21:L22)=0,"-",SUM(L21:L22))</f>
        <v>146</v>
      </c>
      <c r="M20" s="96">
        <f>IF(SUM(M21:M22)=0,"-",SUM(M21:M22))</f>
        <v>94</v>
      </c>
      <c r="N20" s="96" t="str">
        <f>IF(SUM(N21:N22)=0,"-",SUM(N21:N22))</f>
        <v>-</v>
      </c>
      <c r="O20" s="96">
        <f>IF(SUM(O21:O22)=0,"-",SUM(O21:O22))</f>
        <v>94</v>
      </c>
      <c r="P20" s="96"/>
      <c r="Q20" s="281"/>
      <c r="R20" s="280" t="str">
        <f>IFERROR(Q20/P20*100,"")</f>
        <v/>
      </c>
    </row>
    <row r="21" spans="1:18" s="24" customFormat="1" x14ac:dyDescent="0.55000000000000004">
      <c r="A21" s="283"/>
      <c r="B21" s="99" t="s">
        <v>72</v>
      </c>
      <c r="C21" s="96"/>
      <c r="D21" s="96">
        <v>59</v>
      </c>
      <c r="E21" s="96" t="s">
        <v>70</v>
      </c>
      <c r="F21" s="96">
        <f>IF(SUM(D21:E21)=0,"-",SUM(D21:E21))</f>
        <v>59</v>
      </c>
      <c r="G21" s="96" t="s">
        <v>70</v>
      </c>
      <c r="H21" s="96" t="s">
        <v>70</v>
      </c>
      <c r="I21" s="96" t="str">
        <f>IF(SUM(G21:H21)=0,"-",SUM(G21:H21))</f>
        <v>-</v>
      </c>
      <c r="J21" s="96">
        <f>IF(SUM(D21,G21),SUM(D21,G21),"-")</f>
        <v>59</v>
      </c>
      <c r="K21" s="96" t="str">
        <f>IF(SUM(E21,H21),SUM(E21,H21),"-")</f>
        <v>-</v>
      </c>
      <c r="L21" s="96">
        <f>IF(SUM(J21:K21)=0,"-",SUM(J21:K21))</f>
        <v>59</v>
      </c>
      <c r="M21" s="96">
        <v>36</v>
      </c>
      <c r="N21" s="96" t="s">
        <v>70</v>
      </c>
      <c r="O21" s="96">
        <f>IF(SUM(M21:N21)=0,"-",SUM(M21:N21))</f>
        <v>36</v>
      </c>
      <c r="P21" s="96"/>
      <c r="Q21" s="281"/>
      <c r="R21" s="280" t="str">
        <f>IFERROR(Q21/P21*100,"")</f>
        <v/>
      </c>
    </row>
    <row r="22" spans="1:18" s="24" customFormat="1" x14ac:dyDescent="0.55000000000000004">
      <c r="A22" s="282"/>
      <c r="B22" s="99" t="s">
        <v>71</v>
      </c>
      <c r="C22" s="96"/>
      <c r="D22" s="96">
        <v>87</v>
      </c>
      <c r="E22" s="96" t="s">
        <v>70</v>
      </c>
      <c r="F22" s="96">
        <f>IF(SUM(D22:E22)=0,"-",SUM(D22:E22))</f>
        <v>87</v>
      </c>
      <c r="G22" s="96" t="s">
        <v>70</v>
      </c>
      <c r="H22" s="96" t="s">
        <v>70</v>
      </c>
      <c r="I22" s="96" t="str">
        <f>IF(SUM(G22:H22)=0,"-",SUM(G22:H22))</f>
        <v>-</v>
      </c>
      <c r="J22" s="96">
        <f>IF(SUM(D22,G22),SUM(D22,G22),"-")</f>
        <v>87</v>
      </c>
      <c r="K22" s="96" t="str">
        <f>IF(SUM(E22,H22),SUM(E22,H22),"-")</f>
        <v>-</v>
      </c>
      <c r="L22" s="96">
        <f>IF(SUM(J22:K22)=0,"-",SUM(J22:K22))</f>
        <v>87</v>
      </c>
      <c r="M22" s="96">
        <v>58</v>
      </c>
      <c r="N22" s="96" t="s">
        <v>70</v>
      </c>
      <c r="O22" s="96">
        <f>IF(SUM(M22:N22)=0,"-",SUM(M22:N22))</f>
        <v>58</v>
      </c>
      <c r="P22" s="96"/>
      <c r="Q22" s="281"/>
      <c r="R22" s="280" t="str">
        <f>IFERROR(Q22/P22*100,"")</f>
        <v/>
      </c>
    </row>
    <row r="23" spans="1:18" s="24" customFormat="1" x14ac:dyDescent="0.55000000000000004">
      <c r="A23" s="284" t="s">
        <v>23</v>
      </c>
      <c r="B23" s="99" t="s">
        <v>73</v>
      </c>
      <c r="C23" s="96" t="str">
        <f>IF(SUM(C24:C25)=0,"-",SUM(C24:C25))</f>
        <v>-</v>
      </c>
      <c r="D23" s="96">
        <f>IF(SUM(D24:D25)=0,"-",SUM(D24:D25))</f>
        <v>86</v>
      </c>
      <c r="E23" s="96" t="str">
        <f>IF(SUM(E24:E25)=0,"-",SUM(E24:E25))</f>
        <v>-</v>
      </c>
      <c r="F23" s="96">
        <f>IF(SUM(F24:F25)=0,"-",SUM(F24:F25))</f>
        <v>86</v>
      </c>
      <c r="G23" s="96" t="str">
        <f>IF(SUM(G24:G25)=0,"-",SUM(G24:G25))</f>
        <v>-</v>
      </c>
      <c r="H23" s="96">
        <f>IF(SUM(H24:H25)=0,"-",SUM(H24:H25))</f>
        <v>147</v>
      </c>
      <c r="I23" s="96">
        <f>IF(SUM(I24:I25)=0,"-",SUM(I24:I25))</f>
        <v>147</v>
      </c>
      <c r="J23" s="96">
        <f>IF(SUM(J24:J25)=0,"-",SUM(J24:J25))</f>
        <v>86</v>
      </c>
      <c r="K23" s="96">
        <f>IF(SUM(K24:K25)=0,"-",SUM(K24:K25))</f>
        <v>147</v>
      </c>
      <c r="L23" s="96">
        <f>IF(SUM(L24:L25)=0,"-",SUM(L24:L25))</f>
        <v>233</v>
      </c>
      <c r="M23" s="96" t="str">
        <f>IF(SUM(M24:M25)=0,"-",SUM(M24:M25))</f>
        <v>-</v>
      </c>
      <c r="N23" s="96" t="str">
        <f>IF(SUM(N24:N25)=0,"-",SUM(N24:N25))</f>
        <v>-</v>
      </c>
      <c r="O23" s="96" t="str">
        <f>IF(SUM(O24:O25)=0,"-",SUM(O24:O25))</f>
        <v>-</v>
      </c>
      <c r="P23" s="96"/>
      <c r="Q23" s="281"/>
      <c r="R23" s="280" t="str">
        <f>IFERROR(Q23/P23*100,"")</f>
        <v/>
      </c>
    </row>
    <row r="24" spans="1:18" s="24" customFormat="1" x14ac:dyDescent="0.55000000000000004">
      <c r="A24" s="283"/>
      <c r="B24" s="99" t="s">
        <v>72</v>
      </c>
      <c r="C24" s="96"/>
      <c r="D24" s="96">
        <v>46</v>
      </c>
      <c r="E24" s="96" t="s">
        <v>70</v>
      </c>
      <c r="F24" s="96">
        <f>IF(SUM(D24:E24)=0,"-",SUM(D24:E24))</f>
        <v>46</v>
      </c>
      <c r="G24" s="96" t="s">
        <v>70</v>
      </c>
      <c r="H24" s="96">
        <v>47</v>
      </c>
      <c r="I24" s="96">
        <f>IF(SUM(G24:H24)=0,"-",SUM(G24:H24))</f>
        <v>47</v>
      </c>
      <c r="J24" s="96">
        <f>IF(SUM(D24,G24),SUM(D24,G24),"-")</f>
        <v>46</v>
      </c>
      <c r="K24" s="96">
        <f>IF(SUM(E24,H24),SUM(E24,H24),"-")</f>
        <v>47</v>
      </c>
      <c r="L24" s="96">
        <f>IF(SUM(J24:K24)=0,"-",SUM(J24:K24))</f>
        <v>93</v>
      </c>
      <c r="M24" s="96" t="s">
        <v>70</v>
      </c>
      <c r="N24" s="96" t="s">
        <v>70</v>
      </c>
      <c r="O24" s="96" t="str">
        <f>IF(SUM(M24:N24)=0,"-",SUM(M24:N24))</f>
        <v>-</v>
      </c>
      <c r="P24" s="96"/>
      <c r="Q24" s="281"/>
      <c r="R24" s="280" t="str">
        <f>IFERROR(Q24/P24*100,"")</f>
        <v/>
      </c>
    </row>
    <row r="25" spans="1:18" s="24" customFormat="1" x14ac:dyDescent="0.55000000000000004">
      <c r="A25" s="282"/>
      <c r="B25" s="99" t="s">
        <v>71</v>
      </c>
      <c r="C25" s="96"/>
      <c r="D25" s="96">
        <v>40</v>
      </c>
      <c r="E25" s="96" t="s">
        <v>70</v>
      </c>
      <c r="F25" s="96">
        <f>IF(SUM(D25:E25)=0,"-",SUM(D25:E25))</f>
        <v>40</v>
      </c>
      <c r="G25" s="96" t="s">
        <v>70</v>
      </c>
      <c r="H25" s="96">
        <v>100</v>
      </c>
      <c r="I25" s="96">
        <f>IF(SUM(G25:H25)=0,"-",SUM(G25:H25))</f>
        <v>100</v>
      </c>
      <c r="J25" s="96">
        <f>IF(SUM(D25,G25),SUM(D25,G25),"-")</f>
        <v>40</v>
      </c>
      <c r="K25" s="96">
        <f>IF(SUM(E25,H25),SUM(E25,H25),"-")</f>
        <v>100</v>
      </c>
      <c r="L25" s="96">
        <f>IF(SUM(J25:K25)=0,"-",SUM(J25:K25))</f>
        <v>140</v>
      </c>
      <c r="M25" s="96" t="s">
        <v>70</v>
      </c>
      <c r="N25" s="96" t="s">
        <v>70</v>
      </c>
      <c r="O25" s="96" t="str">
        <f>IF(SUM(M25:N25)=0,"-",SUM(M25:N25))</f>
        <v>-</v>
      </c>
      <c r="P25" s="96"/>
      <c r="Q25" s="281"/>
      <c r="R25" s="280" t="str">
        <f>IFERROR(Q25/P25*100,"")</f>
        <v/>
      </c>
    </row>
    <row r="26" spans="1:18" s="24" customFormat="1" x14ac:dyDescent="0.55000000000000004">
      <c r="A26" s="284" t="s">
        <v>22</v>
      </c>
      <c r="B26" s="99" t="s">
        <v>73</v>
      </c>
      <c r="C26" s="96" t="str">
        <f>IF(SUM(C27:C28)=0,"-",SUM(C27:C28))</f>
        <v>-</v>
      </c>
      <c r="D26" s="96">
        <f>IF(SUM(D27:D28)=0,"-",SUM(D27:D28))</f>
        <v>202</v>
      </c>
      <c r="E26" s="96">
        <f>IF(SUM(E27:E28)=0,"-",SUM(E27:E28))</f>
        <v>6</v>
      </c>
      <c r="F26" s="96">
        <f>IF(SUM(F27:F28)=0,"-",SUM(F27:F28))</f>
        <v>208</v>
      </c>
      <c r="G26" s="96" t="str">
        <f>IF(SUM(G27:G28)=0,"-",SUM(G27:G28))</f>
        <v>-</v>
      </c>
      <c r="H26" s="96">
        <f>IF(SUM(H27:H28)=0,"-",SUM(H27:H28))</f>
        <v>173</v>
      </c>
      <c r="I26" s="96">
        <f>IF(SUM(I27:I28)=0,"-",SUM(I27:I28))</f>
        <v>173</v>
      </c>
      <c r="J26" s="96">
        <f>IF(SUM(J27:J28)=0,"-",SUM(J27:J28))</f>
        <v>202</v>
      </c>
      <c r="K26" s="96">
        <f>IF(SUM(K27:K28)=0,"-",SUM(K27:K28))</f>
        <v>179</v>
      </c>
      <c r="L26" s="96">
        <f>IF(SUM(L27:L28)=0,"-",SUM(L27:L28))</f>
        <v>381</v>
      </c>
      <c r="M26" s="96">
        <f>IF(SUM(M27:M28)=0,"-",SUM(M27:M28))</f>
        <v>144</v>
      </c>
      <c r="N26" s="96">
        <f>IF(SUM(N27:N28)=0,"-",SUM(N27:N28))</f>
        <v>101</v>
      </c>
      <c r="O26" s="96">
        <f>IF(SUM(O27:O28)=0,"-",SUM(O27:O28))</f>
        <v>245</v>
      </c>
      <c r="P26" s="96"/>
      <c r="Q26" s="281"/>
      <c r="R26" s="280" t="str">
        <f>IFERROR(Q26/P26*100,"")</f>
        <v/>
      </c>
    </row>
    <row r="27" spans="1:18" s="24" customFormat="1" x14ac:dyDescent="0.55000000000000004">
      <c r="A27" s="283"/>
      <c r="B27" s="99" t="s">
        <v>72</v>
      </c>
      <c r="C27" s="96"/>
      <c r="D27" s="96">
        <v>104</v>
      </c>
      <c r="E27" s="96">
        <v>2</v>
      </c>
      <c r="F27" s="96">
        <f>IF(SUM(D27:E27)=0,"-",SUM(D27:E27))</f>
        <v>106</v>
      </c>
      <c r="G27" s="96" t="s">
        <v>70</v>
      </c>
      <c r="H27" s="96">
        <v>65</v>
      </c>
      <c r="I27" s="96">
        <f>IF(SUM(G27:H27)=0,"-",SUM(G27:H27))</f>
        <v>65</v>
      </c>
      <c r="J27" s="96">
        <f>IF(SUM(D27,G27),SUM(D27,G27),"-")</f>
        <v>104</v>
      </c>
      <c r="K27" s="96">
        <f>IF(SUM(E27,H27),SUM(E27,H27),"-")</f>
        <v>67</v>
      </c>
      <c r="L27" s="96">
        <f>IF(SUM(J27:K27)=0,"-",SUM(J27:K27))</f>
        <v>171</v>
      </c>
      <c r="M27" s="96">
        <v>74</v>
      </c>
      <c r="N27" s="96">
        <v>33</v>
      </c>
      <c r="O27" s="96">
        <f>IF(SUM(M27:N27)=0,"-",SUM(M27:N27))</f>
        <v>107</v>
      </c>
      <c r="P27" s="96"/>
      <c r="Q27" s="281"/>
      <c r="R27" s="280" t="str">
        <f>IFERROR(Q27/P27*100,"")</f>
        <v/>
      </c>
    </row>
    <row r="28" spans="1:18" s="24" customFormat="1" x14ac:dyDescent="0.55000000000000004">
      <c r="A28" s="282"/>
      <c r="B28" s="99" t="s">
        <v>71</v>
      </c>
      <c r="C28" s="96"/>
      <c r="D28" s="96">
        <v>98</v>
      </c>
      <c r="E28" s="96">
        <v>4</v>
      </c>
      <c r="F28" s="96">
        <f>IF(SUM(D28:E28)=0,"-",SUM(D28:E28))</f>
        <v>102</v>
      </c>
      <c r="G28" s="96" t="s">
        <v>70</v>
      </c>
      <c r="H28" s="96">
        <v>108</v>
      </c>
      <c r="I28" s="96">
        <f>IF(SUM(G28:H28)=0,"-",SUM(G28:H28))</f>
        <v>108</v>
      </c>
      <c r="J28" s="96">
        <f>IF(SUM(D28,G28),SUM(D28,G28),"-")</f>
        <v>98</v>
      </c>
      <c r="K28" s="96">
        <f>IF(SUM(E28,H28),SUM(E28,H28),"-")</f>
        <v>112</v>
      </c>
      <c r="L28" s="96">
        <f>IF(SUM(J28:K28)=0,"-",SUM(J28:K28))</f>
        <v>210</v>
      </c>
      <c r="M28" s="96">
        <v>70</v>
      </c>
      <c r="N28" s="96">
        <v>68</v>
      </c>
      <c r="O28" s="96">
        <f>IF(SUM(M28:N28)=0,"-",SUM(M28:N28))</f>
        <v>138</v>
      </c>
      <c r="P28" s="96"/>
      <c r="Q28" s="281"/>
      <c r="R28" s="280" t="str">
        <f>IFERROR(Q28/P28*100,"")</f>
        <v/>
      </c>
    </row>
    <row r="29" spans="1:18" s="24" customFormat="1" x14ac:dyDescent="0.55000000000000004">
      <c r="A29" s="284" t="s">
        <v>41</v>
      </c>
      <c r="B29" s="99" t="s">
        <v>73</v>
      </c>
      <c r="C29" s="96" t="str">
        <f>IF(SUM(C30:C31)=0,"-",SUM(C30:C31))</f>
        <v>-</v>
      </c>
      <c r="D29" s="96" t="str">
        <f>IF(SUM(D30:D31)=0,"-",SUM(D30:D31))</f>
        <v>-</v>
      </c>
      <c r="E29" s="96">
        <f>IF(SUM(E30:E31)=0,"-",SUM(E30:E31))</f>
        <v>5</v>
      </c>
      <c r="F29" s="96">
        <f>IF(SUM(F30:F31)=0,"-",SUM(F30:F31))</f>
        <v>5</v>
      </c>
      <c r="G29" s="96" t="str">
        <f>IF(SUM(G30:G31)=0,"-",SUM(G30:G31))</f>
        <v>-</v>
      </c>
      <c r="H29" s="96">
        <f>IF(SUM(H30:H31)=0,"-",SUM(H30:H31))</f>
        <v>376</v>
      </c>
      <c r="I29" s="96">
        <f>IF(SUM(I30:I31)=0,"-",SUM(I30:I31))</f>
        <v>376</v>
      </c>
      <c r="J29" s="96" t="str">
        <f>IF(SUM(J30:J31)=0,"-",SUM(J30:J31))</f>
        <v>-</v>
      </c>
      <c r="K29" s="96">
        <f>IF(SUM(K30:K31)=0,"-",SUM(K30:K31))</f>
        <v>381</v>
      </c>
      <c r="L29" s="96">
        <f>IF(SUM(L30:L31)=0,"-",SUM(L30:L31))</f>
        <v>381</v>
      </c>
      <c r="M29" s="96" t="str">
        <f>IF(SUM(M30:M31)=0,"-",SUM(M30:M31))</f>
        <v>-</v>
      </c>
      <c r="N29" s="96">
        <f>IF(SUM(N30:N31)=0,"-",SUM(N30:N31))</f>
        <v>251</v>
      </c>
      <c r="O29" s="96">
        <f>IF(SUM(O30:O31)=0,"-",SUM(O30:O31))</f>
        <v>251</v>
      </c>
      <c r="P29" s="96"/>
      <c r="Q29" s="281"/>
      <c r="R29" s="280" t="str">
        <f>IFERROR(Q29/P29*100,"")</f>
        <v/>
      </c>
    </row>
    <row r="30" spans="1:18" s="24" customFormat="1" x14ac:dyDescent="0.55000000000000004">
      <c r="A30" s="283"/>
      <c r="B30" s="99" t="s">
        <v>72</v>
      </c>
      <c r="C30" s="96"/>
      <c r="D30" s="96" t="s">
        <v>70</v>
      </c>
      <c r="E30" s="96">
        <v>3</v>
      </c>
      <c r="F30" s="96">
        <f>IF(SUM(D30:E30)=0,"-",SUM(D30:E30))</f>
        <v>3</v>
      </c>
      <c r="G30" s="96" t="s">
        <v>70</v>
      </c>
      <c r="H30" s="96">
        <v>159</v>
      </c>
      <c r="I30" s="96">
        <f>IF(SUM(G30:H30)=0,"-",SUM(G30:H30))</f>
        <v>159</v>
      </c>
      <c r="J30" s="96" t="str">
        <f>IF(SUM(D30,G30),SUM(D30,G30),"-")</f>
        <v>-</v>
      </c>
      <c r="K30" s="96">
        <f>IF(SUM(E30,H30),SUM(E30,H30),"-")</f>
        <v>162</v>
      </c>
      <c r="L30" s="96">
        <f>IF(SUM(J30:K30)=0,"-",SUM(J30:K30))</f>
        <v>162</v>
      </c>
      <c r="M30" s="96" t="s">
        <v>70</v>
      </c>
      <c r="N30" s="96">
        <v>114</v>
      </c>
      <c r="O30" s="96">
        <f>IF(SUM(M30:N30)=0,"-",SUM(M30:N30))</f>
        <v>114</v>
      </c>
      <c r="P30" s="96"/>
      <c r="Q30" s="281"/>
      <c r="R30" s="280" t="str">
        <f>IFERROR(Q30/P30*100,"")</f>
        <v/>
      </c>
    </row>
    <row r="31" spans="1:18" s="24" customFormat="1" x14ac:dyDescent="0.55000000000000004">
      <c r="A31" s="282"/>
      <c r="B31" s="99" t="s">
        <v>71</v>
      </c>
      <c r="C31" s="96"/>
      <c r="D31" s="96" t="s">
        <v>70</v>
      </c>
      <c r="E31" s="96">
        <v>2</v>
      </c>
      <c r="F31" s="96">
        <f>IF(SUM(D31:E31)=0,"-",SUM(D31:E31))</f>
        <v>2</v>
      </c>
      <c r="G31" s="96" t="s">
        <v>70</v>
      </c>
      <c r="H31" s="96">
        <v>217</v>
      </c>
      <c r="I31" s="96">
        <f>IF(SUM(G31:H31)=0,"-",SUM(G31:H31))</f>
        <v>217</v>
      </c>
      <c r="J31" s="96" t="str">
        <f>IF(SUM(D31,G31),SUM(D31,G31),"-")</f>
        <v>-</v>
      </c>
      <c r="K31" s="96">
        <f>IF(SUM(E31,H31),SUM(E31,H31),"-")</f>
        <v>219</v>
      </c>
      <c r="L31" s="96">
        <f>IF(SUM(J31:K31)=0,"-",SUM(J31:K31))</f>
        <v>219</v>
      </c>
      <c r="M31" s="96" t="s">
        <v>70</v>
      </c>
      <c r="N31" s="96">
        <v>137</v>
      </c>
      <c r="O31" s="96">
        <f>IF(SUM(M31:N31)=0,"-",SUM(M31:N31))</f>
        <v>137</v>
      </c>
      <c r="P31" s="96"/>
      <c r="Q31" s="281"/>
      <c r="R31" s="280" t="str">
        <f>IFERROR(Q31/P31*100,"")</f>
        <v/>
      </c>
    </row>
    <row r="32" spans="1:18" s="24" customFormat="1" x14ac:dyDescent="0.55000000000000004">
      <c r="A32" s="284" t="s">
        <v>20</v>
      </c>
      <c r="B32" s="99" t="s">
        <v>73</v>
      </c>
      <c r="C32" s="96" t="str">
        <f>IF(SUM(C33:C34)=0,"-",SUM(C33:C34))</f>
        <v>-</v>
      </c>
      <c r="D32" s="96">
        <f>IF(SUM(D33:D34)=0,"-",SUM(D33:D34))</f>
        <v>692</v>
      </c>
      <c r="E32" s="96">
        <f>IF(SUM(E33:E34)=0,"-",SUM(E33:E34))</f>
        <v>115</v>
      </c>
      <c r="F32" s="96">
        <f>IF(SUM(F33:F34)=0,"-",SUM(F33:F34))</f>
        <v>807</v>
      </c>
      <c r="G32" s="96" t="str">
        <f>IF(SUM(G33:G34)=0,"-",SUM(G33:G34))</f>
        <v>-</v>
      </c>
      <c r="H32" s="96" t="str">
        <f>IF(SUM(H33:H34)=0,"-",SUM(H33:H34))</f>
        <v>-</v>
      </c>
      <c r="I32" s="96" t="str">
        <f>IF(SUM(I33:I34)=0,"-",SUM(I33:I34))</f>
        <v>-</v>
      </c>
      <c r="J32" s="96">
        <f>IF(SUM(J33:J34)=0,"-",SUM(J33:J34))</f>
        <v>692</v>
      </c>
      <c r="K32" s="96">
        <f>IF(SUM(K33:K34)=0,"-",SUM(K33:K34))</f>
        <v>115</v>
      </c>
      <c r="L32" s="96">
        <f>IF(SUM(L33:L34)=0,"-",SUM(L33:L34))</f>
        <v>807</v>
      </c>
      <c r="M32" s="96">
        <f>IF(SUM(M33:M34)=0,"-",SUM(M33:M34))</f>
        <v>391</v>
      </c>
      <c r="N32" s="96">
        <f>IF(SUM(N33:N34)=0,"-",SUM(N33:N34))</f>
        <v>24</v>
      </c>
      <c r="O32" s="96">
        <f>IF(SUM(O33:O34)=0,"-",SUM(O33:O34))</f>
        <v>415</v>
      </c>
      <c r="P32" s="96"/>
      <c r="Q32" s="281"/>
      <c r="R32" s="280" t="str">
        <f>IFERROR(Q32/P32*100,"")</f>
        <v/>
      </c>
    </row>
    <row r="33" spans="1:18" s="24" customFormat="1" x14ac:dyDescent="0.55000000000000004">
      <c r="A33" s="283"/>
      <c r="B33" s="99" t="s">
        <v>72</v>
      </c>
      <c r="C33" s="96"/>
      <c r="D33" s="96">
        <v>307</v>
      </c>
      <c r="E33" s="96">
        <v>55</v>
      </c>
      <c r="F33" s="96">
        <f>IF(SUM(D33:E33)=0,"-",SUM(D33:E33))</f>
        <v>362</v>
      </c>
      <c r="G33" s="96" t="s">
        <v>70</v>
      </c>
      <c r="H33" s="96" t="s">
        <v>70</v>
      </c>
      <c r="I33" s="96" t="str">
        <f>IF(SUM(G33:H33)=0,"-",SUM(G33:H33))</f>
        <v>-</v>
      </c>
      <c r="J33" s="96">
        <f>IF(SUM(D33,G33),SUM(D33,G33),"-")</f>
        <v>307</v>
      </c>
      <c r="K33" s="96">
        <f>IF(SUM(E33,H33),SUM(E33,H33),"-")</f>
        <v>55</v>
      </c>
      <c r="L33" s="96">
        <f>IF(SUM(J33:K33)=0,"-",SUM(J33:K33))</f>
        <v>362</v>
      </c>
      <c r="M33" s="96">
        <v>182</v>
      </c>
      <c r="N33" s="96">
        <v>11</v>
      </c>
      <c r="O33" s="96">
        <f>IF(SUM(M33:N33)=0,"-",SUM(M33:N33))</f>
        <v>193</v>
      </c>
      <c r="P33" s="96"/>
      <c r="Q33" s="281"/>
      <c r="R33" s="280" t="str">
        <f>IFERROR(Q33/P33*100,"")</f>
        <v/>
      </c>
    </row>
    <row r="34" spans="1:18" s="24" customFormat="1" x14ac:dyDescent="0.55000000000000004">
      <c r="A34" s="282"/>
      <c r="B34" s="99" t="s">
        <v>71</v>
      </c>
      <c r="C34" s="96"/>
      <c r="D34" s="96">
        <v>385</v>
      </c>
      <c r="E34" s="96">
        <v>60</v>
      </c>
      <c r="F34" s="96">
        <f>IF(SUM(D34:E34)=0,"-",SUM(D34:E34))</f>
        <v>445</v>
      </c>
      <c r="G34" s="96" t="s">
        <v>70</v>
      </c>
      <c r="H34" s="96" t="s">
        <v>70</v>
      </c>
      <c r="I34" s="96" t="str">
        <f>IF(SUM(G34:H34)=0,"-",SUM(G34:H34))</f>
        <v>-</v>
      </c>
      <c r="J34" s="96">
        <f>IF(SUM(D34,G34),SUM(D34,G34),"-")</f>
        <v>385</v>
      </c>
      <c r="K34" s="96">
        <f>IF(SUM(E34,H34),SUM(E34,H34),"-")</f>
        <v>60</v>
      </c>
      <c r="L34" s="96">
        <f>IF(SUM(J34:K34)=0,"-",SUM(J34:K34))</f>
        <v>445</v>
      </c>
      <c r="M34" s="96">
        <v>209</v>
      </c>
      <c r="N34" s="96">
        <v>13</v>
      </c>
      <c r="O34" s="96">
        <f>IF(SUM(M34:N34)=0,"-",SUM(M34:N34))</f>
        <v>222</v>
      </c>
      <c r="P34" s="96"/>
      <c r="Q34" s="281"/>
      <c r="R34" s="280" t="str">
        <f>IFERROR(Q34/P34*100,"")</f>
        <v/>
      </c>
    </row>
    <row r="35" spans="1:18" s="24" customFormat="1" x14ac:dyDescent="0.55000000000000004">
      <c r="A35" s="284" t="s">
        <v>19</v>
      </c>
      <c r="B35" s="99" t="s">
        <v>73</v>
      </c>
      <c r="C35" s="96" t="str">
        <f>IF(SUM(C36:C37)=0,"-",SUM(C36:C37))</f>
        <v>-</v>
      </c>
      <c r="D35" s="96">
        <f>IF(SUM(D36:D37)=0,"-",SUM(D36:D37))</f>
        <v>78</v>
      </c>
      <c r="E35" s="96">
        <f>IF(SUM(E36:E37)=0,"-",SUM(E36:E37))</f>
        <v>17</v>
      </c>
      <c r="F35" s="96">
        <f>IF(SUM(F36:F37)=0,"-",SUM(F36:F37))</f>
        <v>95</v>
      </c>
      <c r="G35" s="96" t="str">
        <f>IF(SUM(G36:G37)=0,"-",SUM(G36:G37))</f>
        <v>-</v>
      </c>
      <c r="H35" s="96">
        <f>IF(SUM(H36:H37)=0,"-",SUM(H36:H37))</f>
        <v>4</v>
      </c>
      <c r="I35" s="96">
        <f>IF(SUM(I36:I37)=0,"-",SUM(I36:I37))</f>
        <v>4</v>
      </c>
      <c r="J35" s="96">
        <f>IF(SUM(J36:J37)=0,"-",SUM(J36:J37))</f>
        <v>78</v>
      </c>
      <c r="K35" s="96">
        <f>IF(SUM(K36:K37)=0,"-",SUM(K36:K37))</f>
        <v>21</v>
      </c>
      <c r="L35" s="96">
        <f>IF(SUM(L36:L37)=0,"-",SUM(L36:L37))</f>
        <v>99</v>
      </c>
      <c r="M35" s="96">
        <f>IF(SUM(M36:M37)=0,"-",SUM(M36:M37))</f>
        <v>46</v>
      </c>
      <c r="N35" s="96">
        <f>IF(SUM(N36:N37)=0,"-",SUM(N36:N37))</f>
        <v>15</v>
      </c>
      <c r="O35" s="96">
        <f>IF(SUM(O36:O37)=0,"-",SUM(O36:O37))</f>
        <v>61</v>
      </c>
      <c r="P35" s="96"/>
      <c r="Q35" s="281"/>
      <c r="R35" s="280" t="str">
        <f>IFERROR(Q35/P35*100,"")</f>
        <v/>
      </c>
    </row>
    <row r="36" spans="1:18" s="24" customFormat="1" x14ac:dyDescent="0.55000000000000004">
      <c r="A36" s="283"/>
      <c r="B36" s="99" t="s">
        <v>72</v>
      </c>
      <c r="C36" s="96"/>
      <c r="D36" s="96">
        <v>31</v>
      </c>
      <c r="E36" s="96">
        <v>9</v>
      </c>
      <c r="F36" s="96">
        <f>IF(SUM(D36:E36)=0,"-",SUM(D36:E36))</f>
        <v>40</v>
      </c>
      <c r="G36" s="96" t="s">
        <v>70</v>
      </c>
      <c r="H36" s="96">
        <v>3</v>
      </c>
      <c r="I36" s="96">
        <f>IF(SUM(G36:H36)=0,"-",SUM(G36:H36))</f>
        <v>3</v>
      </c>
      <c r="J36" s="96">
        <f>IF(SUM(D36,G36),SUM(D36,G36),"-")</f>
        <v>31</v>
      </c>
      <c r="K36" s="96">
        <f>IF(SUM(E36,H36),SUM(E36,H36),"-")</f>
        <v>12</v>
      </c>
      <c r="L36" s="96">
        <f>IF(SUM(J36:K36)=0,"-",SUM(J36:K36))</f>
        <v>43</v>
      </c>
      <c r="M36" s="96">
        <v>19</v>
      </c>
      <c r="N36" s="96">
        <v>7</v>
      </c>
      <c r="O36" s="96">
        <f>IF(SUM(M36:N36)=0,"-",SUM(M36:N36))</f>
        <v>26</v>
      </c>
      <c r="P36" s="96"/>
      <c r="Q36" s="281"/>
      <c r="R36" s="280" t="str">
        <f>IFERROR(Q36/P36*100,"")</f>
        <v/>
      </c>
    </row>
    <row r="37" spans="1:18" s="24" customFormat="1" x14ac:dyDescent="0.55000000000000004">
      <c r="A37" s="282"/>
      <c r="B37" s="99" t="s">
        <v>71</v>
      </c>
      <c r="C37" s="96"/>
      <c r="D37" s="96">
        <v>47</v>
      </c>
      <c r="E37" s="96">
        <v>8</v>
      </c>
      <c r="F37" s="96">
        <f>IF(SUM(D37:E37)=0,"-",SUM(D37:E37))</f>
        <v>55</v>
      </c>
      <c r="G37" s="96" t="s">
        <v>70</v>
      </c>
      <c r="H37" s="96">
        <v>1</v>
      </c>
      <c r="I37" s="96">
        <f>IF(SUM(G37:H37)=0,"-",SUM(G37:H37))</f>
        <v>1</v>
      </c>
      <c r="J37" s="96">
        <f>IF(SUM(D37,G37),SUM(D37,G37),"-")</f>
        <v>47</v>
      </c>
      <c r="K37" s="96">
        <f>IF(SUM(E37,H37),SUM(E37,H37),"-")</f>
        <v>9</v>
      </c>
      <c r="L37" s="96">
        <f>IF(SUM(J37:K37)=0,"-",SUM(J37:K37))</f>
        <v>56</v>
      </c>
      <c r="M37" s="96">
        <v>27</v>
      </c>
      <c r="N37" s="96">
        <v>8</v>
      </c>
      <c r="O37" s="96">
        <f>IF(SUM(M37:N37)=0,"-",SUM(M37:N37))</f>
        <v>35</v>
      </c>
      <c r="P37" s="96"/>
      <c r="Q37" s="281"/>
      <c r="R37" s="280" t="str">
        <f>IFERROR(Q37/P37*100,"")</f>
        <v/>
      </c>
    </row>
    <row r="38" spans="1:18" s="24" customFormat="1" x14ac:dyDescent="0.55000000000000004">
      <c r="A38" s="284" t="s">
        <v>18</v>
      </c>
      <c r="B38" s="99" t="s">
        <v>73</v>
      </c>
      <c r="C38" s="96" t="str">
        <f>IF(SUM(C39:C40)=0,"-",SUM(C39:C40))</f>
        <v>-</v>
      </c>
      <c r="D38" s="96">
        <f>IF(SUM(D39:D40)=0,"-",SUM(D39:D40))</f>
        <v>399</v>
      </c>
      <c r="E38" s="96" t="str">
        <f>IF(SUM(E39:E40)=0,"-",SUM(E39:E40))</f>
        <v>-</v>
      </c>
      <c r="F38" s="96">
        <f>IF(SUM(F39:F40)=0,"-",SUM(F39:F40))</f>
        <v>399</v>
      </c>
      <c r="G38" s="96" t="str">
        <f>IF(SUM(G39:G40)=0,"-",SUM(G39:G40))</f>
        <v>-</v>
      </c>
      <c r="H38" s="96" t="str">
        <f>IF(SUM(H39:H40)=0,"-",SUM(H39:H40))</f>
        <v>-</v>
      </c>
      <c r="I38" s="96" t="str">
        <f>IF(SUM(I39:I40)=0,"-",SUM(I39:I40))</f>
        <v>-</v>
      </c>
      <c r="J38" s="96">
        <f>IF(SUM(J39:J40)=0,"-",SUM(J39:J40))</f>
        <v>399</v>
      </c>
      <c r="K38" s="96" t="str">
        <f>IF(SUM(K39:K40)=0,"-",SUM(K39:K40))</f>
        <v>-</v>
      </c>
      <c r="L38" s="96">
        <f>IF(SUM(L39:L40)=0,"-",SUM(L39:L40))</f>
        <v>399</v>
      </c>
      <c r="M38" s="96">
        <f>IF(SUM(M39:M40)=0,"-",SUM(M39:M40))</f>
        <v>249</v>
      </c>
      <c r="N38" s="96" t="str">
        <f>IF(SUM(N39:N40)=0,"-",SUM(N39:N40))</f>
        <v>-</v>
      </c>
      <c r="O38" s="96">
        <f>IF(SUM(O39:O40)=0,"-",SUM(O39:O40))</f>
        <v>249</v>
      </c>
      <c r="P38" s="96"/>
      <c r="Q38" s="281"/>
      <c r="R38" s="280" t="str">
        <f>IFERROR(Q38/P38*100,"")</f>
        <v/>
      </c>
    </row>
    <row r="39" spans="1:18" s="24" customFormat="1" x14ac:dyDescent="0.55000000000000004">
      <c r="A39" s="283"/>
      <c r="B39" s="99" t="s">
        <v>72</v>
      </c>
      <c r="C39" s="96"/>
      <c r="D39" s="96">
        <v>197</v>
      </c>
      <c r="E39" s="96" t="s">
        <v>70</v>
      </c>
      <c r="F39" s="96">
        <f>IF(SUM(D39:E39)=0,"-",SUM(D39:E39))</f>
        <v>197</v>
      </c>
      <c r="G39" s="96" t="s">
        <v>70</v>
      </c>
      <c r="H39" s="96" t="s">
        <v>70</v>
      </c>
      <c r="I39" s="96" t="str">
        <f>IF(SUM(G39:H39)=0,"-",SUM(G39:H39))</f>
        <v>-</v>
      </c>
      <c r="J39" s="96">
        <f>IF(SUM(D39,G39),SUM(D39,G39),"-")</f>
        <v>197</v>
      </c>
      <c r="K39" s="96" t="str">
        <f>IF(SUM(E39,H39),SUM(E39,H39),"-")</f>
        <v>-</v>
      </c>
      <c r="L39" s="96">
        <f>IF(SUM(J39:K39)=0,"-",SUM(J39:K39))</f>
        <v>197</v>
      </c>
      <c r="M39" s="96">
        <v>127</v>
      </c>
      <c r="N39" s="96" t="s">
        <v>70</v>
      </c>
      <c r="O39" s="96">
        <f>IF(SUM(M39:N39)=0,"-",SUM(M39:N39))</f>
        <v>127</v>
      </c>
      <c r="P39" s="96"/>
      <c r="Q39" s="281"/>
      <c r="R39" s="280" t="str">
        <f>IFERROR(Q39/P39*100,"")</f>
        <v/>
      </c>
    </row>
    <row r="40" spans="1:18" s="24" customFormat="1" x14ac:dyDescent="0.55000000000000004">
      <c r="A40" s="282"/>
      <c r="B40" s="99" t="s">
        <v>71</v>
      </c>
      <c r="C40" s="96"/>
      <c r="D40" s="96">
        <v>202</v>
      </c>
      <c r="E40" s="96" t="s">
        <v>70</v>
      </c>
      <c r="F40" s="96">
        <f>IF(SUM(D40:E40)=0,"-",SUM(D40:E40))</f>
        <v>202</v>
      </c>
      <c r="G40" s="96" t="s">
        <v>70</v>
      </c>
      <c r="H40" s="96" t="s">
        <v>70</v>
      </c>
      <c r="I40" s="96" t="str">
        <f>IF(SUM(G40:H40)=0,"-",SUM(G40:H40))</f>
        <v>-</v>
      </c>
      <c r="J40" s="96">
        <f>IF(SUM(D40,G40),SUM(D40,G40),"-")</f>
        <v>202</v>
      </c>
      <c r="K40" s="96" t="str">
        <f>IF(SUM(E40,H40),SUM(E40,H40),"-")</f>
        <v>-</v>
      </c>
      <c r="L40" s="96">
        <f>IF(SUM(J40:K40)=0,"-",SUM(J40:K40))</f>
        <v>202</v>
      </c>
      <c r="M40" s="96">
        <v>122</v>
      </c>
      <c r="N40" s="96" t="s">
        <v>70</v>
      </c>
      <c r="O40" s="96">
        <f>IF(SUM(M40:N40)=0,"-",SUM(M40:N40))</f>
        <v>122</v>
      </c>
      <c r="P40" s="96"/>
      <c r="Q40" s="281"/>
      <c r="R40" s="280" t="str">
        <f>IFERROR(Q40/P40*100,"")</f>
        <v/>
      </c>
    </row>
    <row r="41" spans="1:18" s="24" customFormat="1" x14ac:dyDescent="0.55000000000000004">
      <c r="A41" s="159" t="s">
        <v>17</v>
      </c>
      <c r="B41" s="113" t="s">
        <v>67</v>
      </c>
      <c r="C41" s="110">
        <v>25098</v>
      </c>
      <c r="D41" s="110">
        <v>1528</v>
      </c>
      <c r="E41" s="110">
        <v>75</v>
      </c>
      <c r="F41" s="110">
        <v>1603</v>
      </c>
      <c r="G41" s="110">
        <v>106</v>
      </c>
      <c r="H41" s="110">
        <v>10</v>
      </c>
      <c r="I41" s="110">
        <v>116</v>
      </c>
      <c r="J41" s="110">
        <v>1528</v>
      </c>
      <c r="K41" s="110">
        <v>85</v>
      </c>
      <c r="L41" s="110">
        <v>1613</v>
      </c>
      <c r="M41" s="110">
        <v>1319</v>
      </c>
      <c r="N41" s="110">
        <v>61</v>
      </c>
      <c r="O41" s="110">
        <v>1380</v>
      </c>
      <c r="P41" s="110">
        <v>14990</v>
      </c>
      <c r="Q41" s="289">
        <v>1009</v>
      </c>
      <c r="R41" s="22">
        <v>6.7311541027351565</v>
      </c>
    </row>
    <row r="42" spans="1:18" s="24" customFormat="1" x14ac:dyDescent="0.55000000000000004">
      <c r="A42" s="115"/>
      <c r="B42" s="113" t="s">
        <v>66</v>
      </c>
      <c r="C42" s="110">
        <v>11388</v>
      </c>
      <c r="D42" s="110">
        <v>674</v>
      </c>
      <c r="E42" s="110">
        <v>43</v>
      </c>
      <c r="F42" s="110">
        <v>717</v>
      </c>
      <c r="G42" s="110">
        <v>48</v>
      </c>
      <c r="H42" s="110">
        <v>5</v>
      </c>
      <c r="I42" s="110">
        <v>53</v>
      </c>
      <c r="J42" s="110">
        <v>674</v>
      </c>
      <c r="K42" s="110">
        <v>48</v>
      </c>
      <c r="L42" s="110">
        <v>722</v>
      </c>
      <c r="M42" s="110">
        <v>571</v>
      </c>
      <c r="N42" s="110">
        <v>35</v>
      </c>
      <c r="O42" s="110">
        <v>606</v>
      </c>
      <c r="P42" s="110">
        <v>7591</v>
      </c>
      <c r="Q42" s="289">
        <v>440</v>
      </c>
      <c r="R42" s="22">
        <v>5.7963377684099591</v>
      </c>
    </row>
    <row r="43" spans="1:18" s="24" customFormat="1" x14ac:dyDescent="0.55000000000000004">
      <c r="A43" s="114"/>
      <c r="B43" s="113" t="s">
        <v>65</v>
      </c>
      <c r="C43" s="110">
        <v>13710</v>
      </c>
      <c r="D43" s="110">
        <v>854</v>
      </c>
      <c r="E43" s="110">
        <v>32</v>
      </c>
      <c r="F43" s="110">
        <v>886</v>
      </c>
      <c r="G43" s="110">
        <v>58</v>
      </c>
      <c r="H43" s="110">
        <v>5</v>
      </c>
      <c r="I43" s="110">
        <v>63</v>
      </c>
      <c r="J43" s="110">
        <v>854</v>
      </c>
      <c r="K43" s="110">
        <v>37</v>
      </c>
      <c r="L43" s="110">
        <v>891</v>
      </c>
      <c r="M43" s="110">
        <v>748</v>
      </c>
      <c r="N43" s="110">
        <v>26</v>
      </c>
      <c r="O43" s="110">
        <v>774</v>
      </c>
      <c r="P43" s="110">
        <v>7399</v>
      </c>
      <c r="Q43" s="289">
        <v>569</v>
      </c>
      <c r="R43" s="22">
        <v>7.6902284092444928</v>
      </c>
    </row>
    <row r="44" spans="1:18" s="24" customFormat="1" x14ac:dyDescent="0.55000000000000004">
      <c r="A44" s="288" t="s">
        <v>16</v>
      </c>
      <c r="B44" s="105" t="s">
        <v>67</v>
      </c>
      <c r="C44" s="103">
        <v>24833</v>
      </c>
      <c r="D44" s="103">
        <v>1486</v>
      </c>
      <c r="E44" s="103">
        <v>77</v>
      </c>
      <c r="F44" s="103">
        <v>1563</v>
      </c>
      <c r="G44" s="103">
        <v>0</v>
      </c>
      <c r="H44" s="103">
        <v>10</v>
      </c>
      <c r="I44" s="103">
        <v>10</v>
      </c>
      <c r="J44" s="103">
        <v>1486</v>
      </c>
      <c r="K44" s="103">
        <v>87</v>
      </c>
      <c r="L44" s="103">
        <v>1573</v>
      </c>
      <c r="M44" s="103">
        <v>1066</v>
      </c>
      <c r="N44" s="103">
        <v>34</v>
      </c>
      <c r="O44" s="103">
        <v>1100</v>
      </c>
      <c r="P44" s="103">
        <v>14726</v>
      </c>
      <c r="Q44" s="285">
        <v>952</v>
      </c>
      <c r="R44" s="20">
        <v>6.4647562134999319</v>
      </c>
    </row>
    <row r="45" spans="1:18" s="24" customFormat="1" x14ac:dyDescent="0.55000000000000004">
      <c r="A45" s="287"/>
      <c r="B45" s="105" t="s">
        <v>66</v>
      </c>
      <c r="C45" s="103">
        <v>11361</v>
      </c>
      <c r="D45" s="103">
        <v>671</v>
      </c>
      <c r="E45" s="103">
        <v>44</v>
      </c>
      <c r="F45" s="103">
        <v>715</v>
      </c>
      <c r="G45" s="103">
        <v>0</v>
      </c>
      <c r="H45" s="103">
        <v>6</v>
      </c>
      <c r="I45" s="103">
        <v>6</v>
      </c>
      <c r="J45" s="103">
        <v>671</v>
      </c>
      <c r="K45" s="103">
        <v>50</v>
      </c>
      <c r="L45" s="103">
        <v>721</v>
      </c>
      <c r="M45" s="103">
        <v>530</v>
      </c>
      <c r="N45" s="103">
        <v>21</v>
      </c>
      <c r="O45" s="103">
        <v>551</v>
      </c>
      <c r="P45" s="103">
        <v>7399</v>
      </c>
      <c r="Q45" s="285">
        <v>427</v>
      </c>
      <c r="R45" s="20">
        <v>5.7710501419110685</v>
      </c>
    </row>
    <row r="46" spans="1:18" s="24" customFormat="1" x14ac:dyDescent="0.55000000000000004">
      <c r="A46" s="286"/>
      <c r="B46" s="105" t="s">
        <v>65</v>
      </c>
      <c r="C46" s="103">
        <v>13472</v>
      </c>
      <c r="D46" s="103">
        <v>815</v>
      </c>
      <c r="E46" s="103">
        <v>33</v>
      </c>
      <c r="F46" s="103">
        <v>848</v>
      </c>
      <c r="G46" s="103">
        <v>0</v>
      </c>
      <c r="H46" s="103">
        <v>4</v>
      </c>
      <c r="I46" s="103">
        <v>4</v>
      </c>
      <c r="J46" s="103">
        <v>815</v>
      </c>
      <c r="K46" s="103">
        <v>37</v>
      </c>
      <c r="L46" s="103">
        <v>852</v>
      </c>
      <c r="M46" s="103">
        <v>536</v>
      </c>
      <c r="N46" s="103">
        <v>13</v>
      </c>
      <c r="O46" s="103">
        <v>549</v>
      </c>
      <c r="P46" s="103">
        <v>7327</v>
      </c>
      <c r="Q46" s="285">
        <v>525</v>
      </c>
      <c r="R46" s="20">
        <v>7.165279104681316</v>
      </c>
    </row>
    <row r="47" spans="1:18" s="24" customFormat="1" x14ac:dyDescent="0.55000000000000004">
      <c r="A47" s="102" t="s">
        <v>15</v>
      </c>
      <c r="B47" s="99" t="s">
        <v>67</v>
      </c>
      <c r="C47" s="96">
        <v>11087</v>
      </c>
      <c r="D47" s="96">
        <v>558</v>
      </c>
      <c r="E47" s="96" t="s">
        <v>4</v>
      </c>
      <c r="F47" s="96">
        <v>558</v>
      </c>
      <c r="G47" s="96" t="s">
        <v>4</v>
      </c>
      <c r="H47" s="96" t="s">
        <v>4</v>
      </c>
      <c r="I47" s="96" t="s">
        <v>4</v>
      </c>
      <c r="J47" s="96">
        <v>558</v>
      </c>
      <c r="K47" s="96" t="s">
        <v>4</v>
      </c>
      <c r="L47" s="96">
        <v>558</v>
      </c>
      <c r="M47" s="96">
        <v>335</v>
      </c>
      <c r="N47" s="96" t="s">
        <v>4</v>
      </c>
      <c r="O47" s="96">
        <v>335</v>
      </c>
      <c r="P47" s="96">
        <v>7129</v>
      </c>
      <c r="Q47" s="281">
        <v>378</v>
      </c>
      <c r="R47" s="280">
        <v>5.3022864356852297</v>
      </c>
    </row>
    <row r="48" spans="1:18" s="24" customFormat="1" x14ac:dyDescent="0.55000000000000004">
      <c r="A48" s="101"/>
      <c r="B48" s="99" t="s">
        <v>66</v>
      </c>
      <c r="C48" s="96">
        <v>5139</v>
      </c>
      <c r="D48" s="96">
        <v>239</v>
      </c>
      <c r="E48" s="96">
        <v>0</v>
      </c>
      <c r="F48" s="96">
        <v>239</v>
      </c>
      <c r="G48" s="96">
        <v>0</v>
      </c>
      <c r="H48" s="96">
        <v>0</v>
      </c>
      <c r="I48" s="96" t="s">
        <v>4</v>
      </c>
      <c r="J48" s="96">
        <v>239</v>
      </c>
      <c r="K48" s="96">
        <v>0</v>
      </c>
      <c r="L48" s="96">
        <v>239</v>
      </c>
      <c r="M48" s="96">
        <v>139</v>
      </c>
      <c r="N48" s="96">
        <v>0</v>
      </c>
      <c r="O48" s="96">
        <v>139</v>
      </c>
      <c r="P48" s="96">
        <v>3572</v>
      </c>
      <c r="Q48" s="281">
        <v>154</v>
      </c>
      <c r="R48" s="280">
        <v>4.3113101903695412</v>
      </c>
    </row>
    <row r="49" spans="1:18" s="24" customFormat="1" x14ac:dyDescent="0.55000000000000004">
      <c r="A49" s="100"/>
      <c r="B49" s="99" t="s">
        <v>65</v>
      </c>
      <c r="C49" s="96">
        <v>5948</v>
      </c>
      <c r="D49" s="96">
        <v>319</v>
      </c>
      <c r="E49" s="96">
        <v>0</v>
      </c>
      <c r="F49" s="96">
        <v>319</v>
      </c>
      <c r="G49" s="96">
        <v>0</v>
      </c>
      <c r="H49" s="96">
        <v>0</v>
      </c>
      <c r="I49" s="96" t="s">
        <v>4</v>
      </c>
      <c r="J49" s="96">
        <v>319</v>
      </c>
      <c r="K49" s="96">
        <v>0</v>
      </c>
      <c r="L49" s="96">
        <v>319</v>
      </c>
      <c r="M49" s="96">
        <v>196</v>
      </c>
      <c r="N49" s="96">
        <v>0</v>
      </c>
      <c r="O49" s="96">
        <v>196</v>
      </c>
      <c r="P49" s="96">
        <v>3557</v>
      </c>
      <c r="Q49" s="281">
        <v>224</v>
      </c>
      <c r="R49" s="280">
        <v>6.2974416643238689</v>
      </c>
    </row>
    <row r="50" spans="1:18" s="24" customFormat="1" x14ac:dyDescent="0.55000000000000004">
      <c r="A50" s="284" t="s">
        <v>14</v>
      </c>
      <c r="B50" s="99" t="s">
        <v>67</v>
      </c>
      <c r="C50" s="96">
        <v>3851</v>
      </c>
      <c r="D50" s="96">
        <v>85</v>
      </c>
      <c r="E50" s="96" t="s">
        <v>4</v>
      </c>
      <c r="F50" s="96">
        <v>85</v>
      </c>
      <c r="G50" s="96" t="s">
        <v>4</v>
      </c>
      <c r="H50" s="96" t="s">
        <v>4</v>
      </c>
      <c r="I50" s="96" t="s">
        <v>4</v>
      </c>
      <c r="J50" s="96">
        <v>85</v>
      </c>
      <c r="K50" s="96" t="s">
        <v>4</v>
      </c>
      <c r="L50" s="96">
        <v>85</v>
      </c>
      <c r="M50" s="96">
        <v>42</v>
      </c>
      <c r="N50" s="96" t="s">
        <v>4</v>
      </c>
      <c r="O50" s="96">
        <v>42</v>
      </c>
      <c r="P50" s="96">
        <v>2115</v>
      </c>
      <c r="Q50" s="281">
        <v>44</v>
      </c>
      <c r="R50" s="280">
        <v>2.0803782505910164</v>
      </c>
    </row>
    <row r="51" spans="1:18" s="24" customFormat="1" x14ac:dyDescent="0.55000000000000004">
      <c r="A51" s="283"/>
      <c r="B51" s="99" t="s">
        <v>66</v>
      </c>
      <c r="C51" s="96">
        <v>1722</v>
      </c>
      <c r="D51" s="96">
        <v>39</v>
      </c>
      <c r="E51" s="96">
        <v>0</v>
      </c>
      <c r="F51" s="96">
        <v>39</v>
      </c>
      <c r="G51" s="96">
        <v>0</v>
      </c>
      <c r="H51" s="96">
        <v>0</v>
      </c>
      <c r="I51" s="96" t="s">
        <v>4</v>
      </c>
      <c r="J51" s="96">
        <v>39</v>
      </c>
      <c r="K51" s="96">
        <v>0</v>
      </c>
      <c r="L51" s="96">
        <v>39</v>
      </c>
      <c r="M51" s="96">
        <v>16</v>
      </c>
      <c r="N51" s="96">
        <v>0</v>
      </c>
      <c r="O51" s="96">
        <v>16</v>
      </c>
      <c r="P51" s="96">
        <v>1064</v>
      </c>
      <c r="Q51" s="281">
        <v>21</v>
      </c>
      <c r="R51" s="280">
        <v>1.9736842105263157</v>
      </c>
    </row>
    <row r="52" spans="1:18" s="24" customFormat="1" x14ac:dyDescent="0.55000000000000004">
      <c r="A52" s="282"/>
      <c r="B52" s="99" t="s">
        <v>65</v>
      </c>
      <c r="C52" s="96">
        <v>2129</v>
      </c>
      <c r="D52" s="96">
        <v>46</v>
      </c>
      <c r="E52" s="96">
        <v>0</v>
      </c>
      <c r="F52" s="96">
        <v>46</v>
      </c>
      <c r="G52" s="96">
        <v>0</v>
      </c>
      <c r="H52" s="96">
        <v>0</v>
      </c>
      <c r="I52" s="96" t="s">
        <v>4</v>
      </c>
      <c r="J52" s="96">
        <v>46</v>
      </c>
      <c r="K52" s="96">
        <v>0</v>
      </c>
      <c r="L52" s="96">
        <v>46</v>
      </c>
      <c r="M52" s="96">
        <v>26</v>
      </c>
      <c r="N52" s="96">
        <v>0</v>
      </c>
      <c r="O52" s="96">
        <v>26</v>
      </c>
      <c r="P52" s="96">
        <v>1051</v>
      </c>
      <c r="Q52" s="281">
        <v>23</v>
      </c>
      <c r="R52" s="280">
        <v>2.1883920076117986</v>
      </c>
    </row>
    <row r="53" spans="1:18" s="24" customFormat="1" x14ac:dyDescent="0.55000000000000004">
      <c r="A53" s="284" t="s">
        <v>13</v>
      </c>
      <c r="B53" s="99" t="s">
        <v>67</v>
      </c>
      <c r="C53" s="96">
        <v>3791</v>
      </c>
      <c r="D53" s="96">
        <v>239</v>
      </c>
      <c r="E53" s="96">
        <v>72</v>
      </c>
      <c r="F53" s="96">
        <v>311</v>
      </c>
      <c r="G53" s="96" t="s">
        <v>4</v>
      </c>
      <c r="H53" s="96">
        <v>10</v>
      </c>
      <c r="I53" s="96">
        <v>10</v>
      </c>
      <c r="J53" s="96">
        <v>239</v>
      </c>
      <c r="K53" s="96">
        <v>82</v>
      </c>
      <c r="L53" s="96">
        <v>321</v>
      </c>
      <c r="M53" s="96">
        <v>160</v>
      </c>
      <c r="N53" s="96">
        <v>29</v>
      </c>
      <c r="O53" s="96">
        <v>189</v>
      </c>
      <c r="P53" s="96">
        <v>2143</v>
      </c>
      <c r="Q53" s="281">
        <v>184</v>
      </c>
      <c r="R53" s="280">
        <v>8.5860942603826409</v>
      </c>
    </row>
    <row r="54" spans="1:18" s="24" customFormat="1" x14ac:dyDescent="0.55000000000000004">
      <c r="A54" s="283"/>
      <c r="B54" s="99" t="s">
        <v>66</v>
      </c>
      <c r="C54" s="96">
        <v>1747</v>
      </c>
      <c r="D54" s="96">
        <v>111</v>
      </c>
      <c r="E54" s="96">
        <v>39</v>
      </c>
      <c r="F54" s="96">
        <v>150</v>
      </c>
      <c r="G54" s="96">
        <v>0</v>
      </c>
      <c r="H54" s="96">
        <v>6</v>
      </c>
      <c r="I54" s="96">
        <v>6</v>
      </c>
      <c r="J54" s="96">
        <v>111</v>
      </c>
      <c r="K54" s="96">
        <v>45</v>
      </c>
      <c r="L54" s="96">
        <v>156</v>
      </c>
      <c r="M54" s="96">
        <v>77</v>
      </c>
      <c r="N54" s="96">
        <v>16</v>
      </c>
      <c r="O54" s="96">
        <v>93</v>
      </c>
      <c r="P54" s="96">
        <v>1080</v>
      </c>
      <c r="Q54" s="281">
        <v>84</v>
      </c>
      <c r="R54" s="280">
        <v>7.7777777777777777</v>
      </c>
    </row>
    <row r="55" spans="1:18" s="24" customFormat="1" x14ac:dyDescent="0.55000000000000004">
      <c r="A55" s="282"/>
      <c r="B55" s="99" t="s">
        <v>65</v>
      </c>
      <c r="C55" s="96">
        <v>2044</v>
      </c>
      <c r="D55" s="96">
        <v>128</v>
      </c>
      <c r="E55" s="96">
        <v>33</v>
      </c>
      <c r="F55" s="96">
        <v>161</v>
      </c>
      <c r="G55" s="96">
        <v>0</v>
      </c>
      <c r="H55" s="96">
        <v>4</v>
      </c>
      <c r="I55" s="96">
        <v>4</v>
      </c>
      <c r="J55" s="96">
        <v>128</v>
      </c>
      <c r="K55" s="96">
        <v>37</v>
      </c>
      <c r="L55" s="96">
        <v>165</v>
      </c>
      <c r="M55" s="96">
        <v>83</v>
      </c>
      <c r="N55" s="96">
        <v>13</v>
      </c>
      <c r="O55" s="96">
        <v>96</v>
      </c>
      <c r="P55" s="96">
        <v>1063</v>
      </c>
      <c r="Q55" s="281">
        <v>100</v>
      </c>
      <c r="R55" s="280">
        <v>9.4073377234242717</v>
      </c>
    </row>
    <row r="56" spans="1:18" s="24" customFormat="1" x14ac:dyDescent="0.55000000000000004">
      <c r="A56" s="284" t="s">
        <v>12</v>
      </c>
      <c r="B56" s="99" t="s">
        <v>67</v>
      </c>
      <c r="C56" s="96">
        <v>6104</v>
      </c>
      <c r="D56" s="96">
        <v>604</v>
      </c>
      <c r="E56" s="96">
        <v>5</v>
      </c>
      <c r="F56" s="96">
        <v>609</v>
      </c>
      <c r="G56" s="96" t="s">
        <v>4</v>
      </c>
      <c r="H56" s="96" t="s">
        <v>4</v>
      </c>
      <c r="I56" s="96" t="s">
        <v>4</v>
      </c>
      <c r="J56" s="96">
        <v>604</v>
      </c>
      <c r="K56" s="96">
        <v>5</v>
      </c>
      <c r="L56" s="96">
        <v>609</v>
      </c>
      <c r="M56" s="96">
        <v>529</v>
      </c>
      <c r="N56" s="96">
        <v>5</v>
      </c>
      <c r="O56" s="96">
        <v>534</v>
      </c>
      <c r="P56" s="96">
        <v>3339</v>
      </c>
      <c r="Q56" s="281">
        <v>346</v>
      </c>
      <c r="R56" s="280">
        <v>10.362383947289608</v>
      </c>
    </row>
    <row r="57" spans="1:18" s="24" customFormat="1" x14ac:dyDescent="0.55000000000000004">
      <c r="A57" s="283"/>
      <c r="B57" s="99" t="s">
        <v>66</v>
      </c>
      <c r="C57" s="96">
        <v>2753</v>
      </c>
      <c r="D57" s="96">
        <v>282</v>
      </c>
      <c r="E57" s="96">
        <v>5</v>
      </c>
      <c r="F57" s="96">
        <v>287</v>
      </c>
      <c r="G57" s="96">
        <v>0</v>
      </c>
      <c r="H57" s="96">
        <v>0</v>
      </c>
      <c r="I57" s="96" t="s">
        <v>4</v>
      </c>
      <c r="J57" s="96">
        <v>282</v>
      </c>
      <c r="K57" s="96">
        <v>5</v>
      </c>
      <c r="L57" s="96">
        <v>287</v>
      </c>
      <c r="M57" s="96">
        <v>298</v>
      </c>
      <c r="N57" s="96">
        <v>5</v>
      </c>
      <c r="O57" s="96">
        <v>303</v>
      </c>
      <c r="P57" s="96">
        <v>1683</v>
      </c>
      <c r="Q57" s="281">
        <v>168</v>
      </c>
      <c r="R57" s="280">
        <v>9.9821746880570412</v>
      </c>
    </row>
    <row r="58" spans="1:18" s="24" customFormat="1" x14ac:dyDescent="0.55000000000000004">
      <c r="A58" s="282"/>
      <c r="B58" s="99" t="s">
        <v>65</v>
      </c>
      <c r="C58" s="96">
        <v>3351</v>
      </c>
      <c r="D58" s="96">
        <v>322</v>
      </c>
      <c r="E58" s="96">
        <v>0</v>
      </c>
      <c r="F58" s="96">
        <v>322</v>
      </c>
      <c r="G58" s="96">
        <v>0</v>
      </c>
      <c r="H58" s="96">
        <v>0</v>
      </c>
      <c r="I58" s="96" t="s">
        <v>4</v>
      </c>
      <c r="J58" s="96">
        <v>322</v>
      </c>
      <c r="K58" s="96">
        <v>0</v>
      </c>
      <c r="L58" s="96">
        <v>322</v>
      </c>
      <c r="M58" s="96">
        <v>231</v>
      </c>
      <c r="N58" s="96">
        <v>0</v>
      </c>
      <c r="O58" s="96">
        <v>231</v>
      </c>
      <c r="P58" s="96">
        <v>1656</v>
      </c>
      <c r="Q58" s="281">
        <v>178</v>
      </c>
      <c r="R58" s="280">
        <v>10.748792270531402</v>
      </c>
    </row>
    <row r="59" spans="1:18" s="24" customFormat="1" x14ac:dyDescent="0.55000000000000004">
      <c r="A59" s="292" t="s">
        <v>11</v>
      </c>
      <c r="B59" s="113" t="s">
        <v>67</v>
      </c>
      <c r="C59" s="110">
        <f>C62</f>
        <v>16483</v>
      </c>
      <c r="D59" s="110">
        <f>D62</f>
        <v>1205</v>
      </c>
      <c r="E59" s="110">
        <f>E62</f>
        <v>47</v>
      </c>
      <c r="F59" s="110">
        <f>F62</f>
        <v>1252</v>
      </c>
      <c r="G59" s="110" t="str">
        <f>G62</f>
        <v>-</v>
      </c>
      <c r="H59" s="110" t="str">
        <f>H62</f>
        <v>-</v>
      </c>
      <c r="I59" s="110" t="str">
        <f>I62</f>
        <v>-</v>
      </c>
      <c r="J59" s="110">
        <f>J62</f>
        <v>1205</v>
      </c>
      <c r="K59" s="110">
        <f>K62</f>
        <v>47</v>
      </c>
      <c r="L59" s="110">
        <f>L62</f>
        <v>1252</v>
      </c>
      <c r="M59" s="110">
        <f>M62</f>
        <v>852</v>
      </c>
      <c r="N59" s="110">
        <f>N62</f>
        <v>1</v>
      </c>
      <c r="O59" s="110">
        <f>O62</f>
        <v>853</v>
      </c>
      <c r="P59" s="110">
        <f>P62</f>
        <v>9620</v>
      </c>
      <c r="Q59" s="289">
        <f>Q62</f>
        <v>1507</v>
      </c>
      <c r="R59" s="22">
        <f>R62</f>
        <v>15.665280665280665</v>
      </c>
    </row>
    <row r="60" spans="1:18" s="24" customFormat="1" x14ac:dyDescent="0.55000000000000004">
      <c r="A60" s="291"/>
      <c r="B60" s="113" t="s">
        <v>66</v>
      </c>
      <c r="C60" s="110">
        <f>C63</f>
        <v>7518</v>
      </c>
      <c r="D60" s="110">
        <f>D63</f>
        <v>575</v>
      </c>
      <c r="E60" s="110">
        <f>E63</f>
        <v>22</v>
      </c>
      <c r="F60" s="110">
        <f>F63</f>
        <v>597</v>
      </c>
      <c r="G60" s="110" t="str">
        <f>G63</f>
        <v>-</v>
      </c>
      <c r="H60" s="110" t="str">
        <f>H63</f>
        <v>-</v>
      </c>
      <c r="I60" s="110" t="str">
        <f>I63</f>
        <v>-</v>
      </c>
      <c r="J60" s="110">
        <f>J63</f>
        <v>575</v>
      </c>
      <c r="K60" s="110">
        <f>K63</f>
        <v>22</v>
      </c>
      <c r="L60" s="110">
        <f>L63</f>
        <v>597</v>
      </c>
      <c r="M60" s="110">
        <f>M63</f>
        <v>391</v>
      </c>
      <c r="N60" s="110">
        <f>N63</f>
        <v>1</v>
      </c>
      <c r="O60" s="110">
        <f>O63</f>
        <v>392</v>
      </c>
      <c r="P60" s="110">
        <f>P63</f>
        <v>4848</v>
      </c>
      <c r="Q60" s="289">
        <f>Q63</f>
        <v>716</v>
      </c>
      <c r="R60" s="22">
        <f>R63</f>
        <v>14.76897689768977</v>
      </c>
    </row>
    <row r="61" spans="1:18" s="24" customFormat="1" x14ac:dyDescent="0.55000000000000004">
      <c r="A61" s="290"/>
      <c r="B61" s="113" t="s">
        <v>65</v>
      </c>
      <c r="C61" s="110">
        <f>C64</f>
        <v>8965</v>
      </c>
      <c r="D61" s="110">
        <f>D64</f>
        <v>630</v>
      </c>
      <c r="E61" s="110">
        <f>E64</f>
        <v>25</v>
      </c>
      <c r="F61" s="110">
        <f>F64</f>
        <v>655</v>
      </c>
      <c r="G61" s="110" t="str">
        <f>G64</f>
        <v>-</v>
      </c>
      <c r="H61" s="110" t="str">
        <f>H64</f>
        <v>-</v>
      </c>
      <c r="I61" s="110" t="str">
        <f>I64</f>
        <v>-</v>
      </c>
      <c r="J61" s="110">
        <f>J64</f>
        <v>630</v>
      </c>
      <c r="K61" s="110">
        <f>K64</f>
        <v>25</v>
      </c>
      <c r="L61" s="110">
        <f>L64</f>
        <v>655</v>
      </c>
      <c r="M61" s="110">
        <f>M64</f>
        <v>461</v>
      </c>
      <c r="N61" s="110" t="str">
        <f>N64</f>
        <v>-</v>
      </c>
      <c r="O61" s="110">
        <f>O64</f>
        <v>461</v>
      </c>
      <c r="P61" s="110">
        <f>P64</f>
        <v>4772</v>
      </c>
      <c r="Q61" s="289">
        <f>Q64</f>
        <v>791</v>
      </c>
      <c r="R61" s="22">
        <f>R64</f>
        <v>16.575859178541492</v>
      </c>
    </row>
    <row r="62" spans="1:18" s="24" customFormat="1" x14ac:dyDescent="0.55000000000000004">
      <c r="A62" s="288" t="s">
        <v>10</v>
      </c>
      <c r="B62" s="105" t="s">
        <v>67</v>
      </c>
      <c r="C62" s="103">
        <v>16483</v>
      </c>
      <c r="D62" s="103">
        <v>1205</v>
      </c>
      <c r="E62" s="103">
        <v>47</v>
      </c>
      <c r="F62" s="103">
        <v>1252</v>
      </c>
      <c r="G62" s="103" t="s">
        <v>4</v>
      </c>
      <c r="H62" s="103" t="s">
        <v>4</v>
      </c>
      <c r="I62" s="103" t="s">
        <v>4</v>
      </c>
      <c r="J62" s="103">
        <v>1205</v>
      </c>
      <c r="K62" s="103">
        <v>47</v>
      </c>
      <c r="L62" s="103">
        <v>1252</v>
      </c>
      <c r="M62" s="103">
        <v>852</v>
      </c>
      <c r="N62" s="103">
        <v>1</v>
      </c>
      <c r="O62" s="103">
        <v>853</v>
      </c>
      <c r="P62" s="103">
        <v>9620</v>
      </c>
      <c r="Q62" s="285">
        <v>1507</v>
      </c>
      <c r="R62" s="20">
        <v>15.665280665280665</v>
      </c>
    </row>
    <row r="63" spans="1:18" s="24" customFormat="1" x14ac:dyDescent="0.55000000000000004">
      <c r="A63" s="287"/>
      <c r="B63" s="105" t="s">
        <v>66</v>
      </c>
      <c r="C63" s="103">
        <v>7518</v>
      </c>
      <c r="D63" s="103">
        <v>575</v>
      </c>
      <c r="E63" s="103">
        <v>22</v>
      </c>
      <c r="F63" s="103">
        <v>597</v>
      </c>
      <c r="G63" s="103" t="s">
        <v>4</v>
      </c>
      <c r="H63" s="103" t="s">
        <v>4</v>
      </c>
      <c r="I63" s="103" t="s">
        <v>4</v>
      </c>
      <c r="J63" s="103">
        <v>575</v>
      </c>
      <c r="K63" s="103">
        <v>22</v>
      </c>
      <c r="L63" s="103">
        <v>597</v>
      </c>
      <c r="M63" s="103">
        <v>391</v>
      </c>
      <c r="N63" s="103">
        <v>1</v>
      </c>
      <c r="O63" s="103">
        <v>392</v>
      </c>
      <c r="P63" s="103">
        <v>4848</v>
      </c>
      <c r="Q63" s="285">
        <v>716</v>
      </c>
      <c r="R63" s="20">
        <v>14.76897689768977</v>
      </c>
    </row>
    <row r="64" spans="1:18" s="24" customFormat="1" x14ac:dyDescent="0.55000000000000004">
      <c r="A64" s="286"/>
      <c r="B64" s="105" t="s">
        <v>65</v>
      </c>
      <c r="C64" s="103">
        <v>8965</v>
      </c>
      <c r="D64" s="103">
        <v>630</v>
      </c>
      <c r="E64" s="103">
        <v>25</v>
      </c>
      <c r="F64" s="103">
        <v>655</v>
      </c>
      <c r="G64" s="103" t="s">
        <v>4</v>
      </c>
      <c r="H64" s="103" t="s">
        <v>4</v>
      </c>
      <c r="I64" s="103" t="s">
        <v>4</v>
      </c>
      <c r="J64" s="103">
        <v>630</v>
      </c>
      <c r="K64" s="103">
        <v>25</v>
      </c>
      <c r="L64" s="103">
        <v>655</v>
      </c>
      <c r="M64" s="103">
        <v>461</v>
      </c>
      <c r="N64" s="103" t="s">
        <v>4</v>
      </c>
      <c r="O64" s="103">
        <v>461</v>
      </c>
      <c r="P64" s="103">
        <v>4772</v>
      </c>
      <c r="Q64" s="285">
        <v>791</v>
      </c>
      <c r="R64" s="20">
        <v>16.575859178541492</v>
      </c>
    </row>
    <row r="65" spans="1:18" s="24" customFormat="1" x14ac:dyDescent="0.55000000000000004">
      <c r="A65" s="284" t="s">
        <v>9</v>
      </c>
      <c r="B65" s="99" t="s">
        <v>67</v>
      </c>
      <c r="C65" s="96">
        <v>5414</v>
      </c>
      <c r="D65" s="96">
        <v>279</v>
      </c>
      <c r="E65" s="96">
        <v>30</v>
      </c>
      <c r="F65" s="96">
        <v>309</v>
      </c>
      <c r="G65" s="96" t="s">
        <v>4</v>
      </c>
      <c r="H65" s="96" t="s">
        <v>4</v>
      </c>
      <c r="I65" s="96" t="s">
        <v>4</v>
      </c>
      <c r="J65" s="96">
        <v>279</v>
      </c>
      <c r="K65" s="96">
        <v>30</v>
      </c>
      <c r="L65" s="96">
        <v>309</v>
      </c>
      <c r="M65" s="96">
        <v>252</v>
      </c>
      <c r="N65" s="96" t="s">
        <v>4</v>
      </c>
      <c r="O65" s="96">
        <v>252</v>
      </c>
      <c r="P65" s="96">
        <v>3303</v>
      </c>
      <c r="Q65" s="281">
        <v>348</v>
      </c>
      <c r="R65" s="280">
        <v>10.535876475930973</v>
      </c>
    </row>
    <row r="66" spans="1:18" s="24" customFormat="1" x14ac:dyDescent="0.55000000000000004">
      <c r="A66" s="283"/>
      <c r="B66" s="99" t="s">
        <v>66</v>
      </c>
      <c r="C66" s="96">
        <v>2459</v>
      </c>
      <c r="D66" s="96">
        <v>120</v>
      </c>
      <c r="E66" s="96">
        <v>10</v>
      </c>
      <c r="F66" s="96">
        <v>130</v>
      </c>
      <c r="G66" s="96" t="s">
        <v>4</v>
      </c>
      <c r="H66" s="96" t="s">
        <v>4</v>
      </c>
      <c r="I66" s="96" t="s">
        <v>4</v>
      </c>
      <c r="J66" s="96">
        <v>120</v>
      </c>
      <c r="K66" s="96">
        <v>10</v>
      </c>
      <c r="L66" s="96">
        <v>130</v>
      </c>
      <c r="M66" s="96">
        <v>104</v>
      </c>
      <c r="N66" s="96" t="s">
        <v>4</v>
      </c>
      <c r="O66" s="96">
        <v>104</v>
      </c>
      <c r="P66" s="96">
        <v>1667</v>
      </c>
      <c r="Q66" s="281">
        <v>141</v>
      </c>
      <c r="R66" s="280">
        <v>8.4583083383323334</v>
      </c>
    </row>
    <row r="67" spans="1:18" s="24" customFormat="1" x14ac:dyDescent="0.55000000000000004">
      <c r="A67" s="282"/>
      <c r="B67" s="99" t="s">
        <v>65</v>
      </c>
      <c r="C67" s="96">
        <v>2955</v>
      </c>
      <c r="D67" s="96">
        <v>159</v>
      </c>
      <c r="E67" s="96">
        <v>20</v>
      </c>
      <c r="F67" s="96">
        <v>179</v>
      </c>
      <c r="G67" s="96" t="s">
        <v>4</v>
      </c>
      <c r="H67" s="96" t="s">
        <v>4</v>
      </c>
      <c r="I67" s="96" t="s">
        <v>4</v>
      </c>
      <c r="J67" s="96">
        <v>159</v>
      </c>
      <c r="K67" s="96">
        <v>20</v>
      </c>
      <c r="L67" s="96">
        <v>179</v>
      </c>
      <c r="M67" s="96">
        <v>148</v>
      </c>
      <c r="N67" s="96" t="s">
        <v>4</v>
      </c>
      <c r="O67" s="96">
        <v>148</v>
      </c>
      <c r="P67" s="96">
        <v>1636</v>
      </c>
      <c r="Q67" s="281">
        <v>207</v>
      </c>
      <c r="R67" s="280">
        <v>12.652811735941318</v>
      </c>
    </row>
    <row r="68" spans="1:18" s="24" customFormat="1" x14ac:dyDescent="0.55000000000000004">
      <c r="A68" s="284" t="s">
        <v>8</v>
      </c>
      <c r="B68" s="99" t="s">
        <v>67</v>
      </c>
      <c r="C68" s="96">
        <v>3562</v>
      </c>
      <c r="D68" s="96">
        <v>271</v>
      </c>
      <c r="E68" s="96">
        <v>17</v>
      </c>
      <c r="F68" s="96">
        <v>288</v>
      </c>
      <c r="G68" s="96" t="s">
        <v>4</v>
      </c>
      <c r="H68" s="96" t="s">
        <v>4</v>
      </c>
      <c r="I68" s="96" t="s">
        <v>4</v>
      </c>
      <c r="J68" s="96">
        <v>271</v>
      </c>
      <c r="K68" s="96">
        <v>17</v>
      </c>
      <c r="L68" s="96">
        <v>288</v>
      </c>
      <c r="M68" s="96">
        <v>148</v>
      </c>
      <c r="N68" s="96">
        <v>1</v>
      </c>
      <c r="O68" s="96">
        <v>149</v>
      </c>
      <c r="P68" s="96">
        <v>2054</v>
      </c>
      <c r="Q68" s="281">
        <v>322</v>
      </c>
      <c r="R68" s="280">
        <v>15.676728334956183</v>
      </c>
    </row>
    <row r="69" spans="1:18" s="24" customFormat="1" x14ac:dyDescent="0.55000000000000004">
      <c r="A69" s="283"/>
      <c r="B69" s="99" t="s">
        <v>66</v>
      </c>
      <c r="C69" s="96">
        <v>1616</v>
      </c>
      <c r="D69" s="96">
        <v>123</v>
      </c>
      <c r="E69" s="96">
        <v>12</v>
      </c>
      <c r="F69" s="96">
        <v>135</v>
      </c>
      <c r="G69" s="96" t="s">
        <v>4</v>
      </c>
      <c r="H69" s="96" t="s">
        <v>4</v>
      </c>
      <c r="I69" s="96" t="s">
        <v>4</v>
      </c>
      <c r="J69" s="96">
        <v>123</v>
      </c>
      <c r="K69" s="96">
        <v>12</v>
      </c>
      <c r="L69" s="96">
        <v>135</v>
      </c>
      <c r="M69" s="96">
        <v>58</v>
      </c>
      <c r="N69" s="96">
        <v>1</v>
      </c>
      <c r="O69" s="96">
        <v>59</v>
      </c>
      <c r="P69" s="96">
        <v>1033</v>
      </c>
      <c r="Q69" s="281">
        <v>154</v>
      </c>
      <c r="R69" s="280">
        <v>14.908034849951598</v>
      </c>
    </row>
    <row r="70" spans="1:18" s="24" customFormat="1" x14ac:dyDescent="0.55000000000000004">
      <c r="A70" s="282"/>
      <c r="B70" s="99" t="s">
        <v>65</v>
      </c>
      <c r="C70" s="96">
        <v>1946</v>
      </c>
      <c r="D70" s="96">
        <v>148</v>
      </c>
      <c r="E70" s="96">
        <v>5</v>
      </c>
      <c r="F70" s="96">
        <v>153</v>
      </c>
      <c r="G70" s="96" t="s">
        <v>4</v>
      </c>
      <c r="H70" s="96" t="s">
        <v>4</v>
      </c>
      <c r="I70" s="96" t="s">
        <v>4</v>
      </c>
      <c r="J70" s="96">
        <v>148</v>
      </c>
      <c r="K70" s="96">
        <v>5</v>
      </c>
      <c r="L70" s="96">
        <v>153</v>
      </c>
      <c r="M70" s="96">
        <v>90</v>
      </c>
      <c r="N70" s="96" t="s">
        <v>4</v>
      </c>
      <c r="O70" s="96">
        <v>90</v>
      </c>
      <c r="P70" s="96">
        <v>1021</v>
      </c>
      <c r="Q70" s="281">
        <v>168</v>
      </c>
      <c r="R70" s="280">
        <v>16.454456415279136</v>
      </c>
    </row>
    <row r="71" spans="1:18" s="24" customFormat="1" x14ac:dyDescent="0.55000000000000004">
      <c r="A71" s="284" t="s">
        <v>7</v>
      </c>
      <c r="B71" s="99" t="s">
        <v>67</v>
      </c>
      <c r="C71" s="96">
        <v>2820</v>
      </c>
      <c r="D71" s="96">
        <v>262</v>
      </c>
      <c r="E71" s="96" t="s">
        <v>4</v>
      </c>
      <c r="F71" s="96">
        <v>262</v>
      </c>
      <c r="G71" s="96" t="s">
        <v>4</v>
      </c>
      <c r="H71" s="96" t="s">
        <v>4</v>
      </c>
      <c r="I71" s="96" t="s">
        <v>4</v>
      </c>
      <c r="J71" s="96">
        <v>262</v>
      </c>
      <c r="K71" s="96" t="s">
        <v>4</v>
      </c>
      <c r="L71" s="96">
        <v>262</v>
      </c>
      <c r="M71" s="96">
        <v>176</v>
      </c>
      <c r="N71" s="96" t="s">
        <v>4</v>
      </c>
      <c r="O71" s="96">
        <v>176</v>
      </c>
      <c r="P71" s="96">
        <v>1586</v>
      </c>
      <c r="Q71" s="281">
        <v>325</v>
      </c>
      <c r="R71" s="280">
        <v>20.491803278688526</v>
      </c>
    </row>
    <row r="72" spans="1:18" s="24" customFormat="1" x14ac:dyDescent="0.55000000000000004">
      <c r="A72" s="283"/>
      <c r="B72" s="99" t="s">
        <v>66</v>
      </c>
      <c r="C72" s="96">
        <v>1297</v>
      </c>
      <c r="D72" s="96">
        <v>132</v>
      </c>
      <c r="E72" s="96" t="s">
        <v>4</v>
      </c>
      <c r="F72" s="96">
        <v>132</v>
      </c>
      <c r="G72" s="96" t="s">
        <v>4</v>
      </c>
      <c r="H72" s="96" t="s">
        <v>4</v>
      </c>
      <c r="I72" s="96" t="s">
        <v>4</v>
      </c>
      <c r="J72" s="96">
        <v>132</v>
      </c>
      <c r="K72" s="96" t="s">
        <v>4</v>
      </c>
      <c r="L72" s="96">
        <v>132</v>
      </c>
      <c r="M72" s="96">
        <v>87</v>
      </c>
      <c r="N72" s="96" t="s">
        <v>4</v>
      </c>
      <c r="O72" s="96">
        <v>87</v>
      </c>
      <c r="P72" s="96">
        <v>797</v>
      </c>
      <c r="Q72" s="281">
        <v>163</v>
      </c>
      <c r="R72" s="280">
        <v>20.451693851944793</v>
      </c>
    </row>
    <row r="73" spans="1:18" s="24" customFormat="1" x14ac:dyDescent="0.55000000000000004">
      <c r="A73" s="282"/>
      <c r="B73" s="99" t="s">
        <v>65</v>
      </c>
      <c r="C73" s="96">
        <v>1523</v>
      </c>
      <c r="D73" s="96">
        <v>130</v>
      </c>
      <c r="E73" s="96" t="s">
        <v>4</v>
      </c>
      <c r="F73" s="96">
        <v>130</v>
      </c>
      <c r="G73" s="96" t="s">
        <v>4</v>
      </c>
      <c r="H73" s="96" t="s">
        <v>4</v>
      </c>
      <c r="I73" s="96" t="s">
        <v>4</v>
      </c>
      <c r="J73" s="96">
        <v>130</v>
      </c>
      <c r="K73" s="96" t="s">
        <v>4</v>
      </c>
      <c r="L73" s="96">
        <v>130</v>
      </c>
      <c r="M73" s="96">
        <v>89</v>
      </c>
      <c r="N73" s="96" t="s">
        <v>4</v>
      </c>
      <c r="O73" s="96">
        <v>89</v>
      </c>
      <c r="P73" s="96">
        <v>789</v>
      </c>
      <c r="Q73" s="281">
        <v>162</v>
      </c>
      <c r="R73" s="280">
        <v>20.532319391634982</v>
      </c>
    </row>
    <row r="74" spans="1:18" s="24" customFormat="1" x14ac:dyDescent="0.55000000000000004">
      <c r="A74" s="284" t="s">
        <v>6</v>
      </c>
      <c r="B74" s="99" t="s">
        <v>67</v>
      </c>
      <c r="C74" s="96">
        <v>2806</v>
      </c>
      <c r="D74" s="96">
        <v>178</v>
      </c>
      <c r="E74" s="96" t="s">
        <v>4</v>
      </c>
      <c r="F74" s="96">
        <v>178</v>
      </c>
      <c r="G74" s="96" t="s">
        <v>4</v>
      </c>
      <c r="H74" s="96" t="s">
        <v>4</v>
      </c>
      <c r="I74" s="96" t="s">
        <v>4</v>
      </c>
      <c r="J74" s="96">
        <v>178</v>
      </c>
      <c r="K74" s="96" t="s">
        <v>4</v>
      </c>
      <c r="L74" s="96">
        <v>178</v>
      </c>
      <c r="M74" s="96">
        <v>131</v>
      </c>
      <c r="N74" s="96" t="s">
        <v>4</v>
      </c>
      <c r="O74" s="96">
        <v>131</v>
      </c>
      <c r="P74" s="96">
        <v>1582</v>
      </c>
      <c r="Q74" s="281">
        <v>239</v>
      </c>
      <c r="R74" s="280">
        <v>15.107458912768648</v>
      </c>
    </row>
    <row r="75" spans="1:18" s="24" customFormat="1" x14ac:dyDescent="0.55000000000000004">
      <c r="A75" s="283"/>
      <c r="B75" s="99" t="s">
        <v>66</v>
      </c>
      <c r="C75" s="96">
        <v>1253</v>
      </c>
      <c r="D75" s="96">
        <v>75</v>
      </c>
      <c r="E75" s="96" t="s">
        <v>4</v>
      </c>
      <c r="F75" s="96">
        <v>75</v>
      </c>
      <c r="G75" s="96" t="s">
        <v>4</v>
      </c>
      <c r="H75" s="96" t="s">
        <v>4</v>
      </c>
      <c r="I75" s="96" t="s">
        <v>4</v>
      </c>
      <c r="J75" s="96">
        <v>75</v>
      </c>
      <c r="K75" s="96" t="s">
        <v>4</v>
      </c>
      <c r="L75" s="96">
        <v>75</v>
      </c>
      <c r="M75" s="96">
        <v>60</v>
      </c>
      <c r="N75" s="96" t="s">
        <v>4</v>
      </c>
      <c r="O75" s="96">
        <v>60</v>
      </c>
      <c r="P75" s="96">
        <v>771</v>
      </c>
      <c r="Q75" s="281">
        <v>99</v>
      </c>
      <c r="R75" s="280">
        <v>12.840466926070038</v>
      </c>
    </row>
    <row r="76" spans="1:18" s="24" customFormat="1" x14ac:dyDescent="0.55000000000000004">
      <c r="A76" s="282"/>
      <c r="B76" s="99" t="s">
        <v>65</v>
      </c>
      <c r="C76" s="96">
        <v>1553</v>
      </c>
      <c r="D76" s="96">
        <v>103</v>
      </c>
      <c r="E76" s="96" t="s">
        <v>4</v>
      </c>
      <c r="F76" s="96">
        <v>103</v>
      </c>
      <c r="G76" s="96" t="s">
        <v>4</v>
      </c>
      <c r="H76" s="96" t="s">
        <v>4</v>
      </c>
      <c r="I76" s="96" t="s">
        <v>4</v>
      </c>
      <c r="J76" s="96">
        <v>103</v>
      </c>
      <c r="K76" s="96" t="s">
        <v>4</v>
      </c>
      <c r="L76" s="96">
        <v>103</v>
      </c>
      <c r="M76" s="96">
        <v>71</v>
      </c>
      <c r="N76" s="96" t="s">
        <v>4</v>
      </c>
      <c r="O76" s="96">
        <v>71</v>
      </c>
      <c r="P76" s="96">
        <v>811</v>
      </c>
      <c r="Q76" s="281">
        <v>140</v>
      </c>
      <c r="R76" s="280">
        <v>17.262638717632552</v>
      </c>
    </row>
    <row r="77" spans="1:18" s="24" customFormat="1" x14ac:dyDescent="0.55000000000000004">
      <c r="A77" s="284" t="s">
        <v>5</v>
      </c>
      <c r="B77" s="99" t="s">
        <v>67</v>
      </c>
      <c r="C77" s="96">
        <v>1881</v>
      </c>
      <c r="D77" s="96">
        <v>215</v>
      </c>
      <c r="E77" s="96" t="s">
        <v>4</v>
      </c>
      <c r="F77" s="96">
        <v>215</v>
      </c>
      <c r="G77" s="96" t="s">
        <v>4</v>
      </c>
      <c r="H77" s="96" t="s">
        <v>4</v>
      </c>
      <c r="I77" s="96" t="s">
        <v>4</v>
      </c>
      <c r="J77" s="96">
        <v>215</v>
      </c>
      <c r="K77" s="96" t="s">
        <v>4</v>
      </c>
      <c r="L77" s="96">
        <v>215</v>
      </c>
      <c r="M77" s="96">
        <v>145</v>
      </c>
      <c r="N77" s="96" t="s">
        <v>4</v>
      </c>
      <c r="O77" s="96">
        <v>145</v>
      </c>
      <c r="P77" s="96">
        <v>1095</v>
      </c>
      <c r="Q77" s="281">
        <v>273</v>
      </c>
      <c r="R77" s="280">
        <v>24.93150684931507</v>
      </c>
    </row>
    <row r="78" spans="1:18" s="24" customFormat="1" x14ac:dyDescent="0.55000000000000004">
      <c r="A78" s="283"/>
      <c r="B78" s="99" t="s">
        <v>66</v>
      </c>
      <c r="C78" s="96">
        <v>893</v>
      </c>
      <c r="D78" s="96">
        <v>125</v>
      </c>
      <c r="E78" s="96" t="s">
        <v>4</v>
      </c>
      <c r="F78" s="96">
        <v>125</v>
      </c>
      <c r="G78" s="96" t="s">
        <v>4</v>
      </c>
      <c r="H78" s="96" t="s">
        <v>4</v>
      </c>
      <c r="I78" s="96" t="s">
        <v>4</v>
      </c>
      <c r="J78" s="96">
        <v>125</v>
      </c>
      <c r="K78" s="96" t="s">
        <v>4</v>
      </c>
      <c r="L78" s="96">
        <v>125</v>
      </c>
      <c r="M78" s="96">
        <v>82</v>
      </c>
      <c r="N78" s="96" t="s">
        <v>4</v>
      </c>
      <c r="O78" s="96">
        <v>82</v>
      </c>
      <c r="P78" s="96">
        <v>580</v>
      </c>
      <c r="Q78" s="281">
        <v>159</v>
      </c>
      <c r="R78" s="280">
        <v>27.413793103448274</v>
      </c>
    </row>
    <row r="79" spans="1:18" s="24" customFormat="1" x14ac:dyDescent="0.55000000000000004">
      <c r="A79" s="282"/>
      <c r="B79" s="99" t="s">
        <v>65</v>
      </c>
      <c r="C79" s="96">
        <v>988</v>
      </c>
      <c r="D79" s="96">
        <v>90</v>
      </c>
      <c r="E79" s="96" t="s">
        <v>4</v>
      </c>
      <c r="F79" s="96">
        <v>90</v>
      </c>
      <c r="G79" s="96" t="s">
        <v>4</v>
      </c>
      <c r="H79" s="96" t="s">
        <v>4</v>
      </c>
      <c r="I79" s="96" t="s">
        <v>4</v>
      </c>
      <c r="J79" s="96">
        <v>90</v>
      </c>
      <c r="K79" s="96" t="s">
        <v>4</v>
      </c>
      <c r="L79" s="96">
        <v>90</v>
      </c>
      <c r="M79" s="96">
        <v>63</v>
      </c>
      <c r="N79" s="96" t="s">
        <v>4</v>
      </c>
      <c r="O79" s="96">
        <v>63</v>
      </c>
      <c r="P79" s="96">
        <v>515</v>
      </c>
      <c r="Q79" s="281">
        <v>114</v>
      </c>
      <c r="R79" s="280">
        <v>22.135922330097088</v>
      </c>
    </row>
    <row r="80" spans="1:18" s="24" customFormat="1" x14ac:dyDescent="0.55000000000000004">
      <c r="A80" s="279"/>
      <c r="B80" s="95"/>
      <c r="C80" s="29"/>
      <c r="D80" s="29"/>
      <c r="E80" s="29"/>
      <c r="F80" s="29"/>
      <c r="G80" s="29"/>
      <c r="H80" s="29"/>
      <c r="I80" s="29"/>
      <c r="J80" s="93"/>
      <c r="K80" s="93"/>
      <c r="L80" s="93"/>
      <c r="M80" s="93"/>
      <c r="N80" s="93"/>
      <c r="O80" s="93"/>
      <c r="P80" s="93"/>
      <c r="Q80" s="278"/>
      <c r="R80" s="278"/>
    </row>
    <row r="81" spans="1:18" ht="12.75" customHeight="1" x14ac:dyDescent="0.55000000000000004">
      <c r="A81" s="13" t="s">
        <v>155</v>
      </c>
      <c r="B81" s="13"/>
      <c r="C81" s="13"/>
      <c r="D81" s="13"/>
      <c r="E81" s="13"/>
      <c r="F81" s="13"/>
      <c r="G81" s="13"/>
      <c r="H81" s="13"/>
      <c r="I81" s="13"/>
      <c r="J81" s="13"/>
      <c r="K81" s="11"/>
      <c r="L81" s="11"/>
      <c r="M81" s="11"/>
      <c r="N81" s="11"/>
      <c r="O81" s="11"/>
      <c r="P81" s="277"/>
    </row>
    <row r="82" spans="1:18" x14ac:dyDescent="0.55000000000000004">
      <c r="A82" s="276" t="s">
        <v>154</v>
      </c>
      <c r="B82" s="274"/>
      <c r="C82" s="274"/>
      <c r="D82" s="274"/>
      <c r="E82" s="274"/>
      <c r="F82" s="274"/>
      <c r="G82" s="274"/>
      <c r="H82" s="274"/>
      <c r="I82" s="274"/>
      <c r="J82" s="274"/>
      <c r="K82" s="274"/>
      <c r="L82" s="274"/>
      <c r="M82" s="274"/>
      <c r="N82" s="274"/>
      <c r="O82" s="274"/>
      <c r="P82" s="274"/>
      <c r="Q82" s="274"/>
      <c r="R82" s="274"/>
    </row>
    <row r="83" spans="1:18" x14ac:dyDescent="0.55000000000000004">
      <c r="A83" s="275" t="s">
        <v>153</v>
      </c>
      <c r="B83" s="274"/>
      <c r="C83" s="274"/>
      <c r="D83" s="274"/>
      <c r="E83" s="274"/>
      <c r="F83" s="274"/>
      <c r="G83" s="274"/>
      <c r="H83" s="274"/>
      <c r="I83" s="274"/>
      <c r="J83" s="274"/>
      <c r="K83" s="274"/>
      <c r="L83" s="274"/>
      <c r="M83" s="274"/>
      <c r="N83" s="274"/>
      <c r="O83" s="274"/>
      <c r="P83" s="274"/>
      <c r="Q83" s="274"/>
      <c r="R83" s="274"/>
    </row>
    <row r="84" spans="1:18" x14ac:dyDescent="0.55000000000000004">
      <c r="A84" s="4"/>
      <c r="B84" s="4"/>
      <c r="C84" s="4"/>
      <c r="D84" s="4"/>
      <c r="E84" s="4"/>
      <c r="F84" s="4"/>
      <c r="G84" s="4"/>
      <c r="H84" s="4"/>
      <c r="I84" s="4"/>
      <c r="J84" s="4"/>
      <c r="K84" s="3"/>
      <c r="L84" s="3"/>
      <c r="M84" s="3"/>
      <c r="N84" s="3"/>
      <c r="O84" s="3"/>
      <c r="P84" s="269"/>
    </row>
    <row r="85" spans="1:18" x14ac:dyDescent="0.55000000000000004">
      <c r="A85" s="4"/>
      <c r="B85" s="4"/>
      <c r="C85" s="4"/>
      <c r="D85" s="4"/>
      <c r="E85" s="4"/>
      <c r="F85" s="4"/>
      <c r="G85" s="4"/>
      <c r="H85" s="4"/>
      <c r="I85" s="4"/>
      <c r="J85" s="4"/>
      <c r="K85" s="3"/>
      <c r="L85" s="3"/>
      <c r="M85" s="3"/>
      <c r="N85" s="3"/>
      <c r="O85" s="3"/>
      <c r="P85" s="269"/>
    </row>
    <row r="86" spans="1:18" s="270" customFormat="1" ht="30.75" customHeight="1" x14ac:dyDescent="0.2">
      <c r="A86" s="273"/>
      <c r="B86" s="273"/>
      <c r="C86" s="273"/>
      <c r="D86" s="273"/>
      <c r="E86" s="273"/>
      <c r="F86" s="273"/>
      <c r="G86" s="273"/>
      <c r="H86" s="273"/>
      <c r="I86" s="273"/>
      <c r="J86" s="273"/>
      <c r="K86" s="273"/>
      <c r="L86" s="272"/>
      <c r="M86" s="272"/>
      <c r="N86" s="272"/>
      <c r="O86" s="272"/>
      <c r="P86" s="272"/>
      <c r="Q86" s="271"/>
      <c r="R86" s="271"/>
    </row>
    <row r="87" spans="1:18" x14ac:dyDescent="0.55000000000000004">
      <c r="A87" s="4"/>
      <c r="B87" s="4"/>
      <c r="C87" s="4"/>
      <c r="D87" s="4"/>
      <c r="E87" s="4"/>
      <c r="F87" s="4"/>
      <c r="G87" s="4"/>
      <c r="H87" s="4"/>
      <c r="I87" s="4"/>
      <c r="J87" s="4"/>
      <c r="K87" s="3"/>
      <c r="L87" s="3"/>
      <c r="M87" s="3"/>
      <c r="N87" s="3"/>
      <c r="O87" s="3"/>
      <c r="P87" s="269"/>
      <c r="Q87" s="3"/>
      <c r="R87" s="3"/>
    </row>
    <row r="88" spans="1:18" x14ac:dyDescent="0.55000000000000004">
      <c r="A88" s="4"/>
      <c r="B88" s="4"/>
      <c r="C88" s="4"/>
      <c r="D88" s="4"/>
      <c r="E88" s="4"/>
      <c r="F88" s="4"/>
      <c r="G88" s="4"/>
      <c r="H88" s="4"/>
      <c r="I88" s="4"/>
      <c r="J88" s="4"/>
      <c r="K88" s="3"/>
      <c r="L88" s="3"/>
      <c r="M88" s="3"/>
      <c r="N88" s="3"/>
      <c r="O88" s="3"/>
      <c r="P88" s="269"/>
    </row>
  </sheetData>
  <mergeCells count="44">
    <mergeCell ref="O3:O4"/>
    <mergeCell ref="A2:B3"/>
    <mergeCell ref="P2:R2"/>
    <mergeCell ref="G3:I3"/>
    <mergeCell ref="A8:A10"/>
    <mergeCell ref="A41:A43"/>
    <mergeCell ref="A47:A49"/>
    <mergeCell ref="S2:U2"/>
    <mergeCell ref="S3:U3"/>
    <mergeCell ref="A14:A16"/>
    <mergeCell ref="N3:N4"/>
    <mergeCell ref="M3:M4"/>
    <mergeCell ref="M2:O2"/>
    <mergeCell ref="A5:A7"/>
    <mergeCell ref="J2:L2"/>
    <mergeCell ref="G2:I2"/>
    <mergeCell ref="A74:A76"/>
    <mergeCell ref="A56:A58"/>
    <mergeCell ref="A83:R83"/>
    <mergeCell ref="A59:A61"/>
    <mergeCell ref="A62:A64"/>
    <mergeCell ref="A65:A67"/>
    <mergeCell ref="A77:A79"/>
    <mergeCell ref="A82:R82"/>
    <mergeCell ref="A20:A22"/>
    <mergeCell ref="A11:A13"/>
    <mergeCell ref="A86:K86"/>
    <mergeCell ref="A26:A28"/>
    <mergeCell ref="A23:A25"/>
    <mergeCell ref="A50:A52"/>
    <mergeCell ref="A53:A55"/>
    <mergeCell ref="A68:A70"/>
    <mergeCell ref="A71:A73"/>
    <mergeCell ref="A44:A46"/>
    <mergeCell ref="A1:K1"/>
    <mergeCell ref="A38:A40"/>
    <mergeCell ref="A29:A31"/>
    <mergeCell ref="A32:A34"/>
    <mergeCell ref="A35:A37"/>
    <mergeCell ref="C2:C3"/>
    <mergeCell ref="A17:A19"/>
    <mergeCell ref="J3:L3"/>
    <mergeCell ref="D2:F2"/>
    <mergeCell ref="D3:F3"/>
  </mergeCells>
  <phoneticPr fontId="6"/>
  <pageMargins left="1.1811023622047245" right="0.78740157480314965" top="0.78740157480314965" bottom="0.78740157480314965" header="0" footer="0"/>
  <pageSetup paperSize="9" scale="68" fitToHeight="0" orientation="landscape" r:id="rId1"/>
  <headerFooter alignWithMargins="0"/>
  <rowBreaks count="3" manualBreakCount="3">
    <brk id="22160" min="188" max="40220" man="1"/>
    <brk id="26140" min="184" max="46680" man="1"/>
    <brk id="29988" min="180" max="505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L90"/>
  <sheetViews>
    <sheetView showGridLines="0" zoomScaleNormal="100" zoomScaleSheetLayoutView="80" workbookViewId="0">
      <pane xSplit="2" ySplit="19" topLeftCell="C49"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2"/>
  <cols>
    <col min="1" max="1" width="12" style="323" customWidth="1"/>
    <col min="2" max="2" width="7.453125" style="324" customWidth="1"/>
    <col min="3" max="3" width="11.6328125" style="323" customWidth="1"/>
    <col min="4" max="4" width="13" style="323" customWidth="1"/>
    <col min="5" max="5" width="10.6328125" style="151" customWidth="1"/>
    <col min="6" max="6" width="9.7265625" style="322" customWidth="1"/>
    <col min="7" max="7" width="12.453125" style="151" customWidth="1"/>
    <col min="8" max="12" width="10.6328125" style="151" customWidth="1"/>
    <col min="13" max="16" width="8.7265625" style="151" customWidth="1"/>
    <col min="17" max="17" width="10.36328125" style="151" customWidth="1"/>
    <col min="18" max="16384" width="9" style="151"/>
  </cols>
  <sheetData>
    <row r="1" spans="1:12" ht="18.75" customHeight="1" x14ac:dyDescent="0.2">
      <c r="A1" s="15" t="s">
        <v>188</v>
      </c>
      <c r="K1" s="353" t="s">
        <v>39</v>
      </c>
      <c r="L1" s="353"/>
    </row>
    <row r="2" spans="1:12" ht="15.75" customHeight="1" x14ac:dyDescent="0.2">
      <c r="A2" s="313"/>
      <c r="B2" s="313"/>
      <c r="C2" s="175" t="s">
        <v>187</v>
      </c>
      <c r="D2" s="175" t="s">
        <v>186</v>
      </c>
      <c r="E2" s="352" t="s">
        <v>185</v>
      </c>
      <c r="F2" s="351"/>
      <c r="G2" s="351"/>
      <c r="H2" s="351"/>
      <c r="I2" s="351"/>
      <c r="J2" s="351"/>
      <c r="K2" s="351"/>
      <c r="L2" s="350"/>
    </row>
    <row r="3" spans="1:12" ht="15.75" customHeight="1" x14ac:dyDescent="0.2">
      <c r="A3" s="313"/>
      <c r="B3" s="313"/>
      <c r="C3" s="165"/>
      <c r="D3" s="165"/>
      <c r="E3" s="352" t="s">
        <v>184</v>
      </c>
      <c r="F3" s="351"/>
      <c r="G3" s="351"/>
      <c r="H3" s="351"/>
      <c r="I3" s="351"/>
      <c r="J3" s="350"/>
      <c r="K3" s="203" t="s">
        <v>183</v>
      </c>
      <c r="L3" s="203" t="s">
        <v>182</v>
      </c>
    </row>
    <row r="4" spans="1:12" ht="12" customHeight="1" x14ac:dyDescent="0.2">
      <c r="A4" s="313"/>
      <c r="B4" s="313"/>
      <c r="C4" s="165"/>
      <c r="D4" s="165"/>
      <c r="E4" s="313" t="s">
        <v>181</v>
      </c>
      <c r="F4" s="191" t="s">
        <v>180</v>
      </c>
      <c r="G4" s="349"/>
      <c r="H4" s="348"/>
      <c r="I4" s="203" t="s">
        <v>179</v>
      </c>
      <c r="J4" s="176" t="s">
        <v>178</v>
      </c>
      <c r="K4" s="203"/>
      <c r="L4" s="203"/>
    </row>
    <row r="5" spans="1:12" ht="12" customHeight="1" x14ac:dyDescent="0.2">
      <c r="A5" s="313"/>
      <c r="B5" s="313"/>
      <c r="C5" s="165"/>
      <c r="D5" s="165"/>
      <c r="E5" s="313"/>
      <c r="F5" s="170"/>
      <c r="G5" s="347"/>
      <c r="H5" s="346"/>
      <c r="I5" s="203"/>
      <c r="J5" s="166"/>
      <c r="K5" s="203"/>
      <c r="L5" s="203"/>
    </row>
    <row r="6" spans="1:12" ht="12" customHeight="1" x14ac:dyDescent="0.2">
      <c r="A6" s="313"/>
      <c r="B6" s="313"/>
      <c r="C6" s="165"/>
      <c r="D6" s="165"/>
      <c r="E6" s="313"/>
      <c r="F6" s="170"/>
      <c r="G6" s="191" t="s">
        <v>177</v>
      </c>
      <c r="H6" s="345"/>
      <c r="I6" s="203"/>
      <c r="J6" s="166"/>
      <c r="K6" s="203"/>
      <c r="L6" s="203"/>
    </row>
    <row r="7" spans="1:12" ht="45" customHeight="1" x14ac:dyDescent="0.2">
      <c r="A7" s="313"/>
      <c r="B7" s="313"/>
      <c r="C7" s="195"/>
      <c r="D7" s="195"/>
      <c r="E7" s="313"/>
      <c r="F7" s="344"/>
      <c r="G7" s="344"/>
      <c r="H7" s="307" t="s">
        <v>176</v>
      </c>
      <c r="I7" s="203"/>
      <c r="J7" s="343"/>
      <c r="K7" s="203"/>
      <c r="L7" s="203"/>
    </row>
    <row r="8" spans="1:12" ht="12" customHeight="1" x14ac:dyDescent="0.2">
      <c r="A8" s="342" t="s">
        <v>29</v>
      </c>
      <c r="B8" s="121" t="s">
        <v>73</v>
      </c>
      <c r="C8" s="28">
        <f>+C9+C10</f>
        <v>144837</v>
      </c>
      <c r="D8" s="28">
        <f>+D9+D10</f>
        <v>9730</v>
      </c>
      <c r="E8" s="28">
        <f>+E9+E10</f>
        <v>839</v>
      </c>
      <c r="F8" s="28">
        <f>+F9+F10</f>
        <v>148</v>
      </c>
      <c r="G8" s="28">
        <f>+G9+G10</f>
        <v>69</v>
      </c>
      <c r="H8" s="28">
        <f>+H9+H10</f>
        <v>41</v>
      </c>
      <c r="I8" s="28">
        <f>+I9+I10</f>
        <v>66</v>
      </c>
      <c r="J8" s="28">
        <f>+J9+J10</f>
        <v>5955</v>
      </c>
      <c r="K8" s="28">
        <f>+K9+K10</f>
        <v>1249</v>
      </c>
      <c r="L8" s="28">
        <f>+L9+L10</f>
        <v>1473</v>
      </c>
    </row>
    <row r="9" spans="1:12" ht="12" customHeight="1" x14ac:dyDescent="0.2">
      <c r="A9" s="342"/>
      <c r="B9" s="121" t="s">
        <v>72</v>
      </c>
      <c r="C9" s="28">
        <v>61934</v>
      </c>
      <c r="D9" s="28">
        <v>5058</v>
      </c>
      <c r="E9" s="28">
        <v>427</v>
      </c>
      <c r="F9" s="28">
        <v>108</v>
      </c>
      <c r="G9" s="28">
        <v>49</v>
      </c>
      <c r="H9" s="28">
        <v>27</v>
      </c>
      <c r="I9" s="28">
        <v>41</v>
      </c>
      <c r="J9" s="28">
        <v>2937</v>
      </c>
      <c r="K9" s="28">
        <v>806</v>
      </c>
      <c r="L9" s="28">
        <v>739</v>
      </c>
    </row>
    <row r="10" spans="1:12" ht="12" customHeight="1" x14ac:dyDescent="0.2">
      <c r="A10" s="342"/>
      <c r="B10" s="121" t="s">
        <v>71</v>
      </c>
      <c r="C10" s="28">
        <v>82903</v>
      </c>
      <c r="D10" s="28">
        <v>4672</v>
      </c>
      <c r="E10" s="28">
        <v>412</v>
      </c>
      <c r="F10" s="28">
        <v>40</v>
      </c>
      <c r="G10" s="28">
        <v>20</v>
      </c>
      <c r="H10" s="28">
        <v>14</v>
      </c>
      <c r="I10" s="28">
        <v>25</v>
      </c>
      <c r="J10" s="28">
        <v>3018</v>
      </c>
      <c r="K10" s="28">
        <v>443</v>
      </c>
      <c r="L10" s="28">
        <v>734</v>
      </c>
    </row>
    <row r="11" spans="1:12" ht="12" customHeight="1" x14ac:dyDescent="0.2">
      <c r="A11" s="342" t="s">
        <v>44</v>
      </c>
      <c r="B11" s="121" t="s">
        <v>73</v>
      </c>
      <c r="C11" s="28">
        <f>SUM(C14+C17)</f>
        <v>5652</v>
      </c>
      <c r="D11" s="28">
        <f>SUM(D14+D17)</f>
        <v>338</v>
      </c>
      <c r="E11" s="28">
        <f>SUM(E14+E17)</f>
        <v>37</v>
      </c>
      <c r="F11" s="28">
        <f>SUM(F14+F17)</f>
        <v>5</v>
      </c>
      <c r="G11" s="28">
        <f>SUM(G14+G17)</f>
        <v>0</v>
      </c>
      <c r="H11" s="28">
        <f>SUM(H14+H17)</f>
        <v>0</v>
      </c>
      <c r="I11" s="28">
        <f>SUM(I14+I17)</f>
        <v>1</v>
      </c>
      <c r="J11" s="28">
        <f>SUM(J14+J17)</f>
        <v>206</v>
      </c>
      <c r="K11" s="28">
        <f>SUM(K14+K17)</f>
        <v>89</v>
      </c>
      <c r="L11" s="28">
        <f>SUM(L14+L17)</f>
        <v>0</v>
      </c>
    </row>
    <row r="12" spans="1:12" ht="12" customHeight="1" x14ac:dyDescent="0.2">
      <c r="A12" s="342"/>
      <c r="B12" s="121" t="s">
        <v>72</v>
      </c>
      <c r="C12" s="28">
        <f>SUM(C15+C18)</f>
        <v>2595</v>
      </c>
      <c r="D12" s="28">
        <f>SUM(D15+D18)</f>
        <v>166</v>
      </c>
      <c r="E12" s="28">
        <f>SUM(E15+E18)</f>
        <v>19</v>
      </c>
      <c r="F12" s="28">
        <f>SUM(F15+F18)</f>
        <v>5</v>
      </c>
      <c r="G12" s="28">
        <f>SUM(G15+G18)</f>
        <v>0</v>
      </c>
      <c r="H12" s="28">
        <f>SUM(H15+H18)</f>
        <v>0</v>
      </c>
      <c r="I12" s="28">
        <f>SUM(I15+I18)</f>
        <v>1</v>
      </c>
      <c r="J12" s="28">
        <f>SUM(J15+J18)</f>
        <v>90</v>
      </c>
      <c r="K12" s="28">
        <f>SUM(K15+K18)</f>
        <v>51</v>
      </c>
      <c r="L12" s="28">
        <f>SUM(L15+L18)</f>
        <v>0</v>
      </c>
    </row>
    <row r="13" spans="1:12" ht="12" customHeight="1" x14ac:dyDescent="0.2">
      <c r="A13" s="342"/>
      <c r="B13" s="121" t="s">
        <v>71</v>
      </c>
      <c r="C13" s="28">
        <f>SUM(C16+C19)</f>
        <v>3057</v>
      </c>
      <c r="D13" s="28">
        <f>SUM(D16+D19)</f>
        <v>172</v>
      </c>
      <c r="E13" s="28">
        <f>SUM(E16+E19)</f>
        <v>18</v>
      </c>
      <c r="F13" s="28">
        <f>SUM(F16+F19)</f>
        <v>0</v>
      </c>
      <c r="G13" s="28">
        <f>SUM(G16+G19)</f>
        <v>0</v>
      </c>
      <c r="H13" s="28">
        <f>SUM(H16+H19)</f>
        <v>0</v>
      </c>
      <c r="I13" s="28">
        <f>SUM(I16+I19)</f>
        <v>0</v>
      </c>
      <c r="J13" s="28">
        <f>SUM(J16+J19)</f>
        <v>116</v>
      </c>
      <c r="K13" s="28">
        <f>SUM(K16+K19)</f>
        <v>38</v>
      </c>
      <c r="L13" s="28">
        <f>SUM(L16+L19)</f>
        <v>0</v>
      </c>
    </row>
    <row r="14" spans="1:12" s="335" customFormat="1" ht="12" customHeight="1" x14ac:dyDescent="0.2">
      <c r="A14" s="288" t="s">
        <v>112</v>
      </c>
      <c r="B14" s="118" t="s">
        <v>73</v>
      </c>
      <c r="C14" s="219">
        <f>SUM(C15:C16)</f>
        <v>2751</v>
      </c>
      <c r="D14" s="219">
        <f>SUM(D15:D16)</f>
        <v>170</v>
      </c>
      <c r="E14" s="219">
        <f>SUM(E15:E16)</f>
        <v>18</v>
      </c>
      <c r="F14" s="219">
        <f>SUM(F15:F16)</f>
        <v>3</v>
      </c>
      <c r="G14" s="219">
        <f>SUM(G15:G16)</f>
        <v>0</v>
      </c>
      <c r="H14" s="219">
        <f>SUM(H15:H16)</f>
        <v>0</v>
      </c>
      <c r="I14" s="219">
        <f>SUM(I15:I16)</f>
        <v>0</v>
      </c>
      <c r="J14" s="219">
        <f>SUM(J15:J16)</f>
        <v>99</v>
      </c>
      <c r="K14" s="219">
        <f>SUM(K15:K16)</f>
        <v>50</v>
      </c>
      <c r="L14" s="219">
        <f>SUM(L15:L16)</f>
        <v>0</v>
      </c>
    </row>
    <row r="15" spans="1:12" s="335" customFormat="1" ht="12" customHeight="1" x14ac:dyDescent="0.2">
      <c r="A15" s="287"/>
      <c r="B15" s="118" t="s">
        <v>72</v>
      </c>
      <c r="C15" s="219">
        <v>1191</v>
      </c>
      <c r="D15" s="219">
        <v>79</v>
      </c>
      <c r="E15" s="219">
        <v>8</v>
      </c>
      <c r="F15" s="338">
        <v>3</v>
      </c>
      <c r="G15" s="338">
        <v>0</v>
      </c>
      <c r="H15" s="338">
        <v>0</v>
      </c>
      <c r="I15" s="338">
        <v>0</v>
      </c>
      <c r="J15" s="338">
        <v>44</v>
      </c>
      <c r="K15" s="338">
        <v>24</v>
      </c>
      <c r="L15" s="338">
        <v>0</v>
      </c>
    </row>
    <row r="16" spans="1:12" s="335" customFormat="1" ht="12" customHeight="1" x14ac:dyDescent="0.2">
      <c r="A16" s="286"/>
      <c r="B16" s="118" t="s">
        <v>71</v>
      </c>
      <c r="C16" s="219">
        <v>1560</v>
      </c>
      <c r="D16" s="219">
        <v>91</v>
      </c>
      <c r="E16" s="219">
        <v>10</v>
      </c>
      <c r="F16" s="338">
        <v>0</v>
      </c>
      <c r="G16" s="338">
        <v>0</v>
      </c>
      <c r="H16" s="338">
        <v>0</v>
      </c>
      <c r="I16" s="338">
        <v>0</v>
      </c>
      <c r="J16" s="338">
        <v>55</v>
      </c>
      <c r="K16" s="338">
        <v>26</v>
      </c>
      <c r="L16" s="338">
        <v>0</v>
      </c>
    </row>
    <row r="17" spans="1:12" s="335" customFormat="1" ht="12" customHeight="1" x14ac:dyDescent="0.2">
      <c r="A17" s="341" t="s">
        <v>42</v>
      </c>
      <c r="B17" s="118" t="s">
        <v>73</v>
      </c>
      <c r="C17" s="219">
        <f>IF(SUM(C20,C23,C26,C29,C32,C35,C38,C41)=0,"-",SUM(C20,C23,C26,C29,C32,C35,C38,C41))</f>
        <v>2901</v>
      </c>
      <c r="D17" s="219">
        <f>IF(SUM(D20,D23,D26,D29,D32,D35,D38,D41)=0,"-",SUM(D20,D23,D26,D29,D32,D35,D38,D41))</f>
        <v>168</v>
      </c>
      <c r="E17" s="219">
        <f>IF(SUM(E20,E23,E26,E29,E32,E35,E38,E41)=0,"-",SUM(E20,E23,E26,E29,E32,E35,E38,E41))</f>
        <v>19</v>
      </c>
      <c r="F17" s="219">
        <f>IF(SUM(F20,F23,F26,F29,F32,F35,F38,F41)=0,"-",SUM(F20,F23,F26,F29,F32,F35,F38,F41))</f>
        <v>2</v>
      </c>
      <c r="G17" s="219" t="str">
        <f>IF(SUM(G20,G23,G26,G29,G32,G35,G38,G41)=0,"-",SUM(G20,G23,G26,G29,G32,G35,G38,G41))</f>
        <v>-</v>
      </c>
      <c r="H17" s="219" t="str">
        <f>IF(SUM(H20,H23,H26,H29,H32,H35,H38,H41)=0,"-",SUM(H20,H23,H26,H29,H32,H35,H38,H41))</f>
        <v>-</v>
      </c>
      <c r="I17" s="219">
        <f>IF(SUM(I20,I23,I26,I29,I32,I35,I38,I41)=0,"-",SUM(I20,I23,I26,I29,I32,I35,I38,I41))</f>
        <v>1</v>
      </c>
      <c r="J17" s="219">
        <f>IF(SUM(J20,J23,J26,J29,J32,J35,J38,J41)=0,"-",SUM(J20,J23,J26,J29,J32,J35,J38,J41))</f>
        <v>107</v>
      </c>
      <c r="K17" s="219">
        <f>IF(SUM(K20,K23,K26,K29,K32,K35,K38,K41)=0,"-",SUM(K20,K23,K26,K29,K32,K35,K38,K41))</f>
        <v>39</v>
      </c>
      <c r="L17" s="219" t="str">
        <f>IF(SUM(L20,L23,L26,L29,L32,L35,L38,L41)=0,"-",SUM(L20,L23,L26,L29,L32,L35,L38,L41))</f>
        <v>-</v>
      </c>
    </row>
    <row r="18" spans="1:12" s="335" customFormat="1" ht="12" customHeight="1" x14ac:dyDescent="0.2">
      <c r="A18" s="340"/>
      <c r="B18" s="118" t="s">
        <v>72</v>
      </c>
      <c r="C18" s="219">
        <f>IF(SUM(C21,C24,C27,C30,C33,C36,C39,C42)=0,"-",SUM(C21,C24,C27,C30,C33,C36,C39,C42))</f>
        <v>1404</v>
      </c>
      <c r="D18" s="219">
        <f>IF(SUM(D21,D24,D27,D30,D33,D36,D39,D42)=0,"-",SUM(D21,D24,D27,D30,D33,D36,D39,D42))</f>
        <v>87</v>
      </c>
      <c r="E18" s="219">
        <f>IF(SUM(E21,E24,E27,E30,E33,E36,E39,E42)=0,"-",SUM(E21,E24,E27,E30,E33,E36,E39,E42))</f>
        <v>11</v>
      </c>
      <c r="F18" s="219">
        <f>IF(SUM(F21,F24,F27,F30,F33,F36,F39,F42)=0,"-",SUM(F21,F24,F27,F30,F33,F36,F39,F42))</f>
        <v>2</v>
      </c>
      <c r="G18" s="219" t="str">
        <f>IF(SUM(G21,G24,G27,G30,G33,G36,G39,G42)=0,"-",SUM(G21,G24,G27,G30,G33,G36,G39,G42))</f>
        <v>-</v>
      </c>
      <c r="H18" s="219" t="str">
        <f>IF(SUM(H21,H24,H27,H30,H33,H36,H39,H42)=0,"-",SUM(H21,H24,H27,H30,H33,H36,H39,H42))</f>
        <v>-</v>
      </c>
      <c r="I18" s="219">
        <f>IF(SUM(I21,I24,I27,I30,I33,I36,I39,I42)=0,"-",SUM(I21,I24,I27,I30,I33,I36,I39,I42))</f>
        <v>1</v>
      </c>
      <c r="J18" s="219">
        <f>IF(SUM(J21,J24,J27,J30,J33,J36,J39,J42)=0,"-",SUM(J21,J24,J27,J30,J33,J36,J39,J42))</f>
        <v>46</v>
      </c>
      <c r="K18" s="219">
        <f>IF(SUM(K21,K24,K27,K30,K33,K36,K39,K42)=0,"-",SUM(K21,K24,K27,K30,K33,K36,K39,K42))</f>
        <v>27</v>
      </c>
      <c r="L18" s="219" t="str">
        <f>IF(SUM(L21,L24,L27,L30,L33,L36,L39,L42)=0,"-",SUM(L21,L24,L27,L30,L33,L36,L39,L42))</f>
        <v>-</v>
      </c>
    </row>
    <row r="19" spans="1:12" s="335" customFormat="1" ht="12" customHeight="1" x14ac:dyDescent="0.2">
      <c r="A19" s="340"/>
      <c r="B19" s="118" t="s">
        <v>71</v>
      </c>
      <c r="C19" s="219">
        <f>IF(SUM(C22,C25,C28,C31,C34,C37,C40,C43)=0,"-",SUM(C22,C25,C28,C31,C34,C37,C40,C43))</f>
        <v>1497</v>
      </c>
      <c r="D19" s="219">
        <f>IF(SUM(D22,D25,D28,D31,D34,D37,D40,D43)=0,"-",SUM(D22,D25,D28,D31,D34,D37,D40,D43))</f>
        <v>81</v>
      </c>
      <c r="E19" s="219">
        <f>IF(SUM(E22,E25,E28,E31,E34,E37,E40,E43)=0,"-",SUM(E22,E25,E28,E31,E34,E37,E40,E43))</f>
        <v>8</v>
      </c>
      <c r="F19" s="219" t="str">
        <f>IF(SUM(F22,F25,F28,F31,F34,F37,F40,F43)=0,"-",SUM(F22,F25,F28,F31,F34,F37,F40,F43))</f>
        <v>-</v>
      </c>
      <c r="G19" s="219" t="str">
        <f>IF(SUM(G22,G25,G28,G31,G34,G37,G40,G43)=0,"-",SUM(G22,G25,G28,G31,G34,G37,G40,G43))</f>
        <v>-</v>
      </c>
      <c r="H19" s="219" t="str">
        <f>IF(SUM(H22,H25,H28,H31,H34,H37,H40,H43)=0,"-",SUM(H22,H25,H28,H31,H34,H37,H40,H43))</f>
        <v>-</v>
      </c>
      <c r="I19" s="219" t="str">
        <f>IF(SUM(I22,I25,I28,I31,I34,I37,I40,I43)=0,"-",SUM(I22,I25,I28,I31,I34,I37,I40,I43))</f>
        <v>-</v>
      </c>
      <c r="J19" s="219">
        <f>IF(SUM(J22,J25,J28,J31,J34,J37,J40,J43)=0,"-",SUM(J22,J25,J28,J31,J34,J37,J40,J43))</f>
        <v>61</v>
      </c>
      <c r="K19" s="219">
        <f>IF(SUM(K22,K25,K28,K31,K34,K37,K40,K43)=0,"-",SUM(K22,K25,K28,K31,K34,K37,K40,K43))</f>
        <v>12</v>
      </c>
      <c r="L19" s="219" t="str">
        <f>IF(SUM(L22,L25,L28,L31,L34,L37,L40,L43)=0,"-",SUM(L22,L25,L28,L31,L34,L37,L40,L43))</f>
        <v>-</v>
      </c>
    </row>
    <row r="20" spans="1:12" s="335" customFormat="1" ht="12" customHeight="1" x14ac:dyDescent="0.2">
      <c r="A20" s="284" t="s">
        <v>25</v>
      </c>
      <c r="B20" s="216" t="s">
        <v>73</v>
      </c>
      <c r="C20" s="215">
        <f>IF(SUM(C21,C22)=0,"-",SUM(C21,C22))</f>
        <v>972</v>
      </c>
      <c r="D20" s="215">
        <f>IF(SUM(D21,D22)=0,"-",SUM(D21,D22))</f>
        <v>23</v>
      </c>
      <c r="E20" s="215">
        <f>IF(SUM(E21,E22)=0,"-",SUM(E21,E22))</f>
        <v>1</v>
      </c>
      <c r="F20" s="215" t="str">
        <f>IF(SUM(F21,F22)=0,"-",SUM(F21,F22))</f>
        <v>-</v>
      </c>
      <c r="G20" s="215" t="str">
        <f>IF(SUM(G21,G22)=0,"-",SUM(G21,G22))</f>
        <v>-</v>
      </c>
      <c r="H20" s="215" t="str">
        <f>IF(SUM(H21,H22)=0,"-",SUM(H21,H22))</f>
        <v>-</v>
      </c>
      <c r="I20" s="215" t="str">
        <f>IF(SUM(I21,I22)=0,"-",SUM(I21,I22))</f>
        <v>-</v>
      </c>
      <c r="J20" s="215">
        <f>IF(SUM(J21,J22)=0,"-",SUM(J21,J22))</f>
        <v>19</v>
      </c>
      <c r="K20" s="215">
        <f>IF(SUM(K21,K22)=0,"-",SUM(K21,K22))</f>
        <v>3</v>
      </c>
      <c r="L20" s="215" t="str">
        <f>IF(SUM(L21,L22)=0,"-",SUM(L21,L22))</f>
        <v>-</v>
      </c>
    </row>
    <row r="21" spans="1:12" s="335" customFormat="1" ht="12" customHeight="1" x14ac:dyDescent="0.2">
      <c r="A21" s="283"/>
      <c r="B21" s="216" t="s">
        <v>72</v>
      </c>
      <c r="C21" s="215">
        <v>533</v>
      </c>
      <c r="D21" s="215">
        <v>17</v>
      </c>
      <c r="E21" s="215">
        <v>1</v>
      </c>
      <c r="F21" s="337" t="s">
        <v>70</v>
      </c>
      <c r="G21" s="337" t="s">
        <v>70</v>
      </c>
      <c r="H21" s="337" t="s">
        <v>70</v>
      </c>
      <c r="I21" s="337" t="s">
        <v>70</v>
      </c>
      <c r="J21" s="337">
        <v>13</v>
      </c>
      <c r="K21" s="337">
        <v>3</v>
      </c>
      <c r="L21" s="337" t="s">
        <v>70</v>
      </c>
    </row>
    <row r="22" spans="1:12" s="335" customFormat="1" ht="12" customHeight="1" x14ac:dyDescent="0.2">
      <c r="A22" s="282"/>
      <c r="B22" s="216" t="s">
        <v>71</v>
      </c>
      <c r="C22" s="215">
        <v>439</v>
      </c>
      <c r="D22" s="215">
        <v>6</v>
      </c>
      <c r="E22" s="215" t="s">
        <v>70</v>
      </c>
      <c r="F22" s="337" t="s">
        <v>70</v>
      </c>
      <c r="G22" s="337" t="s">
        <v>70</v>
      </c>
      <c r="H22" s="337" t="s">
        <v>70</v>
      </c>
      <c r="I22" s="337" t="s">
        <v>70</v>
      </c>
      <c r="J22" s="337">
        <v>6</v>
      </c>
      <c r="K22" s="337" t="s">
        <v>70</v>
      </c>
      <c r="L22" s="337" t="s">
        <v>70</v>
      </c>
    </row>
    <row r="23" spans="1:12" s="335" customFormat="1" ht="12" customHeight="1" x14ac:dyDescent="0.2">
      <c r="A23" s="284" t="s">
        <v>24</v>
      </c>
      <c r="B23" s="216" t="s">
        <v>73</v>
      </c>
      <c r="C23" s="215">
        <f>IF(SUM(C24,C25)=0,"-",SUM(C24,C25))</f>
        <v>184</v>
      </c>
      <c r="D23" s="215">
        <f>IF(SUM(D24,D25)=0,"-",SUM(D24,D25))</f>
        <v>17</v>
      </c>
      <c r="E23" s="215">
        <f>IF(SUM(E24,E25)=0,"-",SUM(E24,E25))</f>
        <v>5</v>
      </c>
      <c r="F23" s="215" t="str">
        <f>IF(SUM(F24,F25)=0,"-",SUM(F24,F25))</f>
        <v>-</v>
      </c>
      <c r="G23" s="215" t="str">
        <f>IF(SUM(G24,G25)=0,"-",SUM(G24,G25))</f>
        <v>-</v>
      </c>
      <c r="H23" s="215" t="str">
        <f>IF(SUM(H24,H25)=0,"-",SUM(H24,H25))</f>
        <v>-</v>
      </c>
      <c r="I23" s="215" t="str">
        <f>IF(SUM(I24,I25)=0,"-",SUM(I24,I25))</f>
        <v>-</v>
      </c>
      <c r="J23" s="215">
        <f>IF(SUM(J24,J25)=0,"-",SUM(J24,J25))</f>
        <v>12</v>
      </c>
      <c r="K23" s="215" t="str">
        <f>IF(SUM(K24,K25)=0,"-",SUM(K24,K25))</f>
        <v>-</v>
      </c>
      <c r="L23" s="215" t="str">
        <f>IF(SUM(L24,L25)=0,"-",SUM(L24,L25))</f>
        <v>-</v>
      </c>
    </row>
    <row r="24" spans="1:12" s="335" customFormat="1" ht="12" customHeight="1" x14ac:dyDescent="0.2">
      <c r="A24" s="283"/>
      <c r="B24" s="216" t="s">
        <v>72</v>
      </c>
      <c r="C24" s="215">
        <v>65</v>
      </c>
      <c r="D24" s="215">
        <v>5</v>
      </c>
      <c r="E24" s="215" t="s">
        <v>70</v>
      </c>
      <c r="F24" s="337" t="s">
        <v>70</v>
      </c>
      <c r="G24" s="337" t="s">
        <v>70</v>
      </c>
      <c r="H24" s="337" t="s">
        <v>70</v>
      </c>
      <c r="I24" s="337" t="s">
        <v>70</v>
      </c>
      <c r="J24" s="337">
        <v>5</v>
      </c>
      <c r="K24" s="337" t="s">
        <v>70</v>
      </c>
      <c r="L24" s="337" t="s">
        <v>70</v>
      </c>
    </row>
    <row r="25" spans="1:12" s="335" customFormat="1" ht="12" customHeight="1" x14ac:dyDescent="0.2">
      <c r="A25" s="282"/>
      <c r="B25" s="216" t="s">
        <v>71</v>
      </c>
      <c r="C25" s="215">
        <v>119</v>
      </c>
      <c r="D25" s="215">
        <v>12</v>
      </c>
      <c r="E25" s="215">
        <v>5</v>
      </c>
      <c r="F25" s="337" t="s">
        <v>70</v>
      </c>
      <c r="G25" s="337" t="s">
        <v>70</v>
      </c>
      <c r="H25" s="337" t="s">
        <v>70</v>
      </c>
      <c r="I25" s="337" t="s">
        <v>70</v>
      </c>
      <c r="J25" s="337">
        <v>7</v>
      </c>
      <c r="K25" s="337" t="s">
        <v>70</v>
      </c>
      <c r="L25" s="337" t="s">
        <v>70</v>
      </c>
    </row>
    <row r="26" spans="1:12" s="335" customFormat="1" ht="12" customHeight="1" x14ac:dyDescent="0.2">
      <c r="A26" s="284" t="s">
        <v>23</v>
      </c>
      <c r="B26" s="216" t="s">
        <v>73</v>
      </c>
      <c r="C26" s="215">
        <f>IF(SUM(C27,C28)=0,"-",SUM(C27,C28))</f>
        <v>80</v>
      </c>
      <c r="D26" s="215">
        <f>IF(SUM(D27,D28)=0,"-",SUM(D27,D28))</f>
        <v>1</v>
      </c>
      <c r="E26" s="215" t="str">
        <f>IF(SUM(E27,E28)=0,"-",SUM(E27,E28))</f>
        <v>-</v>
      </c>
      <c r="F26" s="215" t="str">
        <f>IF(SUM(F27,F28)=0,"-",SUM(F27,F28))</f>
        <v>-</v>
      </c>
      <c r="G26" s="215" t="str">
        <f>IF(SUM(G27,G28)=0,"-",SUM(G27,G28))</f>
        <v>-</v>
      </c>
      <c r="H26" s="215" t="str">
        <f>IF(SUM(H27,H28)=0,"-",SUM(H27,H28))</f>
        <v>-</v>
      </c>
      <c r="I26" s="215" t="str">
        <f>IF(SUM(I27,I28)=0,"-",SUM(I27,I28))</f>
        <v>-</v>
      </c>
      <c r="J26" s="215">
        <f>IF(SUM(J27,J28)=0,"-",SUM(J27,J28))</f>
        <v>1</v>
      </c>
      <c r="K26" s="215" t="str">
        <f>IF(SUM(K27,K28)=0,"-",SUM(K27,K28))</f>
        <v>-</v>
      </c>
      <c r="L26" s="215" t="str">
        <f>IF(SUM(L27,L28)=0,"-",SUM(L27,L28))</f>
        <v>-</v>
      </c>
    </row>
    <row r="27" spans="1:12" s="335" customFormat="1" ht="12" customHeight="1" x14ac:dyDescent="0.2">
      <c r="A27" s="283"/>
      <c r="B27" s="216" t="s">
        <v>72</v>
      </c>
      <c r="C27" s="215">
        <v>40</v>
      </c>
      <c r="D27" s="215" t="s">
        <v>70</v>
      </c>
      <c r="E27" s="215" t="s">
        <v>70</v>
      </c>
      <c r="F27" s="337" t="s">
        <v>70</v>
      </c>
      <c r="G27" s="337" t="s">
        <v>70</v>
      </c>
      <c r="H27" s="337" t="s">
        <v>70</v>
      </c>
      <c r="I27" s="337" t="s">
        <v>70</v>
      </c>
      <c r="J27" s="337" t="s">
        <v>70</v>
      </c>
      <c r="K27" s="337" t="s">
        <v>70</v>
      </c>
      <c r="L27" s="337" t="s">
        <v>70</v>
      </c>
    </row>
    <row r="28" spans="1:12" s="335" customFormat="1" ht="12" customHeight="1" x14ac:dyDescent="0.2">
      <c r="A28" s="282"/>
      <c r="B28" s="216" t="s">
        <v>71</v>
      </c>
      <c r="C28" s="215">
        <v>40</v>
      </c>
      <c r="D28" s="215">
        <v>1</v>
      </c>
      <c r="E28" s="215" t="s">
        <v>70</v>
      </c>
      <c r="F28" s="337" t="s">
        <v>70</v>
      </c>
      <c r="G28" s="337" t="s">
        <v>70</v>
      </c>
      <c r="H28" s="337" t="s">
        <v>70</v>
      </c>
      <c r="I28" s="337" t="s">
        <v>70</v>
      </c>
      <c r="J28" s="337">
        <v>1</v>
      </c>
      <c r="K28" s="337" t="s">
        <v>70</v>
      </c>
      <c r="L28" s="337" t="s">
        <v>70</v>
      </c>
    </row>
    <row r="29" spans="1:12" s="335" customFormat="1" ht="12" customHeight="1" x14ac:dyDescent="0.2">
      <c r="A29" s="284" t="s">
        <v>22</v>
      </c>
      <c r="B29" s="216" t="s">
        <v>73</v>
      </c>
      <c r="C29" s="215">
        <f>IF(SUM(C30,C31)=0,"-",SUM(C30,C31))</f>
        <v>239</v>
      </c>
      <c r="D29" s="215">
        <f>IF(SUM(D30,D31)=0,"-",SUM(D30,D31))</f>
        <v>14</v>
      </c>
      <c r="E29" s="215">
        <f>IF(SUM(E30,E31)=0,"-",SUM(E30,E31))</f>
        <v>4</v>
      </c>
      <c r="F29" s="215" t="str">
        <f>IF(SUM(F30,F31)=0,"-",SUM(F30,F31))</f>
        <v>-</v>
      </c>
      <c r="G29" s="215" t="str">
        <f>IF(SUM(G30,G31)=0,"-",SUM(G30,G31))</f>
        <v>-</v>
      </c>
      <c r="H29" s="215" t="str">
        <f>IF(SUM(H30,H31)=0,"-",SUM(H30,H31))</f>
        <v>-</v>
      </c>
      <c r="I29" s="215" t="str">
        <f>IF(SUM(I30,I31)=0,"-",SUM(I30,I31))</f>
        <v>-</v>
      </c>
      <c r="J29" s="215">
        <f>IF(SUM(J30,J31)=0,"-",SUM(J30,J31))</f>
        <v>10</v>
      </c>
      <c r="K29" s="215" t="str">
        <f>IF(SUM(K30,K31)=0,"-",SUM(K30,K31))</f>
        <v>-</v>
      </c>
      <c r="L29" s="215" t="str">
        <f>IF(SUM(L30,L31)=0,"-",SUM(L30,L31))</f>
        <v>-</v>
      </c>
    </row>
    <row r="30" spans="1:12" s="335" customFormat="1" ht="12" customHeight="1" x14ac:dyDescent="0.2">
      <c r="A30" s="283"/>
      <c r="B30" s="216" t="s">
        <v>72</v>
      </c>
      <c r="C30" s="215">
        <v>112</v>
      </c>
      <c r="D30" s="215">
        <v>9</v>
      </c>
      <c r="E30" s="215">
        <v>4</v>
      </c>
      <c r="F30" s="337" t="s">
        <v>70</v>
      </c>
      <c r="G30" s="337" t="s">
        <v>70</v>
      </c>
      <c r="H30" s="337" t="s">
        <v>70</v>
      </c>
      <c r="I30" s="337" t="s">
        <v>70</v>
      </c>
      <c r="J30" s="337">
        <v>5</v>
      </c>
      <c r="K30" s="337" t="s">
        <v>70</v>
      </c>
      <c r="L30" s="337" t="s">
        <v>70</v>
      </c>
    </row>
    <row r="31" spans="1:12" s="335" customFormat="1" ht="12" customHeight="1" x14ac:dyDescent="0.2">
      <c r="A31" s="282"/>
      <c r="B31" s="216" t="s">
        <v>71</v>
      </c>
      <c r="C31" s="215">
        <v>127</v>
      </c>
      <c r="D31" s="215">
        <v>5</v>
      </c>
      <c r="E31" s="215" t="s">
        <v>70</v>
      </c>
      <c r="F31" s="337" t="s">
        <v>70</v>
      </c>
      <c r="G31" s="337" t="s">
        <v>70</v>
      </c>
      <c r="H31" s="337" t="s">
        <v>70</v>
      </c>
      <c r="I31" s="337" t="s">
        <v>70</v>
      </c>
      <c r="J31" s="337">
        <v>5</v>
      </c>
      <c r="K31" s="337" t="s">
        <v>70</v>
      </c>
      <c r="L31" s="337" t="s">
        <v>70</v>
      </c>
    </row>
    <row r="32" spans="1:12" s="335" customFormat="1" ht="12" customHeight="1" x14ac:dyDescent="0.2">
      <c r="A32" s="284" t="s">
        <v>41</v>
      </c>
      <c r="B32" s="216" t="s">
        <v>73</v>
      </c>
      <c r="C32" s="215">
        <f>IF(SUM(C33,C34)=0,"-",SUM(C33,C34))</f>
        <v>6</v>
      </c>
      <c r="D32" s="215" t="str">
        <f>IF(SUM(D33,D34)=0,"-",SUM(D33,D34))</f>
        <v>-</v>
      </c>
      <c r="E32" s="215" t="str">
        <f>IF(SUM(E33,E34)=0,"-",SUM(E33,E34))</f>
        <v>-</v>
      </c>
      <c r="F32" s="215" t="str">
        <f>IF(SUM(F33,F34)=0,"-",SUM(F33,F34))</f>
        <v>-</v>
      </c>
      <c r="G32" s="215" t="str">
        <f>IF(SUM(G33,G34)=0,"-",SUM(G33,G34))</f>
        <v>-</v>
      </c>
      <c r="H32" s="215" t="str">
        <f>IF(SUM(H33,H34)=0,"-",SUM(H33,H34))</f>
        <v>-</v>
      </c>
      <c r="I32" s="215" t="str">
        <f>IF(SUM(I33,I34)=0,"-",SUM(I33,I34))</f>
        <v>-</v>
      </c>
      <c r="J32" s="215" t="str">
        <f>IF(SUM(J33,J34)=0,"-",SUM(J33,J34))</f>
        <v>-</v>
      </c>
      <c r="K32" s="215" t="str">
        <f>IF(SUM(K33,K34)=0,"-",SUM(K33,K34))</f>
        <v>-</v>
      </c>
      <c r="L32" s="215" t="str">
        <f>IF(SUM(L33,L34)=0,"-",SUM(L33,L34))</f>
        <v>-</v>
      </c>
    </row>
    <row r="33" spans="1:12" s="335" customFormat="1" ht="12" customHeight="1" x14ac:dyDescent="0.2">
      <c r="A33" s="283"/>
      <c r="B33" s="216" t="s">
        <v>72</v>
      </c>
      <c r="C33" s="215">
        <v>2</v>
      </c>
      <c r="D33" s="215" t="s">
        <v>70</v>
      </c>
      <c r="E33" s="215" t="s">
        <v>70</v>
      </c>
      <c r="F33" s="337" t="s">
        <v>70</v>
      </c>
      <c r="G33" s="337" t="s">
        <v>70</v>
      </c>
      <c r="H33" s="337" t="s">
        <v>70</v>
      </c>
      <c r="I33" s="337" t="s">
        <v>70</v>
      </c>
      <c r="J33" s="337" t="s">
        <v>70</v>
      </c>
      <c r="K33" s="337" t="s">
        <v>70</v>
      </c>
      <c r="L33" s="337" t="s">
        <v>70</v>
      </c>
    </row>
    <row r="34" spans="1:12" s="335" customFormat="1" ht="12" customHeight="1" x14ac:dyDescent="0.2">
      <c r="A34" s="282"/>
      <c r="B34" s="216" t="s">
        <v>71</v>
      </c>
      <c r="C34" s="215">
        <v>4</v>
      </c>
      <c r="D34" s="215" t="s">
        <v>70</v>
      </c>
      <c r="E34" s="215" t="s">
        <v>70</v>
      </c>
      <c r="F34" s="337" t="s">
        <v>70</v>
      </c>
      <c r="G34" s="337" t="s">
        <v>70</v>
      </c>
      <c r="H34" s="337" t="s">
        <v>70</v>
      </c>
      <c r="I34" s="337" t="s">
        <v>70</v>
      </c>
      <c r="J34" s="337" t="s">
        <v>70</v>
      </c>
      <c r="K34" s="337" t="s">
        <v>70</v>
      </c>
      <c r="L34" s="337" t="s">
        <v>70</v>
      </c>
    </row>
    <row r="35" spans="1:12" s="335" customFormat="1" ht="12" customHeight="1" x14ac:dyDescent="0.2">
      <c r="A35" s="284" t="s">
        <v>20</v>
      </c>
      <c r="B35" s="216" t="s">
        <v>73</v>
      </c>
      <c r="C35" s="215">
        <f>IF(SUM(C36,C37)=0,"-",SUM(C36,C37))</f>
        <v>863</v>
      </c>
      <c r="D35" s="215">
        <f>IF(SUM(D36,D37)=0,"-",SUM(D36,D37))</f>
        <v>92</v>
      </c>
      <c r="E35" s="215">
        <f>IF(SUM(E36,E37)=0,"-",SUM(E36,E37))</f>
        <v>7</v>
      </c>
      <c r="F35" s="215">
        <f>IF(SUM(F36,F37)=0,"-",SUM(F36,F37))</f>
        <v>2</v>
      </c>
      <c r="G35" s="215" t="str">
        <f>IF(SUM(G36,G37)=0,"-",SUM(G36,G37))</f>
        <v>-</v>
      </c>
      <c r="H35" s="215" t="str">
        <f>IF(SUM(H36,H37)=0,"-",SUM(H36,H37))</f>
        <v>-</v>
      </c>
      <c r="I35" s="215">
        <f>IF(SUM(I36,I37)=0,"-",SUM(I36,I37))</f>
        <v>1</v>
      </c>
      <c r="J35" s="215">
        <f>IF(SUM(J36,J37)=0,"-",SUM(J36,J37))</f>
        <v>54</v>
      </c>
      <c r="K35" s="215">
        <f>IF(SUM(K36,K37)=0,"-",SUM(K36,K37))</f>
        <v>28</v>
      </c>
      <c r="L35" s="215" t="str">
        <f>IF(SUM(L36,L37)=0,"-",SUM(L36,L37))</f>
        <v>-</v>
      </c>
    </row>
    <row r="36" spans="1:12" s="335" customFormat="1" ht="12" customHeight="1" x14ac:dyDescent="0.2">
      <c r="A36" s="283"/>
      <c r="B36" s="216" t="s">
        <v>72</v>
      </c>
      <c r="C36" s="215">
        <v>384</v>
      </c>
      <c r="D36" s="215">
        <v>41</v>
      </c>
      <c r="E36" s="215">
        <v>4</v>
      </c>
      <c r="F36" s="337">
        <v>2</v>
      </c>
      <c r="G36" s="337" t="s">
        <v>70</v>
      </c>
      <c r="H36" s="337" t="s">
        <v>70</v>
      </c>
      <c r="I36" s="337">
        <v>1</v>
      </c>
      <c r="J36" s="337">
        <v>15</v>
      </c>
      <c r="K36" s="337">
        <v>19</v>
      </c>
      <c r="L36" s="337" t="s">
        <v>70</v>
      </c>
    </row>
    <row r="37" spans="1:12" s="335" customFormat="1" ht="12" customHeight="1" x14ac:dyDescent="0.2">
      <c r="A37" s="282"/>
      <c r="B37" s="216" t="s">
        <v>71</v>
      </c>
      <c r="C37" s="215">
        <v>479</v>
      </c>
      <c r="D37" s="215">
        <v>51</v>
      </c>
      <c r="E37" s="215">
        <v>3</v>
      </c>
      <c r="F37" s="337" t="s">
        <v>70</v>
      </c>
      <c r="G37" s="337" t="s">
        <v>70</v>
      </c>
      <c r="H37" s="337" t="s">
        <v>70</v>
      </c>
      <c r="I37" s="337" t="s">
        <v>70</v>
      </c>
      <c r="J37" s="337">
        <v>39</v>
      </c>
      <c r="K37" s="337">
        <v>9</v>
      </c>
      <c r="L37" s="337" t="s">
        <v>70</v>
      </c>
    </row>
    <row r="38" spans="1:12" s="335" customFormat="1" ht="12" customHeight="1" x14ac:dyDescent="0.2">
      <c r="A38" s="284" t="s">
        <v>19</v>
      </c>
      <c r="B38" s="216" t="s">
        <v>73</v>
      </c>
      <c r="C38" s="215">
        <f>IF(SUM(C39,C40)=0,"-",SUM(C39,C40))</f>
        <v>145</v>
      </c>
      <c r="D38" s="215">
        <f>IF(SUM(D39,D40)=0,"-",SUM(D39,D40))</f>
        <v>1</v>
      </c>
      <c r="E38" s="215" t="str">
        <f>IF(SUM(E39,E40)=0,"-",SUM(E39,E40))</f>
        <v>-</v>
      </c>
      <c r="F38" s="215" t="str">
        <f>IF(SUM(F39,F40)=0,"-",SUM(F39,F40))</f>
        <v>-</v>
      </c>
      <c r="G38" s="215" t="str">
        <f>IF(SUM(G39,G40)=0,"-",SUM(G39,G40))</f>
        <v>-</v>
      </c>
      <c r="H38" s="215" t="str">
        <f>IF(SUM(H39,H40)=0,"-",SUM(H39,H40))</f>
        <v>-</v>
      </c>
      <c r="I38" s="215" t="str">
        <f>IF(SUM(I39,I40)=0,"-",SUM(I39,I40))</f>
        <v>-</v>
      </c>
      <c r="J38" s="215" t="str">
        <f>IF(SUM(J39,J40)=0,"-",SUM(J39,J40))</f>
        <v>-</v>
      </c>
      <c r="K38" s="215">
        <f>IF(SUM(K39,K40)=0,"-",SUM(K39,K40))</f>
        <v>1</v>
      </c>
      <c r="L38" s="215" t="str">
        <f>IF(SUM(L39,L40)=0,"-",SUM(L39,L40))</f>
        <v>-</v>
      </c>
    </row>
    <row r="39" spans="1:12" s="335" customFormat="1" ht="12" customHeight="1" x14ac:dyDescent="0.2">
      <c r="A39" s="283"/>
      <c r="B39" s="216" t="s">
        <v>72</v>
      </c>
      <c r="C39" s="215">
        <v>68</v>
      </c>
      <c r="D39" s="215">
        <v>1</v>
      </c>
      <c r="E39" s="215" t="s">
        <v>70</v>
      </c>
      <c r="F39" s="337" t="s">
        <v>70</v>
      </c>
      <c r="G39" s="337" t="s">
        <v>70</v>
      </c>
      <c r="H39" s="337" t="s">
        <v>70</v>
      </c>
      <c r="I39" s="337" t="s">
        <v>70</v>
      </c>
      <c r="J39" s="337" t="s">
        <v>70</v>
      </c>
      <c r="K39" s="337">
        <v>1</v>
      </c>
      <c r="L39" s="337" t="s">
        <v>70</v>
      </c>
    </row>
    <row r="40" spans="1:12" s="335" customFormat="1" ht="12" customHeight="1" x14ac:dyDescent="0.2">
      <c r="A40" s="282"/>
      <c r="B40" s="216" t="s">
        <v>71</v>
      </c>
      <c r="C40" s="215">
        <v>77</v>
      </c>
      <c r="D40" s="215" t="s">
        <v>70</v>
      </c>
      <c r="E40" s="215" t="s">
        <v>70</v>
      </c>
      <c r="F40" s="337" t="s">
        <v>70</v>
      </c>
      <c r="G40" s="337" t="s">
        <v>70</v>
      </c>
      <c r="H40" s="337" t="s">
        <v>70</v>
      </c>
      <c r="I40" s="337" t="s">
        <v>70</v>
      </c>
      <c r="J40" s="337" t="s">
        <v>70</v>
      </c>
      <c r="K40" s="337" t="s">
        <v>70</v>
      </c>
      <c r="L40" s="337" t="s">
        <v>70</v>
      </c>
    </row>
    <row r="41" spans="1:12" s="335" customFormat="1" ht="12" customHeight="1" x14ac:dyDescent="0.2">
      <c r="A41" s="284" t="s">
        <v>18</v>
      </c>
      <c r="B41" s="216" t="s">
        <v>73</v>
      </c>
      <c r="C41" s="215">
        <f>IF(SUM(C42,C43)=0,"-",SUM(C42,C43))</f>
        <v>412</v>
      </c>
      <c r="D41" s="215">
        <f>IF(SUM(D42,D43)=0,"-",SUM(D42,D43))</f>
        <v>20</v>
      </c>
      <c r="E41" s="215">
        <f>IF(SUM(E42,E43)=0,"-",SUM(E42,E43))</f>
        <v>2</v>
      </c>
      <c r="F41" s="215" t="str">
        <f>IF(SUM(F42,F43)=0,"-",SUM(F42,F43))</f>
        <v>-</v>
      </c>
      <c r="G41" s="215" t="str">
        <f>IF(SUM(G42,G43)=0,"-",SUM(G42,G43))</f>
        <v>-</v>
      </c>
      <c r="H41" s="215" t="str">
        <f>IF(SUM(H42,H43)=0,"-",SUM(H42,H43))</f>
        <v>-</v>
      </c>
      <c r="I41" s="215" t="str">
        <f>IF(SUM(I42,I43)=0,"-",SUM(I42,I43))</f>
        <v>-</v>
      </c>
      <c r="J41" s="215">
        <f>IF(SUM(J42,J43)=0,"-",SUM(J42,J43))</f>
        <v>11</v>
      </c>
      <c r="K41" s="215">
        <f>IF(SUM(K42,K43)=0,"-",SUM(K42,K43))</f>
        <v>7</v>
      </c>
      <c r="L41" s="215" t="str">
        <f>IF(SUM(L42,L43)=0,"-",SUM(L42,L43))</f>
        <v>-</v>
      </c>
    </row>
    <row r="42" spans="1:12" s="335" customFormat="1" ht="12" customHeight="1" x14ac:dyDescent="0.2">
      <c r="A42" s="283"/>
      <c r="B42" s="216" t="s">
        <v>72</v>
      </c>
      <c r="C42" s="215">
        <v>200</v>
      </c>
      <c r="D42" s="215">
        <v>14</v>
      </c>
      <c r="E42" s="215">
        <v>2</v>
      </c>
      <c r="F42" s="337" t="s">
        <v>70</v>
      </c>
      <c r="G42" s="337" t="s">
        <v>70</v>
      </c>
      <c r="H42" s="337" t="s">
        <v>70</v>
      </c>
      <c r="I42" s="337" t="s">
        <v>70</v>
      </c>
      <c r="J42" s="337">
        <v>8</v>
      </c>
      <c r="K42" s="337">
        <v>4</v>
      </c>
      <c r="L42" s="337" t="s">
        <v>70</v>
      </c>
    </row>
    <row r="43" spans="1:12" s="335" customFormat="1" ht="12" customHeight="1" x14ac:dyDescent="0.2">
      <c r="A43" s="282"/>
      <c r="B43" s="216" t="s">
        <v>71</v>
      </c>
      <c r="C43" s="215">
        <v>212</v>
      </c>
      <c r="D43" s="215">
        <v>6</v>
      </c>
      <c r="E43" s="215" t="s">
        <v>70</v>
      </c>
      <c r="F43" s="337" t="s">
        <v>70</v>
      </c>
      <c r="G43" s="337" t="s">
        <v>70</v>
      </c>
      <c r="H43" s="337" t="s">
        <v>70</v>
      </c>
      <c r="I43" s="337" t="s">
        <v>70</v>
      </c>
      <c r="J43" s="337">
        <v>3</v>
      </c>
      <c r="K43" s="337">
        <v>3</v>
      </c>
      <c r="L43" s="337" t="s">
        <v>70</v>
      </c>
    </row>
    <row r="44" spans="1:12" s="335" customFormat="1" ht="12" customHeight="1" x14ac:dyDescent="0.2">
      <c r="A44" s="292" t="s">
        <v>17</v>
      </c>
      <c r="B44" s="121" t="s">
        <v>67</v>
      </c>
      <c r="C44" s="28">
        <f>C47</f>
        <v>1621</v>
      </c>
      <c r="D44" s="28">
        <f>D47</f>
        <v>75</v>
      </c>
      <c r="E44" s="28">
        <f>E47</f>
        <v>7</v>
      </c>
      <c r="F44" s="339">
        <f>F47</f>
        <v>3</v>
      </c>
      <c r="G44" s="339">
        <f>G47</f>
        <v>2</v>
      </c>
      <c r="H44" s="339">
        <f>H47</f>
        <v>2</v>
      </c>
      <c r="I44" s="339">
        <f>I47</f>
        <v>0</v>
      </c>
      <c r="J44" s="339">
        <f>J47</f>
        <v>46</v>
      </c>
      <c r="K44" s="339">
        <f>K47</f>
        <v>19</v>
      </c>
      <c r="L44" s="339">
        <f>L47</f>
        <v>0</v>
      </c>
    </row>
    <row r="45" spans="1:12" s="335" customFormat="1" ht="12" customHeight="1" x14ac:dyDescent="0.2">
      <c r="A45" s="291"/>
      <c r="B45" s="121" t="s">
        <v>66</v>
      </c>
      <c r="C45" s="28">
        <f>C48</f>
        <v>728</v>
      </c>
      <c r="D45" s="28">
        <f>D48</f>
        <v>40</v>
      </c>
      <c r="E45" s="28">
        <f>E48</f>
        <v>3</v>
      </c>
      <c r="F45" s="339">
        <f>F48</f>
        <v>3</v>
      </c>
      <c r="G45" s="339">
        <f>G48</f>
        <v>2</v>
      </c>
      <c r="H45" s="339">
        <f>H48</f>
        <v>2</v>
      </c>
      <c r="I45" s="339">
        <f>I48</f>
        <v>0</v>
      </c>
      <c r="J45" s="339">
        <f>J48</f>
        <v>24</v>
      </c>
      <c r="K45" s="339">
        <f>K48</f>
        <v>10</v>
      </c>
      <c r="L45" s="339">
        <f>L48</f>
        <v>0</v>
      </c>
    </row>
    <row r="46" spans="1:12" s="335" customFormat="1" ht="12" customHeight="1" x14ac:dyDescent="0.2">
      <c r="A46" s="290"/>
      <c r="B46" s="121" t="s">
        <v>65</v>
      </c>
      <c r="C46" s="28">
        <f>C49</f>
        <v>893</v>
      </c>
      <c r="D46" s="28">
        <f>D49</f>
        <v>35</v>
      </c>
      <c r="E46" s="28">
        <f>E49</f>
        <v>4</v>
      </c>
      <c r="F46" s="339">
        <f>F49</f>
        <v>0</v>
      </c>
      <c r="G46" s="339">
        <f>G49</f>
        <v>0</v>
      </c>
      <c r="H46" s="339">
        <f>H49</f>
        <v>0</v>
      </c>
      <c r="I46" s="339">
        <f>I49</f>
        <v>0</v>
      </c>
      <c r="J46" s="339">
        <f>J49</f>
        <v>22</v>
      </c>
      <c r="K46" s="339">
        <f>K49</f>
        <v>9</v>
      </c>
      <c r="L46" s="339">
        <f>L49</f>
        <v>0</v>
      </c>
    </row>
    <row r="47" spans="1:12" s="335" customFormat="1" ht="12" customHeight="1" x14ac:dyDescent="0.2">
      <c r="A47" s="288" t="s">
        <v>16</v>
      </c>
      <c r="B47" s="118" t="s">
        <v>67</v>
      </c>
      <c r="C47" s="219">
        <v>1621</v>
      </c>
      <c r="D47" s="219">
        <v>75</v>
      </c>
      <c r="E47" s="219">
        <v>7</v>
      </c>
      <c r="F47" s="338">
        <v>3</v>
      </c>
      <c r="G47" s="338">
        <v>2</v>
      </c>
      <c r="H47" s="338">
        <v>2</v>
      </c>
      <c r="I47" s="338">
        <v>0</v>
      </c>
      <c r="J47" s="338">
        <v>46</v>
      </c>
      <c r="K47" s="338">
        <v>19</v>
      </c>
      <c r="L47" s="338">
        <v>0</v>
      </c>
    </row>
    <row r="48" spans="1:12" s="335" customFormat="1" ht="12" customHeight="1" x14ac:dyDescent="0.2">
      <c r="A48" s="287"/>
      <c r="B48" s="118" t="s">
        <v>66</v>
      </c>
      <c r="C48" s="219">
        <v>728</v>
      </c>
      <c r="D48" s="219">
        <v>40</v>
      </c>
      <c r="E48" s="219">
        <v>3</v>
      </c>
      <c r="F48" s="338">
        <v>3</v>
      </c>
      <c r="G48" s="338">
        <v>2</v>
      </c>
      <c r="H48" s="338">
        <v>2</v>
      </c>
      <c r="I48" s="338">
        <v>0</v>
      </c>
      <c r="J48" s="338">
        <v>24</v>
      </c>
      <c r="K48" s="338">
        <v>10</v>
      </c>
      <c r="L48" s="338">
        <v>0</v>
      </c>
    </row>
    <row r="49" spans="1:12" s="335" customFormat="1" ht="12" customHeight="1" x14ac:dyDescent="0.2">
      <c r="A49" s="286"/>
      <c r="B49" s="118" t="s">
        <v>65</v>
      </c>
      <c r="C49" s="219">
        <v>893</v>
      </c>
      <c r="D49" s="219">
        <v>35</v>
      </c>
      <c r="E49" s="219">
        <v>4</v>
      </c>
      <c r="F49" s="338">
        <v>0</v>
      </c>
      <c r="G49" s="338">
        <v>0</v>
      </c>
      <c r="H49" s="338">
        <v>0</v>
      </c>
      <c r="I49" s="338">
        <v>0</v>
      </c>
      <c r="J49" s="338">
        <v>22</v>
      </c>
      <c r="K49" s="338">
        <v>9</v>
      </c>
      <c r="L49" s="338">
        <v>0</v>
      </c>
    </row>
    <row r="50" spans="1:12" s="335" customFormat="1" ht="12" customHeight="1" x14ac:dyDescent="0.2">
      <c r="A50" s="102" t="s">
        <v>15</v>
      </c>
      <c r="B50" s="216" t="s">
        <v>67</v>
      </c>
      <c r="C50" s="215">
        <v>544</v>
      </c>
      <c r="D50" s="215">
        <v>5</v>
      </c>
      <c r="E50" s="215">
        <v>3</v>
      </c>
      <c r="F50" s="337">
        <v>0</v>
      </c>
      <c r="G50" s="337">
        <v>0</v>
      </c>
      <c r="H50" s="337">
        <v>0</v>
      </c>
      <c r="I50" s="337">
        <v>0</v>
      </c>
      <c r="J50" s="337">
        <v>1</v>
      </c>
      <c r="K50" s="337">
        <v>1</v>
      </c>
      <c r="L50" s="337">
        <v>0</v>
      </c>
    </row>
    <row r="51" spans="1:12" s="335" customFormat="1" ht="12" customHeight="1" x14ac:dyDescent="0.2">
      <c r="A51" s="101"/>
      <c r="B51" s="216" t="s">
        <v>66</v>
      </c>
      <c r="C51" s="215">
        <v>222</v>
      </c>
      <c r="D51" s="215">
        <v>2</v>
      </c>
      <c r="E51" s="215">
        <v>1</v>
      </c>
      <c r="F51" s="337">
        <v>0</v>
      </c>
      <c r="G51" s="337">
        <v>0</v>
      </c>
      <c r="H51" s="337">
        <v>0</v>
      </c>
      <c r="I51" s="337">
        <v>0</v>
      </c>
      <c r="J51" s="337">
        <v>0</v>
      </c>
      <c r="K51" s="337">
        <v>1</v>
      </c>
      <c r="L51" s="337">
        <v>0</v>
      </c>
    </row>
    <row r="52" spans="1:12" s="335" customFormat="1" ht="12" customHeight="1" x14ac:dyDescent="0.2">
      <c r="A52" s="100"/>
      <c r="B52" s="216" t="s">
        <v>65</v>
      </c>
      <c r="C52" s="215">
        <v>322</v>
      </c>
      <c r="D52" s="215">
        <v>3</v>
      </c>
      <c r="E52" s="215">
        <v>2</v>
      </c>
      <c r="F52" s="337">
        <v>0</v>
      </c>
      <c r="G52" s="337">
        <v>0</v>
      </c>
      <c r="H52" s="337">
        <v>0</v>
      </c>
      <c r="I52" s="337">
        <v>0</v>
      </c>
      <c r="J52" s="337">
        <v>1</v>
      </c>
      <c r="K52" s="337">
        <v>0</v>
      </c>
      <c r="L52" s="337">
        <v>0</v>
      </c>
    </row>
    <row r="53" spans="1:12" s="335" customFormat="1" ht="12" customHeight="1" x14ac:dyDescent="0.2">
      <c r="A53" s="284" t="s">
        <v>14</v>
      </c>
      <c r="B53" s="216" t="s">
        <v>67</v>
      </c>
      <c r="C53" s="215">
        <v>106</v>
      </c>
      <c r="D53" s="215">
        <v>10</v>
      </c>
      <c r="E53" s="215">
        <v>0</v>
      </c>
      <c r="F53" s="337">
        <v>0</v>
      </c>
      <c r="G53" s="337">
        <v>0</v>
      </c>
      <c r="H53" s="337">
        <v>0</v>
      </c>
      <c r="I53" s="337">
        <v>0</v>
      </c>
      <c r="J53" s="337">
        <v>4</v>
      </c>
      <c r="K53" s="337">
        <v>6</v>
      </c>
      <c r="L53" s="337">
        <v>0</v>
      </c>
    </row>
    <row r="54" spans="1:12" s="335" customFormat="1" ht="12" customHeight="1" x14ac:dyDescent="0.2">
      <c r="A54" s="283"/>
      <c r="B54" s="216" t="s">
        <v>66</v>
      </c>
      <c r="C54" s="215">
        <v>48</v>
      </c>
      <c r="D54" s="215">
        <v>6</v>
      </c>
      <c r="E54" s="215">
        <v>0</v>
      </c>
      <c r="F54" s="337">
        <v>0</v>
      </c>
      <c r="G54" s="337">
        <v>0</v>
      </c>
      <c r="H54" s="337">
        <v>0</v>
      </c>
      <c r="I54" s="337">
        <v>0</v>
      </c>
      <c r="J54" s="337">
        <v>2</v>
      </c>
      <c r="K54" s="337">
        <v>4</v>
      </c>
      <c r="L54" s="337">
        <v>0</v>
      </c>
    </row>
    <row r="55" spans="1:12" s="335" customFormat="1" ht="12" customHeight="1" x14ac:dyDescent="0.2">
      <c r="A55" s="282"/>
      <c r="B55" s="216" t="s">
        <v>65</v>
      </c>
      <c r="C55" s="215">
        <v>58</v>
      </c>
      <c r="D55" s="215">
        <v>4</v>
      </c>
      <c r="E55" s="215">
        <v>0</v>
      </c>
      <c r="F55" s="337">
        <v>0</v>
      </c>
      <c r="G55" s="337">
        <v>0</v>
      </c>
      <c r="H55" s="337">
        <v>0</v>
      </c>
      <c r="I55" s="337">
        <v>0</v>
      </c>
      <c r="J55" s="337">
        <v>2</v>
      </c>
      <c r="K55" s="337">
        <v>2</v>
      </c>
      <c r="L55" s="337">
        <v>0</v>
      </c>
    </row>
    <row r="56" spans="1:12" s="335" customFormat="1" ht="12" customHeight="1" x14ac:dyDescent="0.2">
      <c r="A56" s="284" t="s">
        <v>13</v>
      </c>
      <c r="B56" s="216" t="s">
        <v>67</v>
      </c>
      <c r="C56" s="215">
        <v>357</v>
      </c>
      <c r="D56" s="215">
        <v>31</v>
      </c>
      <c r="E56" s="215">
        <v>2</v>
      </c>
      <c r="F56" s="337">
        <v>1</v>
      </c>
      <c r="G56" s="337">
        <v>0</v>
      </c>
      <c r="H56" s="337">
        <v>0</v>
      </c>
      <c r="I56" s="337">
        <v>0</v>
      </c>
      <c r="J56" s="337">
        <v>20</v>
      </c>
      <c r="K56" s="337">
        <v>8</v>
      </c>
      <c r="L56" s="337">
        <v>0</v>
      </c>
    </row>
    <row r="57" spans="1:12" s="335" customFormat="1" ht="12" customHeight="1" x14ac:dyDescent="0.2">
      <c r="A57" s="283"/>
      <c r="B57" s="216" t="s">
        <v>66</v>
      </c>
      <c r="C57" s="215">
        <v>179</v>
      </c>
      <c r="D57" s="215">
        <v>16</v>
      </c>
      <c r="E57" s="215">
        <v>1</v>
      </c>
      <c r="F57" s="337">
        <v>1</v>
      </c>
      <c r="G57" s="337">
        <v>0</v>
      </c>
      <c r="H57" s="337">
        <v>0</v>
      </c>
      <c r="I57" s="337">
        <v>0</v>
      </c>
      <c r="J57" s="337">
        <v>12</v>
      </c>
      <c r="K57" s="337">
        <v>2</v>
      </c>
      <c r="L57" s="337">
        <v>0</v>
      </c>
    </row>
    <row r="58" spans="1:12" s="335" customFormat="1" ht="12" customHeight="1" x14ac:dyDescent="0.2">
      <c r="A58" s="282"/>
      <c r="B58" s="216" t="s">
        <v>65</v>
      </c>
      <c r="C58" s="215">
        <v>178</v>
      </c>
      <c r="D58" s="215">
        <v>15</v>
      </c>
      <c r="E58" s="215">
        <v>1</v>
      </c>
      <c r="F58" s="337">
        <v>0</v>
      </c>
      <c r="G58" s="337">
        <v>0</v>
      </c>
      <c r="H58" s="337">
        <v>0</v>
      </c>
      <c r="I58" s="337">
        <v>0</v>
      </c>
      <c r="J58" s="337">
        <v>8</v>
      </c>
      <c r="K58" s="337">
        <v>6</v>
      </c>
      <c r="L58" s="337">
        <v>0</v>
      </c>
    </row>
    <row r="59" spans="1:12" s="335" customFormat="1" ht="12" customHeight="1" x14ac:dyDescent="0.2">
      <c r="A59" s="284" t="s">
        <v>12</v>
      </c>
      <c r="B59" s="216" t="s">
        <v>67</v>
      </c>
      <c r="C59" s="215">
        <v>614</v>
      </c>
      <c r="D59" s="215">
        <v>29</v>
      </c>
      <c r="E59" s="215">
        <v>2</v>
      </c>
      <c r="F59" s="337">
        <v>2</v>
      </c>
      <c r="G59" s="337">
        <v>2</v>
      </c>
      <c r="H59" s="337">
        <v>2</v>
      </c>
      <c r="I59" s="337">
        <v>0</v>
      </c>
      <c r="J59" s="337">
        <v>21</v>
      </c>
      <c r="K59" s="337">
        <v>4</v>
      </c>
      <c r="L59" s="337">
        <v>0</v>
      </c>
    </row>
    <row r="60" spans="1:12" s="335" customFormat="1" ht="12" customHeight="1" x14ac:dyDescent="0.2">
      <c r="A60" s="283"/>
      <c r="B60" s="216" t="s">
        <v>66</v>
      </c>
      <c r="C60" s="215">
        <v>279</v>
      </c>
      <c r="D60" s="215">
        <v>16</v>
      </c>
      <c r="E60" s="215">
        <v>1</v>
      </c>
      <c r="F60" s="337">
        <v>2</v>
      </c>
      <c r="G60" s="337">
        <v>2</v>
      </c>
      <c r="H60" s="337">
        <v>2</v>
      </c>
      <c r="I60" s="337">
        <v>0</v>
      </c>
      <c r="J60" s="337">
        <v>10</v>
      </c>
      <c r="K60" s="337">
        <v>3</v>
      </c>
      <c r="L60" s="337">
        <v>0</v>
      </c>
    </row>
    <row r="61" spans="1:12" s="335" customFormat="1" ht="12" customHeight="1" x14ac:dyDescent="0.2">
      <c r="A61" s="282"/>
      <c r="B61" s="216" t="s">
        <v>65</v>
      </c>
      <c r="C61" s="215">
        <v>335</v>
      </c>
      <c r="D61" s="215">
        <v>13</v>
      </c>
      <c r="E61" s="215">
        <v>1</v>
      </c>
      <c r="F61" s="337">
        <v>0</v>
      </c>
      <c r="G61" s="337">
        <v>0</v>
      </c>
      <c r="H61" s="337">
        <v>0</v>
      </c>
      <c r="I61" s="337">
        <v>0</v>
      </c>
      <c r="J61" s="337">
        <v>11</v>
      </c>
      <c r="K61" s="337">
        <v>1</v>
      </c>
      <c r="L61" s="337">
        <v>0</v>
      </c>
    </row>
    <row r="62" spans="1:12" s="335" customFormat="1" ht="12" customHeight="1" x14ac:dyDescent="0.2">
      <c r="A62" s="292" t="s">
        <v>11</v>
      </c>
      <c r="B62" s="121" t="s">
        <v>67</v>
      </c>
      <c r="C62" s="28">
        <f>C65</f>
        <v>1241</v>
      </c>
      <c r="D62" s="28">
        <f>D65</f>
        <v>114</v>
      </c>
      <c r="E62" s="28">
        <f>E65</f>
        <v>11</v>
      </c>
      <c r="F62" s="339">
        <f>F65</f>
        <v>1</v>
      </c>
      <c r="G62" s="339">
        <f>G65</f>
        <v>1</v>
      </c>
      <c r="H62" s="339">
        <f>H65</f>
        <v>1</v>
      </c>
      <c r="I62" s="339">
        <f>I65</f>
        <v>2</v>
      </c>
      <c r="J62" s="339">
        <f>J65</f>
        <v>93</v>
      </c>
      <c r="K62" s="339">
        <f>K65</f>
        <v>2</v>
      </c>
      <c r="L62" s="339">
        <f>L65</f>
        <v>5</v>
      </c>
    </row>
    <row r="63" spans="1:12" s="335" customFormat="1" ht="12" customHeight="1" x14ac:dyDescent="0.2">
      <c r="A63" s="291"/>
      <c r="B63" s="121" t="s">
        <v>66</v>
      </c>
      <c r="C63" s="28">
        <f>C66</f>
        <v>576</v>
      </c>
      <c r="D63" s="28">
        <f>D66</f>
        <v>64</v>
      </c>
      <c r="E63" s="28">
        <f>E66</f>
        <v>8</v>
      </c>
      <c r="F63" s="339" t="str">
        <f>F66</f>
        <v>-</v>
      </c>
      <c r="G63" s="339" t="str">
        <f>G66</f>
        <v>-</v>
      </c>
      <c r="H63" s="339" t="str">
        <f>H66</f>
        <v>-</v>
      </c>
      <c r="I63" s="339">
        <f>I66</f>
        <v>2</v>
      </c>
      <c r="J63" s="339">
        <f>J66</f>
        <v>49</v>
      </c>
      <c r="K63" s="339">
        <f>K66</f>
        <v>2</v>
      </c>
      <c r="L63" s="339">
        <f>L66</f>
        <v>3</v>
      </c>
    </row>
    <row r="64" spans="1:12" s="335" customFormat="1" ht="12" customHeight="1" x14ac:dyDescent="0.2">
      <c r="A64" s="290"/>
      <c r="B64" s="121" t="s">
        <v>65</v>
      </c>
      <c r="C64" s="28">
        <f>C67</f>
        <v>665</v>
      </c>
      <c r="D64" s="28">
        <f>D67</f>
        <v>50</v>
      </c>
      <c r="E64" s="28">
        <f>E67</f>
        <v>3</v>
      </c>
      <c r="F64" s="339">
        <f>F67</f>
        <v>1</v>
      </c>
      <c r="G64" s="339">
        <f>G67</f>
        <v>1</v>
      </c>
      <c r="H64" s="339">
        <f>H67</f>
        <v>1</v>
      </c>
      <c r="I64" s="339" t="str">
        <f>I67</f>
        <v>-</v>
      </c>
      <c r="J64" s="339">
        <f>J67</f>
        <v>44</v>
      </c>
      <c r="K64" s="339" t="str">
        <f>K67</f>
        <v>-</v>
      </c>
      <c r="L64" s="339">
        <f>L67</f>
        <v>2</v>
      </c>
    </row>
    <row r="65" spans="1:12" s="335" customFormat="1" ht="12" customHeight="1" x14ac:dyDescent="0.2">
      <c r="A65" s="288" t="s">
        <v>10</v>
      </c>
      <c r="B65" s="118" t="s">
        <v>67</v>
      </c>
      <c r="C65" s="219">
        <v>1241</v>
      </c>
      <c r="D65" s="219">
        <v>114</v>
      </c>
      <c r="E65" s="219">
        <v>11</v>
      </c>
      <c r="F65" s="338">
        <v>1</v>
      </c>
      <c r="G65" s="338">
        <v>1</v>
      </c>
      <c r="H65" s="338">
        <v>1</v>
      </c>
      <c r="I65" s="338">
        <v>2</v>
      </c>
      <c r="J65" s="338">
        <v>93</v>
      </c>
      <c r="K65" s="338">
        <v>2</v>
      </c>
      <c r="L65" s="338">
        <v>5</v>
      </c>
    </row>
    <row r="66" spans="1:12" s="335" customFormat="1" ht="12" customHeight="1" x14ac:dyDescent="0.2">
      <c r="A66" s="287"/>
      <c r="B66" s="118" t="s">
        <v>66</v>
      </c>
      <c r="C66" s="219">
        <v>576</v>
      </c>
      <c r="D66" s="219">
        <v>64</v>
      </c>
      <c r="E66" s="219">
        <v>8</v>
      </c>
      <c r="F66" s="338" t="s">
        <v>4</v>
      </c>
      <c r="G66" s="338" t="s">
        <v>4</v>
      </c>
      <c r="H66" s="338" t="s">
        <v>4</v>
      </c>
      <c r="I66" s="338">
        <v>2</v>
      </c>
      <c r="J66" s="338">
        <v>49</v>
      </c>
      <c r="K66" s="338">
        <v>2</v>
      </c>
      <c r="L66" s="338">
        <v>3</v>
      </c>
    </row>
    <row r="67" spans="1:12" s="335" customFormat="1" ht="12" customHeight="1" x14ac:dyDescent="0.2">
      <c r="A67" s="286"/>
      <c r="B67" s="118" t="s">
        <v>65</v>
      </c>
      <c r="C67" s="219">
        <v>665</v>
      </c>
      <c r="D67" s="219">
        <v>50</v>
      </c>
      <c r="E67" s="219">
        <v>3</v>
      </c>
      <c r="F67" s="338">
        <v>1</v>
      </c>
      <c r="G67" s="338">
        <v>1</v>
      </c>
      <c r="H67" s="338">
        <v>1</v>
      </c>
      <c r="I67" s="338" t="s">
        <v>4</v>
      </c>
      <c r="J67" s="338">
        <v>44</v>
      </c>
      <c r="K67" s="338" t="s">
        <v>4</v>
      </c>
      <c r="L67" s="338">
        <v>2</v>
      </c>
    </row>
    <row r="68" spans="1:12" s="335" customFormat="1" ht="12" customHeight="1" x14ac:dyDescent="0.2">
      <c r="A68" s="284" t="s">
        <v>9</v>
      </c>
      <c r="B68" s="216" t="s">
        <v>67</v>
      </c>
      <c r="C68" s="215">
        <v>330</v>
      </c>
      <c r="D68" s="215">
        <v>42</v>
      </c>
      <c r="E68" s="215" t="s">
        <v>4</v>
      </c>
      <c r="F68" s="337" t="s">
        <v>4</v>
      </c>
      <c r="G68" s="337" t="s">
        <v>4</v>
      </c>
      <c r="H68" s="337" t="s">
        <v>4</v>
      </c>
      <c r="I68" s="337" t="s">
        <v>4</v>
      </c>
      <c r="J68" s="337">
        <v>37</v>
      </c>
      <c r="K68" s="337" t="s">
        <v>4</v>
      </c>
      <c r="L68" s="337">
        <v>5</v>
      </c>
    </row>
    <row r="69" spans="1:12" s="335" customFormat="1" ht="12" customHeight="1" x14ac:dyDescent="0.2">
      <c r="A69" s="283"/>
      <c r="B69" s="216" t="s">
        <v>66</v>
      </c>
      <c r="C69" s="215">
        <v>144</v>
      </c>
      <c r="D69" s="215">
        <v>25</v>
      </c>
      <c r="E69" s="215" t="s">
        <v>4</v>
      </c>
      <c r="F69" s="337" t="s">
        <v>4</v>
      </c>
      <c r="G69" s="337" t="s">
        <v>4</v>
      </c>
      <c r="H69" s="337" t="s">
        <v>4</v>
      </c>
      <c r="I69" s="337" t="s">
        <v>4</v>
      </c>
      <c r="J69" s="337">
        <v>22</v>
      </c>
      <c r="K69" s="337" t="s">
        <v>4</v>
      </c>
      <c r="L69" s="337">
        <v>3</v>
      </c>
    </row>
    <row r="70" spans="1:12" s="335" customFormat="1" ht="12" customHeight="1" x14ac:dyDescent="0.2">
      <c r="A70" s="282"/>
      <c r="B70" s="216" t="s">
        <v>65</v>
      </c>
      <c r="C70" s="215">
        <v>186</v>
      </c>
      <c r="D70" s="215">
        <v>17</v>
      </c>
      <c r="E70" s="215" t="s">
        <v>4</v>
      </c>
      <c r="F70" s="337" t="s">
        <v>4</v>
      </c>
      <c r="G70" s="337" t="s">
        <v>4</v>
      </c>
      <c r="H70" s="337" t="s">
        <v>4</v>
      </c>
      <c r="I70" s="337" t="s">
        <v>4</v>
      </c>
      <c r="J70" s="337">
        <v>15</v>
      </c>
      <c r="K70" s="337" t="s">
        <v>4</v>
      </c>
      <c r="L70" s="337">
        <v>2</v>
      </c>
    </row>
    <row r="71" spans="1:12" s="335" customFormat="1" ht="12" customHeight="1" x14ac:dyDescent="0.2">
      <c r="A71" s="284" t="s">
        <v>8</v>
      </c>
      <c r="B71" s="216" t="s">
        <v>67</v>
      </c>
      <c r="C71" s="215">
        <v>222</v>
      </c>
      <c r="D71" s="215">
        <v>28</v>
      </c>
      <c r="E71" s="215">
        <v>7</v>
      </c>
      <c r="F71" s="337" t="s">
        <v>4</v>
      </c>
      <c r="G71" s="337" t="s">
        <v>4</v>
      </c>
      <c r="H71" s="337" t="s">
        <v>4</v>
      </c>
      <c r="I71" s="337">
        <v>1</v>
      </c>
      <c r="J71" s="337">
        <v>20</v>
      </c>
      <c r="K71" s="337" t="s">
        <v>4</v>
      </c>
      <c r="L71" s="337" t="s">
        <v>4</v>
      </c>
    </row>
    <row r="72" spans="1:12" s="335" customFormat="1" ht="12" customHeight="1" x14ac:dyDescent="0.2">
      <c r="A72" s="283"/>
      <c r="B72" s="216" t="s">
        <v>66</v>
      </c>
      <c r="C72" s="215">
        <v>91</v>
      </c>
      <c r="D72" s="215">
        <v>16</v>
      </c>
      <c r="E72" s="215">
        <v>5</v>
      </c>
      <c r="F72" s="337" t="s">
        <v>4</v>
      </c>
      <c r="G72" s="337" t="s">
        <v>4</v>
      </c>
      <c r="H72" s="337" t="s">
        <v>4</v>
      </c>
      <c r="I72" s="337">
        <v>1</v>
      </c>
      <c r="J72" s="337">
        <v>10</v>
      </c>
      <c r="K72" s="337" t="s">
        <v>4</v>
      </c>
      <c r="L72" s="337" t="s">
        <v>4</v>
      </c>
    </row>
    <row r="73" spans="1:12" s="335" customFormat="1" ht="12" customHeight="1" x14ac:dyDescent="0.2">
      <c r="A73" s="282"/>
      <c r="B73" s="216" t="s">
        <v>65</v>
      </c>
      <c r="C73" s="215">
        <v>131</v>
      </c>
      <c r="D73" s="215">
        <v>12</v>
      </c>
      <c r="E73" s="215">
        <v>2</v>
      </c>
      <c r="F73" s="337" t="s">
        <v>4</v>
      </c>
      <c r="G73" s="337" t="s">
        <v>4</v>
      </c>
      <c r="H73" s="337" t="s">
        <v>4</v>
      </c>
      <c r="I73" s="337" t="s">
        <v>4</v>
      </c>
      <c r="J73" s="337">
        <v>10</v>
      </c>
      <c r="K73" s="337" t="s">
        <v>4</v>
      </c>
      <c r="L73" s="337" t="s">
        <v>4</v>
      </c>
    </row>
    <row r="74" spans="1:12" s="335" customFormat="1" ht="12" customHeight="1" x14ac:dyDescent="0.2">
      <c r="A74" s="284" t="s">
        <v>7</v>
      </c>
      <c r="B74" s="216" t="s">
        <v>67</v>
      </c>
      <c r="C74" s="215">
        <v>267</v>
      </c>
      <c r="D74" s="215">
        <v>17</v>
      </c>
      <c r="E74" s="215">
        <v>2</v>
      </c>
      <c r="F74" s="337" t="s">
        <v>4</v>
      </c>
      <c r="G74" s="337" t="s">
        <v>4</v>
      </c>
      <c r="H74" s="337" t="s">
        <v>4</v>
      </c>
      <c r="I74" s="337" t="s">
        <v>4</v>
      </c>
      <c r="J74" s="337">
        <v>14</v>
      </c>
      <c r="K74" s="337">
        <v>1</v>
      </c>
      <c r="L74" s="337" t="s">
        <v>4</v>
      </c>
    </row>
    <row r="75" spans="1:12" s="335" customFormat="1" ht="12" customHeight="1" x14ac:dyDescent="0.2">
      <c r="A75" s="283"/>
      <c r="B75" s="216" t="s">
        <v>66</v>
      </c>
      <c r="C75" s="215">
        <v>131</v>
      </c>
      <c r="D75" s="215">
        <v>11</v>
      </c>
      <c r="E75" s="215">
        <v>1</v>
      </c>
      <c r="F75" s="337" t="s">
        <v>4</v>
      </c>
      <c r="G75" s="337" t="s">
        <v>4</v>
      </c>
      <c r="H75" s="337" t="s">
        <v>4</v>
      </c>
      <c r="I75" s="337" t="s">
        <v>4</v>
      </c>
      <c r="J75" s="337">
        <v>9</v>
      </c>
      <c r="K75" s="337">
        <v>1</v>
      </c>
      <c r="L75" s="337" t="s">
        <v>4</v>
      </c>
    </row>
    <row r="76" spans="1:12" s="335" customFormat="1" ht="12" customHeight="1" x14ac:dyDescent="0.2">
      <c r="A76" s="282"/>
      <c r="B76" s="216" t="s">
        <v>65</v>
      </c>
      <c r="C76" s="215">
        <v>136</v>
      </c>
      <c r="D76" s="215">
        <v>6</v>
      </c>
      <c r="E76" s="215">
        <v>1</v>
      </c>
      <c r="F76" s="337" t="s">
        <v>4</v>
      </c>
      <c r="G76" s="337" t="s">
        <v>4</v>
      </c>
      <c r="H76" s="337" t="s">
        <v>4</v>
      </c>
      <c r="I76" s="337" t="s">
        <v>4</v>
      </c>
      <c r="J76" s="337">
        <v>5</v>
      </c>
      <c r="K76" s="337" t="s">
        <v>4</v>
      </c>
      <c r="L76" s="337" t="s">
        <v>4</v>
      </c>
    </row>
    <row r="77" spans="1:12" s="335" customFormat="1" ht="12" customHeight="1" x14ac:dyDescent="0.2">
      <c r="A77" s="284" t="s">
        <v>6</v>
      </c>
      <c r="B77" s="216" t="s">
        <v>67</v>
      </c>
      <c r="C77" s="215">
        <v>207</v>
      </c>
      <c r="D77" s="215">
        <v>17</v>
      </c>
      <c r="E77" s="215">
        <v>2</v>
      </c>
      <c r="F77" s="337">
        <v>1</v>
      </c>
      <c r="G77" s="337">
        <v>1</v>
      </c>
      <c r="H77" s="337">
        <v>1</v>
      </c>
      <c r="I77" s="337">
        <v>1</v>
      </c>
      <c r="J77" s="337">
        <v>12</v>
      </c>
      <c r="K77" s="337">
        <v>1</v>
      </c>
      <c r="L77" s="337" t="s">
        <v>4</v>
      </c>
    </row>
    <row r="78" spans="1:12" s="335" customFormat="1" ht="12" customHeight="1" x14ac:dyDescent="0.2">
      <c r="A78" s="283"/>
      <c r="B78" s="216" t="s">
        <v>66</v>
      </c>
      <c r="C78" s="215">
        <v>88</v>
      </c>
      <c r="D78" s="215">
        <v>10</v>
      </c>
      <c r="E78" s="215">
        <v>2</v>
      </c>
      <c r="F78" s="337" t="s">
        <v>4</v>
      </c>
      <c r="G78" s="337" t="s">
        <v>4</v>
      </c>
      <c r="H78" s="337" t="s">
        <v>4</v>
      </c>
      <c r="I78" s="337">
        <v>1</v>
      </c>
      <c r="J78" s="337">
        <v>6</v>
      </c>
      <c r="K78" s="337">
        <v>1</v>
      </c>
      <c r="L78" s="337" t="s">
        <v>4</v>
      </c>
    </row>
    <row r="79" spans="1:12" s="335" customFormat="1" ht="12" customHeight="1" x14ac:dyDescent="0.2">
      <c r="A79" s="282"/>
      <c r="B79" s="216" t="s">
        <v>65</v>
      </c>
      <c r="C79" s="215">
        <v>119</v>
      </c>
      <c r="D79" s="215">
        <v>7</v>
      </c>
      <c r="E79" s="215" t="s">
        <v>4</v>
      </c>
      <c r="F79" s="337">
        <v>1</v>
      </c>
      <c r="G79" s="337">
        <v>1</v>
      </c>
      <c r="H79" s="337">
        <v>1</v>
      </c>
      <c r="I79" s="337" t="s">
        <v>4</v>
      </c>
      <c r="J79" s="337">
        <v>6</v>
      </c>
      <c r="K79" s="337" t="s">
        <v>4</v>
      </c>
      <c r="L79" s="337" t="s">
        <v>4</v>
      </c>
    </row>
    <row r="80" spans="1:12" s="335" customFormat="1" ht="12" customHeight="1" x14ac:dyDescent="0.2">
      <c r="A80" s="284" t="s">
        <v>5</v>
      </c>
      <c r="B80" s="216" t="s">
        <v>67</v>
      </c>
      <c r="C80" s="215">
        <v>215</v>
      </c>
      <c r="D80" s="215">
        <v>10</v>
      </c>
      <c r="E80" s="215" t="s">
        <v>4</v>
      </c>
      <c r="F80" s="337" t="s">
        <v>4</v>
      </c>
      <c r="G80" s="337" t="s">
        <v>4</v>
      </c>
      <c r="H80" s="337" t="s">
        <v>4</v>
      </c>
      <c r="I80" s="337" t="s">
        <v>4</v>
      </c>
      <c r="J80" s="337">
        <v>10</v>
      </c>
      <c r="K80" s="337" t="s">
        <v>4</v>
      </c>
      <c r="L80" s="337" t="s">
        <v>4</v>
      </c>
    </row>
    <row r="81" spans="1:12" s="335" customFormat="1" ht="12" customHeight="1" x14ac:dyDescent="0.2">
      <c r="A81" s="283"/>
      <c r="B81" s="216" t="s">
        <v>66</v>
      </c>
      <c r="C81" s="215">
        <v>122</v>
      </c>
      <c r="D81" s="215">
        <v>2</v>
      </c>
      <c r="E81" s="215" t="s">
        <v>4</v>
      </c>
      <c r="F81" s="337" t="s">
        <v>4</v>
      </c>
      <c r="G81" s="337" t="s">
        <v>4</v>
      </c>
      <c r="H81" s="337" t="s">
        <v>4</v>
      </c>
      <c r="I81" s="337" t="s">
        <v>4</v>
      </c>
      <c r="J81" s="337">
        <v>2</v>
      </c>
      <c r="K81" s="337" t="s">
        <v>4</v>
      </c>
      <c r="L81" s="337" t="s">
        <v>4</v>
      </c>
    </row>
    <row r="82" spans="1:12" s="335" customFormat="1" ht="12" customHeight="1" x14ac:dyDescent="0.2">
      <c r="A82" s="282"/>
      <c r="B82" s="216" t="s">
        <v>65</v>
      </c>
      <c r="C82" s="215">
        <v>93</v>
      </c>
      <c r="D82" s="215">
        <v>8</v>
      </c>
      <c r="E82" s="215" t="s">
        <v>4</v>
      </c>
      <c r="F82" s="337" t="s">
        <v>4</v>
      </c>
      <c r="G82" s="337" t="s">
        <v>4</v>
      </c>
      <c r="H82" s="337" t="s">
        <v>4</v>
      </c>
      <c r="I82" s="337" t="s">
        <v>4</v>
      </c>
      <c r="J82" s="337">
        <v>8</v>
      </c>
      <c r="K82" s="337" t="s">
        <v>4</v>
      </c>
      <c r="L82" s="337" t="s">
        <v>4</v>
      </c>
    </row>
    <row r="83" spans="1:12" s="335" customFormat="1" ht="12" customHeight="1" x14ac:dyDescent="0.2">
      <c r="A83" s="52"/>
      <c r="B83" s="155"/>
      <c r="C83" s="155"/>
      <c r="D83" s="155"/>
      <c r="E83" s="150"/>
      <c r="F83" s="336"/>
      <c r="G83" s="336"/>
      <c r="H83" s="336"/>
      <c r="I83" s="336"/>
      <c r="J83" s="336"/>
      <c r="K83" s="336"/>
      <c r="L83" s="336"/>
    </row>
    <row r="84" spans="1:12" ht="12" customHeight="1" x14ac:dyDescent="0.2">
      <c r="A84" s="15" t="s">
        <v>155</v>
      </c>
      <c r="B84" s="334"/>
      <c r="C84" s="15"/>
      <c r="D84" s="15"/>
      <c r="E84" s="333"/>
      <c r="F84" s="332"/>
      <c r="G84" s="153"/>
      <c r="H84" s="153"/>
      <c r="I84" s="153"/>
    </row>
    <row r="85" spans="1:12" ht="12" customHeight="1" x14ac:dyDescent="0.2">
      <c r="A85" s="330"/>
      <c r="B85" s="331"/>
      <c r="C85" s="330"/>
      <c r="D85" s="330"/>
      <c r="E85" s="329"/>
      <c r="F85" s="328"/>
    </row>
    <row r="86" spans="1:12" ht="12" customHeight="1" x14ac:dyDescent="0.2">
      <c r="A86" s="52"/>
      <c r="B86" s="155"/>
      <c r="C86" s="52"/>
      <c r="D86" s="52"/>
      <c r="E86" s="153"/>
      <c r="F86" s="153"/>
    </row>
    <row r="87" spans="1:12" ht="12" customHeight="1" x14ac:dyDescent="0.2">
      <c r="A87" s="326"/>
      <c r="B87" s="327"/>
      <c r="C87" s="326"/>
      <c r="D87" s="326"/>
      <c r="E87" s="153"/>
      <c r="F87" s="325"/>
      <c r="G87" s="153"/>
    </row>
    <row r="88" spans="1:12" ht="12" customHeight="1" x14ac:dyDescent="0.2">
      <c r="A88" s="326"/>
      <c r="B88" s="327"/>
      <c r="C88" s="326"/>
      <c r="D88" s="326"/>
      <c r="E88" s="153"/>
      <c r="F88" s="325"/>
      <c r="G88" s="153"/>
    </row>
    <row r="89" spans="1:12" ht="12" customHeight="1" x14ac:dyDescent="0.2">
      <c r="A89" s="326"/>
      <c r="B89" s="327"/>
      <c r="C89" s="326"/>
      <c r="D89" s="326"/>
      <c r="E89" s="153"/>
      <c r="F89" s="325"/>
      <c r="G89" s="153"/>
    </row>
    <row r="90" spans="1:12" ht="12" customHeight="1" x14ac:dyDescent="0.2">
      <c r="A90" s="326"/>
      <c r="B90" s="327"/>
      <c r="C90" s="326"/>
      <c r="D90" s="326"/>
      <c r="E90" s="153"/>
      <c r="F90" s="325"/>
      <c r="G90" s="153"/>
    </row>
  </sheetData>
  <mergeCells count="40">
    <mergeCell ref="L3:L7"/>
    <mergeCell ref="A26:A28"/>
    <mergeCell ref="J4:J7"/>
    <mergeCell ref="I4:I7"/>
    <mergeCell ref="G5:H5"/>
    <mergeCell ref="E4:E7"/>
    <mergeCell ref="K1:L1"/>
    <mergeCell ref="A8:A10"/>
    <mergeCell ref="K3:K7"/>
    <mergeCell ref="C2:C7"/>
    <mergeCell ref="F4:F7"/>
    <mergeCell ref="D2:D7"/>
    <mergeCell ref="E3:J3"/>
    <mergeCell ref="G4:H4"/>
    <mergeCell ref="A17:A19"/>
    <mergeCell ref="A20:A22"/>
    <mergeCell ref="A14:A16"/>
    <mergeCell ref="A11:A13"/>
    <mergeCell ref="A44:A46"/>
    <mergeCell ref="A41:A43"/>
    <mergeCell ref="A68:A70"/>
    <mergeCell ref="A71:A73"/>
    <mergeCell ref="E2:L2"/>
    <mergeCell ref="A29:A31"/>
    <mergeCell ref="A32:A34"/>
    <mergeCell ref="A35:A37"/>
    <mergeCell ref="A38:A40"/>
    <mergeCell ref="G6:G7"/>
    <mergeCell ref="A2:B7"/>
    <mergeCell ref="A23:A25"/>
    <mergeCell ref="A74:A76"/>
    <mergeCell ref="A77:A79"/>
    <mergeCell ref="A80:A82"/>
    <mergeCell ref="A47:A49"/>
    <mergeCell ref="A50:A52"/>
    <mergeCell ref="A53:A55"/>
    <mergeCell ref="A56:A58"/>
    <mergeCell ref="A59:A61"/>
    <mergeCell ref="A62:A64"/>
    <mergeCell ref="A65:A67"/>
  </mergeCells>
  <phoneticPr fontId="6"/>
  <pageMargins left="0.78740157480314965" right="0.35" top="0.78740157480314965" bottom="0.78740157480314965" header="0" footer="0"/>
  <pageSetup paperSize="9" orientation="landscape" r:id="rId1"/>
  <headerFooter alignWithMargins="0"/>
  <rowBreaks count="3" manualBreakCount="3">
    <brk id="22160" min="188" max="40220" man="1"/>
    <brk id="26140" min="184" max="46680" man="1"/>
    <brk id="29988" min="180" max="505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C000"/>
  </sheetPr>
  <dimension ref="A1:T89"/>
  <sheetViews>
    <sheetView showGridLines="0" view="pageBreakPreview" zoomScaleNormal="25" workbookViewId="0">
      <pane xSplit="2" ySplit="8" topLeftCell="C39"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55000000000000004"/>
  <cols>
    <col min="1" max="1" width="11" style="2" customWidth="1"/>
    <col min="2" max="2" width="7" style="2" customWidth="1"/>
    <col min="3" max="3" width="10.6328125" style="2" customWidth="1"/>
    <col min="4" max="6" width="10.6328125" style="268" customWidth="1"/>
    <col min="7" max="11" width="10.6328125" style="1" customWidth="1"/>
    <col min="12" max="15" width="11" style="1" customWidth="1"/>
    <col min="16" max="18" width="8.08984375" style="1" customWidth="1"/>
    <col min="19" max="23" width="7.90625" style="1" customWidth="1"/>
    <col min="24" max="16384" width="9" style="1"/>
  </cols>
  <sheetData>
    <row r="1" spans="1:20" ht="15" customHeight="1" x14ac:dyDescent="0.55000000000000004">
      <c r="A1" s="15" t="s">
        <v>195</v>
      </c>
      <c r="B1" s="15"/>
      <c r="C1" s="15"/>
      <c r="D1" s="15"/>
      <c r="E1" s="15"/>
      <c r="F1" s="15"/>
      <c r="G1" s="9"/>
      <c r="H1" s="9"/>
      <c r="I1" s="9"/>
      <c r="J1" s="9"/>
      <c r="K1" s="9"/>
      <c r="L1" s="48" t="s">
        <v>39</v>
      </c>
      <c r="M1" s="9"/>
      <c r="N1" s="9"/>
      <c r="O1" s="9"/>
      <c r="P1" s="9"/>
      <c r="R1" s="49"/>
      <c r="S1" s="405"/>
      <c r="T1" s="405"/>
    </row>
    <row r="2" spans="1:20" ht="11.25" customHeight="1" x14ac:dyDescent="0.55000000000000004">
      <c r="A2" s="404"/>
      <c r="B2" s="403"/>
      <c r="C2" s="403" t="s">
        <v>167</v>
      </c>
      <c r="D2" s="402" t="s">
        <v>194</v>
      </c>
      <c r="E2" s="349"/>
      <c r="F2" s="349"/>
      <c r="G2" s="401"/>
      <c r="H2" s="401"/>
      <c r="I2" s="401"/>
      <c r="J2" s="400" t="s">
        <v>170</v>
      </c>
      <c r="K2" s="146"/>
      <c r="L2" s="145"/>
    </row>
    <row r="3" spans="1:20" s="8" customFormat="1" ht="11.25" customHeight="1" x14ac:dyDescent="0.2">
      <c r="A3" s="397"/>
      <c r="B3" s="396"/>
      <c r="C3" s="399"/>
      <c r="D3" s="398"/>
      <c r="E3" s="347"/>
      <c r="F3" s="347"/>
      <c r="G3" s="184" t="s">
        <v>193</v>
      </c>
      <c r="H3" s="266"/>
      <c r="I3" s="266"/>
      <c r="J3" s="59"/>
      <c r="K3" s="58"/>
      <c r="L3" s="57"/>
    </row>
    <row r="4" spans="1:20" s="8" customFormat="1" ht="33" customHeight="1" x14ac:dyDescent="0.2">
      <c r="A4" s="397"/>
      <c r="B4" s="396"/>
      <c r="C4" s="396"/>
      <c r="D4" s="171" t="s">
        <v>162</v>
      </c>
      <c r="E4" s="394" t="s">
        <v>161</v>
      </c>
      <c r="F4" s="395" t="s">
        <v>136</v>
      </c>
      <c r="G4" s="184" t="s">
        <v>192</v>
      </c>
      <c r="H4" s="266"/>
      <c r="I4" s="265"/>
      <c r="J4" s="394" t="s">
        <v>167</v>
      </c>
      <c r="K4" s="394" t="s">
        <v>191</v>
      </c>
      <c r="L4" s="393" t="s">
        <v>190</v>
      </c>
    </row>
    <row r="5" spans="1:20" ht="18.75" customHeight="1" x14ac:dyDescent="0.55000000000000004">
      <c r="A5" s="392"/>
      <c r="B5" s="391"/>
      <c r="C5" s="391"/>
      <c r="D5" s="390"/>
      <c r="E5" s="389"/>
      <c r="F5" s="385"/>
      <c r="G5" s="388" t="s">
        <v>162</v>
      </c>
      <c r="H5" s="387" t="s">
        <v>161</v>
      </c>
      <c r="I5" s="386" t="s">
        <v>136</v>
      </c>
      <c r="J5" s="386" t="s">
        <v>160</v>
      </c>
      <c r="K5" s="386" t="s">
        <v>156</v>
      </c>
      <c r="L5" s="385" t="s">
        <v>159</v>
      </c>
    </row>
    <row r="6" spans="1:20" s="375" customFormat="1" ht="15" customHeight="1" x14ac:dyDescent="0.55000000000000004">
      <c r="A6" s="384" t="s">
        <v>29</v>
      </c>
      <c r="B6" s="383" t="s">
        <v>73</v>
      </c>
      <c r="C6" s="382">
        <v>3432017</v>
      </c>
      <c r="D6" s="378">
        <v>150643</v>
      </c>
      <c r="E6" s="377">
        <v>41133</v>
      </c>
      <c r="F6" s="377">
        <v>191776</v>
      </c>
      <c r="G6" s="378">
        <v>2425</v>
      </c>
      <c r="H6" s="377">
        <v>457</v>
      </c>
      <c r="I6" s="377">
        <v>2882</v>
      </c>
      <c r="J6" s="377">
        <v>2249399</v>
      </c>
      <c r="K6" s="377">
        <v>101069</v>
      </c>
      <c r="L6" s="376">
        <f>K6/J6</f>
        <v>4.49315572737429E-2</v>
      </c>
    </row>
    <row r="7" spans="1:20" s="375" customFormat="1" ht="15" customHeight="1" x14ac:dyDescent="0.55000000000000004">
      <c r="A7" s="381"/>
      <c r="B7" s="380" t="s">
        <v>72</v>
      </c>
      <c r="C7" s="379">
        <v>1557981</v>
      </c>
      <c r="D7" s="378">
        <v>62747</v>
      </c>
      <c r="E7" s="377">
        <v>16694</v>
      </c>
      <c r="F7" s="377">
        <v>79441</v>
      </c>
      <c r="G7" s="378">
        <v>1965</v>
      </c>
      <c r="H7" s="377">
        <v>358</v>
      </c>
      <c r="I7" s="377">
        <v>2323</v>
      </c>
      <c r="J7" s="377">
        <v>1084882</v>
      </c>
      <c r="K7" s="377">
        <v>39465</v>
      </c>
      <c r="L7" s="376">
        <f>K7/J7</f>
        <v>3.6377228122505489E-2</v>
      </c>
    </row>
    <row r="8" spans="1:20" s="375" customFormat="1" ht="15" customHeight="1" x14ac:dyDescent="0.55000000000000004">
      <c r="A8" s="381"/>
      <c r="B8" s="380" t="s">
        <v>71</v>
      </c>
      <c r="C8" s="379">
        <v>1874036</v>
      </c>
      <c r="D8" s="378">
        <v>87896</v>
      </c>
      <c r="E8" s="377">
        <v>24439</v>
      </c>
      <c r="F8" s="377">
        <v>112335</v>
      </c>
      <c r="G8" s="378">
        <v>460</v>
      </c>
      <c r="H8" s="377">
        <v>99</v>
      </c>
      <c r="I8" s="377">
        <v>559</v>
      </c>
      <c r="J8" s="377">
        <v>1164517</v>
      </c>
      <c r="K8" s="377">
        <v>61604</v>
      </c>
      <c r="L8" s="376">
        <f>K8/J8</f>
        <v>5.290090226248307E-2</v>
      </c>
    </row>
    <row r="9" spans="1:20" s="375" customFormat="1" ht="15" customHeight="1" x14ac:dyDescent="0.55000000000000004">
      <c r="A9" s="384" t="s">
        <v>44</v>
      </c>
      <c r="B9" s="383" t="s">
        <v>73</v>
      </c>
      <c r="C9" s="382">
        <v>3432017</v>
      </c>
      <c r="D9" s="378">
        <v>150643</v>
      </c>
      <c r="E9" s="377">
        <v>41133</v>
      </c>
      <c r="F9" s="377">
        <v>191776</v>
      </c>
      <c r="G9" s="378">
        <v>2425</v>
      </c>
      <c r="H9" s="377">
        <v>457</v>
      </c>
      <c r="I9" s="377">
        <v>2882</v>
      </c>
      <c r="J9" s="377">
        <v>2249399</v>
      </c>
      <c r="K9" s="377">
        <v>101069</v>
      </c>
      <c r="L9" s="376">
        <f>K9/J9</f>
        <v>4.49315572737429E-2</v>
      </c>
    </row>
    <row r="10" spans="1:20" s="375" customFormat="1" ht="15" customHeight="1" x14ac:dyDescent="0.55000000000000004">
      <c r="A10" s="381"/>
      <c r="B10" s="380" t="s">
        <v>72</v>
      </c>
      <c r="C10" s="379">
        <v>1557981</v>
      </c>
      <c r="D10" s="378">
        <v>62747</v>
      </c>
      <c r="E10" s="377">
        <v>16694</v>
      </c>
      <c r="F10" s="377">
        <v>79441</v>
      </c>
      <c r="G10" s="378">
        <v>1965</v>
      </c>
      <c r="H10" s="377">
        <v>358</v>
      </c>
      <c r="I10" s="377">
        <v>2323</v>
      </c>
      <c r="J10" s="377">
        <v>1084882</v>
      </c>
      <c r="K10" s="377">
        <v>39465</v>
      </c>
      <c r="L10" s="376">
        <f>K10/J10</f>
        <v>3.6377228122505489E-2</v>
      </c>
    </row>
    <row r="11" spans="1:20" s="375" customFormat="1" ht="15" customHeight="1" x14ac:dyDescent="0.55000000000000004">
      <c r="A11" s="381"/>
      <c r="B11" s="380" t="s">
        <v>71</v>
      </c>
      <c r="C11" s="379">
        <v>1874036</v>
      </c>
      <c r="D11" s="378">
        <v>87896</v>
      </c>
      <c r="E11" s="377">
        <v>24439</v>
      </c>
      <c r="F11" s="377">
        <v>112335</v>
      </c>
      <c r="G11" s="378">
        <v>460</v>
      </c>
      <c r="H11" s="377">
        <v>99</v>
      </c>
      <c r="I11" s="377">
        <v>559</v>
      </c>
      <c r="J11" s="377">
        <v>1164517</v>
      </c>
      <c r="K11" s="377">
        <v>61604</v>
      </c>
      <c r="L11" s="376">
        <f>K11/J11</f>
        <v>5.290090226248307E-2</v>
      </c>
    </row>
    <row r="12" spans="1:20" s="24" customFormat="1" ht="15" customHeight="1" x14ac:dyDescent="0.55000000000000004">
      <c r="A12" s="363" t="s">
        <v>112</v>
      </c>
      <c r="B12" s="105" t="s">
        <v>73</v>
      </c>
      <c r="C12" s="219">
        <f>SUM(C13:C14)</f>
        <v>177303</v>
      </c>
      <c r="D12" s="219">
        <f>SUM(D13:D14)</f>
        <v>8786</v>
      </c>
      <c r="E12" s="219">
        <f>SUM(E13:E14)</f>
        <v>0</v>
      </c>
      <c r="F12" s="219">
        <f>SUM(F13:F14)</f>
        <v>8786</v>
      </c>
      <c r="G12" s="219">
        <f>SUM(G13:G14)</f>
        <v>145</v>
      </c>
      <c r="H12" s="219">
        <f>SUM(H13:H14)</f>
        <v>0</v>
      </c>
      <c r="I12" s="219">
        <f>SUM(I13:I14)</f>
        <v>145</v>
      </c>
      <c r="J12" s="219">
        <f>SUM(J13:J14)</f>
        <v>112916</v>
      </c>
      <c r="K12" s="219">
        <f>SUM(K13:K14)</f>
        <v>4166</v>
      </c>
      <c r="L12" s="374">
        <f>K12/J12</f>
        <v>3.6894682773034822E-2</v>
      </c>
    </row>
    <row r="13" spans="1:20" s="24" customFormat="1" ht="15" customHeight="1" x14ac:dyDescent="0.55000000000000004">
      <c r="A13" s="362"/>
      <c r="B13" s="105" t="s">
        <v>72</v>
      </c>
      <c r="C13" s="219">
        <v>76573</v>
      </c>
      <c r="D13" s="219">
        <v>3542</v>
      </c>
      <c r="E13" s="360">
        <v>0</v>
      </c>
      <c r="F13" s="360">
        <f>SUM(D13:E13)</f>
        <v>3542</v>
      </c>
      <c r="G13" s="219">
        <v>105</v>
      </c>
      <c r="H13" s="360">
        <v>0</v>
      </c>
      <c r="I13" s="360">
        <f>SUM(G13:H13)</f>
        <v>105</v>
      </c>
      <c r="J13" s="360">
        <v>52509</v>
      </c>
      <c r="K13" s="360">
        <v>1576</v>
      </c>
      <c r="L13" s="374">
        <f>K13/J13</f>
        <v>3.0013902378639851E-2</v>
      </c>
    </row>
    <row r="14" spans="1:20" s="24" customFormat="1" ht="15" customHeight="1" x14ac:dyDescent="0.55000000000000004">
      <c r="A14" s="361"/>
      <c r="B14" s="105" t="s">
        <v>71</v>
      </c>
      <c r="C14" s="219">
        <v>100730</v>
      </c>
      <c r="D14" s="219">
        <v>5244</v>
      </c>
      <c r="E14" s="360">
        <v>0</v>
      </c>
      <c r="F14" s="360">
        <f>SUM(D14:E14)</f>
        <v>5244</v>
      </c>
      <c r="G14" s="219">
        <v>40</v>
      </c>
      <c r="H14" s="360">
        <v>0</v>
      </c>
      <c r="I14" s="360">
        <f>SUM(G14:H14)</f>
        <v>40</v>
      </c>
      <c r="J14" s="360">
        <v>60407</v>
      </c>
      <c r="K14" s="360">
        <v>2590</v>
      </c>
      <c r="L14" s="374">
        <f>K14/J14</f>
        <v>4.2875825649345271E-2</v>
      </c>
    </row>
    <row r="15" spans="1:20" s="24" customFormat="1" ht="15" customHeight="1" x14ac:dyDescent="0.55000000000000004">
      <c r="A15" s="373" t="s">
        <v>42</v>
      </c>
      <c r="B15" s="293" t="s">
        <v>73</v>
      </c>
      <c r="C15" s="371">
        <f>SUM(C18+C21+C24+C27+C30+C33+C36+C39)</f>
        <v>0</v>
      </c>
      <c r="D15" s="371">
        <f>SUM(D18+D21+D24+D27+D30+D33+D36+D39)</f>
        <v>5378</v>
      </c>
      <c r="E15" s="371">
        <f>SUM(E18+E21+E24+E27+E30+E33+E36+E39)</f>
        <v>1415</v>
      </c>
      <c r="F15" s="371">
        <f>SUM(F18+F21+F24+F27+F30+F33+F36+F39)</f>
        <v>0</v>
      </c>
      <c r="G15" s="371">
        <f>SUM(G18+G21+G24+G27+G30+G33+G36+G39)</f>
        <v>0</v>
      </c>
      <c r="H15" s="371">
        <f>SUM(H18+H21+H24+H27+H30+H33+H36+H39)</f>
        <v>0</v>
      </c>
      <c r="I15" s="371">
        <f>SUM(I18+I21+I24+I27+I30+I33+I36+I39)</f>
        <v>0</v>
      </c>
      <c r="J15" s="371">
        <f>SUM(J18+J21+J24+J27+J30+J33+J36+J39)</f>
        <v>0</v>
      </c>
      <c r="K15" s="371">
        <f>SUM(K18+K21+K24+K27+K30+K33+K36+K39)</f>
        <v>0</v>
      </c>
      <c r="L15" s="371">
        <f>SUM(L18+L21+L24+L27+L30+L33+L36+L39)</f>
        <v>0</v>
      </c>
      <c r="M15" s="25"/>
      <c r="N15" s="25"/>
      <c r="O15" s="25"/>
      <c r="P15" s="25"/>
      <c r="Q15" s="25"/>
    </row>
    <row r="16" spans="1:20" s="24" customFormat="1" ht="15" customHeight="1" x14ac:dyDescent="0.55000000000000004">
      <c r="A16" s="372"/>
      <c r="B16" s="293" t="s">
        <v>72</v>
      </c>
      <c r="C16" s="371">
        <f>SUM(C19+C22+C25+C28+C31+C34+C37+C40)</f>
        <v>0</v>
      </c>
      <c r="D16" s="371">
        <f>SUM(D19+D22+D25+D28+D31+D34+D37+D40)</f>
        <v>2336</v>
      </c>
      <c r="E16" s="371">
        <f>SUM(E19+E22+E25+E28+E31+E34+E37+E40)</f>
        <v>573</v>
      </c>
      <c r="F16" s="371">
        <f>SUM(F19+F22+F25+F28+F31+F34+F37+F40)</f>
        <v>0</v>
      </c>
      <c r="G16" s="371">
        <f>SUM(G19+G22+G25+G28+G31+G34+G37+G40)</f>
        <v>0</v>
      </c>
      <c r="H16" s="371">
        <f>SUM(H19+H22+H25+H28+H31+H34+H37+H40)</f>
        <v>0</v>
      </c>
      <c r="I16" s="371">
        <f>SUM(I19+I22+I25+I28+I31+I34+I37+I40)</f>
        <v>0</v>
      </c>
      <c r="J16" s="371">
        <f>SUM(J19+J22+J25+J28+J31+J34+J37+J40)</f>
        <v>0</v>
      </c>
      <c r="K16" s="371">
        <f>SUM(K19+K22+K25+K28+K31+K34+K37+K40)</f>
        <v>0</v>
      </c>
      <c r="L16" s="371">
        <f>SUM(L19+L22+L25+L28+L31+L34+L37+L40)</f>
        <v>0</v>
      </c>
    </row>
    <row r="17" spans="1:12" s="24" customFormat="1" ht="15" customHeight="1" x14ac:dyDescent="0.55000000000000004">
      <c r="A17" s="372"/>
      <c r="B17" s="293" t="s">
        <v>71</v>
      </c>
      <c r="C17" s="371">
        <f>SUM(C20+C23+C26+C29+C32+C35+C38+C41)</f>
        <v>0</v>
      </c>
      <c r="D17" s="371">
        <f>SUM(D20+D23+D26+D29+D32+D35+D38+D41)</f>
        <v>3042</v>
      </c>
      <c r="E17" s="371">
        <f>SUM(E20+E23+E26+E29+E32+E35+E38+E41)</f>
        <v>842</v>
      </c>
      <c r="F17" s="371">
        <f>SUM(F20+F23+F26+F29+F32+F35+F38+F41)</f>
        <v>0</v>
      </c>
      <c r="G17" s="371">
        <f>SUM(G20+G23+G26+G29+G32+G35+G38+G41)</f>
        <v>0</v>
      </c>
      <c r="H17" s="371">
        <f>SUM(H20+H23+H26+H29+H32+H35+H38+H41)</f>
        <v>0</v>
      </c>
      <c r="I17" s="371">
        <f>SUM(I20+I23+I26+I29+I32+I35+I38+I41)</f>
        <v>0</v>
      </c>
      <c r="J17" s="371">
        <f>SUM(J20+J23+J26+J29+J32+J35+J38+J41)</f>
        <v>0</v>
      </c>
      <c r="K17" s="371">
        <f>SUM(K20+K23+K26+K29+K32+K35+K38+K41)</f>
        <v>0</v>
      </c>
      <c r="L17" s="371">
        <f>SUM(L20+L23+L26+L29+L32+L35+L38+L41)</f>
        <v>0</v>
      </c>
    </row>
    <row r="18" spans="1:12" s="24" customFormat="1" ht="15" customHeight="1" x14ac:dyDescent="0.55000000000000004">
      <c r="A18" s="359" t="s">
        <v>25</v>
      </c>
      <c r="B18" s="99" t="s">
        <v>73</v>
      </c>
      <c r="C18" s="215">
        <f>SUM(C19:C20)</f>
        <v>0</v>
      </c>
      <c r="D18" s="215">
        <f>SUM(D19:D20)</f>
        <v>1902</v>
      </c>
      <c r="E18" s="215">
        <f>SUM(E19:E20)</f>
        <v>277</v>
      </c>
      <c r="F18" s="215">
        <f>SUM(F19:F20)</f>
        <v>0</v>
      </c>
      <c r="G18" s="215">
        <f>SUM(G19:G20)</f>
        <v>0</v>
      </c>
      <c r="H18" s="215">
        <f>SUM(H19:H20)</f>
        <v>0</v>
      </c>
      <c r="I18" s="215">
        <f>SUM(I19:I20)</f>
        <v>0</v>
      </c>
      <c r="J18" s="215">
        <f>SUM(J19:J20)</f>
        <v>0</v>
      </c>
      <c r="K18" s="215">
        <f>SUM(K19:K20)</f>
        <v>0</v>
      </c>
      <c r="L18" s="215">
        <f>SUM(L19:L20)</f>
        <v>0</v>
      </c>
    </row>
    <row r="19" spans="1:12" s="24" customFormat="1" ht="15" customHeight="1" x14ac:dyDescent="0.55000000000000004">
      <c r="A19" s="358"/>
      <c r="B19" s="99" t="s">
        <v>72</v>
      </c>
      <c r="C19" s="215"/>
      <c r="D19" s="215">
        <v>940</v>
      </c>
      <c r="E19" s="356">
        <v>112</v>
      </c>
      <c r="F19" s="356"/>
      <c r="G19" s="215"/>
      <c r="H19" s="356"/>
      <c r="I19" s="356"/>
      <c r="J19" s="356"/>
      <c r="K19" s="356"/>
      <c r="L19" s="356"/>
    </row>
    <row r="20" spans="1:12" s="24" customFormat="1" ht="15" customHeight="1" x14ac:dyDescent="0.55000000000000004">
      <c r="A20" s="357"/>
      <c r="B20" s="99" t="s">
        <v>71</v>
      </c>
      <c r="C20" s="215"/>
      <c r="D20" s="215">
        <v>962</v>
      </c>
      <c r="E20" s="356">
        <v>165</v>
      </c>
      <c r="F20" s="356"/>
      <c r="G20" s="215"/>
      <c r="H20" s="356"/>
      <c r="I20" s="356"/>
      <c r="J20" s="356"/>
      <c r="K20" s="356"/>
      <c r="L20" s="356"/>
    </row>
    <row r="21" spans="1:12" s="24" customFormat="1" ht="15" customHeight="1" x14ac:dyDescent="0.55000000000000004">
      <c r="A21" s="359" t="s">
        <v>24</v>
      </c>
      <c r="B21" s="99" t="s">
        <v>73</v>
      </c>
      <c r="C21" s="215">
        <f>SUM(C22:C23)</f>
        <v>0</v>
      </c>
      <c r="D21" s="215">
        <f>SUM(D22:D23)</f>
        <v>997</v>
      </c>
      <c r="E21" s="215">
        <f>SUM(E22:E23)</f>
        <v>0</v>
      </c>
      <c r="F21" s="215">
        <f>SUM(F22:F23)</f>
        <v>0</v>
      </c>
      <c r="G21" s="215">
        <f>SUM(G22:G23)</f>
        <v>0</v>
      </c>
      <c r="H21" s="215">
        <f>SUM(H22:H23)</f>
        <v>0</v>
      </c>
      <c r="I21" s="215">
        <f>SUM(I22:I23)</f>
        <v>0</v>
      </c>
      <c r="J21" s="215">
        <f>SUM(J22:J23)</f>
        <v>0</v>
      </c>
      <c r="K21" s="215">
        <f>SUM(K22:K23)</f>
        <v>0</v>
      </c>
      <c r="L21" s="215">
        <f>SUM(L22:L23)</f>
        <v>0</v>
      </c>
    </row>
    <row r="22" spans="1:12" s="24" customFormat="1" ht="15" customHeight="1" x14ac:dyDescent="0.55000000000000004">
      <c r="A22" s="358"/>
      <c r="B22" s="99" t="s">
        <v>72</v>
      </c>
      <c r="C22" s="215"/>
      <c r="D22" s="215">
        <v>328</v>
      </c>
      <c r="E22" s="356" t="s">
        <v>70</v>
      </c>
      <c r="F22" s="356"/>
      <c r="G22" s="215"/>
      <c r="H22" s="356"/>
      <c r="I22" s="356"/>
      <c r="J22" s="356"/>
      <c r="K22" s="356"/>
      <c r="L22" s="356"/>
    </row>
    <row r="23" spans="1:12" s="24" customFormat="1" ht="15" customHeight="1" x14ac:dyDescent="0.55000000000000004">
      <c r="A23" s="357"/>
      <c r="B23" s="99" t="s">
        <v>71</v>
      </c>
      <c r="C23" s="215"/>
      <c r="D23" s="215">
        <v>669</v>
      </c>
      <c r="E23" s="356" t="s">
        <v>70</v>
      </c>
      <c r="F23" s="356"/>
      <c r="G23" s="215"/>
      <c r="H23" s="356"/>
      <c r="I23" s="356"/>
      <c r="J23" s="356"/>
      <c r="K23" s="356"/>
      <c r="L23" s="356"/>
    </row>
    <row r="24" spans="1:12" s="24" customFormat="1" ht="15" customHeight="1" x14ac:dyDescent="0.55000000000000004">
      <c r="A24" s="359" t="s">
        <v>23</v>
      </c>
      <c r="B24" s="99" t="s">
        <v>73</v>
      </c>
      <c r="C24" s="215">
        <f>SUM(C25:C26)</f>
        <v>0</v>
      </c>
      <c r="D24" s="215">
        <f>SUM(D25:D26)</f>
        <v>375</v>
      </c>
      <c r="E24" s="215">
        <f>SUM(E25:E26)</f>
        <v>0</v>
      </c>
      <c r="F24" s="215">
        <f>SUM(F25:F26)</f>
        <v>0</v>
      </c>
      <c r="G24" s="215">
        <f>SUM(G25:G26)</f>
        <v>0</v>
      </c>
      <c r="H24" s="215">
        <f>SUM(H25:H26)</f>
        <v>0</v>
      </c>
      <c r="I24" s="215">
        <f>SUM(I25:I26)</f>
        <v>0</v>
      </c>
      <c r="J24" s="215">
        <f>SUM(J25:J26)</f>
        <v>0</v>
      </c>
      <c r="K24" s="215">
        <f>SUM(K25:K26)</f>
        <v>0</v>
      </c>
      <c r="L24" s="215">
        <f>SUM(L25:L26)</f>
        <v>0</v>
      </c>
    </row>
    <row r="25" spans="1:12" s="24" customFormat="1" ht="15" customHeight="1" x14ac:dyDescent="0.55000000000000004">
      <c r="A25" s="358"/>
      <c r="B25" s="99" t="s">
        <v>72</v>
      </c>
      <c r="C25" s="215"/>
      <c r="D25" s="215">
        <v>148</v>
      </c>
      <c r="E25" s="356" t="s">
        <v>70</v>
      </c>
      <c r="F25" s="356"/>
      <c r="G25" s="215"/>
      <c r="H25" s="356"/>
      <c r="I25" s="356"/>
      <c r="J25" s="356"/>
      <c r="K25" s="356"/>
      <c r="L25" s="356"/>
    </row>
    <row r="26" spans="1:12" s="24" customFormat="1" ht="15" customHeight="1" x14ac:dyDescent="0.55000000000000004">
      <c r="A26" s="357"/>
      <c r="B26" s="99" t="s">
        <v>71</v>
      </c>
      <c r="C26" s="215"/>
      <c r="D26" s="215">
        <v>227</v>
      </c>
      <c r="E26" s="356" t="s">
        <v>70</v>
      </c>
      <c r="F26" s="356"/>
      <c r="G26" s="215"/>
      <c r="H26" s="356"/>
      <c r="I26" s="356"/>
      <c r="J26" s="356"/>
      <c r="K26" s="356"/>
      <c r="L26" s="356"/>
    </row>
    <row r="27" spans="1:12" s="24" customFormat="1" ht="15" customHeight="1" x14ac:dyDescent="0.55000000000000004">
      <c r="A27" s="359" t="s">
        <v>22</v>
      </c>
      <c r="B27" s="99" t="s">
        <v>73</v>
      </c>
      <c r="C27" s="215">
        <f>SUM(C28:C29)</f>
        <v>0</v>
      </c>
      <c r="D27" s="215">
        <f>SUM(D28:D29)</f>
        <v>269</v>
      </c>
      <c r="E27" s="215">
        <f>SUM(E28:E29)</f>
        <v>224</v>
      </c>
      <c r="F27" s="215">
        <f>SUM(F28:F29)</f>
        <v>0</v>
      </c>
      <c r="G27" s="215">
        <f>SUM(G28:G29)</f>
        <v>0</v>
      </c>
      <c r="H27" s="215">
        <f>SUM(H28:H29)</f>
        <v>0</v>
      </c>
      <c r="I27" s="215">
        <f>SUM(I28:I29)</f>
        <v>0</v>
      </c>
      <c r="J27" s="215">
        <f>SUM(J28:J29)</f>
        <v>0</v>
      </c>
      <c r="K27" s="215">
        <f>SUM(K28:K29)</f>
        <v>0</v>
      </c>
      <c r="L27" s="215">
        <f>SUM(L28:L29)</f>
        <v>0</v>
      </c>
    </row>
    <row r="28" spans="1:12" s="24" customFormat="1" ht="15" customHeight="1" x14ac:dyDescent="0.55000000000000004">
      <c r="A28" s="358"/>
      <c r="B28" s="99" t="s">
        <v>72</v>
      </c>
      <c r="C28" s="215"/>
      <c r="D28" s="215">
        <v>120</v>
      </c>
      <c r="E28" s="356">
        <v>79</v>
      </c>
      <c r="F28" s="356"/>
      <c r="G28" s="215"/>
      <c r="H28" s="356"/>
      <c r="I28" s="356"/>
      <c r="J28" s="356"/>
      <c r="K28" s="356"/>
      <c r="L28" s="356"/>
    </row>
    <row r="29" spans="1:12" s="24" customFormat="1" ht="15" customHeight="1" x14ac:dyDescent="0.55000000000000004">
      <c r="A29" s="357"/>
      <c r="B29" s="99" t="s">
        <v>71</v>
      </c>
      <c r="C29" s="215"/>
      <c r="D29" s="215">
        <v>149</v>
      </c>
      <c r="E29" s="356">
        <v>145</v>
      </c>
      <c r="F29" s="356"/>
      <c r="G29" s="215"/>
      <c r="H29" s="356"/>
      <c r="I29" s="356"/>
      <c r="J29" s="356"/>
      <c r="K29" s="356"/>
      <c r="L29" s="356"/>
    </row>
    <row r="30" spans="1:12" s="24" customFormat="1" ht="15" customHeight="1" x14ac:dyDescent="0.55000000000000004">
      <c r="A30" s="359" t="s">
        <v>41</v>
      </c>
      <c r="B30" s="99" t="s">
        <v>73</v>
      </c>
      <c r="C30" s="215">
        <f>SUM(C31:C32)</f>
        <v>0</v>
      </c>
      <c r="D30" s="215">
        <f>SUM(D31:D32)</f>
        <v>0</v>
      </c>
      <c r="E30" s="215">
        <f>SUM(E31:E32)</f>
        <v>640</v>
      </c>
      <c r="F30" s="215">
        <f>SUM(F31:F32)</f>
        <v>0</v>
      </c>
      <c r="G30" s="215">
        <f>SUM(G31:G32)</f>
        <v>0</v>
      </c>
      <c r="H30" s="215">
        <f>SUM(H31:H32)</f>
        <v>0</v>
      </c>
      <c r="I30" s="215">
        <f>SUM(I31:I32)</f>
        <v>0</v>
      </c>
      <c r="J30" s="215">
        <f>SUM(J31:J32)</f>
        <v>0</v>
      </c>
      <c r="K30" s="215">
        <f>SUM(K31:K32)</f>
        <v>0</v>
      </c>
      <c r="L30" s="215">
        <f>SUM(L31:L32)</f>
        <v>0</v>
      </c>
    </row>
    <row r="31" spans="1:12" s="24" customFormat="1" ht="15" customHeight="1" x14ac:dyDescent="0.55000000000000004">
      <c r="A31" s="358"/>
      <c r="B31" s="99" t="s">
        <v>72</v>
      </c>
      <c r="C31" s="215"/>
      <c r="D31" s="215" t="s">
        <v>70</v>
      </c>
      <c r="E31" s="356">
        <v>251</v>
      </c>
      <c r="F31" s="356"/>
      <c r="G31" s="215"/>
      <c r="H31" s="356"/>
      <c r="I31" s="356"/>
      <c r="J31" s="356"/>
      <c r="K31" s="356"/>
      <c r="L31" s="356"/>
    </row>
    <row r="32" spans="1:12" s="24" customFormat="1" ht="15" customHeight="1" x14ac:dyDescent="0.55000000000000004">
      <c r="A32" s="357"/>
      <c r="B32" s="99" t="s">
        <v>71</v>
      </c>
      <c r="C32" s="215"/>
      <c r="D32" s="215" t="s">
        <v>70</v>
      </c>
      <c r="E32" s="356">
        <v>389</v>
      </c>
      <c r="F32" s="356"/>
      <c r="G32" s="215"/>
      <c r="H32" s="356"/>
      <c r="I32" s="356"/>
      <c r="J32" s="356"/>
      <c r="K32" s="356"/>
      <c r="L32" s="356"/>
    </row>
    <row r="33" spans="1:12" s="24" customFormat="1" ht="15" customHeight="1" x14ac:dyDescent="0.55000000000000004">
      <c r="A33" s="359" t="s">
        <v>20</v>
      </c>
      <c r="B33" s="99" t="s">
        <v>73</v>
      </c>
      <c r="C33" s="215">
        <f>SUM(C34:C35)</f>
        <v>0</v>
      </c>
      <c r="D33" s="215">
        <f>SUM(D34:D35)</f>
        <v>805</v>
      </c>
      <c r="E33" s="215">
        <f>SUM(E34:E35)</f>
        <v>173</v>
      </c>
      <c r="F33" s="215">
        <f>SUM(F34:F35)</f>
        <v>0</v>
      </c>
      <c r="G33" s="215">
        <f>SUM(G34:G35)</f>
        <v>0</v>
      </c>
      <c r="H33" s="215">
        <f>SUM(H34:H35)</f>
        <v>0</v>
      </c>
      <c r="I33" s="215">
        <f>SUM(I34:I35)</f>
        <v>0</v>
      </c>
      <c r="J33" s="215">
        <f>SUM(J34:J35)</f>
        <v>0</v>
      </c>
      <c r="K33" s="215">
        <f>SUM(K34:K35)</f>
        <v>0</v>
      </c>
      <c r="L33" s="215">
        <f>SUM(L34:L35)</f>
        <v>0</v>
      </c>
    </row>
    <row r="34" spans="1:12" s="24" customFormat="1" ht="15" customHeight="1" x14ac:dyDescent="0.55000000000000004">
      <c r="A34" s="358"/>
      <c r="B34" s="99" t="s">
        <v>72</v>
      </c>
      <c r="C34" s="215"/>
      <c r="D34" s="215">
        <v>358</v>
      </c>
      <c r="E34" s="356">
        <v>83</v>
      </c>
      <c r="F34" s="356"/>
      <c r="G34" s="215"/>
      <c r="H34" s="356"/>
      <c r="I34" s="356"/>
      <c r="J34" s="356"/>
      <c r="K34" s="356"/>
      <c r="L34" s="356"/>
    </row>
    <row r="35" spans="1:12" s="24" customFormat="1" ht="15" customHeight="1" x14ac:dyDescent="0.55000000000000004">
      <c r="A35" s="357"/>
      <c r="B35" s="99" t="s">
        <v>71</v>
      </c>
      <c r="C35" s="215"/>
      <c r="D35" s="215">
        <v>447</v>
      </c>
      <c r="E35" s="356">
        <v>90</v>
      </c>
      <c r="F35" s="356"/>
      <c r="G35" s="215"/>
      <c r="H35" s="356"/>
      <c r="I35" s="356"/>
      <c r="J35" s="356"/>
      <c r="K35" s="356"/>
      <c r="L35" s="356"/>
    </row>
    <row r="36" spans="1:12" s="24" customFormat="1" ht="15" customHeight="1" x14ac:dyDescent="0.55000000000000004">
      <c r="A36" s="359" t="s">
        <v>19</v>
      </c>
      <c r="B36" s="99" t="s">
        <v>73</v>
      </c>
      <c r="C36" s="215"/>
      <c r="D36" s="215">
        <f>SUM(D37:D38)</f>
        <v>274</v>
      </c>
      <c r="E36" s="215">
        <f>SUM(E37:E38)</f>
        <v>101</v>
      </c>
      <c r="F36" s="215">
        <f>SUM(F37:F38)</f>
        <v>0</v>
      </c>
      <c r="G36" s="215">
        <f>SUM(G37:G38)</f>
        <v>0</v>
      </c>
      <c r="H36" s="215">
        <f>SUM(H37:H38)</f>
        <v>0</v>
      </c>
      <c r="I36" s="215">
        <f>SUM(I37:I38)</f>
        <v>0</v>
      </c>
      <c r="J36" s="215">
        <f>SUM(J37:J38)</f>
        <v>0</v>
      </c>
      <c r="K36" s="215">
        <f>SUM(K37:K38)</f>
        <v>0</v>
      </c>
      <c r="L36" s="215">
        <f>SUM(L37:L38)</f>
        <v>0</v>
      </c>
    </row>
    <row r="37" spans="1:12" s="24" customFormat="1" ht="15" customHeight="1" x14ac:dyDescent="0.55000000000000004">
      <c r="A37" s="358"/>
      <c r="B37" s="99" t="s">
        <v>72</v>
      </c>
      <c r="C37" s="215"/>
      <c r="D37" s="215">
        <v>121</v>
      </c>
      <c r="E37" s="356">
        <v>48</v>
      </c>
      <c r="F37" s="356"/>
      <c r="G37" s="215"/>
      <c r="H37" s="356"/>
      <c r="I37" s="356"/>
      <c r="J37" s="356"/>
      <c r="K37" s="356"/>
      <c r="L37" s="356"/>
    </row>
    <row r="38" spans="1:12" s="24" customFormat="1" ht="15" customHeight="1" x14ac:dyDescent="0.55000000000000004">
      <c r="A38" s="357"/>
      <c r="B38" s="99" t="s">
        <v>71</v>
      </c>
      <c r="C38" s="215"/>
      <c r="D38" s="215">
        <v>153</v>
      </c>
      <c r="E38" s="356">
        <v>53</v>
      </c>
      <c r="F38" s="356"/>
      <c r="G38" s="215"/>
      <c r="H38" s="356"/>
      <c r="I38" s="356"/>
      <c r="J38" s="356"/>
      <c r="K38" s="356"/>
      <c r="L38" s="356"/>
    </row>
    <row r="39" spans="1:12" s="24" customFormat="1" ht="15" customHeight="1" x14ac:dyDescent="0.55000000000000004">
      <c r="A39" s="359" t="s">
        <v>18</v>
      </c>
      <c r="B39" s="99" t="s">
        <v>73</v>
      </c>
      <c r="C39" s="215">
        <f>SUM(C40:C41)</f>
        <v>0</v>
      </c>
      <c r="D39" s="215">
        <f>SUM(D40:D41)</f>
        <v>756</v>
      </c>
      <c r="E39" s="215">
        <f>SUM(E40:E41)</f>
        <v>0</v>
      </c>
      <c r="F39" s="215">
        <f>SUM(F40:F41)</f>
        <v>0</v>
      </c>
      <c r="G39" s="215">
        <f>SUM(G40:G41)</f>
        <v>0</v>
      </c>
      <c r="H39" s="215">
        <f>SUM(H40:H41)</f>
        <v>0</v>
      </c>
      <c r="I39" s="215">
        <f>SUM(I40:I41)</f>
        <v>0</v>
      </c>
      <c r="J39" s="215">
        <f>SUM(J40:J41)</f>
        <v>0</v>
      </c>
      <c r="K39" s="215">
        <f>SUM(K40:K41)</f>
        <v>0</v>
      </c>
      <c r="L39" s="215">
        <f>SUM(L40:L41)</f>
        <v>0</v>
      </c>
    </row>
    <row r="40" spans="1:12" s="24" customFormat="1" ht="15" customHeight="1" x14ac:dyDescent="0.55000000000000004">
      <c r="A40" s="358"/>
      <c r="B40" s="99" t="s">
        <v>72</v>
      </c>
      <c r="C40" s="215"/>
      <c r="D40" s="215">
        <v>321</v>
      </c>
      <c r="E40" s="356" t="s">
        <v>70</v>
      </c>
      <c r="F40" s="356"/>
      <c r="G40" s="215"/>
      <c r="H40" s="356"/>
      <c r="I40" s="356"/>
      <c r="J40" s="356"/>
      <c r="K40" s="356"/>
      <c r="L40" s="356"/>
    </row>
    <row r="41" spans="1:12" s="24" customFormat="1" ht="15" customHeight="1" x14ac:dyDescent="0.55000000000000004">
      <c r="A41" s="357"/>
      <c r="B41" s="99" t="s">
        <v>71</v>
      </c>
      <c r="C41" s="215"/>
      <c r="D41" s="215">
        <v>435</v>
      </c>
      <c r="E41" s="356" t="s">
        <v>70</v>
      </c>
      <c r="F41" s="356"/>
      <c r="G41" s="215"/>
      <c r="H41" s="356"/>
      <c r="I41" s="356"/>
      <c r="J41" s="356"/>
      <c r="K41" s="356"/>
      <c r="L41" s="356"/>
    </row>
    <row r="42" spans="1:12" s="24" customFormat="1" ht="15" customHeight="1" x14ac:dyDescent="0.55000000000000004">
      <c r="A42" s="367" t="s">
        <v>17</v>
      </c>
      <c r="B42" s="113" t="s">
        <v>67</v>
      </c>
      <c r="C42" s="28">
        <f>C45</f>
        <v>24833</v>
      </c>
      <c r="D42" s="28">
        <f>D45</f>
        <v>2155</v>
      </c>
      <c r="E42" s="364">
        <f>E45</f>
        <v>84</v>
      </c>
      <c r="F42" s="364">
        <f>F45</f>
        <v>2239</v>
      </c>
      <c r="G42" s="28">
        <f>G45</f>
        <v>236</v>
      </c>
      <c r="H42" s="364">
        <f>H45</f>
        <v>4</v>
      </c>
      <c r="I42" s="364">
        <f>I45</f>
        <v>240</v>
      </c>
      <c r="J42" s="364">
        <f>J45</f>
        <v>14726</v>
      </c>
      <c r="K42" s="364">
        <f>K45</f>
        <v>1382</v>
      </c>
      <c r="L42" s="364">
        <f>K42/J42*100</f>
        <v>9.3847616460681795</v>
      </c>
    </row>
    <row r="43" spans="1:12" s="24" customFormat="1" ht="15" customHeight="1" x14ac:dyDescent="0.55000000000000004">
      <c r="A43" s="366"/>
      <c r="B43" s="113" t="s">
        <v>66</v>
      </c>
      <c r="C43" s="28">
        <f>C46</f>
        <v>11361</v>
      </c>
      <c r="D43" s="28">
        <f>D46</f>
        <v>946</v>
      </c>
      <c r="E43" s="364">
        <f>E46</f>
        <v>47</v>
      </c>
      <c r="F43" s="364">
        <f>F46</f>
        <v>993</v>
      </c>
      <c r="G43" s="28">
        <f>G46</f>
        <v>193</v>
      </c>
      <c r="H43" s="364">
        <f>H46</f>
        <v>4</v>
      </c>
      <c r="I43" s="364">
        <f>I46</f>
        <v>197</v>
      </c>
      <c r="J43" s="364">
        <f>J46</f>
        <v>7399</v>
      </c>
      <c r="K43" s="364">
        <f>K46</f>
        <v>602</v>
      </c>
      <c r="L43" s="364">
        <f>K43/J43*100</f>
        <v>8.1362346263008511</v>
      </c>
    </row>
    <row r="44" spans="1:12" s="24" customFormat="1" ht="15" customHeight="1" x14ac:dyDescent="0.55000000000000004">
      <c r="A44" s="365"/>
      <c r="B44" s="113" t="s">
        <v>65</v>
      </c>
      <c r="C44" s="28">
        <f>C47</f>
        <v>13472</v>
      </c>
      <c r="D44" s="28">
        <f>D47</f>
        <v>1209</v>
      </c>
      <c r="E44" s="364">
        <f>E47</f>
        <v>37</v>
      </c>
      <c r="F44" s="364">
        <f>F47</f>
        <v>1246</v>
      </c>
      <c r="G44" s="28">
        <f>G47</f>
        <v>43</v>
      </c>
      <c r="H44" s="364">
        <f>H47</f>
        <v>0</v>
      </c>
      <c r="I44" s="364">
        <f>I47</f>
        <v>43</v>
      </c>
      <c r="J44" s="364">
        <f>J47</f>
        <v>7327</v>
      </c>
      <c r="K44" s="364">
        <f>K47</f>
        <v>780</v>
      </c>
      <c r="L44" s="364">
        <f>K44/J44*100</f>
        <v>10.645557526955098</v>
      </c>
    </row>
    <row r="45" spans="1:12" s="24" customFormat="1" ht="15" customHeight="1" x14ac:dyDescent="0.55000000000000004">
      <c r="A45" s="363" t="s">
        <v>16</v>
      </c>
      <c r="B45" s="105" t="s">
        <v>67</v>
      </c>
      <c r="C45" s="219">
        <v>24833</v>
      </c>
      <c r="D45" s="219">
        <v>2155</v>
      </c>
      <c r="E45" s="360">
        <v>84</v>
      </c>
      <c r="F45" s="360">
        <v>2239</v>
      </c>
      <c r="G45" s="219">
        <v>236</v>
      </c>
      <c r="H45" s="360">
        <v>4</v>
      </c>
      <c r="I45" s="360">
        <v>240</v>
      </c>
      <c r="J45" s="360">
        <v>14726</v>
      </c>
      <c r="K45" s="360">
        <v>1382</v>
      </c>
      <c r="L45" s="360">
        <v>9.3847616460681795</v>
      </c>
    </row>
    <row r="46" spans="1:12" s="24" customFormat="1" ht="15" customHeight="1" x14ac:dyDescent="0.55000000000000004">
      <c r="A46" s="362"/>
      <c r="B46" s="105" t="s">
        <v>66</v>
      </c>
      <c r="C46" s="219">
        <v>11361</v>
      </c>
      <c r="D46" s="219">
        <v>946</v>
      </c>
      <c r="E46" s="360">
        <v>47</v>
      </c>
      <c r="F46" s="360">
        <v>993</v>
      </c>
      <c r="G46" s="219">
        <v>193</v>
      </c>
      <c r="H46" s="360">
        <v>4</v>
      </c>
      <c r="I46" s="360">
        <v>197</v>
      </c>
      <c r="J46" s="360">
        <v>7399</v>
      </c>
      <c r="K46" s="360">
        <v>602</v>
      </c>
      <c r="L46" s="360">
        <v>8.1362346263008511</v>
      </c>
    </row>
    <row r="47" spans="1:12" s="24" customFormat="1" ht="15" customHeight="1" x14ac:dyDescent="0.55000000000000004">
      <c r="A47" s="361"/>
      <c r="B47" s="105" t="s">
        <v>65</v>
      </c>
      <c r="C47" s="219">
        <v>13472</v>
      </c>
      <c r="D47" s="219">
        <v>1209</v>
      </c>
      <c r="E47" s="360">
        <v>37</v>
      </c>
      <c r="F47" s="360">
        <v>1246</v>
      </c>
      <c r="G47" s="219">
        <v>43</v>
      </c>
      <c r="H47" s="360">
        <v>0</v>
      </c>
      <c r="I47" s="360">
        <v>43</v>
      </c>
      <c r="J47" s="360">
        <v>7327</v>
      </c>
      <c r="K47" s="360">
        <v>780</v>
      </c>
      <c r="L47" s="360">
        <v>10.645557526955098</v>
      </c>
    </row>
    <row r="48" spans="1:12" s="24" customFormat="1" ht="15" customHeight="1" x14ac:dyDescent="0.55000000000000004">
      <c r="A48" s="370" t="s">
        <v>15</v>
      </c>
      <c r="B48" s="99" t="s">
        <v>67</v>
      </c>
      <c r="C48" s="215">
        <v>11087</v>
      </c>
      <c r="D48" s="215">
        <v>851</v>
      </c>
      <c r="E48" s="356">
        <v>0</v>
      </c>
      <c r="F48" s="356">
        <v>851</v>
      </c>
      <c r="G48" s="215">
        <v>33</v>
      </c>
      <c r="H48" s="356">
        <v>4</v>
      </c>
      <c r="I48" s="356">
        <v>37</v>
      </c>
      <c r="J48" s="356">
        <v>7129</v>
      </c>
      <c r="K48" s="356">
        <v>614</v>
      </c>
      <c r="L48" s="356">
        <v>8.6127086547902945</v>
      </c>
    </row>
    <row r="49" spans="1:12" s="24" customFormat="1" ht="15" customHeight="1" x14ac:dyDescent="0.55000000000000004">
      <c r="A49" s="369"/>
      <c r="B49" s="99" t="s">
        <v>66</v>
      </c>
      <c r="C49" s="215">
        <v>5139</v>
      </c>
      <c r="D49" s="215">
        <v>355</v>
      </c>
      <c r="E49" s="356">
        <v>0</v>
      </c>
      <c r="F49" s="356">
        <v>355</v>
      </c>
      <c r="G49" s="215">
        <v>0</v>
      </c>
      <c r="H49" s="356">
        <v>4</v>
      </c>
      <c r="I49" s="356">
        <v>4</v>
      </c>
      <c r="J49" s="356">
        <v>3572</v>
      </c>
      <c r="K49" s="356">
        <v>246</v>
      </c>
      <c r="L49" s="356">
        <v>6.8868980963045914</v>
      </c>
    </row>
    <row r="50" spans="1:12" s="24" customFormat="1" ht="15" customHeight="1" x14ac:dyDescent="0.55000000000000004">
      <c r="A50" s="368"/>
      <c r="B50" s="99" t="s">
        <v>65</v>
      </c>
      <c r="C50" s="215">
        <v>5948</v>
      </c>
      <c r="D50" s="215">
        <v>496</v>
      </c>
      <c r="E50" s="356">
        <v>0</v>
      </c>
      <c r="F50" s="356">
        <v>496</v>
      </c>
      <c r="G50" s="215">
        <v>33</v>
      </c>
      <c r="H50" s="356">
        <v>0</v>
      </c>
      <c r="I50" s="356">
        <v>33</v>
      </c>
      <c r="J50" s="356">
        <v>3557</v>
      </c>
      <c r="K50" s="356">
        <v>368</v>
      </c>
      <c r="L50" s="356">
        <v>10.34579701996064</v>
      </c>
    </row>
    <row r="51" spans="1:12" s="24" customFormat="1" ht="15" customHeight="1" x14ac:dyDescent="0.55000000000000004">
      <c r="A51" s="359" t="s">
        <v>14</v>
      </c>
      <c r="B51" s="99" t="s">
        <v>67</v>
      </c>
      <c r="C51" s="215">
        <v>3851</v>
      </c>
      <c r="D51" s="215">
        <v>99</v>
      </c>
      <c r="E51" s="356">
        <v>0</v>
      </c>
      <c r="F51" s="356">
        <v>99</v>
      </c>
      <c r="G51" s="215">
        <v>19</v>
      </c>
      <c r="H51" s="356">
        <v>0</v>
      </c>
      <c r="I51" s="356">
        <v>19</v>
      </c>
      <c r="J51" s="356">
        <v>2115</v>
      </c>
      <c r="K51" s="356">
        <v>57</v>
      </c>
      <c r="L51" s="356">
        <v>2.6950354609929077</v>
      </c>
    </row>
    <row r="52" spans="1:12" s="24" customFormat="1" ht="15" customHeight="1" x14ac:dyDescent="0.55000000000000004">
      <c r="A52" s="358"/>
      <c r="B52" s="99" t="s">
        <v>66</v>
      </c>
      <c r="C52" s="215">
        <v>1722</v>
      </c>
      <c r="D52" s="215">
        <v>40</v>
      </c>
      <c r="E52" s="356">
        <v>0</v>
      </c>
      <c r="F52" s="356">
        <v>40</v>
      </c>
      <c r="G52" s="215">
        <v>19</v>
      </c>
      <c r="H52" s="356">
        <v>0</v>
      </c>
      <c r="I52" s="356">
        <v>19</v>
      </c>
      <c r="J52" s="356">
        <v>1064</v>
      </c>
      <c r="K52" s="356">
        <v>27</v>
      </c>
      <c r="L52" s="356">
        <v>2.5375939849624061</v>
      </c>
    </row>
    <row r="53" spans="1:12" s="24" customFormat="1" ht="15" customHeight="1" x14ac:dyDescent="0.55000000000000004">
      <c r="A53" s="357"/>
      <c r="B53" s="99" t="s">
        <v>65</v>
      </c>
      <c r="C53" s="215">
        <v>2129</v>
      </c>
      <c r="D53" s="215">
        <v>59</v>
      </c>
      <c r="E53" s="356">
        <v>0</v>
      </c>
      <c r="F53" s="356">
        <v>59</v>
      </c>
      <c r="G53" s="215">
        <v>0</v>
      </c>
      <c r="H53" s="356">
        <v>0</v>
      </c>
      <c r="I53" s="356">
        <v>0</v>
      </c>
      <c r="J53" s="356">
        <v>1051</v>
      </c>
      <c r="K53" s="356">
        <v>30</v>
      </c>
      <c r="L53" s="356">
        <v>2.8544243577545196</v>
      </c>
    </row>
    <row r="54" spans="1:12" s="24" customFormat="1" ht="15" customHeight="1" x14ac:dyDescent="0.55000000000000004">
      <c r="A54" s="359" t="s">
        <v>13</v>
      </c>
      <c r="B54" s="99" t="s">
        <v>67</v>
      </c>
      <c r="C54" s="215">
        <v>3791</v>
      </c>
      <c r="D54" s="215">
        <v>484</v>
      </c>
      <c r="E54" s="356">
        <v>77</v>
      </c>
      <c r="F54" s="356">
        <v>561</v>
      </c>
      <c r="G54" s="215">
        <v>64</v>
      </c>
      <c r="H54" s="356">
        <v>0</v>
      </c>
      <c r="I54" s="356">
        <v>64</v>
      </c>
      <c r="J54" s="356">
        <v>2143</v>
      </c>
      <c r="K54" s="356">
        <v>318</v>
      </c>
      <c r="L54" s="356">
        <v>14.839010732617824</v>
      </c>
    </row>
    <row r="55" spans="1:12" s="24" customFormat="1" ht="15" customHeight="1" x14ac:dyDescent="0.55000000000000004">
      <c r="A55" s="358"/>
      <c r="B55" s="99" t="s">
        <v>66</v>
      </c>
      <c r="C55" s="215">
        <v>1747</v>
      </c>
      <c r="D55" s="215">
        <v>228</v>
      </c>
      <c r="E55" s="356">
        <v>41</v>
      </c>
      <c r="F55" s="356">
        <v>269</v>
      </c>
      <c r="G55" s="215">
        <v>63</v>
      </c>
      <c r="H55" s="356">
        <v>0</v>
      </c>
      <c r="I55" s="356">
        <v>63</v>
      </c>
      <c r="J55" s="356">
        <v>1080</v>
      </c>
      <c r="K55" s="356">
        <v>153</v>
      </c>
      <c r="L55" s="356">
        <v>14.166666666666666</v>
      </c>
    </row>
    <row r="56" spans="1:12" s="24" customFormat="1" ht="15" customHeight="1" x14ac:dyDescent="0.55000000000000004">
      <c r="A56" s="357"/>
      <c r="B56" s="99" t="s">
        <v>65</v>
      </c>
      <c r="C56" s="215">
        <v>2044</v>
      </c>
      <c r="D56" s="215">
        <v>256</v>
      </c>
      <c r="E56" s="356">
        <v>36</v>
      </c>
      <c r="F56" s="356">
        <v>292</v>
      </c>
      <c r="G56" s="215">
        <v>1</v>
      </c>
      <c r="H56" s="356">
        <v>0</v>
      </c>
      <c r="I56" s="356">
        <v>1</v>
      </c>
      <c r="J56" s="356">
        <v>1063</v>
      </c>
      <c r="K56" s="356">
        <v>165</v>
      </c>
      <c r="L56" s="356">
        <v>15.522107243650046</v>
      </c>
    </row>
    <row r="57" spans="1:12" s="24" customFormat="1" ht="15" customHeight="1" x14ac:dyDescent="0.55000000000000004">
      <c r="A57" s="359" t="s">
        <v>12</v>
      </c>
      <c r="B57" s="99" t="s">
        <v>67</v>
      </c>
      <c r="C57" s="215">
        <v>6104</v>
      </c>
      <c r="D57" s="215">
        <v>721</v>
      </c>
      <c r="E57" s="356">
        <v>7</v>
      </c>
      <c r="F57" s="356">
        <v>728</v>
      </c>
      <c r="G57" s="215">
        <v>120</v>
      </c>
      <c r="H57" s="356">
        <v>0</v>
      </c>
      <c r="I57" s="356">
        <v>120</v>
      </c>
      <c r="J57" s="356">
        <v>3339</v>
      </c>
      <c r="K57" s="356">
        <v>393</v>
      </c>
      <c r="L57" s="356">
        <v>11.769991015274034</v>
      </c>
    </row>
    <row r="58" spans="1:12" s="24" customFormat="1" ht="15" customHeight="1" x14ac:dyDescent="0.55000000000000004">
      <c r="A58" s="358"/>
      <c r="B58" s="99" t="s">
        <v>66</v>
      </c>
      <c r="C58" s="215">
        <v>2753</v>
      </c>
      <c r="D58" s="215">
        <v>323</v>
      </c>
      <c r="E58" s="356">
        <v>6</v>
      </c>
      <c r="F58" s="356">
        <v>329</v>
      </c>
      <c r="G58" s="215">
        <v>111</v>
      </c>
      <c r="H58" s="356">
        <v>0</v>
      </c>
      <c r="I58" s="356">
        <v>111</v>
      </c>
      <c r="J58" s="356">
        <v>1683</v>
      </c>
      <c r="K58" s="356">
        <v>176</v>
      </c>
      <c r="L58" s="356">
        <v>10.457516339869281</v>
      </c>
    </row>
    <row r="59" spans="1:12" s="24" customFormat="1" ht="15" customHeight="1" x14ac:dyDescent="0.55000000000000004">
      <c r="A59" s="357"/>
      <c r="B59" s="99" t="s">
        <v>65</v>
      </c>
      <c r="C59" s="215">
        <v>3351</v>
      </c>
      <c r="D59" s="215">
        <v>398</v>
      </c>
      <c r="E59" s="356">
        <v>1</v>
      </c>
      <c r="F59" s="356">
        <v>399</v>
      </c>
      <c r="G59" s="215">
        <v>9</v>
      </c>
      <c r="H59" s="356">
        <v>0</v>
      </c>
      <c r="I59" s="356">
        <v>9</v>
      </c>
      <c r="J59" s="356">
        <v>1656</v>
      </c>
      <c r="K59" s="356">
        <v>217</v>
      </c>
      <c r="L59" s="356">
        <v>13.103864734299517</v>
      </c>
    </row>
    <row r="60" spans="1:12" s="24" customFormat="1" ht="15" customHeight="1" x14ac:dyDescent="0.55000000000000004">
      <c r="A60" s="367" t="s">
        <v>11</v>
      </c>
      <c r="B60" s="113" t="s">
        <v>67</v>
      </c>
      <c r="C60" s="28">
        <f>C63</f>
        <v>16483</v>
      </c>
      <c r="D60" s="28">
        <f>D63</f>
        <v>1188</v>
      </c>
      <c r="E60" s="364">
        <f>E63</f>
        <v>42</v>
      </c>
      <c r="F60" s="364">
        <f>F63</f>
        <v>1230</v>
      </c>
      <c r="G60" s="28">
        <f>G63</f>
        <v>3</v>
      </c>
      <c r="H60" s="364" t="s">
        <v>4</v>
      </c>
      <c r="I60" s="364">
        <f>I63</f>
        <v>3</v>
      </c>
      <c r="J60" s="364">
        <f>J63</f>
        <v>9620</v>
      </c>
      <c r="K60" s="364">
        <f>K63</f>
        <v>643</v>
      </c>
      <c r="L60" s="364">
        <f>K60/J60*100</f>
        <v>6.6839916839916844</v>
      </c>
    </row>
    <row r="61" spans="1:12" s="24" customFormat="1" ht="15" customHeight="1" x14ac:dyDescent="0.55000000000000004">
      <c r="A61" s="366"/>
      <c r="B61" s="113" t="s">
        <v>66</v>
      </c>
      <c r="C61" s="28">
        <f>C64</f>
        <v>7518</v>
      </c>
      <c r="D61" s="28">
        <f>D64</f>
        <v>498</v>
      </c>
      <c r="E61" s="364">
        <f>E64</f>
        <v>13</v>
      </c>
      <c r="F61" s="364">
        <f>F64</f>
        <v>511</v>
      </c>
      <c r="G61" s="28">
        <f>G64</f>
        <v>3</v>
      </c>
      <c r="H61" s="364" t="s">
        <v>4</v>
      </c>
      <c r="I61" s="364">
        <f>I64</f>
        <v>3</v>
      </c>
      <c r="J61" s="364">
        <f>J64</f>
        <v>4848</v>
      </c>
      <c r="K61" s="364">
        <f>K64</f>
        <v>246</v>
      </c>
      <c r="L61" s="364">
        <f>K61/J61*100</f>
        <v>5.0742574257425748</v>
      </c>
    </row>
    <row r="62" spans="1:12" s="24" customFormat="1" ht="15" customHeight="1" x14ac:dyDescent="0.55000000000000004">
      <c r="A62" s="365"/>
      <c r="B62" s="113" t="s">
        <v>65</v>
      </c>
      <c r="C62" s="28">
        <f>C65</f>
        <v>8965</v>
      </c>
      <c r="D62" s="28">
        <f>D65</f>
        <v>690</v>
      </c>
      <c r="E62" s="364">
        <f>E65</f>
        <v>29</v>
      </c>
      <c r="F62" s="364">
        <f>F65</f>
        <v>719</v>
      </c>
      <c r="G62" s="28" t="str">
        <f>G65</f>
        <v>-</v>
      </c>
      <c r="H62" s="364" t="s">
        <v>4</v>
      </c>
      <c r="I62" s="364" t="str">
        <f>I65</f>
        <v>-</v>
      </c>
      <c r="J62" s="364">
        <f>J65</f>
        <v>4772</v>
      </c>
      <c r="K62" s="364">
        <f>K65</f>
        <v>397</v>
      </c>
      <c r="L62" s="364">
        <f>K62/J62*100</f>
        <v>8.3193629505448445</v>
      </c>
    </row>
    <row r="63" spans="1:12" s="24" customFormat="1" ht="15" customHeight="1" x14ac:dyDescent="0.55000000000000004">
      <c r="A63" s="363" t="s">
        <v>10</v>
      </c>
      <c r="B63" s="105" t="s">
        <v>67</v>
      </c>
      <c r="C63" s="219">
        <v>16483</v>
      </c>
      <c r="D63" s="219">
        <v>1188</v>
      </c>
      <c r="E63" s="360">
        <v>42</v>
      </c>
      <c r="F63" s="360">
        <v>1230</v>
      </c>
      <c r="G63" s="219">
        <v>3</v>
      </c>
      <c r="H63" s="360" t="s">
        <v>4</v>
      </c>
      <c r="I63" s="360">
        <v>3</v>
      </c>
      <c r="J63" s="360">
        <v>9620</v>
      </c>
      <c r="K63" s="360">
        <v>643</v>
      </c>
      <c r="L63" s="360">
        <v>6.6839916839916844</v>
      </c>
    </row>
    <row r="64" spans="1:12" s="24" customFormat="1" ht="15" customHeight="1" x14ac:dyDescent="0.55000000000000004">
      <c r="A64" s="362"/>
      <c r="B64" s="105" t="s">
        <v>66</v>
      </c>
      <c r="C64" s="219">
        <v>7518</v>
      </c>
      <c r="D64" s="219">
        <v>498</v>
      </c>
      <c r="E64" s="360">
        <v>13</v>
      </c>
      <c r="F64" s="360">
        <v>511</v>
      </c>
      <c r="G64" s="219">
        <v>3</v>
      </c>
      <c r="H64" s="360" t="s">
        <v>4</v>
      </c>
      <c r="I64" s="360">
        <v>3</v>
      </c>
      <c r="J64" s="360">
        <v>4848</v>
      </c>
      <c r="K64" s="360">
        <v>246</v>
      </c>
      <c r="L64" s="360">
        <v>5.0742574257425748</v>
      </c>
    </row>
    <row r="65" spans="1:12" s="24" customFormat="1" ht="15" customHeight="1" x14ac:dyDescent="0.55000000000000004">
      <c r="A65" s="361"/>
      <c r="B65" s="105" t="s">
        <v>65</v>
      </c>
      <c r="C65" s="219">
        <v>8965</v>
      </c>
      <c r="D65" s="219">
        <v>690</v>
      </c>
      <c r="E65" s="360">
        <v>29</v>
      </c>
      <c r="F65" s="360">
        <v>719</v>
      </c>
      <c r="G65" s="219" t="s">
        <v>4</v>
      </c>
      <c r="H65" s="360" t="s">
        <v>4</v>
      </c>
      <c r="I65" s="360" t="s">
        <v>4</v>
      </c>
      <c r="J65" s="360">
        <v>4772</v>
      </c>
      <c r="K65" s="360">
        <v>397</v>
      </c>
      <c r="L65" s="360">
        <v>8.3193629505448445</v>
      </c>
    </row>
    <row r="66" spans="1:12" s="24" customFormat="1" ht="15" customHeight="1" x14ac:dyDescent="0.55000000000000004">
      <c r="A66" s="359" t="s">
        <v>9</v>
      </c>
      <c r="B66" s="99" t="s">
        <v>67</v>
      </c>
      <c r="C66" s="215">
        <v>5414</v>
      </c>
      <c r="D66" s="215">
        <v>311</v>
      </c>
      <c r="E66" s="356">
        <v>39</v>
      </c>
      <c r="F66" s="356">
        <v>350</v>
      </c>
      <c r="G66" s="215" t="s">
        <v>4</v>
      </c>
      <c r="H66" s="356" t="s">
        <v>4</v>
      </c>
      <c r="I66" s="356" t="s">
        <v>4</v>
      </c>
      <c r="J66" s="356">
        <v>3303</v>
      </c>
      <c r="K66" s="356">
        <v>188</v>
      </c>
      <c r="L66" s="356">
        <v>5.6917953375719046</v>
      </c>
    </row>
    <row r="67" spans="1:12" s="24" customFormat="1" ht="15" customHeight="1" x14ac:dyDescent="0.55000000000000004">
      <c r="A67" s="358"/>
      <c r="B67" s="99" t="s">
        <v>66</v>
      </c>
      <c r="C67" s="215">
        <v>2459</v>
      </c>
      <c r="D67" s="215">
        <v>130</v>
      </c>
      <c r="E67" s="356">
        <v>12</v>
      </c>
      <c r="F67" s="356">
        <v>142</v>
      </c>
      <c r="G67" s="215" t="s">
        <v>4</v>
      </c>
      <c r="H67" s="356" t="s">
        <v>4</v>
      </c>
      <c r="I67" s="356" t="s">
        <v>4</v>
      </c>
      <c r="J67" s="356">
        <v>1667</v>
      </c>
      <c r="K67" s="356">
        <v>66</v>
      </c>
      <c r="L67" s="356">
        <v>3.9592081583683263</v>
      </c>
    </row>
    <row r="68" spans="1:12" s="24" customFormat="1" ht="15" customHeight="1" x14ac:dyDescent="0.55000000000000004">
      <c r="A68" s="357"/>
      <c r="B68" s="99" t="s">
        <v>65</v>
      </c>
      <c r="C68" s="215">
        <v>2955</v>
      </c>
      <c r="D68" s="215">
        <v>181</v>
      </c>
      <c r="E68" s="356">
        <v>27</v>
      </c>
      <c r="F68" s="356">
        <v>208</v>
      </c>
      <c r="G68" s="215" t="s">
        <v>4</v>
      </c>
      <c r="H68" s="356" t="s">
        <v>4</v>
      </c>
      <c r="I68" s="356" t="s">
        <v>4</v>
      </c>
      <c r="J68" s="356">
        <v>1636</v>
      </c>
      <c r="K68" s="356">
        <v>122</v>
      </c>
      <c r="L68" s="356">
        <v>7.4572127139364301</v>
      </c>
    </row>
    <row r="69" spans="1:12" s="24" customFormat="1" ht="15" customHeight="1" x14ac:dyDescent="0.55000000000000004">
      <c r="A69" s="359" t="s">
        <v>8</v>
      </c>
      <c r="B69" s="99" t="s">
        <v>67</v>
      </c>
      <c r="C69" s="215">
        <v>3562</v>
      </c>
      <c r="D69" s="215">
        <v>288</v>
      </c>
      <c r="E69" s="356" t="s">
        <v>4</v>
      </c>
      <c r="F69" s="356">
        <v>288</v>
      </c>
      <c r="G69" s="215" t="s">
        <v>4</v>
      </c>
      <c r="H69" s="356" t="s">
        <v>4</v>
      </c>
      <c r="I69" s="356" t="s">
        <v>4</v>
      </c>
      <c r="J69" s="356">
        <v>2054</v>
      </c>
      <c r="K69" s="356">
        <v>156</v>
      </c>
      <c r="L69" s="356">
        <v>7.59493670886076</v>
      </c>
    </row>
    <row r="70" spans="1:12" s="24" customFormat="1" ht="15" customHeight="1" x14ac:dyDescent="0.55000000000000004">
      <c r="A70" s="358"/>
      <c r="B70" s="99" t="s">
        <v>66</v>
      </c>
      <c r="C70" s="215">
        <v>1616</v>
      </c>
      <c r="D70" s="215">
        <v>107</v>
      </c>
      <c r="E70" s="356" t="s">
        <v>4</v>
      </c>
      <c r="F70" s="356">
        <v>107</v>
      </c>
      <c r="G70" s="215" t="s">
        <v>4</v>
      </c>
      <c r="H70" s="356" t="s">
        <v>4</v>
      </c>
      <c r="I70" s="356" t="s">
        <v>4</v>
      </c>
      <c r="J70" s="356">
        <v>1033</v>
      </c>
      <c r="K70" s="356">
        <v>53</v>
      </c>
      <c r="L70" s="356">
        <v>5.1306873184898354</v>
      </c>
    </row>
    <row r="71" spans="1:12" s="24" customFormat="1" ht="15" customHeight="1" x14ac:dyDescent="0.55000000000000004">
      <c r="A71" s="357"/>
      <c r="B71" s="99" t="s">
        <v>65</v>
      </c>
      <c r="C71" s="215">
        <v>1946</v>
      </c>
      <c r="D71" s="215">
        <v>181</v>
      </c>
      <c r="E71" s="356" t="s">
        <v>4</v>
      </c>
      <c r="F71" s="356">
        <v>181</v>
      </c>
      <c r="G71" s="215" t="s">
        <v>4</v>
      </c>
      <c r="H71" s="356" t="s">
        <v>4</v>
      </c>
      <c r="I71" s="356" t="s">
        <v>4</v>
      </c>
      <c r="J71" s="356">
        <v>1021</v>
      </c>
      <c r="K71" s="356">
        <v>103</v>
      </c>
      <c r="L71" s="356">
        <v>10.088148873653282</v>
      </c>
    </row>
    <row r="72" spans="1:12" s="24" customFormat="1" ht="15" customHeight="1" x14ac:dyDescent="0.55000000000000004">
      <c r="A72" s="359" t="s">
        <v>7</v>
      </c>
      <c r="B72" s="99" t="s">
        <v>67</v>
      </c>
      <c r="C72" s="215">
        <v>2820</v>
      </c>
      <c r="D72" s="215">
        <v>182</v>
      </c>
      <c r="E72" s="356" t="s">
        <v>4</v>
      </c>
      <c r="F72" s="356">
        <v>182</v>
      </c>
      <c r="G72" s="215" t="s">
        <v>4</v>
      </c>
      <c r="H72" s="356" t="s">
        <v>4</v>
      </c>
      <c r="I72" s="356" t="s">
        <v>4</v>
      </c>
      <c r="J72" s="356">
        <v>1586</v>
      </c>
      <c r="K72" s="356">
        <v>101</v>
      </c>
      <c r="L72" s="356">
        <v>6.3682219419924344</v>
      </c>
    </row>
    <row r="73" spans="1:12" s="24" customFormat="1" ht="15" customHeight="1" x14ac:dyDescent="0.55000000000000004">
      <c r="A73" s="358"/>
      <c r="B73" s="99" t="s">
        <v>66</v>
      </c>
      <c r="C73" s="215">
        <v>1297</v>
      </c>
      <c r="D73" s="215">
        <v>98</v>
      </c>
      <c r="E73" s="356" t="s">
        <v>4</v>
      </c>
      <c r="F73" s="356">
        <v>98</v>
      </c>
      <c r="G73" s="215" t="s">
        <v>4</v>
      </c>
      <c r="H73" s="356" t="s">
        <v>4</v>
      </c>
      <c r="I73" s="356" t="s">
        <v>4</v>
      </c>
      <c r="J73" s="356">
        <v>797</v>
      </c>
      <c r="K73" s="356">
        <v>50</v>
      </c>
      <c r="L73" s="356">
        <v>6.2735257214554583</v>
      </c>
    </row>
    <row r="74" spans="1:12" s="24" customFormat="1" ht="15" customHeight="1" x14ac:dyDescent="0.55000000000000004">
      <c r="A74" s="357"/>
      <c r="B74" s="99" t="s">
        <v>65</v>
      </c>
      <c r="C74" s="215">
        <v>1523</v>
      </c>
      <c r="D74" s="215">
        <v>84</v>
      </c>
      <c r="E74" s="356" t="s">
        <v>4</v>
      </c>
      <c r="F74" s="356">
        <v>84</v>
      </c>
      <c r="G74" s="215" t="s">
        <v>4</v>
      </c>
      <c r="H74" s="356" t="s">
        <v>4</v>
      </c>
      <c r="I74" s="356" t="s">
        <v>4</v>
      </c>
      <c r="J74" s="356">
        <v>789</v>
      </c>
      <c r="K74" s="356">
        <v>51</v>
      </c>
      <c r="L74" s="356">
        <v>6.4638783269961975</v>
      </c>
    </row>
    <row r="75" spans="1:12" s="24" customFormat="1" ht="15" customHeight="1" x14ac:dyDescent="0.55000000000000004">
      <c r="A75" s="359" t="s">
        <v>6</v>
      </c>
      <c r="B75" s="99" t="s">
        <v>67</v>
      </c>
      <c r="C75" s="215">
        <v>2806</v>
      </c>
      <c r="D75" s="215">
        <v>225</v>
      </c>
      <c r="E75" s="356">
        <v>3</v>
      </c>
      <c r="F75" s="356">
        <v>228</v>
      </c>
      <c r="G75" s="215" t="s">
        <v>4</v>
      </c>
      <c r="H75" s="356" t="s">
        <v>4</v>
      </c>
      <c r="I75" s="356" t="s">
        <v>4</v>
      </c>
      <c r="J75" s="356">
        <v>1582</v>
      </c>
      <c r="K75" s="356">
        <v>110</v>
      </c>
      <c r="L75" s="356">
        <v>6.9532237673830597</v>
      </c>
    </row>
    <row r="76" spans="1:12" s="24" customFormat="1" ht="15" customHeight="1" x14ac:dyDescent="0.55000000000000004">
      <c r="A76" s="358"/>
      <c r="B76" s="99" t="s">
        <v>66</v>
      </c>
      <c r="C76" s="215">
        <v>1253</v>
      </c>
      <c r="D76" s="215">
        <v>87</v>
      </c>
      <c r="E76" s="356">
        <v>1</v>
      </c>
      <c r="F76" s="356">
        <v>88</v>
      </c>
      <c r="G76" s="215" t="s">
        <v>4</v>
      </c>
      <c r="H76" s="356" t="s">
        <v>4</v>
      </c>
      <c r="I76" s="356" t="s">
        <v>4</v>
      </c>
      <c r="J76" s="356">
        <v>771</v>
      </c>
      <c r="K76" s="356">
        <v>40</v>
      </c>
      <c r="L76" s="356">
        <v>5.1880674448767836</v>
      </c>
    </row>
    <row r="77" spans="1:12" s="24" customFormat="1" ht="15" customHeight="1" x14ac:dyDescent="0.55000000000000004">
      <c r="A77" s="357"/>
      <c r="B77" s="99" t="s">
        <v>65</v>
      </c>
      <c r="C77" s="215">
        <v>1553</v>
      </c>
      <c r="D77" s="215">
        <v>138</v>
      </c>
      <c r="E77" s="356">
        <v>2</v>
      </c>
      <c r="F77" s="356">
        <v>140</v>
      </c>
      <c r="G77" s="215" t="s">
        <v>4</v>
      </c>
      <c r="H77" s="356" t="s">
        <v>4</v>
      </c>
      <c r="I77" s="356" t="s">
        <v>4</v>
      </c>
      <c r="J77" s="356">
        <v>811</v>
      </c>
      <c r="K77" s="356">
        <v>70</v>
      </c>
      <c r="L77" s="356">
        <v>8.6313193588162758</v>
      </c>
    </row>
    <row r="78" spans="1:12" s="24" customFormat="1" ht="15" customHeight="1" x14ac:dyDescent="0.55000000000000004">
      <c r="A78" s="359" t="s">
        <v>5</v>
      </c>
      <c r="B78" s="99" t="s">
        <v>67</v>
      </c>
      <c r="C78" s="215">
        <v>1881</v>
      </c>
      <c r="D78" s="215">
        <v>182</v>
      </c>
      <c r="E78" s="356" t="s">
        <v>4</v>
      </c>
      <c r="F78" s="356">
        <v>182</v>
      </c>
      <c r="G78" s="215">
        <v>3</v>
      </c>
      <c r="H78" s="356" t="s">
        <v>4</v>
      </c>
      <c r="I78" s="356">
        <v>3</v>
      </c>
      <c r="J78" s="356">
        <v>1095</v>
      </c>
      <c r="K78" s="356">
        <v>88</v>
      </c>
      <c r="L78" s="356">
        <v>8.0365296803652964</v>
      </c>
    </row>
    <row r="79" spans="1:12" s="24" customFormat="1" ht="15" customHeight="1" x14ac:dyDescent="0.55000000000000004">
      <c r="A79" s="358"/>
      <c r="B79" s="99" t="s">
        <v>66</v>
      </c>
      <c r="C79" s="215">
        <v>893</v>
      </c>
      <c r="D79" s="215">
        <v>76</v>
      </c>
      <c r="E79" s="356" t="s">
        <v>4</v>
      </c>
      <c r="F79" s="356">
        <v>76</v>
      </c>
      <c r="G79" s="215">
        <v>3</v>
      </c>
      <c r="H79" s="356" t="s">
        <v>4</v>
      </c>
      <c r="I79" s="356">
        <v>3</v>
      </c>
      <c r="J79" s="356">
        <v>580</v>
      </c>
      <c r="K79" s="356">
        <v>37</v>
      </c>
      <c r="L79" s="356">
        <v>6.3793103448275863</v>
      </c>
    </row>
    <row r="80" spans="1:12" s="24" customFormat="1" ht="15" customHeight="1" x14ac:dyDescent="0.55000000000000004">
      <c r="A80" s="357"/>
      <c r="B80" s="99" t="s">
        <v>65</v>
      </c>
      <c r="C80" s="215">
        <v>988</v>
      </c>
      <c r="D80" s="215">
        <v>106</v>
      </c>
      <c r="E80" s="356" t="s">
        <v>4</v>
      </c>
      <c r="F80" s="356">
        <v>106</v>
      </c>
      <c r="G80" s="215" t="s">
        <v>4</v>
      </c>
      <c r="H80" s="356" t="s">
        <v>4</v>
      </c>
      <c r="I80" s="356" t="s">
        <v>4</v>
      </c>
      <c r="J80" s="356">
        <v>515</v>
      </c>
      <c r="K80" s="356">
        <v>51</v>
      </c>
      <c r="L80" s="356">
        <v>9.9029126213592242</v>
      </c>
    </row>
    <row r="81" spans="1:12" s="24" customFormat="1" x14ac:dyDescent="0.55000000000000004">
      <c r="A81" s="52"/>
      <c r="B81" s="95"/>
      <c r="C81" s="95"/>
      <c r="D81" s="29"/>
      <c r="E81" s="93"/>
      <c r="F81" s="93"/>
      <c r="G81" s="29"/>
      <c r="H81" s="93"/>
      <c r="I81" s="93"/>
      <c r="J81" s="93"/>
      <c r="K81" s="93"/>
      <c r="L81" s="93"/>
    </row>
    <row r="82" spans="1:12" x14ac:dyDescent="0.55000000000000004">
      <c r="A82" s="13" t="s">
        <v>155</v>
      </c>
      <c r="B82" s="13"/>
      <c r="C82" s="13"/>
      <c r="D82" s="11"/>
      <c r="E82" s="277"/>
      <c r="F82" s="277"/>
      <c r="G82" s="16"/>
      <c r="H82" s="16"/>
      <c r="I82" s="16"/>
      <c r="J82" s="16"/>
      <c r="K82" s="16"/>
      <c r="L82" s="16"/>
    </row>
    <row r="83" spans="1:12" ht="19.5" customHeight="1" x14ac:dyDescent="0.55000000000000004">
      <c r="A83" s="276" t="s">
        <v>189</v>
      </c>
      <c r="B83" s="274"/>
      <c r="C83" s="274"/>
      <c r="D83" s="274"/>
      <c r="E83" s="274"/>
      <c r="F83" s="274"/>
      <c r="G83" s="274"/>
      <c r="H83" s="274"/>
      <c r="I83" s="274"/>
      <c r="J83" s="274"/>
      <c r="K83" s="274"/>
      <c r="L83" s="274"/>
    </row>
    <row r="84" spans="1:12" ht="19.5" customHeight="1" x14ac:dyDescent="0.55000000000000004">
      <c r="A84" s="355"/>
      <c r="B84" s="354"/>
      <c r="C84" s="354"/>
      <c r="D84" s="354"/>
      <c r="E84" s="354"/>
      <c r="F84" s="354"/>
      <c r="G84" s="354"/>
      <c r="H84" s="354"/>
      <c r="I84" s="354"/>
      <c r="J84" s="354"/>
      <c r="K84" s="354"/>
      <c r="L84" s="354"/>
    </row>
    <row r="85" spans="1:12" x14ac:dyDescent="0.55000000000000004">
      <c r="A85" s="4"/>
      <c r="B85" s="4"/>
      <c r="C85" s="4"/>
      <c r="D85" s="3"/>
      <c r="E85" s="269"/>
      <c r="F85" s="269"/>
      <c r="G85" s="3"/>
      <c r="H85" s="3"/>
      <c r="I85" s="3"/>
      <c r="J85" s="3"/>
      <c r="K85" s="3"/>
      <c r="L85" s="3"/>
    </row>
    <row r="86" spans="1:12" x14ac:dyDescent="0.55000000000000004">
      <c r="A86" s="4"/>
      <c r="B86" s="4"/>
      <c r="C86" s="4"/>
      <c r="D86" s="4"/>
      <c r="E86" s="3"/>
      <c r="F86" s="269"/>
      <c r="G86" s="3"/>
      <c r="H86" s="3"/>
      <c r="I86" s="3"/>
      <c r="J86" s="3"/>
      <c r="K86" s="3"/>
    </row>
    <row r="87" spans="1:12" s="270" customFormat="1" ht="30.75" customHeight="1" x14ac:dyDescent="0.2">
      <c r="A87" s="273"/>
      <c r="B87" s="273"/>
      <c r="C87" s="273"/>
      <c r="D87" s="273"/>
      <c r="E87" s="273"/>
      <c r="F87" s="273"/>
      <c r="G87" s="273"/>
      <c r="H87" s="273"/>
      <c r="I87" s="273"/>
      <c r="J87" s="273"/>
      <c r="K87" s="273"/>
      <c r="L87" s="273"/>
    </row>
    <row r="88" spans="1:12" x14ac:dyDescent="0.55000000000000004">
      <c r="A88" s="4"/>
      <c r="B88" s="4"/>
      <c r="C88" s="4"/>
      <c r="D88" s="4"/>
      <c r="E88" s="3"/>
      <c r="F88" s="269"/>
      <c r="G88" s="3"/>
      <c r="H88" s="3"/>
      <c r="I88" s="3"/>
      <c r="J88" s="3"/>
      <c r="K88" s="3"/>
    </row>
    <row r="89" spans="1:12" x14ac:dyDescent="0.55000000000000004">
      <c r="A89" s="4"/>
      <c r="B89" s="4"/>
      <c r="C89" s="4"/>
      <c r="D89" s="3"/>
      <c r="E89" s="269"/>
      <c r="F89" s="269"/>
    </row>
  </sheetData>
  <mergeCells count="33">
    <mergeCell ref="A42:A44"/>
    <mergeCell ref="A2:A5"/>
    <mergeCell ref="J2:L3"/>
    <mergeCell ref="G3:I3"/>
    <mergeCell ref="A83:L83"/>
    <mergeCell ref="A12:A14"/>
    <mergeCell ref="A9:A11"/>
    <mergeCell ref="A84:L84"/>
    <mergeCell ref="A15:A17"/>
    <mergeCell ref="A18:A20"/>
    <mergeCell ref="A27:A29"/>
    <mergeCell ref="A30:A32"/>
    <mergeCell ref="A45:A47"/>
    <mergeCell ref="A63:A65"/>
    <mergeCell ref="A36:A38"/>
    <mergeCell ref="A60:A62"/>
    <mergeCell ref="A33:A35"/>
    <mergeCell ref="A57:A59"/>
    <mergeCell ref="A78:A80"/>
    <mergeCell ref="A72:A74"/>
    <mergeCell ref="A75:A77"/>
    <mergeCell ref="A66:A68"/>
    <mergeCell ref="A69:A71"/>
    <mergeCell ref="A87:L87"/>
    <mergeCell ref="D2:F3"/>
    <mergeCell ref="A6:A8"/>
    <mergeCell ref="A21:A23"/>
    <mergeCell ref="A24:A26"/>
    <mergeCell ref="A48:A50"/>
    <mergeCell ref="A51:A53"/>
    <mergeCell ref="A39:A41"/>
    <mergeCell ref="G4:I4"/>
    <mergeCell ref="A54:A56"/>
  </mergeCells>
  <phoneticPr fontId="6"/>
  <pageMargins left="0.78740157480314965" right="0.39370078740157483" top="0.78740157480314965" bottom="0.78740157480314965" header="0" footer="0"/>
  <pageSetup paperSize="9" scale="70" orientation="portrait" r:id="rId1"/>
  <headerFooter alignWithMargins="0"/>
  <rowBreaks count="3" manualBreakCount="3">
    <brk id="22160" min="188" max="40220" man="1"/>
    <brk id="26140" min="184" max="46680" man="1"/>
    <brk id="29988" min="180" max="505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N101"/>
  <sheetViews>
    <sheetView showGridLines="0" zoomScaleNormal="100" zoomScaleSheetLayoutView="90" workbookViewId="0">
      <pane xSplit="2" ySplit="1" topLeftCell="C5"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2"/>
  <cols>
    <col min="1" max="1" width="12.26953125" style="323" customWidth="1"/>
    <col min="2" max="2" width="7.6328125" style="323" customWidth="1"/>
    <col min="3" max="4" width="12.36328125" style="151" customWidth="1"/>
    <col min="5" max="5" width="11" style="322" customWidth="1"/>
    <col min="6" max="6" width="9.6328125" style="322" customWidth="1"/>
    <col min="7" max="11" width="11" style="151" customWidth="1"/>
    <col min="12" max="12" width="2.90625" style="151" hidden="1" customWidth="1"/>
    <col min="13" max="15" width="8.08984375" style="151" customWidth="1"/>
    <col min="16" max="20" width="7.90625" style="151" customWidth="1"/>
    <col min="21" max="16384" width="9" style="151"/>
  </cols>
  <sheetData>
    <row r="1" spans="1:12" ht="18" customHeight="1" x14ac:dyDescent="0.2">
      <c r="A1" s="15" t="s">
        <v>198</v>
      </c>
      <c r="B1" s="326"/>
      <c r="C1" s="153"/>
      <c r="D1" s="153"/>
      <c r="E1" s="325"/>
      <c r="F1" s="325"/>
      <c r="J1" s="353" t="s">
        <v>39</v>
      </c>
      <c r="K1" s="353"/>
      <c r="L1" s="413"/>
    </row>
    <row r="2" spans="1:12" ht="12" customHeight="1" x14ac:dyDescent="0.2">
      <c r="A2" s="313"/>
      <c r="B2" s="313"/>
      <c r="C2" s="175" t="s">
        <v>187</v>
      </c>
      <c r="D2" s="175" t="s">
        <v>186</v>
      </c>
      <c r="E2" s="313" t="s">
        <v>185</v>
      </c>
      <c r="F2" s="313"/>
      <c r="G2" s="313"/>
      <c r="H2" s="313"/>
      <c r="I2" s="313"/>
      <c r="J2" s="313"/>
      <c r="K2" s="313"/>
    </row>
    <row r="3" spans="1:12" ht="12" customHeight="1" x14ac:dyDescent="0.2">
      <c r="A3" s="313"/>
      <c r="B3" s="313"/>
      <c r="C3" s="165"/>
      <c r="D3" s="165"/>
      <c r="E3" s="352" t="s">
        <v>197</v>
      </c>
      <c r="F3" s="351"/>
      <c r="G3" s="351"/>
      <c r="H3" s="351"/>
      <c r="I3" s="350"/>
      <c r="J3" s="203" t="s">
        <v>183</v>
      </c>
      <c r="K3" s="203" t="s">
        <v>182</v>
      </c>
    </row>
    <row r="4" spans="1:12" ht="12" customHeight="1" x14ac:dyDescent="0.2">
      <c r="A4" s="313"/>
      <c r="B4" s="313"/>
      <c r="C4" s="165"/>
      <c r="D4" s="165"/>
      <c r="E4" s="313" t="s">
        <v>181</v>
      </c>
      <c r="F4" s="189" t="s">
        <v>180</v>
      </c>
      <c r="G4" s="412"/>
      <c r="H4" s="203" t="s">
        <v>179</v>
      </c>
      <c r="I4" s="176" t="s">
        <v>178</v>
      </c>
      <c r="J4" s="203"/>
      <c r="K4" s="203"/>
    </row>
    <row r="5" spans="1:12" ht="12" customHeight="1" x14ac:dyDescent="0.2">
      <c r="A5" s="313"/>
      <c r="B5" s="313"/>
      <c r="C5" s="165"/>
      <c r="D5" s="165"/>
      <c r="E5" s="313"/>
      <c r="F5" s="178"/>
      <c r="G5" s="411"/>
      <c r="H5" s="203"/>
      <c r="I5" s="166"/>
      <c r="J5" s="203"/>
      <c r="K5" s="203"/>
    </row>
    <row r="6" spans="1:12" ht="12" customHeight="1" x14ac:dyDescent="0.2">
      <c r="A6" s="313"/>
      <c r="B6" s="313"/>
      <c r="C6" s="165"/>
      <c r="D6" s="165"/>
      <c r="E6" s="313"/>
      <c r="F6" s="178"/>
      <c r="G6" s="175" t="s">
        <v>196</v>
      </c>
      <c r="H6" s="203"/>
      <c r="I6" s="166"/>
      <c r="J6" s="203"/>
      <c r="K6" s="203"/>
    </row>
    <row r="7" spans="1:12" ht="71.25" customHeight="1" x14ac:dyDescent="0.2">
      <c r="A7" s="313"/>
      <c r="B7" s="313"/>
      <c r="C7" s="195"/>
      <c r="D7" s="195"/>
      <c r="E7" s="313"/>
      <c r="F7" s="168"/>
      <c r="G7" s="195"/>
      <c r="H7" s="203"/>
      <c r="I7" s="343"/>
      <c r="J7" s="203"/>
      <c r="K7" s="203"/>
    </row>
    <row r="8" spans="1:12" ht="12.75" customHeight="1" x14ac:dyDescent="0.2">
      <c r="A8" s="410" t="s">
        <v>29</v>
      </c>
      <c r="B8" s="121" t="s">
        <v>73</v>
      </c>
      <c r="C8" s="409">
        <v>192564</v>
      </c>
      <c r="D8" s="409">
        <v>3569</v>
      </c>
      <c r="E8" s="409">
        <v>1069</v>
      </c>
      <c r="F8" s="409">
        <v>141</v>
      </c>
      <c r="G8" s="409">
        <v>22</v>
      </c>
      <c r="H8" s="409">
        <v>100</v>
      </c>
      <c r="I8" s="409">
        <v>1666</v>
      </c>
      <c r="J8" s="409">
        <v>307</v>
      </c>
      <c r="K8" s="409">
        <v>286</v>
      </c>
    </row>
    <row r="9" spans="1:12" ht="12.75" customHeight="1" x14ac:dyDescent="0.2">
      <c r="A9" s="410"/>
      <c r="B9" s="121" t="s">
        <v>72</v>
      </c>
      <c r="C9" s="409">
        <v>79398</v>
      </c>
      <c r="D9" s="409">
        <v>1768</v>
      </c>
      <c r="E9" s="409">
        <v>498</v>
      </c>
      <c r="F9" s="409">
        <v>83</v>
      </c>
      <c r="G9" s="409">
        <v>10</v>
      </c>
      <c r="H9" s="409">
        <v>53</v>
      </c>
      <c r="I9" s="409">
        <v>805</v>
      </c>
      <c r="J9" s="409">
        <v>172</v>
      </c>
      <c r="K9" s="409">
        <v>157</v>
      </c>
    </row>
    <row r="10" spans="1:12" ht="12.75" customHeight="1" x14ac:dyDescent="0.2">
      <c r="A10" s="410"/>
      <c r="B10" s="121" t="s">
        <v>71</v>
      </c>
      <c r="C10" s="409">
        <v>113166</v>
      </c>
      <c r="D10" s="409">
        <v>1801</v>
      </c>
      <c r="E10" s="409">
        <v>571</v>
      </c>
      <c r="F10" s="409">
        <v>58</v>
      </c>
      <c r="G10" s="409">
        <v>12</v>
      </c>
      <c r="H10" s="409">
        <v>47</v>
      </c>
      <c r="I10" s="409">
        <v>861</v>
      </c>
      <c r="J10" s="409">
        <v>135</v>
      </c>
      <c r="K10" s="409">
        <v>129</v>
      </c>
    </row>
    <row r="11" spans="1:12" ht="12.75" customHeight="1" x14ac:dyDescent="0.2">
      <c r="A11" s="410" t="s">
        <v>44</v>
      </c>
      <c r="B11" s="121" t="s">
        <v>73</v>
      </c>
      <c r="C11" s="409">
        <f>SUM(C14+C17)</f>
        <v>14632</v>
      </c>
      <c r="D11" s="409">
        <f>SUM(D14+D17)</f>
        <v>93</v>
      </c>
      <c r="E11" s="409">
        <f>SUM(E14+E17)</f>
        <v>16</v>
      </c>
      <c r="F11" s="409">
        <f>SUM(F14+F17)</f>
        <v>6</v>
      </c>
      <c r="G11" s="409">
        <f>SUM(G14+G17)</f>
        <v>0</v>
      </c>
      <c r="H11" s="409">
        <f>SUM(H14+H17)</f>
        <v>9</v>
      </c>
      <c r="I11" s="409">
        <f>SUM(I14+I17)</f>
        <v>42</v>
      </c>
      <c r="J11" s="409">
        <f>SUM(J14+J17)</f>
        <v>11</v>
      </c>
      <c r="K11" s="409">
        <f>SUM(K14+K17)</f>
        <v>8</v>
      </c>
    </row>
    <row r="12" spans="1:12" ht="12.75" customHeight="1" x14ac:dyDescent="0.2">
      <c r="A12" s="410"/>
      <c r="B12" s="121" t="s">
        <v>72</v>
      </c>
      <c r="C12" s="409">
        <f>SUM(C15+C18)</f>
        <v>6096</v>
      </c>
      <c r="D12" s="409">
        <f>SUM(D15+D18)</f>
        <v>50</v>
      </c>
      <c r="E12" s="409">
        <f>SUM(E15+E18)</f>
        <v>6</v>
      </c>
      <c r="F12" s="409">
        <f>SUM(F15+F18)</f>
        <v>3</v>
      </c>
      <c r="G12" s="409">
        <f>SUM(G15+G18)</f>
        <v>0</v>
      </c>
      <c r="H12" s="409">
        <f>SUM(H15+H18)</f>
        <v>4</v>
      </c>
      <c r="I12" s="409">
        <f>SUM(I15+I18)</f>
        <v>24</v>
      </c>
      <c r="J12" s="409">
        <f>SUM(J15+J18)</f>
        <v>8</v>
      </c>
      <c r="K12" s="409">
        <f>SUM(K15+K18)</f>
        <v>4</v>
      </c>
    </row>
    <row r="13" spans="1:12" ht="12.75" customHeight="1" x14ac:dyDescent="0.2">
      <c r="A13" s="410"/>
      <c r="B13" s="121" t="s">
        <v>71</v>
      </c>
      <c r="C13" s="409">
        <f>SUM(C16+C19)</f>
        <v>8536</v>
      </c>
      <c r="D13" s="409">
        <f>SUM(D16+D19)</f>
        <v>43</v>
      </c>
      <c r="E13" s="409">
        <f>SUM(E16+E19)</f>
        <v>10</v>
      </c>
      <c r="F13" s="409">
        <f>SUM(F16+F19)</f>
        <v>3</v>
      </c>
      <c r="G13" s="409">
        <f>SUM(G16+G19)</f>
        <v>0</v>
      </c>
      <c r="H13" s="409">
        <f>SUM(H16+H19)</f>
        <v>5</v>
      </c>
      <c r="I13" s="409">
        <f>SUM(I16+I19)</f>
        <v>18</v>
      </c>
      <c r="J13" s="409">
        <f>SUM(J16+J19)</f>
        <v>3</v>
      </c>
      <c r="K13" s="409">
        <f>SUM(K16+K19)</f>
        <v>4</v>
      </c>
    </row>
    <row r="14" spans="1:12" s="335" customFormat="1" ht="12.75" customHeight="1" x14ac:dyDescent="0.2">
      <c r="A14" s="109" t="s">
        <v>112</v>
      </c>
      <c r="B14" s="118" t="s">
        <v>73</v>
      </c>
      <c r="C14" s="219">
        <f>SUM(C15:C16)</f>
        <v>8656</v>
      </c>
      <c r="D14" s="219">
        <f>SUM(D15:D16)</f>
        <v>19</v>
      </c>
      <c r="E14" s="219">
        <f>SUM(E15:E16)</f>
        <v>1</v>
      </c>
      <c r="F14" s="219">
        <f>SUM(F15:F16)</f>
        <v>1</v>
      </c>
      <c r="G14" s="219">
        <f>SUM(G15:G16)</f>
        <v>0</v>
      </c>
      <c r="H14" s="219">
        <f>SUM(H15:H16)</f>
        <v>7</v>
      </c>
      <c r="I14" s="219">
        <f>SUM(I15:I16)</f>
        <v>10</v>
      </c>
      <c r="J14" s="219">
        <f>SUM(J15:J16)</f>
        <v>0</v>
      </c>
      <c r="K14" s="219">
        <f>SUM(K15:K16)</f>
        <v>0</v>
      </c>
    </row>
    <row r="15" spans="1:12" s="335" customFormat="1" ht="12.75" customHeight="1" x14ac:dyDescent="0.2">
      <c r="A15" s="108"/>
      <c r="B15" s="118" t="s">
        <v>72</v>
      </c>
      <c r="C15" s="219">
        <v>3471</v>
      </c>
      <c r="D15" s="219">
        <v>10</v>
      </c>
      <c r="E15" s="219">
        <v>1</v>
      </c>
      <c r="F15" s="219">
        <v>0</v>
      </c>
      <c r="G15" s="219">
        <f>SUM(G16:G17)</f>
        <v>0</v>
      </c>
      <c r="H15" s="219">
        <v>3</v>
      </c>
      <c r="I15" s="219">
        <v>6</v>
      </c>
      <c r="J15" s="219">
        <v>0</v>
      </c>
      <c r="K15" s="219">
        <v>0</v>
      </c>
    </row>
    <row r="16" spans="1:12" s="335" customFormat="1" ht="12.75" customHeight="1" x14ac:dyDescent="0.2">
      <c r="A16" s="106"/>
      <c r="B16" s="118" t="s">
        <v>71</v>
      </c>
      <c r="C16" s="219">
        <v>5185</v>
      </c>
      <c r="D16" s="219">
        <v>9</v>
      </c>
      <c r="E16" s="219">
        <v>0</v>
      </c>
      <c r="F16" s="219">
        <v>1</v>
      </c>
      <c r="G16" s="219">
        <f>SUM(G17:G18)</f>
        <v>0</v>
      </c>
      <c r="H16" s="219">
        <v>4</v>
      </c>
      <c r="I16" s="219">
        <v>4</v>
      </c>
      <c r="J16" s="219">
        <v>0</v>
      </c>
      <c r="K16" s="219">
        <v>0</v>
      </c>
    </row>
    <row r="17" spans="1:12" s="335" customFormat="1" ht="12.75" customHeight="1" x14ac:dyDescent="0.2">
      <c r="A17" s="408" t="s">
        <v>42</v>
      </c>
      <c r="B17" s="118" t="s">
        <v>73</v>
      </c>
      <c r="C17" s="219">
        <f>IF(SUM(C20,C23,C26,C29,C32,C35,C38,C41)=0,"-",SUM(C20,C23,C26,C29,C32,C35,C38,C41))</f>
        <v>5976</v>
      </c>
      <c r="D17" s="219">
        <f>IF(SUM(D20,D23,D26,D29,D32,D35,D38,D41)=0,"-",SUM(D20,D23,D26,D29,D32,D35,D38,D41))</f>
        <v>74</v>
      </c>
      <c r="E17" s="219">
        <f>IF(SUM(E20,E23,E26,E29,E32,E35,E38,E41)=0,"-",SUM(E20,E23,E26,E29,E32,E35,E38,E41))</f>
        <v>15</v>
      </c>
      <c r="F17" s="219">
        <f>IF(SUM(F20,F23,F26,F29,F32,F35,F38,F41)=0,"-",SUM(F20,F23,F26,F29,F32,F35,F38,F41))</f>
        <v>5</v>
      </c>
      <c r="G17" s="219" t="str">
        <f>IF(SUM(G20,G23,G26,G29,G32,G35,G38,G41)=0,"-",SUM(G20,G23,G26,G29,G32,G35,G38,G41))</f>
        <v>-</v>
      </c>
      <c r="H17" s="219">
        <f>IF(SUM(H20,H23,H26,H29,H32,H35,H38,H41)=0,"-",SUM(H20,H23,H26,H29,H32,H35,H38,H41))</f>
        <v>2</v>
      </c>
      <c r="I17" s="219">
        <f>IF(SUM(I20,I23,I26,I29,I32,I35,I38,I41)=0,"-",SUM(I20,I23,I26,I29,I32,I35,I38,I41))</f>
        <v>32</v>
      </c>
      <c r="J17" s="219">
        <f>IF(SUM(J20,J23,J26,J29,J32,J35,J38,J41)=0,"-",SUM(J20,J23,J26,J29,J32,J35,J38,J41))</f>
        <v>11</v>
      </c>
      <c r="K17" s="219">
        <f>IF(SUM(K20,K23,K26,K29,K32,K35,K38,K41)=0,"-",SUM(K20,K23,K26,K29,K32,K35,K38,K41))</f>
        <v>8</v>
      </c>
    </row>
    <row r="18" spans="1:12" s="335" customFormat="1" ht="12.75" customHeight="1" x14ac:dyDescent="0.2">
      <c r="A18" s="407"/>
      <c r="B18" s="118" t="s">
        <v>72</v>
      </c>
      <c r="C18" s="219">
        <f>IF(SUM(C21,C24,C27,C30,C33,C36,C39,C42)=0,"-",SUM(C21,C24,C27,C30,C33,C36,C39,C42))</f>
        <v>2625</v>
      </c>
      <c r="D18" s="219">
        <f>IF(SUM(D21,D24,D27,D30,D33,D36,D39,D42)=0,"-",SUM(D21,D24,D27,D30,D33,D36,D39,D42))</f>
        <v>40</v>
      </c>
      <c r="E18" s="219">
        <f>IF(SUM(E21,E24,E27,E30,E33,E36,E39,E42)=0,"-",SUM(E21,E24,E27,E30,E33,E36,E39,E42))</f>
        <v>5</v>
      </c>
      <c r="F18" s="219">
        <f>IF(SUM(F21,F24,F27,F30,F33,F36,F39,F42)=0,"-",SUM(F21,F24,F27,F30,F33,F36,F39,F42))</f>
        <v>3</v>
      </c>
      <c r="G18" s="219" t="str">
        <f>IF(SUM(G21,G24,G27,G30,G33,G36,G39,G42)=0,"-",SUM(G21,G24,G27,G30,G33,G36,G39,G42))</f>
        <v>-</v>
      </c>
      <c r="H18" s="219">
        <f>IF(SUM(H21,H24,H27,H30,H33,H36,H39,H42)=0,"-",SUM(H21,H24,H27,H30,H33,H36,H39,H42))</f>
        <v>1</v>
      </c>
      <c r="I18" s="219">
        <f>IF(SUM(I21,I24,I27,I30,I33,I36,I39,I42)=0,"-",SUM(I21,I24,I27,I30,I33,I36,I39,I42))</f>
        <v>18</v>
      </c>
      <c r="J18" s="219">
        <f>IF(SUM(J21,J24,J27,J30,J33,J36,J39,J42)=0,"-",SUM(J21,J24,J27,J30,J33,J36,J39,J42))</f>
        <v>8</v>
      </c>
      <c r="K18" s="219">
        <f>IF(SUM(K21,K24,K27,K30,K33,K36,K39,K42)=0,"-",SUM(K21,K24,K27,K30,K33,K36,K39,K42))</f>
        <v>4</v>
      </c>
      <c r="L18" s="406" t="str">
        <f>IF(SUM(L21,L24,L27,L30,L33,L36,L39,L42)=0,"-",SUM(L21,L24,L27,L30,L33,L36,L39,L42))</f>
        <v>-</v>
      </c>
    </row>
    <row r="19" spans="1:12" s="335" customFormat="1" ht="12.75" customHeight="1" x14ac:dyDescent="0.2">
      <c r="A19" s="407"/>
      <c r="B19" s="118" t="s">
        <v>71</v>
      </c>
      <c r="C19" s="219">
        <f>IF(SUM(C22,C25,C28,C31,C34,C37,C40,C43)=0,"-",SUM(C22,C25,C28,C31,C34,C37,C40,C43))</f>
        <v>3351</v>
      </c>
      <c r="D19" s="219">
        <f>IF(SUM(D22,D25,D28,D31,D34,D37,D40,D43)=0,"-",SUM(D22,D25,D28,D31,D34,D37,D40,D43))</f>
        <v>34</v>
      </c>
      <c r="E19" s="219">
        <f>IF(SUM(E22,E25,E28,E31,E34,E37,E40,E43)=0,"-",SUM(E22,E25,E28,E31,E34,E37,E40,E43))</f>
        <v>10</v>
      </c>
      <c r="F19" s="219">
        <f>IF(SUM(F22,F25,F28,F31,F34,F37,F40,F43)=0,"-",SUM(F22,F25,F28,F31,F34,F37,F40,F43))</f>
        <v>2</v>
      </c>
      <c r="G19" s="219" t="str">
        <f>IF(SUM(G22,G25,G28,G31,G34,G37,G40,G43)=0,"-",SUM(G22,G25,G28,G31,G34,G37,G40,G43))</f>
        <v>-</v>
      </c>
      <c r="H19" s="219">
        <f>IF(SUM(H22,H25,H28,H31,H34,H37,H40,H43)=0,"-",SUM(H22,H25,H28,H31,H34,H37,H40,H43))</f>
        <v>1</v>
      </c>
      <c r="I19" s="219">
        <f>IF(SUM(I22,I25,I28,I31,I34,I37,I40,I43)=0,"-",SUM(I22,I25,I28,I31,I34,I37,I40,I43))</f>
        <v>14</v>
      </c>
      <c r="J19" s="219">
        <f>IF(SUM(J22,J25,J28,J31,J34,J37,J40,J43)=0,"-",SUM(J22,J25,J28,J31,J34,J37,J40,J43))</f>
        <v>3</v>
      </c>
      <c r="K19" s="219">
        <f>IF(SUM(K22,K25,K28,K31,K34,K37,K40,K43)=0,"-",SUM(K22,K25,K28,K31,K34,K37,K40,K43))</f>
        <v>4</v>
      </c>
      <c r="L19" s="406" t="str">
        <f>IF(SUM(L22,L25,L28,L31,L34,L37,L40,L43)=0,"-",SUM(L22,L25,L28,L31,L34,L37,L40,L43))</f>
        <v>-</v>
      </c>
    </row>
    <row r="20" spans="1:12" s="335" customFormat="1" ht="12.75" customHeight="1" x14ac:dyDescent="0.2">
      <c r="A20" s="284" t="s">
        <v>25</v>
      </c>
      <c r="B20" s="216" t="s">
        <v>73</v>
      </c>
      <c r="C20" s="215">
        <f>IF(SUM(C21:C22),SUM(C21:C22),"-")</f>
        <v>2083</v>
      </c>
      <c r="D20" s="215">
        <f>IF(SUM(D21:D22),SUM(D21:D22),"-")</f>
        <v>30</v>
      </c>
      <c r="E20" s="215">
        <f>IF(SUM(E21:E22),SUM(E21:E22),"-")</f>
        <v>5</v>
      </c>
      <c r="F20" s="215">
        <f>IF(SUM(F21:F22),SUM(F21:F22),"-")</f>
        <v>3</v>
      </c>
      <c r="G20" s="215" t="str">
        <f>IF(SUM(G21:G22),SUM(G21:G22),"-")</f>
        <v>-</v>
      </c>
      <c r="H20" s="215">
        <f>IF(SUM(H21:H22),SUM(H21:H22),"-")</f>
        <v>1</v>
      </c>
      <c r="I20" s="215">
        <f>IF(SUM(I21:I22),SUM(I21:I22),"-")</f>
        <v>17</v>
      </c>
      <c r="J20" s="215">
        <f>IF(SUM(J21:J22),SUM(J21:J22),"-")</f>
        <v>4</v>
      </c>
      <c r="K20" s="215" t="str">
        <f>IF(SUM(K21:K22),SUM(K21:K22),"-")</f>
        <v>-</v>
      </c>
    </row>
    <row r="21" spans="1:12" s="335" customFormat="1" ht="12.75" customHeight="1" x14ac:dyDescent="0.2">
      <c r="A21" s="283"/>
      <c r="B21" s="216" t="s">
        <v>72</v>
      </c>
      <c r="C21" s="215">
        <v>999</v>
      </c>
      <c r="D21" s="215">
        <v>18</v>
      </c>
      <c r="E21" s="215">
        <v>2</v>
      </c>
      <c r="F21" s="337">
        <v>2</v>
      </c>
      <c r="G21" s="337" t="s">
        <v>70</v>
      </c>
      <c r="H21" s="337" t="s">
        <v>70</v>
      </c>
      <c r="I21" s="337">
        <v>11</v>
      </c>
      <c r="J21" s="337">
        <v>3</v>
      </c>
      <c r="K21" s="337" t="s">
        <v>70</v>
      </c>
    </row>
    <row r="22" spans="1:12" s="335" customFormat="1" ht="12.75" customHeight="1" x14ac:dyDescent="0.2">
      <c r="A22" s="282"/>
      <c r="B22" s="216" t="s">
        <v>71</v>
      </c>
      <c r="C22" s="215">
        <v>1084</v>
      </c>
      <c r="D22" s="215">
        <v>12</v>
      </c>
      <c r="E22" s="215">
        <v>3</v>
      </c>
      <c r="F22" s="337">
        <v>1</v>
      </c>
      <c r="G22" s="337" t="s">
        <v>70</v>
      </c>
      <c r="H22" s="337">
        <v>1</v>
      </c>
      <c r="I22" s="337">
        <v>6</v>
      </c>
      <c r="J22" s="337">
        <v>1</v>
      </c>
      <c r="K22" s="337" t="s">
        <v>70</v>
      </c>
    </row>
    <row r="23" spans="1:12" s="335" customFormat="1" ht="12.75" customHeight="1" x14ac:dyDescent="0.2">
      <c r="A23" s="284" t="s">
        <v>24</v>
      </c>
      <c r="B23" s="216" t="s">
        <v>73</v>
      </c>
      <c r="C23" s="215">
        <f>IF(SUM(C24:C25),SUM(C24:C25),"-")</f>
        <v>265</v>
      </c>
      <c r="D23" s="215">
        <f>IF(SUM(D24:D25),SUM(D24:D25),"-")</f>
        <v>2</v>
      </c>
      <c r="E23" s="215">
        <f>IF(SUM(E24:E25),SUM(E24:E25),"-")</f>
        <v>1</v>
      </c>
      <c r="F23" s="215" t="str">
        <f>IF(SUM(F24:F25),SUM(F24:F25),"-")</f>
        <v>-</v>
      </c>
      <c r="G23" s="215" t="str">
        <f>IF(SUM(G24:G25),SUM(G24:G25),"-")</f>
        <v>-</v>
      </c>
      <c r="H23" s="215" t="str">
        <f>IF(SUM(H24:H25),SUM(H24:H25),"-")</f>
        <v>-</v>
      </c>
      <c r="I23" s="215">
        <f>IF(SUM(I24:I25),SUM(I24:I25),"-")</f>
        <v>1</v>
      </c>
      <c r="J23" s="215" t="str">
        <f>IF(SUM(J24:J25),SUM(J24:J25),"-")</f>
        <v>-</v>
      </c>
      <c r="K23" s="215" t="str">
        <f>IF(SUM(K24:K25),SUM(K24:K25),"-")</f>
        <v>-</v>
      </c>
    </row>
    <row r="24" spans="1:12" s="335" customFormat="1" ht="12.75" customHeight="1" x14ac:dyDescent="0.2">
      <c r="A24" s="283"/>
      <c r="B24" s="216" t="s">
        <v>72</v>
      </c>
      <c r="C24" s="215">
        <v>87</v>
      </c>
      <c r="D24" s="215">
        <v>2</v>
      </c>
      <c r="E24" s="215">
        <v>1</v>
      </c>
      <c r="F24" s="337" t="s">
        <v>70</v>
      </c>
      <c r="G24" s="337" t="s">
        <v>70</v>
      </c>
      <c r="H24" s="337" t="s">
        <v>70</v>
      </c>
      <c r="I24" s="337">
        <v>1</v>
      </c>
      <c r="J24" s="337" t="s">
        <v>70</v>
      </c>
      <c r="K24" s="337" t="s">
        <v>70</v>
      </c>
    </row>
    <row r="25" spans="1:12" s="335" customFormat="1" ht="12.75" customHeight="1" x14ac:dyDescent="0.2">
      <c r="A25" s="282"/>
      <c r="B25" s="216" t="s">
        <v>71</v>
      </c>
      <c r="C25" s="215">
        <v>178</v>
      </c>
      <c r="D25" s="215" t="s">
        <v>70</v>
      </c>
      <c r="E25" s="215" t="s">
        <v>70</v>
      </c>
      <c r="F25" s="337" t="s">
        <v>70</v>
      </c>
      <c r="G25" s="337" t="s">
        <v>70</v>
      </c>
      <c r="H25" s="337" t="s">
        <v>70</v>
      </c>
      <c r="I25" s="337" t="s">
        <v>70</v>
      </c>
      <c r="J25" s="337" t="s">
        <v>70</v>
      </c>
      <c r="K25" s="337" t="s">
        <v>70</v>
      </c>
    </row>
    <row r="26" spans="1:12" s="335" customFormat="1" ht="12.75" customHeight="1" x14ac:dyDescent="0.2">
      <c r="A26" s="284" t="s">
        <v>23</v>
      </c>
      <c r="B26" s="216" t="s">
        <v>73</v>
      </c>
      <c r="C26" s="215">
        <f>IF(SUM(C27:C28),SUM(C27:C28),"-")</f>
        <v>362</v>
      </c>
      <c r="D26" s="215">
        <f>IF(SUM(D27:D28),SUM(D27:D28),"-")</f>
        <v>5</v>
      </c>
      <c r="E26" s="215" t="str">
        <f>IF(SUM(E27:E28),SUM(E27:E28),"-")</f>
        <v>-</v>
      </c>
      <c r="F26" s="215" t="str">
        <f>IF(SUM(F27:F28),SUM(F27:F28),"-")</f>
        <v>-</v>
      </c>
      <c r="G26" s="215" t="str">
        <f>IF(SUM(G27:G28),SUM(G27:G28),"-")</f>
        <v>-</v>
      </c>
      <c r="H26" s="215" t="str">
        <f>IF(SUM(H27:H28),SUM(H27:H28),"-")</f>
        <v>-</v>
      </c>
      <c r="I26" s="215">
        <f>IF(SUM(I27:I28),SUM(I27:I28),"-")</f>
        <v>3</v>
      </c>
      <c r="J26" s="215" t="str">
        <f>IF(SUM(J27:J28),SUM(J27:J28),"-")</f>
        <v>-</v>
      </c>
      <c r="K26" s="215">
        <f>IF(SUM(K27:K28),SUM(K27:K28),"-")</f>
        <v>2</v>
      </c>
    </row>
    <row r="27" spans="1:12" s="335" customFormat="1" ht="12.75" customHeight="1" x14ac:dyDescent="0.2">
      <c r="A27" s="283"/>
      <c r="B27" s="216" t="s">
        <v>72</v>
      </c>
      <c r="C27" s="215">
        <v>135</v>
      </c>
      <c r="D27" s="215" t="s">
        <v>70</v>
      </c>
      <c r="E27" s="215" t="s">
        <v>70</v>
      </c>
      <c r="F27" s="337" t="s">
        <v>70</v>
      </c>
      <c r="G27" s="337" t="s">
        <v>70</v>
      </c>
      <c r="H27" s="337" t="s">
        <v>70</v>
      </c>
      <c r="I27" s="337" t="s">
        <v>70</v>
      </c>
      <c r="J27" s="337" t="s">
        <v>70</v>
      </c>
      <c r="K27" s="337" t="s">
        <v>70</v>
      </c>
    </row>
    <row r="28" spans="1:12" s="335" customFormat="1" ht="12.75" customHeight="1" x14ac:dyDescent="0.2">
      <c r="A28" s="282"/>
      <c r="B28" s="216" t="s">
        <v>71</v>
      </c>
      <c r="C28" s="215">
        <v>227</v>
      </c>
      <c r="D28" s="215">
        <v>5</v>
      </c>
      <c r="E28" s="215" t="s">
        <v>70</v>
      </c>
      <c r="F28" s="337" t="s">
        <v>70</v>
      </c>
      <c r="G28" s="337" t="s">
        <v>70</v>
      </c>
      <c r="H28" s="337" t="s">
        <v>70</v>
      </c>
      <c r="I28" s="337">
        <v>3</v>
      </c>
      <c r="J28" s="337" t="s">
        <v>70</v>
      </c>
      <c r="K28" s="337">
        <v>2</v>
      </c>
    </row>
    <row r="29" spans="1:12" s="335" customFormat="1" ht="12.75" customHeight="1" x14ac:dyDescent="0.2">
      <c r="A29" s="284" t="s">
        <v>22</v>
      </c>
      <c r="B29" s="216" t="s">
        <v>73</v>
      </c>
      <c r="C29" s="215">
        <f>IF(SUM(C30:C31),SUM(C30:C31),"-")</f>
        <v>511</v>
      </c>
      <c r="D29" s="215">
        <f>IF(SUM(D30:D31),SUM(D30:D31),"-")</f>
        <v>9</v>
      </c>
      <c r="E29" s="215">
        <f>IF(SUM(E30:E31),SUM(E30:E31),"-")</f>
        <v>3</v>
      </c>
      <c r="F29" s="215" t="str">
        <f>IF(SUM(F30:F31),SUM(F30:F31),"-")</f>
        <v>-</v>
      </c>
      <c r="G29" s="215" t="str">
        <f>IF(SUM(G30:G31),SUM(G30:G31),"-")</f>
        <v>-</v>
      </c>
      <c r="H29" s="215" t="str">
        <f>IF(SUM(H30:H31),SUM(H30:H31),"-")</f>
        <v>-</v>
      </c>
      <c r="I29" s="215">
        <f>IF(SUM(I30:I31),SUM(I30:I31),"-")</f>
        <v>3</v>
      </c>
      <c r="J29" s="215" t="str">
        <f>IF(SUM(J30:J31),SUM(J30:J31),"-")</f>
        <v>-</v>
      </c>
      <c r="K29" s="215">
        <f>IF(SUM(K30:K31),SUM(K30:K31),"-")</f>
        <v>3</v>
      </c>
    </row>
    <row r="30" spans="1:12" s="335" customFormat="1" ht="12.75" customHeight="1" x14ac:dyDescent="0.2">
      <c r="A30" s="283"/>
      <c r="B30" s="216" t="s">
        <v>72</v>
      </c>
      <c r="C30" s="215">
        <v>210</v>
      </c>
      <c r="D30" s="215">
        <v>4</v>
      </c>
      <c r="E30" s="215" t="s">
        <v>70</v>
      </c>
      <c r="F30" s="337" t="s">
        <v>70</v>
      </c>
      <c r="G30" s="337" t="s">
        <v>70</v>
      </c>
      <c r="H30" s="337" t="s">
        <v>70</v>
      </c>
      <c r="I30" s="337">
        <v>2</v>
      </c>
      <c r="J30" s="337" t="s">
        <v>70</v>
      </c>
      <c r="K30" s="337">
        <v>2</v>
      </c>
    </row>
    <row r="31" spans="1:12" s="335" customFormat="1" ht="12.75" customHeight="1" x14ac:dyDescent="0.2">
      <c r="A31" s="282"/>
      <c r="B31" s="216" t="s">
        <v>71</v>
      </c>
      <c r="C31" s="215">
        <v>301</v>
      </c>
      <c r="D31" s="215">
        <v>5</v>
      </c>
      <c r="E31" s="215">
        <v>3</v>
      </c>
      <c r="F31" s="337" t="s">
        <v>70</v>
      </c>
      <c r="G31" s="337" t="s">
        <v>70</v>
      </c>
      <c r="H31" s="337" t="s">
        <v>70</v>
      </c>
      <c r="I31" s="337">
        <v>1</v>
      </c>
      <c r="J31" s="337" t="s">
        <v>70</v>
      </c>
      <c r="K31" s="337">
        <v>1</v>
      </c>
    </row>
    <row r="32" spans="1:12" s="335" customFormat="1" ht="12.75" customHeight="1" x14ac:dyDescent="0.2">
      <c r="A32" s="284" t="s">
        <v>41</v>
      </c>
      <c r="B32" s="216" t="s">
        <v>73</v>
      </c>
      <c r="C32" s="215">
        <f>IF(SUM(C33:C34),SUM(C33:C34),"-")</f>
        <v>616</v>
      </c>
      <c r="D32" s="215">
        <f>IF(SUM(D33:D34),SUM(D33:D34),"-")</f>
        <v>4</v>
      </c>
      <c r="E32" s="215" t="str">
        <f>IF(SUM(E33:E34),SUM(E33:E34),"-")</f>
        <v>-</v>
      </c>
      <c r="F32" s="215" t="str">
        <f>IF(SUM(F33:F34),SUM(F33:F34),"-")</f>
        <v>-</v>
      </c>
      <c r="G32" s="215" t="str">
        <f>IF(SUM(G33:G34),SUM(G33:G34),"-")</f>
        <v>-</v>
      </c>
      <c r="H32" s="215" t="str">
        <f>IF(SUM(H33:H34),SUM(H33:H34),"-")</f>
        <v>-</v>
      </c>
      <c r="I32" s="215">
        <f>IF(SUM(I33:I34),SUM(I33:I34),"-")</f>
        <v>2</v>
      </c>
      <c r="J32" s="215" t="str">
        <f>IF(SUM(J33:J34),SUM(J33:J34),"-")</f>
        <v>-</v>
      </c>
      <c r="K32" s="215">
        <f>IF(SUM(K33:K34),SUM(K33:K34),"-")</f>
        <v>2</v>
      </c>
    </row>
    <row r="33" spans="1:11" s="335" customFormat="1" ht="12.75" customHeight="1" x14ac:dyDescent="0.2">
      <c r="A33" s="283"/>
      <c r="B33" s="216" t="s">
        <v>72</v>
      </c>
      <c r="C33" s="215">
        <v>239</v>
      </c>
      <c r="D33" s="215">
        <v>2</v>
      </c>
      <c r="E33" s="215" t="s">
        <v>70</v>
      </c>
      <c r="F33" s="337" t="s">
        <v>70</v>
      </c>
      <c r="G33" s="337" t="s">
        <v>70</v>
      </c>
      <c r="H33" s="337" t="s">
        <v>70</v>
      </c>
      <c r="I33" s="337">
        <v>1</v>
      </c>
      <c r="J33" s="337" t="s">
        <v>70</v>
      </c>
      <c r="K33" s="337">
        <v>1</v>
      </c>
    </row>
    <row r="34" spans="1:11" s="335" customFormat="1" ht="12.75" customHeight="1" x14ac:dyDescent="0.2">
      <c r="A34" s="282"/>
      <c r="B34" s="216" t="s">
        <v>71</v>
      </c>
      <c r="C34" s="215">
        <v>377</v>
      </c>
      <c r="D34" s="215">
        <v>2</v>
      </c>
      <c r="E34" s="215" t="s">
        <v>70</v>
      </c>
      <c r="F34" s="337" t="s">
        <v>70</v>
      </c>
      <c r="G34" s="337" t="s">
        <v>70</v>
      </c>
      <c r="H34" s="337" t="s">
        <v>70</v>
      </c>
      <c r="I34" s="337">
        <v>1</v>
      </c>
      <c r="J34" s="337" t="s">
        <v>70</v>
      </c>
      <c r="K34" s="337">
        <v>1</v>
      </c>
    </row>
    <row r="35" spans="1:11" s="335" customFormat="1" ht="12.75" customHeight="1" x14ac:dyDescent="0.2">
      <c r="A35" s="284" t="s">
        <v>20</v>
      </c>
      <c r="B35" s="216" t="s">
        <v>73</v>
      </c>
      <c r="C35" s="215">
        <f>IF(SUM(C36:C37),SUM(C36:C37),"-")</f>
        <v>1002</v>
      </c>
      <c r="D35" s="215">
        <f>IF(SUM(D36:D37),SUM(D36:D37),"-")</f>
        <v>22</v>
      </c>
      <c r="E35" s="215">
        <f>IF(SUM(E36:E37),SUM(E36:E37),"-")</f>
        <v>6</v>
      </c>
      <c r="F35" s="215">
        <f>IF(SUM(F36:F37),SUM(F36:F37),"-")</f>
        <v>2</v>
      </c>
      <c r="G35" s="215" t="str">
        <f>IF(SUM(G36:G37),SUM(G36:G37),"-")</f>
        <v>-</v>
      </c>
      <c r="H35" s="215">
        <f>IF(SUM(H36:H37),SUM(H36:H37),"-")</f>
        <v>1</v>
      </c>
      <c r="I35" s="215">
        <f>IF(SUM(I36:I37),SUM(I36:I37),"-")</f>
        <v>5</v>
      </c>
      <c r="J35" s="215">
        <f>IF(SUM(J36:J37),SUM(J36:J37),"-")</f>
        <v>7</v>
      </c>
      <c r="K35" s="215">
        <f>IF(SUM(K36:K37),SUM(K36:K37),"-")</f>
        <v>1</v>
      </c>
    </row>
    <row r="36" spans="1:11" s="335" customFormat="1" ht="12.75" customHeight="1" x14ac:dyDescent="0.2">
      <c r="A36" s="283"/>
      <c r="B36" s="216" t="s">
        <v>72</v>
      </c>
      <c r="C36" s="215">
        <v>455</v>
      </c>
      <c r="D36" s="215">
        <v>13</v>
      </c>
      <c r="E36" s="215">
        <v>2</v>
      </c>
      <c r="F36" s="337">
        <v>1</v>
      </c>
      <c r="G36" s="337" t="s">
        <v>70</v>
      </c>
      <c r="H36" s="337">
        <v>1</v>
      </c>
      <c r="I36" s="337">
        <v>3</v>
      </c>
      <c r="J36" s="337">
        <v>5</v>
      </c>
      <c r="K36" s="337">
        <v>1</v>
      </c>
    </row>
    <row r="37" spans="1:11" s="335" customFormat="1" ht="12.75" customHeight="1" x14ac:dyDescent="0.2">
      <c r="A37" s="282"/>
      <c r="B37" s="216" t="s">
        <v>71</v>
      </c>
      <c r="C37" s="215">
        <v>547</v>
      </c>
      <c r="D37" s="215">
        <v>9</v>
      </c>
      <c r="E37" s="215">
        <v>4</v>
      </c>
      <c r="F37" s="337">
        <v>1</v>
      </c>
      <c r="G37" s="337" t="s">
        <v>70</v>
      </c>
      <c r="H37" s="337" t="s">
        <v>70</v>
      </c>
      <c r="I37" s="337">
        <v>2</v>
      </c>
      <c r="J37" s="337">
        <v>2</v>
      </c>
      <c r="K37" s="337" t="s">
        <v>70</v>
      </c>
    </row>
    <row r="38" spans="1:11" s="335" customFormat="1" ht="12.75" customHeight="1" x14ac:dyDescent="0.2">
      <c r="A38" s="284" t="s">
        <v>19</v>
      </c>
      <c r="B38" s="216" t="s">
        <v>73</v>
      </c>
      <c r="C38" s="215">
        <f>IF(SUM(C39:C40),SUM(C39:C40),"-")</f>
        <v>399</v>
      </c>
      <c r="D38" s="215" t="str">
        <f>IF(SUM(D39:D40),SUM(D39:D40),"-")</f>
        <v>-</v>
      </c>
      <c r="E38" s="215" t="str">
        <f>IF(SUM(E39:E40),SUM(E39:E40),"-")</f>
        <v>-</v>
      </c>
      <c r="F38" s="215" t="str">
        <f>IF(SUM(F39:F40),SUM(F39:F40),"-")</f>
        <v>-</v>
      </c>
      <c r="G38" s="215" t="str">
        <f>IF(SUM(G39:G40),SUM(G39:G40),"-")</f>
        <v>-</v>
      </c>
      <c r="H38" s="215" t="str">
        <f>IF(SUM(H39:H40),SUM(H39:H40),"-")</f>
        <v>-</v>
      </c>
      <c r="I38" s="215" t="str">
        <f>IF(SUM(I39:I40),SUM(I39:I40),"-")</f>
        <v>-</v>
      </c>
      <c r="J38" s="215" t="str">
        <f>IF(SUM(J39:J40),SUM(J39:J40),"-")</f>
        <v>-</v>
      </c>
      <c r="K38" s="215" t="str">
        <f>IF(SUM(K39:K40),SUM(K39:K40),"-")</f>
        <v>-</v>
      </c>
    </row>
    <row r="39" spans="1:11" s="335" customFormat="1" ht="12.75" customHeight="1" x14ac:dyDescent="0.2">
      <c r="A39" s="283"/>
      <c r="B39" s="216" t="s">
        <v>72</v>
      </c>
      <c r="C39" s="215">
        <v>178</v>
      </c>
      <c r="D39" s="215" t="s">
        <v>70</v>
      </c>
      <c r="E39" s="215" t="s">
        <v>70</v>
      </c>
      <c r="F39" s="337" t="s">
        <v>70</v>
      </c>
      <c r="G39" s="337" t="s">
        <v>70</v>
      </c>
      <c r="H39" s="337" t="s">
        <v>70</v>
      </c>
      <c r="I39" s="337" t="s">
        <v>70</v>
      </c>
      <c r="J39" s="337" t="s">
        <v>70</v>
      </c>
      <c r="K39" s="337" t="s">
        <v>70</v>
      </c>
    </row>
    <row r="40" spans="1:11" s="335" customFormat="1" ht="12.75" customHeight="1" x14ac:dyDescent="0.2">
      <c r="A40" s="282"/>
      <c r="B40" s="216" t="s">
        <v>71</v>
      </c>
      <c r="C40" s="215">
        <v>221</v>
      </c>
      <c r="D40" s="215" t="s">
        <v>70</v>
      </c>
      <c r="E40" s="215" t="s">
        <v>70</v>
      </c>
      <c r="F40" s="337" t="s">
        <v>70</v>
      </c>
      <c r="G40" s="337" t="s">
        <v>70</v>
      </c>
      <c r="H40" s="337" t="s">
        <v>70</v>
      </c>
      <c r="I40" s="337" t="s">
        <v>70</v>
      </c>
      <c r="J40" s="337" t="s">
        <v>70</v>
      </c>
      <c r="K40" s="337" t="s">
        <v>70</v>
      </c>
    </row>
    <row r="41" spans="1:11" s="335" customFormat="1" ht="12.75" customHeight="1" x14ac:dyDescent="0.2">
      <c r="A41" s="284" t="s">
        <v>18</v>
      </c>
      <c r="B41" s="216" t="s">
        <v>73</v>
      </c>
      <c r="C41" s="215">
        <f>IF(SUM(C42:C43),SUM(C42:C43),"-")</f>
        <v>738</v>
      </c>
      <c r="D41" s="215">
        <f>IF(SUM(D42:D43),SUM(D42:D43),"-")</f>
        <v>2</v>
      </c>
      <c r="E41" s="215" t="str">
        <f>IF(SUM(E42:E43),SUM(E42:E43),"-")</f>
        <v>-</v>
      </c>
      <c r="F41" s="215" t="str">
        <f>IF(SUM(F42:F43),SUM(F42:F43),"-")</f>
        <v>-</v>
      </c>
      <c r="G41" s="215" t="str">
        <f>IF(SUM(G42:G43),SUM(G42:G43),"-")</f>
        <v>-</v>
      </c>
      <c r="H41" s="215" t="str">
        <f>IF(SUM(H42:H43),SUM(H42:H43),"-")</f>
        <v>-</v>
      </c>
      <c r="I41" s="215">
        <f>IF(SUM(I42:I43),SUM(I42:I43),"-")</f>
        <v>1</v>
      </c>
      <c r="J41" s="215" t="str">
        <f>IF(SUM(J42:J43),SUM(J42:J43),"-")</f>
        <v>-</v>
      </c>
      <c r="K41" s="215" t="str">
        <f>IF(SUM(K42:K43),SUM(K42:K43),"-")</f>
        <v>-</v>
      </c>
    </row>
    <row r="42" spans="1:11" s="335" customFormat="1" ht="12.75" customHeight="1" x14ac:dyDescent="0.2">
      <c r="A42" s="283"/>
      <c r="B42" s="216" t="s">
        <v>72</v>
      </c>
      <c r="C42" s="215">
        <v>322</v>
      </c>
      <c r="D42" s="215">
        <v>1</v>
      </c>
      <c r="E42" s="215" t="s">
        <v>70</v>
      </c>
      <c r="F42" s="337" t="s">
        <v>70</v>
      </c>
      <c r="G42" s="337" t="s">
        <v>70</v>
      </c>
      <c r="H42" s="337" t="s">
        <v>70</v>
      </c>
      <c r="I42" s="337"/>
      <c r="J42" s="337" t="s">
        <v>70</v>
      </c>
      <c r="K42" s="337" t="s">
        <v>70</v>
      </c>
    </row>
    <row r="43" spans="1:11" s="335" customFormat="1" ht="12.75" customHeight="1" x14ac:dyDescent="0.2">
      <c r="A43" s="282"/>
      <c r="B43" s="216" t="s">
        <v>71</v>
      </c>
      <c r="C43" s="215">
        <v>416</v>
      </c>
      <c r="D43" s="215">
        <v>1</v>
      </c>
      <c r="E43" s="215" t="s">
        <v>70</v>
      </c>
      <c r="F43" s="337" t="s">
        <v>70</v>
      </c>
      <c r="G43" s="337" t="s">
        <v>70</v>
      </c>
      <c r="H43" s="337" t="s">
        <v>70</v>
      </c>
      <c r="I43" s="337">
        <v>1</v>
      </c>
      <c r="J43" s="337" t="s">
        <v>70</v>
      </c>
      <c r="K43" s="337" t="s">
        <v>70</v>
      </c>
    </row>
    <row r="44" spans="1:11" s="335" customFormat="1" ht="12.75" customHeight="1" x14ac:dyDescent="0.2">
      <c r="A44" s="292" t="s">
        <v>17</v>
      </c>
      <c r="B44" s="121" t="s">
        <v>67</v>
      </c>
      <c r="C44" s="28">
        <f>C47</f>
        <v>2629</v>
      </c>
      <c r="D44" s="28">
        <f>D47</f>
        <v>34</v>
      </c>
      <c r="E44" s="28">
        <f>E47</f>
        <v>13</v>
      </c>
      <c r="F44" s="339">
        <f>F47</f>
        <v>3</v>
      </c>
      <c r="G44" s="339">
        <f>G47</f>
        <v>0</v>
      </c>
      <c r="H44" s="339">
        <f>H47</f>
        <v>1</v>
      </c>
      <c r="I44" s="339">
        <f>I47</f>
        <v>15</v>
      </c>
      <c r="J44" s="339">
        <f>J47</f>
        <v>2</v>
      </c>
      <c r="K44" s="339">
        <f>K47</f>
        <v>0</v>
      </c>
    </row>
    <row r="45" spans="1:11" s="335" customFormat="1" ht="12.75" customHeight="1" x14ac:dyDescent="0.2">
      <c r="A45" s="291"/>
      <c r="B45" s="121" t="s">
        <v>66</v>
      </c>
      <c r="C45" s="28">
        <f>C48</f>
        <v>1173</v>
      </c>
      <c r="D45" s="28">
        <f>D48</f>
        <v>21</v>
      </c>
      <c r="E45" s="28">
        <f>E48</f>
        <v>8</v>
      </c>
      <c r="F45" s="339">
        <f>F48</f>
        <v>2</v>
      </c>
      <c r="G45" s="339">
        <f>G48</f>
        <v>0</v>
      </c>
      <c r="H45" s="339">
        <f>H48</f>
        <v>0</v>
      </c>
      <c r="I45" s="339">
        <f>I48</f>
        <v>10</v>
      </c>
      <c r="J45" s="339">
        <f>J48</f>
        <v>1</v>
      </c>
      <c r="K45" s="339">
        <f>K48</f>
        <v>0</v>
      </c>
    </row>
    <row r="46" spans="1:11" s="335" customFormat="1" ht="12.75" customHeight="1" x14ac:dyDescent="0.2">
      <c r="A46" s="290"/>
      <c r="B46" s="121" t="s">
        <v>65</v>
      </c>
      <c r="C46" s="28">
        <f>C49</f>
        <v>1456</v>
      </c>
      <c r="D46" s="28">
        <f>D49</f>
        <v>13</v>
      </c>
      <c r="E46" s="28">
        <f>E49</f>
        <v>5</v>
      </c>
      <c r="F46" s="339">
        <f>F49</f>
        <v>1</v>
      </c>
      <c r="G46" s="339">
        <f>G49</f>
        <v>0</v>
      </c>
      <c r="H46" s="339">
        <f>H49</f>
        <v>1</v>
      </c>
      <c r="I46" s="339">
        <f>I49</f>
        <v>5</v>
      </c>
      <c r="J46" s="339">
        <f>J49</f>
        <v>1</v>
      </c>
      <c r="K46" s="339">
        <f>K49</f>
        <v>0</v>
      </c>
    </row>
    <row r="47" spans="1:11" s="335" customFormat="1" ht="12.75" customHeight="1" x14ac:dyDescent="0.2">
      <c r="A47" s="288" t="s">
        <v>16</v>
      </c>
      <c r="B47" s="118" t="s">
        <v>67</v>
      </c>
      <c r="C47" s="219">
        <v>2629</v>
      </c>
      <c r="D47" s="219">
        <v>34</v>
      </c>
      <c r="E47" s="219">
        <v>13</v>
      </c>
      <c r="F47" s="338">
        <v>3</v>
      </c>
      <c r="G47" s="338">
        <v>0</v>
      </c>
      <c r="H47" s="338">
        <v>1</v>
      </c>
      <c r="I47" s="338">
        <v>15</v>
      </c>
      <c r="J47" s="338">
        <v>2</v>
      </c>
      <c r="K47" s="338">
        <v>0</v>
      </c>
    </row>
    <row r="48" spans="1:11" s="335" customFormat="1" ht="12.75" customHeight="1" x14ac:dyDescent="0.2">
      <c r="A48" s="287"/>
      <c r="B48" s="118" t="s">
        <v>66</v>
      </c>
      <c r="C48" s="219">
        <v>1173</v>
      </c>
      <c r="D48" s="219">
        <v>21</v>
      </c>
      <c r="E48" s="219">
        <v>8</v>
      </c>
      <c r="F48" s="338">
        <v>2</v>
      </c>
      <c r="G48" s="338">
        <v>0</v>
      </c>
      <c r="H48" s="338">
        <v>0</v>
      </c>
      <c r="I48" s="338">
        <v>10</v>
      </c>
      <c r="J48" s="338">
        <v>1</v>
      </c>
      <c r="K48" s="338">
        <v>0</v>
      </c>
    </row>
    <row r="49" spans="1:11" s="335" customFormat="1" ht="12.75" customHeight="1" x14ac:dyDescent="0.2">
      <c r="A49" s="286"/>
      <c r="B49" s="118" t="s">
        <v>65</v>
      </c>
      <c r="C49" s="219">
        <v>1456</v>
      </c>
      <c r="D49" s="219">
        <v>13</v>
      </c>
      <c r="E49" s="219">
        <v>5</v>
      </c>
      <c r="F49" s="338">
        <v>1</v>
      </c>
      <c r="G49" s="338">
        <v>0</v>
      </c>
      <c r="H49" s="338">
        <v>1</v>
      </c>
      <c r="I49" s="338">
        <v>5</v>
      </c>
      <c r="J49" s="338">
        <v>1</v>
      </c>
      <c r="K49" s="338">
        <v>0</v>
      </c>
    </row>
    <row r="50" spans="1:11" s="335" customFormat="1" ht="12.75" customHeight="1" x14ac:dyDescent="0.2">
      <c r="A50" s="102" t="s">
        <v>15</v>
      </c>
      <c r="B50" s="216" t="s">
        <v>67</v>
      </c>
      <c r="C50" s="215">
        <v>1146</v>
      </c>
      <c r="D50" s="215">
        <v>17</v>
      </c>
      <c r="E50" s="215">
        <v>7</v>
      </c>
      <c r="F50" s="337">
        <v>2</v>
      </c>
      <c r="G50" s="337">
        <v>0</v>
      </c>
      <c r="H50" s="337">
        <v>0</v>
      </c>
      <c r="I50" s="337">
        <v>6</v>
      </c>
      <c r="J50" s="337">
        <v>2</v>
      </c>
      <c r="K50" s="337">
        <v>0</v>
      </c>
    </row>
    <row r="51" spans="1:11" s="335" customFormat="1" ht="12.75" customHeight="1" x14ac:dyDescent="0.2">
      <c r="A51" s="101"/>
      <c r="B51" s="216" t="s">
        <v>66</v>
      </c>
      <c r="C51" s="215">
        <v>490</v>
      </c>
      <c r="D51" s="215">
        <v>11</v>
      </c>
      <c r="E51" s="215">
        <v>4</v>
      </c>
      <c r="F51" s="337">
        <v>2</v>
      </c>
      <c r="G51" s="337">
        <v>0</v>
      </c>
      <c r="H51" s="337">
        <v>0</v>
      </c>
      <c r="I51" s="337">
        <v>4</v>
      </c>
      <c r="J51" s="337">
        <v>1</v>
      </c>
      <c r="K51" s="337">
        <v>0</v>
      </c>
    </row>
    <row r="52" spans="1:11" s="335" customFormat="1" ht="12.75" customHeight="1" x14ac:dyDescent="0.2">
      <c r="A52" s="100"/>
      <c r="B52" s="216" t="s">
        <v>65</v>
      </c>
      <c r="C52" s="215">
        <v>656</v>
      </c>
      <c r="D52" s="215">
        <v>6</v>
      </c>
      <c r="E52" s="215">
        <v>3</v>
      </c>
      <c r="F52" s="337">
        <v>0</v>
      </c>
      <c r="G52" s="337">
        <v>0</v>
      </c>
      <c r="H52" s="337">
        <v>0</v>
      </c>
      <c r="I52" s="337">
        <v>2</v>
      </c>
      <c r="J52" s="337">
        <v>1</v>
      </c>
      <c r="K52" s="337">
        <v>0</v>
      </c>
    </row>
    <row r="53" spans="1:11" s="335" customFormat="1" ht="12.75" customHeight="1" x14ac:dyDescent="0.2">
      <c r="A53" s="284" t="s">
        <v>14</v>
      </c>
      <c r="B53" s="216" t="s">
        <v>67</v>
      </c>
      <c r="C53" s="215">
        <v>131</v>
      </c>
      <c r="D53" s="215">
        <v>2</v>
      </c>
      <c r="E53" s="215">
        <v>1</v>
      </c>
      <c r="F53" s="337">
        <v>0</v>
      </c>
      <c r="G53" s="337">
        <v>0</v>
      </c>
      <c r="H53" s="337">
        <v>0</v>
      </c>
      <c r="I53" s="337">
        <v>1</v>
      </c>
      <c r="J53" s="337">
        <v>0</v>
      </c>
      <c r="K53" s="337">
        <v>0</v>
      </c>
    </row>
    <row r="54" spans="1:11" s="335" customFormat="1" ht="12.75" customHeight="1" x14ac:dyDescent="0.2">
      <c r="A54" s="283"/>
      <c r="B54" s="216" t="s">
        <v>66</v>
      </c>
      <c r="C54" s="215">
        <v>56</v>
      </c>
      <c r="D54" s="215">
        <v>1</v>
      </c>
      <c r="E54" s="215">
        <v>1</v>
      </c>
      <c r="F54" s="337">
        <v>0</v>
      </c>
      <c r="G54" s="337">
        <v>0</v>
      </c>
      <c r="H54" s="337">
        <v>0</v>
      </c>
      <c r="I54" s="337">
        <v>0</v>
      </c>
      <c r="J54" s="337">
        <v>0</v>
      </c>
      <c r="K54" s="337">
        <v>0</v>
      </c>
    </row>
    <row r="55" spans="1:11" s="335" customFormat="1" ht="12.75" customHeight="1" x14ac:dyDescent="0.2">
      <c r="A55" s="282"/>
      <c r="B55" s="216" t="s">
        <v>65</v>
      </c>
      <c r="C55" s="215">
        <v>75</v>
      </c>
      <c r="D55" s="215">
        <v>1</v>
      </c>
      <c r="E55" s="215">
        <v>0</v>
      </c>
      <c r="F55" s="337">
        <v>0</v>
      </c>
      <c r="G55" s="337">
        <v>0</v>
      </c>
      <c r="H55" s="337">
        <v>0</v>
      </c>
      <c r="I55" s="337">
        <v>1</v>
      </c>
      <c r="J55" s="337">
        <v>0</v>
      </c>
      <c r="K55" s="337">
        <v>0</v>
      </c>
    </row>
    <row r="56" spans="1:11" s="335" customFormat="1" ht="12.75" customHeight="1" x14ac:dyDescent="0.2">
      <c r="A56" s="284" t="s">
        <v>13</v>
      </c>
      <c r="B56" s="216" t="s">
        <v>67</v>
      </c>
      <c r="C56" s="215">
        <v>620</v>
      </c>
      <c r="D56" s="215">
        <v>7</v>
      </c>
      <c r="E56" s="215">
        <v>1</v>
      </c>
      <c r="F56" s="337">
        <v>0</v>
      </c>
      <c r="G56" s="337">
        <v>0</v>
      </c>
      <c r="H56" s="337">
        <v>0</v>
      </c>
      <c r="I56" s="337">
        <v>6</v>
      </c>
      <c r="J56" s="337">
        <v>0</v>
      </c>
      <c r="K56" s="337">
        <v>0</v>
      </c>
    </row>
    <row r="57" spans="1:11" s="335" customFormat="1" ht="12.75" customHeight="1" x14ac:dyDescent="0.2">
      <c r="A57" s="283"/>
      <c r="B57" s="216" t="s">
        <v>66</v>
      </c>
      <c r="C57" s="215">
        <v>300</v>
      </c>
      <c r="D57" s="215">
        <v>5</v>
      </c>
      <c r="E57" s="215">
        <v>1</v>
      </c>
      <c r="F57" s="337">
        <v>0</v>
      </c>
      <c r="G57" s="337">
        <v>0</v>
      </c>
      <c r="H57" s="337">
        <v>0</v>
      </c>
      <c r="I57" s="337">
        <v>4</v>
      </c>
      <c r="J57" s="337">
        <v>0</v>
      </c>
      <c r="K57" s="337">
        <v>0</v>
      </c>
    </row>
    <row r="58" spans="1:11" s="335" customFormat="1" ht="12.75" customHeight="1" x14ac:dyDescent="0.2">
      <c r="A58" s="282"/>
      <c r="B58" s="216" t="s">
        <v>65</v>
      </c>
      <c r="C58" s="215">
        <v>320</v>
      </c>
      <c r="D58" s="215">
        <v>2</v>
      </c>
      <c r="E58" s="215">
        <v>0</v>
      </c>
      <c r="F58" s="337">
        <v>0</v>
      </c>
      <c r="G58" s="337">
        <v>0</v>
      </c>
      <c r="H58" s="337">
        <v>0</v>
      </c>
      <c r="I58" s="337">
        <v>2</v>
      </c>
      <c r="J58" s="337">
        <v>0</v>
      </c>
      <c r="K58" s="337">
        <v>0</v>
      </c>
    </row>
    <row r="59" spans="1:11" s="335" customFormat="1" ht="12.75" customHeight="1" x14ac:dyDescent="0.2">
      <c r="A59" s="284" t="s">
        <v>12</v>
      </c>
      <c r="B59" s="216" t="s">
        <v>67</v>
      </c>
      <c r="C59" s="215">
        <v>732</v>
      </c>
      <c r="D59" s="215">
        <v>8</v>
      </c>
      <c r="E59" s="215">
        <v>4</v>
      </c>
      <c r="F59" s="337">
        <v>1</v>
      </c>
      <c r="G59" s="337">
        <v>0</v>
      </c>
      <c r="H59" s="337">
        <v>1</v>
      </c>
      <c r="I59" s="337">
        <v>2</v>
      </c>
      <c r="J59" s="337">
        <v>0</v>
      </c>
      <c r="K59" s="337">
        <v>0</v>
      </c>
    </row>
    <row r="60" spans="1:11" s="335" customFormat="1" ht="12.75" customHeight="1" x14ac:dyDescent="0.2">
      <c r="A60" s="283"/>
      <c r="B60" s="216" t="s">
        <v>66</v>
      </c>
      <c r="C60" s="215">
        <v>327</v>
      </c>
      <c r="D60" s="215">
        <v>4</v>
      </c>
      <c r="E60" s="215">
        <v>2</v>
      </c>
      <c r="F60" s="337">
        <v>0</v>
      </c>
      <c r="G60" s="337">
        <v>0</v>
      </c>
      <c r="H60" s="337">
        <v>0</v>
      </c>
      <c r="I60" s="337">
        <v>2</v>
      </c>
      <c r="J60" s="337">
        <v>0</v>
      </c>
      <c r="K60" s="337">
        <v>0</v>
      </c>
    </row>
    <row r="61" spans="1:11" s="335" customFormat="1" ht="12.75" customHeight="1" x14ac:dyDescent="0.2">
      <c r="A61" s="282"/>
      <c r="B61" s="216" t="s">
        <v>65</v>
      </c>
      <c r="C61" s="215">
        <v>405</v>
      </c>
      <c r="D61" s="215">
        <v>4</v>
      </c>
      <c r="E61" s="215">
        <v>2</v>
      </c>
      <c r="F61" s="337">
        <v>1</v>
      </c>
      <c r="G61" s="337">
        <v>0</v>
      </c>
      <c r="H61" s="337">
        <v>1</v>
      </c>
      <c r="I61" s="337">
        <v>0</v>
      </c>
      <c r="J61" s="337">
        <v>0</v>
      </c>
      <c r="K61" s="337">
        <v>0</v>
      </c>
    </row>
    <row r="62" spans="1:11" s="335" customFormat="1" ht="12.75" customHeight="1" x14ac:dyDescent="0.2">
      <c r="A62" s="292" t="s">
        <v>11</v>
      </c>
      <c r="B62" s="121" t="s">
        <v>67</v>
      </c>
      <c r="C62" s="28">
        <f>C65</f>
        <v>1256</v>
      </c>
      <c r="D62" s="28">
        <f>D65</f>
        <v>28</v>
      </c>
      <c r="E62" s="28">
        <f>E65</f>
        <v>9</v>
      </c>
      <c r="F62" s="339">
        <f>F65</f>
        <v>1</v>
      </c>
      <c r="G62" s="339" t="str">
        <f>G65</f>
        <v>-</v>
      </c>
      <c r="H62" s="339" t="s">
        <v>4</v>
      </c>
      <c r="I62" s="339">
        <f>I65</f>
        <v>9</v>
      </c>
      <c r="J62" s="339">
        <f>J65</f>
        <v>4</v>
      </c>
      <c r="K62" s="339">
        <f>K65</f>
        <v>2</v>
      </c>
    </row>
    <row r="63" spans="1:11" s="335" customFormat="1" ht="12.75" customHeight="1" x14ac:dyDescent="0.2">
      <c r="A63" s="291"/>
      <c r="B63" s="121" t="s">
        <v>66</v>
      </c>
      <c r="C63" s="28">
        <f>C66</f>
        <v>527</v>
      </c>
      <c r="D63" s="28">
        <f>D66</f>
        <v>12</v>
      </c>
      <c r="E63" s="28">
        <f>E66</f>
        <v>2</v>
      </c>
      <c r="F63" s="339">
        <f>F66</f>
        <v>1</v>
      </c>
      <c r="G63" s="339" t="str">
        <f>G66</f>
        <v>-</v>
      </c>
      <c r="H63" s="339" t="s">
        <v>4</v>
      </c>
      <c r="I63" s="339">
        <f>I66</f>
        <v>2</v>
      </c>
      <c r="J63" s="339">
        <f>J66</f>
        <v>4</v>
      </c>
      <c r="K63" s="339">
        <f>K66</f>
        <v>1</v>
      </c>
    </row>
    <row r="64" spans="1:11" s="335" customFormat="1" ht="12.75" customHeight="1" x14ac:dyDescent="0.2">
      <c r="A64" s="290"/>
      <c r="B64" s="121" t="s">
        <v>65</v>
      </c>
      <c r="C64" s="28">
        <f>C67</f>
        <v>729</v>
      </c>
      <c r="D64" s="28">
        <f>D67</f>
        <v>16</v>
      </c>
      <c r="E64" s="28">
        <f>E67</f>
        <v>7</v>
      </c>
      <c r="F64" s="339" t="str">
        <f>F67</f>
        <v>-</v>
      </c>
      <c r="G64" s="339" t="str">
        <f>G67</f>
        <v>-</v>
      </c>
      <c r="H64" s="339" t="s">
        <v>4</v>
      </c>
      <c r="I64" s="339">
        <f>I67</f>
        <v>7</v>
      </c>
      <c r="J64" s="339" t="str">
        <f>J67</f>
        <v>-</v>
      </c>
      <c r="K64" s="339">
        <f>K67</f>
        <v>1</v>
      </c>
    </row>
    <row r="65" spans="1:11" s="335" customFormat="1" ht="12.75" customHeight="1" x14ac:dyDescent="0.2">
      <c r="A65" s="288" t="s">
        <v>10</v>
      </c>
      <c r="B65" s="118" t="s">
        <v>67</v>
      </c>
      <c r="C65" s="219">
        <v>1256</v>
      </c>
      <c r="D65" s="219">
        <v>28</v>
      </c>
      <c r="E65" s="219">
        <v>9</v>
      </c>
      <c r="F65" s="338">
        <v>1</v>
      </c>
      <c r="G65" s="338" t="s">
        <v>4</v>
      </c>
      <c r="H65" s="338">
        <v>3</v>
      </c>
      <c r="I65" s="338">
        <v>9</v>
      </c>
      <c r="J65" s="338">
        <v>4</v>
      </c>
      <c r="K65" s="338">
        <v>2</v>
      </c>
    </row>
    <row r="66" spans="1:11" s="335" customFormat="1" ht="12.75" customHeight="1" x14ac:dyDescent="0.2">
      <c r="A66" s="287"/>
      <c r="B66" s="118" t="s">
        <v>66</v>
      </c>
      <c r="C66" s="219">
        <v>527</v>
      </c>
      <c r="D66" s="219">
        <v>12</v>
      </c>
      <c r="E66" s="219">
        <v>2</v>
      </c>
      <c r="F66" s="338">
        <v>1</v>
      </c>
      <c r="G66" s="338" t="s">
        <v>4</v>
      </c>
      <c r="H66" s="338">
        <v>2</v>
      </c>
      <c r="I66" s="338">
        <v>2</v>
      </c>
      <c r="J66" s="338">
        <v>4</v>
      </c>
      <c r="K66" s="338">
        <v>1</v>
      </c>
    </row>
    <row r="67" spans="1:11" s="335" customFormat="1" ht="12.75" customHeight="1" x14ac:dyDescent="0.2">
      <c r="A67" s="286"/>
      <c r="B67" s="118" t="s">
        <v>65</v>
      </c>
      <c r="C67" s="219">
        <v>729</v>
      </c>
      <c r="D67" s="219">
        <v>16</v>
      </c>
      <c r="E67" s="219">
        <v>7</v>
      </c>
      <c r="F67" s="338" t="s">
        <v>4</v>
      </c>
      <c r="G67" s="338" t="s">
        <v>4</v>
      </c>
      <c r="H67" s="338">
        <v>1</v>
      </c>
      <c r="I67" s="338">
        <v>7</v>
      </c>
      <c r="J67" s="338" t="s">
        <v>4</v>
      </c>
      <c r="K67" s="338">
        <v>1</v>
      </c>
    </row>
    <row r="68" spans="1:11" s="335" customFormat="1" ht="12.75" customHeight="1" x14ac:dyDescent="0.2">
      <c r="A68" s="284" t="s">
        <v>9</v>
      </c>
      <c r="B68" s="216" t="s">
        <v>67</v>
      </c>
      <c r="C68" s="215">
        <v>381</v>
      </c>
      <c r="D68" s="215">
        <v>10</v>
      </c>
      <c r="E68" s="215">
        <v>2</v>
      </c>
      <c r="F68" s="337" t="s">
        <v>4</v>
      </c>
      <c r="G68" s="337" t="s">
        <v>4</v>
      </c>
      <c r="H68" s="337">
        <v>2</v>
      </c>
      <c r="I68" s="337">
        <v>4</v>
      </c>
      <c r="J68" s="337" t="s">
        <v>4</v>
      </c>
      <c r="K68" s="337">
        <v>2</v>
      </c>
    </row>
    <row r="69" spans="1:11" s="335" customFormat="1" ht="12.75" customHeight="1" x14ac:dyDescent="0.2">
      <c r="A69" s="283"/>
      <c r="B69" s="216" t="s">
        <v>66</v>
      </c>
      <c r="C69" s="215">
        <v>154</v>
      </c>
      <c r="D69" s="215">
        <v>3</v>
      </c>
      <c r="E69" s="215">
        <v>1</v>
      </c>
      <c r="F69" s="337" t="s">
        <v>4</v>
      </c>
      <c r="G69" s="337" t="s">
        <v>4</v>
      </c>
      <c r="H69" s="337">
        <v>1</v>
      </c>
      <c r="I69" s="337" t="s">
        <v>4</v>
      </c>
      <c r="J69" s="337" t="s">
        <v>4</v>
      </c>
      <c r="K69" s="337">
        <v>1</v>
      </c>
    </row>
    <row r="70" spans="1:11" s="335" customFormat="1" ht="12.75" customHeight="1" x14ac:dyDescent="0.2">
      <c r="A70" s="282"/>
      <c r="B70" s="216" t="s">
        <v>65</v>
      </c>
      <c r="C70" s="215">
        <v>227</v>
      </c>
      <c r="D70" s="215">
        <v>7</v>
      </c>
      <c r="E70" s="215">
        <v>1</v>
      </c>
      <c r="F70" s="337" t="s">
        <v>4</v>
      </c>
      <c r="G70" s="337" t="s">
        <v>4</v>
      </c>
      <c r="H70" s="337">
        <v>1</v>
      </c>
      <c r="I70" s="337">
        <v>4</v>
      </c>
      <c r="J70" s="337" t="s">
        <v>4</v>
      </c>
      <c r="K70" s="337">
        <v>1</v>
      </c>
    </row>
    <row r="71" spans="1:11" s="335" customFormat="1" ht="12.75" customHeight="1" x14ac:dyDescent="0.2">
      <c r="A71" s="284" t="s">
        <v>8</v>
      </c>
      <c r="B71" s="216" t="s">
        <v>67</v>
      </c>
      <c r="C71" s="215">
        <v>275</v>
      </c>
      <c r="D71" s="215">
        <v>5</v>
      </c>
      <c r="E71" s="215">
        <v>4</v>
      </c>
      <c r="F71" s="337" t="s">
        <v>4</v>
      </c>
      <c r="G71" s="337" t="s">
        <v>4</v>
      </c>
      <c r="H71" s="337" t="s">
        <v>4</v>
      </c>
      <c r="I71" s="337" t="s">
        <v>4</v>
      </c>
      <c r="J71" s="337">
        <v>1</v>
      </c>
      <c r="K71" s="337" t="s">
        <v>4</v>
      </c>
    </row>
    <row r="72" spans="1:11" s="335" customFormat="1" ht="12.75" customHeight="1" x14ac:dyDescent="0.2">
      <c r="A72" s="283"/>
      <c r="B72" s="216" t="s">
        <v>66</v>
      </c>
      <c r="C72" s="215">
        <v>115</v>
      </c>
      <c r="D72" s="215">
        <v>1</v>
      </c>
      <c r="E72" s="215" t="s">
        <v>4</v>
      </c>
      <c r="F72" s="337" t="s">
        <v>4</v>
      </c>
      <c r="G72" s="337" t="s">
        <v>4</v>
      </c>
      <c r="H72" s="337" t="s">
        <v>4</v>
      </c>
      <c r="I72" s="337" t="s">
        <v>4</v>
      </c>
      <c r="J72" s="337">
        <v>1</v>
      </c>
      <c r="K72" s="337" t="s">
        <v>4</v>
      </c>
    </row>
    <row r="73" spans="1:11" s="335" customFormat="1" ht="12.75" customHeight="1" x14ac:dyDescent="0.2">
      <c r="A73" s="282"/>
      <c r="B73" s="216" t="s">
        <v>65</v>
      </c>
      <c r="C73" s="215">
        <v>160</v>
      </c>
      <c r="D73" s="215">
        <v>4</v>
      </c>
      <c r="E73" s="215">
        <v>4</v>
      </c>
      <c r="F73" s="337" t="s">
        <v>4</v>
      </c>
      <c r="G73" s="337" t="s">
        <v>4</v>
      </c>
      <c r="H73" s="337" t="s">
        <v>4</v>
      </c>
      <c r="I73" s="337" t="s">
        <v>4</v>
      </c>
      <c r="J73" s="337" t="s">
        <v>4</v>
      </c>
      <c r="K73" s="337" t="s">
        <v>4</v>
      </c>
    </row>
    <row r="74" spans="1:11" s="335" customFormat="1" ht="12.75" customHeight="1" x14ac:dyDescent="0.2">
      <c r="A74" s="284" t="s">
        <v>7</v>
      </c>
      <c r="B74" s="216" t="s">
        <v>67</v>
      </c>
      <c r="C74" s="215">
        <v>163</v>
      </c>
      <c r="D74" s="215">
        <v>4</v>
      </c>
      <c r="E74" s="215">
        <v>1</v>
      </c>
      <c r="F74" s="337" t="s">
        <v>4</v>
      </c>
      <c r="G74" s="337" t="s">
        <v>4</v>
      </c>
      <c r="H74" s="337">
        <v>1</v>
      </c>
      <c r="I74" s="337">
        <v>1</v>
      </c>
      <c r="J74" s="337">
        <v>1</v>
      </c>
      <c r="K74" s="337" t="s">
        <v>4</v>
      </c>
    </row>
    <row r="75" spans="1:11" s="335" customFormat="1" ht="12.75" customHeight="1" x14ac:dyDescent="0.2">
      <c r="A75" s="283"/>
      <c r="B75" s="216" t="s">
        <v>66</v>
      </c>
      <c r="C75" s="215">
        <v>78</v>
      </c>
      <c r="D75" s="215">
        <v>3</v>
      </c>
      <c r="E75" s="215">
        <v>1</v>
      </c>
      <c r="F75" s="337" t="s">
        <v>4</v>
      </c>
      <c r="G75" s="337" t="s">
        <v>4</v>
      </c>
      <c r="H75" s="337">
        <v>1</v>
      </c>
      <c r="I75" s="337" t="s">
        <v>4</v>
      </c>
      <c r="J75" s="337">
        <v>1</v>
      </c>
      <c r="K75" s="337" t="s">
        <v>4</v>
      </c>
    </row>
    <row r="76" spans="1:11" s="335" customFormat="1" ht="12.75" customHeight="1" x14ac:dyDescent="0.2">
      <c r="A76" s="282"/>
      <c r="B76" s="216" t="s">
        <v>65</v>
      </c>
      <c r="C76" s="215">
        <v>85</v>
      </c>
      <c r="D76" s="215">
        <v>1</v>
      </c>
      <c r="E76" s="215" t="s">
        <v>4</v>
      </c>
      <c r="F76" s="337" t="s">
        <v>4</v>
      </c>
      <c r="G76" s="337" t="s">
        <v>4</v>
      </c>
      <c r="H76" s="337" t="s">
        <v>4</v>
      </c>
      <c r="I76" s="337">
        <v>1</v>
      </c>
      <c r="J76" s="337" t="s">
        <v>4</v>
      </c>
      <c r="K76" s="337" t="s">
        <v>4</v>
      </c>
    </row>
    <row r="77" spans="1:11" s="335" customFormat="1" ht="12.75" customHeight="1" x14ac:dyDescent="0.2">
      <c r="A77" s="284" t="s">
        <v>6</v>
      </c>
      <c r="B77" s="216" t="s">
        <v>67</v>
      </c>
      <c r="C77" s="215">
        <v>254</v>
      </c>
      <c r="D77" s="215">
        <v>4</v>
      </c>
      <c r="E77" s="215">
        <v>1</v>
      </c>
      <c r="F77" s="337">
        <v>1</v>
      </c>
      <c r="G77" s="337" t="s">
        <v>4</v>
      </c>
      <c r="H77" s="337" t="s">
        <v>4</v>
      </c>
      <c r="I77" s="337">
        <v>2</v>
      </c>
      <c r="J77" s="337" t="s">
        <v>4</v>
      </c>
      <c r="K77" s="337" t="s">
        <v>4</v>
      </c>
    </row>
    <row r="78" spans="1:11" s="335" customFormat="1" ht="12.75" customHeight="1" x14ac:dyDescent="0.2">
      <c r="A78" s="283"/>
      <c r="B78" s="216" t="s">
        <v>66</v>
      </c>
      <c r="C78" s="215">
        <v>101</v>
      </c>
      <c r="D78" s="215">
        <v>1</v>
      </c>
      <c r="E78" s="215" t="s">
        <v>4</v>
      </c>
      <c r="F78" s="337">
        <v>1</v>
      </c>
      <c r="G78" s="337" t="s">
        <v>4</v>
      </c>
      <c r="H78" s="337" t="s">
        <v>4</v>
      </c>
      <c r="I78" s="337" t="s">
        <v>4</v>
      </c>
      <c r="J78" s="337" t="s">
        <v>4</v>
      </c>
      <c r="K78" s="337" t="s">
        <v>4</v>
      </c>
    </row>
    <row r="79" spans="1:11" s="335" customFormat="1" ht="12.75" customHeight="1" x14ac:dyDescent="0.2">
      <c r="A79" s="282"/>
      <c r="B79" s="216" t="s">
        <v>65</v>
      </c>
      <c r="C79" s="215">
        <v>153</v>
      </c>
      <c r="D79" s="215">
        <v>3</v>
      </c>
      <c r="E79" s="215">
        <v>1</v>
      </c>
      <c r="F79" s="337" t="s">
        <v>4</v>
      </c>
      <c r="G79" s="337" t="s">
        <v>4</v>
      </c>
      <c r="H79" s="337" t="s">
        <v>4</v>
      </c>
      <c r="I79" s="337">
        <v>2</v>
      </c>
      <c r="J79" s="337" t="s">
        <v>4</v>
      </c>
      <c r="K79" s="337" t="s">
        <v>4</v>
      </c>
    </row>
    <row r="80" spans="1:11" s="335" customFormat="1" ht="12.75" customHeight="1" x14ac:dyDescent="0.2">
      <c r="A80" s="284" t="s">
        <v>5</v>
      </c>
      <c r="B80" s="216" t="s">
        <v>67</v>
      </c>
      <c r="C80" s="215">
        <v>183</v>
      </c>
      <c r="D80" s="215">
        <v>5</v>
      </c>
      <c r="E80" s="215">
        <v>1</v>
      </c>
      <c r="F80" s="337" t="s">
        <v>4</v>
      </c>
      <c r="G80" s="337" t="s">
        <v>4</v>
      </c>
      <c r="H80" s="337" t="s">
        <v>4</v>
      </c>
      <c r="I80" s="337">
        <v>2</v>
      </c>
      <c r="J80" s="337">
        <v>2</v>
      </c>
      <c r="K80" s="337" t="s">
        <v>4</v>
      </c>
    </row>
    <row r="81" spans="1:14" s="335" customFormat="1" ht="12.75" customHeight="1" x14ac:dyDescent="0.2">
      <c r="A81" s="283"/>
      <c r="B81" s="216" t="s">
        <v>66</v>
      </c>
      <c r="C81" s="215">
        <v>79</v>
      </c>
      <c r="D81" s="215">
        <v>4</v>
      </c>
      <c r="E81" s="215" t="s">
        <v>4</v>
      </c>
      <c r="F81" s="337" t="s">
        <v>4</v>
      </c>
      <c r="G81" s="337" t="s">
        <v>4</v>
      </c>
      <c r="H81" s="337" t="s">
        <v>4</v>
      </c>
      <c r="I81" s="337">
        <v>2</v>
      </c>
      <c r="J81" s="337">
        <v>2</v>
      </c>
      <c r="K81" s="337" t="s">
        <v>4</v>
      </c>
    </row>
    <row r="82" spans="1:14" s="335" customFormat="1" ht="12.75" customHeight="1" x14ac:dyDescent="0.2">
      <c r="A82" s="282"/>
      <c r="B82" s="216" t="s">
        <v>65</v>
      </c>
      <c r="C82" s="215">
        <v>104</v>
      </c>
      <c r="D82" s="215">
        <v>1</v>
      </c>
      <c r="E82" s="215">
        <v>1</v>
      </c>
      <c r="F82" s="337" t="s">
        <v>4</v>
      </c>
      <c r="G82" s="337" t="s">
        <v>4</v>
      </c>
      <c r="H82" s="337" t="s">
        <v>4</v>
      </c>
      <c r="I82" s="337" t="s">
        <v>4</v>
      </c>
      <c r="J82" s="337" t="s">
        <v>4</v>
      </c>
      <c r="K82" s="337" t="s">
        <v>4</v>
      </c>
    </row>
    <row r="83" spans="1:14" s="335" customFormat="1" ht="12.75" customHeight="1" x14ac:dyDescent="0.2">
      <c r="A83" s="52"/>
      <c r="B83" s="155"/>
      <c r="C83" s="155"/>
      <c r="D83" s="155"/>
      <c r="E83" s="150"/>
      <c r="F83" s="336"/>
      <c r="G83" s="336"/>
      <c r="H83" s="336"/>
      <c r="I83" s="336"/>
      <c r="J83" s="336"/>
      <c r="K83" s="336"/>
    </row>
    <row r="84" spans="1:14" ht="12.75" customHeight="1" x14ac:dyDescent="0.2">
      <c r="A84" s="15" t="s">
        <v>155</v>
      </c>
      <c r="B84" s="15"/>
      <c r="C84" s="333"/>
      <c r="D84" s="333"/>
      <c r="E84" s="333"/>
      <c r="F84" s="333"/>
      <c r="G84" s="333"/>
      <c r="H84" s="333"/>
      <c r="I84" s="333"/>
      <c r="J84" s="333"/>
      <c r="K84" s="333"/>
    </row>
    <row r="85" spans="1:14" ht="12.75" customHeight="1" x14ac:dyDescent="0.2">
      <c r="A85" s="330"/>
      <c r="B85" s="330"/>
      <c r="C85" s="329"/>
      <c r="D85" s="329"/>
      <c r="E85" s="332"/>
      <c r="F85" s="332"/>
      <c r="G85" s="329"/>
      <c r="H85" s="329"/>
      <c r="I85" s="329"/>
      <c r="J85" s="329"/>
      <c r="K85" s="329"/>
      <c r="L85" s="329"/>
      <c r="M85" s="329"/>
      <c r="N85" s="329"/>
    </row>
    <row r="86" spans="1:14" ht="12.75" customHeight="1" x14ac:dyDescent="0.2">
      <c r="A86" s="52"/>
      <c r="B86" s="52"/>
      <c r="C86" s="153"/>
      <c r="D86" s="153"/>
      <c r="E86" s="328"/>
      <c r="F86" s="328"/>
    </row>
    <row r="87" spans="1:14" ht="12.75" customHeight="1" x14ac:dyDescent="0.2">
      <c r="A87" s="326"/>
      <c r="B87" s="326"/>
      <c r="C87" s="153"/>
      <c r="D87" s="153"/>
      <c r="E87" s="153"/>
      <c r="F87" s="153"/>
      <c r="G87" s="153"/>
      <c r="H87" s="153"/>
      <c r="I87" s="153"/>
      <c r="J87" s="153"/>
      <c r="K87" s="153"/>
      <c r="L87" s="153"/>
      <c r="M87" s="153"/>
      <c r="N87" s="153"/>
    </row>
    <row r="88" spans="1:14" ht="12.75" customHeight="1" x14ac:dyDescent="0.2">
      <c r="A88" s="326"/>
      <c r="B88" s="326"/>
      <c r="C88" s="326"/>
      <c r="D88" s="326"/>
      <c r="E88" s="153"/>
      <c r="F88" s="325"/>
      <c r="G88" s="153"/>
    </row>
    <row r="89" spans="1:14" ht="12.75" customHeight="1" x14ac:dyDescent="0.2">
      <c r="A89" s="326"/>
      <c r="B89" s="326"/>
      <c r="C89" s="326"/>
      <c r="D89" s="326"/>
      <c r="E89" s="153"/>
      <c r="F89" s="325"/>
      <c r="G89" s="153"/>
    </row>
    <row r="90" spans="1:14" ht="12.75" customHeight="1" x14ac:dyDescent="0.2">
      <c r="A90" s="326"/>
      <c r="B90" s="326"/>
      <c r="C90" s="326"/>
      <c r="D90" s="326"/>
      <c r="E90" s="153"/>
      <c r="F90" s="325"/>
      <c r="G90" s="153"/>
    </row>
    <row r="91" spans="1:14" ht="12.75" customHeight="1" x14ac:dyDescent="0.2">
      <c r="A91" s="326"/>
      <c r="B91" s="326"/>
      <c r="C91" s="326"/>
      <c r="D91" s="326"/>
      <c r="E91" s="153"/>
      <c r="F91" s="325"/>
      <c r="G91" s="153"/>
    </row>
    <row r="92" spans="1:14" ht="9.75" customHeight="1" x14ac:dyDescent="0.2"/>
    <row r="93" spans="1:14" ht="9.75" customHeight="1" x14ac:dyDescent="0.2"/>
    <row r="94" spans="1:14" ht="9.75" customHeight="1" x14ac:dyDescent="0.2"/>
    <row r="95" spans="1:14" ht="9.75" customHeight="1" x14ac:dyDescent="0.2"/>
    <row r="96" spans="1:14" ht="9.75" customHeight="1" x14ac:dyDescent="0.2"/>
    <row r="97" ht="9.75" customHeight="1" x14ac:dyDescent="0.2"/>
    <row r="98" ht="9.75" customHeight="1" x14ac:dyDescent="0.2"/>
    <row r="99" ht="9.75" customHeight="1" x14ac:dyDescent="0.2"/>
    <row r="100" ht="9.75" customHeight="1" x14ac:dyDescent="0.2"/>
    <row r="101" ht="9.75" customHeight="1" x14ac:dyDescent="0.2"/>
  </sheetData>
  <mergeCells count="38">
    <mergeCell ref="I4:I7"/>
    <mergeCell ref="A11:A13"/>
    <mergeCell ref="A23:A25"/>
    <mergeCell ref="A8:A10"/>
    <mergeCell ref="A26:A28"/>
    <mergeCell ref="J1:K1"/>
    <mergeCell ref="A17:A19"/>
    <mergeCell ref="E2:K2"/>
    <mergeCell ref="F4:F7"/>
    <mergeCell ref="J3:J7"/>
    <mergeCell ref="K3:K7"/>
    <mergeCell ref="D2:D7"/>
    <mergeCell ref="E4:E7"/>
    <mergeCell ref="C2:C7"/>
    <mergeCell ref="E3:I3"/>
    <mergeCell ref="H4:H7"/>
    <mergeCell ref="A20:A22"/>
    <mergeCell ref="G6:G7"/>
    <mergeCell ref="A2:B7"/>
    <mergeCell ref="A14:A16"/>
    <mergeCell ref="A44:A46"/>
    <mergeCell ref="A65:A67"/>
    <mergeCell ref="A68:A70"/>
    <mergeCell ref="A29:A31"/>
    <mergeCell ref="A32:A34"/>
    <mergeCell ref="A35:A37"/>
    <mergeCell ref="A38:A40"/>
    <mergeCell ref="A41:A43"/>
    <mergeCell ref="A71:A73"/>
    <mergeCell ref="A74:A76"/>
    <mergeCell ref="A77:A79"/>
    <mergeCell ref="A80:A82"/>
    <mergeCell ref="A47:A49"/>
    <mergeCell ref="A50:A52"/>
    <mergeCell ref="A53:A55"/>
    <mergeCell ref="A56:A58"/>
    <mergeCell ref="A59:A61"/>
    <mergeCell ref="A62:A64"/>
  </mergeCells>
  <phoneticPr fontId="6"/>
  <pageMargins left="0.78740157480314965" right="0.21" top="0.78740157480314965" bottom="0.78740157480314965" header="0" footer="0"/>
  <pageSetup paperSize="9" scale="99" orientation="landscape" r:id="rId1"/>
  <headerFooter alignWithMargins="0"/>
  <rowBreaks count="3" manualBreakCount="3">
    <brk id="22160" min="188" max="40220" man="1"/>
    <brk id="26140" min="184" max="46680" man="1"/>
    <brk id="29988" min="180" max="505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M90"/>
  <sheetViews>
    <sheetView showGridLines="0" view="pageBreakPreview" topLeftCell="A4" zoomScaleNormal="25" workbookViewId="0">
      <selection activeCell="A2" sqref="A2:B7"/>
    </sheetView>
  </sheetViews>
  <sheetFormatPr defaultColWidth="9" defaultRowHeight="18" x14ac:dyDescent="0.55000000000000004"/>
  <cols>
    <col min="1" max="1" width="11" style="2" customWidth="1"/>
    <col min="2" max="2" width="5.90625" style="2" customWidth="1"/>
    <col min="3" max="3" width="12.6328125" style="2" customWidth="1"/>
    <col min="4" max="4" width="12.6328125" style="268" customWidth="1"/>
    <col min="5" max="9" width="12.6328125" style="1" customWidth="1"/>
    <col min="10" max="15" width="10.453125" style="1" customWidth="1"/>
    <col min="16" max="18" width="8.36328125" style="1" customWidth="1"/>
    <col min="19" max="16384" width="9" style="1"/>
  </cols>
  <sheetData>
    <row r="1" spans="1:11" ht="16.5" customHeight="1" x14ac:dyDescent="0.55000000000000004">
      <c r="A1" s="444" t="s">
        <v>202</v>
      </c>
      <c r="B1" s="443"/>
      <c r="C1" s="443"/>
      <c r="D1" s="443"/>
      <c r="E1" s="443"/>
      <c r="F1" s="443"/>
      <c r="G1" s="443"/>
      <c r="H1" s="443"/>
      <c r="I1" s="443" t="s">
        <v>39</v>
      </c>
      <c r="J1" s="442"/>
      <c r="K1" s="442"/>
    </row>
    <row r="2" spans="1:11" ht="14.15" customHeight="1" x14ac:dyDescent="0.55000000000000004">
      <c r="A2" s="441"/>
      <c r="B2" s="440"/>
      <c r="C2" s="439" t="s">
        <v>167</v>
      </c>
      <c r="D2" s="352" t="s">
        <v>201</v>
      </c>
      <c r="E2" s="71"/>
      <c r="F2" s="70"/>
      <c r="G2" s="316" t="s">
        <v>170</v>
      </c>
      <c r="H2" s="315"/>
      <c r="I2" s="314"/>
    </row>
    <row r="3" spans="1:11" s="8" customFormat="1" ht="14.15" customHeight="1" x14ac:dyDescent="0.55000000000000004">
      <c r="A3" s="438"/>
      <c r="B3" s="437"/>
      <c r="C3" s="436"/>
      <c r="D3" s="171" t="s">
        <v>162</v>
      </c>
      <c r="E3" s="394" t="s">
        <v>161</v>
      </c>
      <c r="F3" s="394" t="s">
        <v>136</v>
      </c>
      <c r="G3" s="171" t="s">
        <v>167</v>
      </c>
      <c r="H3" s="308" t="s">
        <v>165</v>
      </c>
      <c r="I3" s="309" t="s">
        <v>166</v>
      </c>
    </row>
    <row r="4" spans="1:11" s="8" customFormat="1" ht="14.15" customHeight="1" x14ac:dyDescent="0.55000000000000004">
      <c r="A4" s="434"/>
      <c r="B4" s="435"/>
      <c r="C4" s="434"/>
      <c r="D4" s="390"/>
      <c r="E4" s="389"/>
      <c r="F4" s="389"/>
      <c r="G4" s="304" t="s">
        <v>160</v>
      </c>
      <c r="H4" s="301" t="s">
        <v>156</v>
      </c>
      <c r="I4" s="303" t="s">
        <v>159</v>
      </c>
    </row>
    <row r="5" spans="1:11" s="375" customFormat="1" ht="12" customHeight="1" x14ac:dyDescent="0.55000000000000004">
      <c r="A5" s="384" t="s">
        <v>29</v>
      </c>
      <c r="B5" s="383" t="s">
        <v>73</v>
      </c>
      <c r="C5" s="383">
        <v>3432199</v>
      </c>
      <c r="D5" s="433">
        <v>141184</v>
      </c>
      <c r="E5" s="432">
        <v>95543</v>
      </c>
      <c r="F5" s="432">
        <v>236727</v>
      </c>
      <c r="G5" s="432">
        <v>2249582</v>
      </c>
      <c r="H5" s="432">
        <v>127712</v>
      </c>
      <c r="I5" s="431">
        <f>H5/G5</f>
        <v>5.6771435760065644E-2</v>
      </c>
    </row>
    <row r="6" spans="1:11" s="375" customFormat="1" ht="12" customHeight="1" x14ac:dyDescent="0.55000000000000004">
      <c r="A6" s="381"/>
      <c r="B6" s="383" t="s">
        <v>72</v>
      </c>
      <c r="C6" s="383">
        <v>1558166</v>
      </c>
      <c r="D6" s="433">
        <v>58117</v>
      </c>
      <c r="E6" s="432">
        <v>34915</v>
      </c>
      <c r="F6" s="432">
        <v>93032</v>
      </c>
      <c r="G6" s="432">
        <v>1085067</v>
      </c>
      <c r="H6" s="432">
        <v>45656</v>
      </c>
      <c r="I6" s="431">
        <f>H6/G6</f>
        <v>4.2076664390309541E-2</v>
      </c>
    </row>
    <row r="7" spans="1:11" s="375" customFormat="1" ht="12" customHeight="1" x14ac:dyDescent="0.55000000000000004">
      <c r="A7" s="381"/>
      <c r="B7" s="383" t="s">
        <v>71</v>
      </c>
      <c r="C7" s="383">
        <v>1874033</v>
      </c>
      <c r="D7" s="433">
        <v>83067</v>
      </c>
      <c r="E7" s="432">
        <v>60628</v>
      </c>
      <c r="F7" s="432">
        <v>143695</v>
      </c>
      <c r="G7" s="432">
        <v>1164515</v>
      </c>
      <c r="H7" s="432">
        <v>82056</v>
      </c>
      <c r="I7" s="431">
        <f>H7/G7</f>
        <v>7.0463669424610242E-2</v>
      </c>
    </row>
    <row r="8" spans="1:11" s="375" customFormat="1" ht="12" customHeight="1" x14ac:dyDescent="0.55000000000000004">
      <c r="A8" s="384" t="s">
        <v>44</v>
      </c>
      <c r="B8" s="383" t="s">
        <v>73</v>
      </c>
      <c r="C8" s="383">
        <f>SUM(C11+C14)</f>
        <v>177483</v>
      </c>
      <c r="D8" s="383">
        <f>SUM(D11+D14)</f>
        <v>8461</v>
      </c>
      <c r="E8" s="383">
        <f>SUM(E11+E14)</f>
        <v>3197</v>
      </c>
      <c r="F8" s="383">
        <f>SUM(F11+F14)</f>
        <v>11658</v>
      </c>
      <c r="G8" s="383">
        <f>SUM(G11+G14)</f>
        <v>112916</v>
      </c>
      <c r="H8" s="383">
        <f>SUM(H11+H14)</f>
        <v>3378</v>
      </c>
      <c r="I8" s="431">
        <f>H8/G8</f>
        <v>2.9916043784760354E-2</v>
      </c>
    </row>
    <row r="9" spans="1:11" s="375" customFormat="1" ht="12" customHeight="1" x14ac:dyDescent="0.55000000000000004">
      <c r="A9" s="381"/>
      <c r="B9" s="383" t="s">
        <v>72</v>
      </c>
      <c r="C9" s="383">
        <f>SUM(C12+C15)</f>
        <v>76753</v>
      </c>
      <c r="D9" s="383">
        <f>SUM(D12+D15)</f>
        <v>3528</v>
      </c>
      <c r="E9" s="383">
        <f>SUM(E12+E15)</f>
        <v>1204</v>
      </c>
      <c r="F9" s="383">
        <f>SUM(F12+F15)</f>
        <v>4732</v>
      </c>
      <c r="G9" s="383">
        <f>SUM(G12+G15)</f>
        <v>52509</v>
      </c>
      <c r="H9" s="383">
        <f>SUM(H12+H15)</f>
        <v>1190</v>
      </c>
      <c r="I9" s="431">
        <f>H9/G9</f>
        <v>2.2662781618389229E-2</v>
      </c>
    </row>
    <row r="10" spans="1:11" s="375" customFormat="1" ht="12" customHeight="1" x14ac:dyDescent="0.55000000000000004">
      <c r="A10" s="381"/>
      <c r="B10" s="383" t="s">
        <v>71</v>
      </c>
      <c r="C10" s="383">
        <f>SUM(C13+C16)</f>
        <v>100730</v>
      </c>
      <c r="D10" s="383">
        <f>SUM(D13+D16)</f>
        <v>4933</v>
      </c>
      <c r="E10" s="383">
        <f>SUM(E13+E16)</f>
        <v>1993</v>
      </c>
      <c r="F10" s="383">
        <f>SUM(F13+F16)</f>
        <v>6926</v>
      </c>
      <c r="G10" s="383">
        <f>SUM(G13+G16)</f>
        <v>60407</v>
      </c>
      <c r="H10" s="383">
        <f>SUM(H13+H16)</f>
        <v>2188</v>
      </c>
      <c r="I10" s="431">
        <f>H10/G10</f>
        <v>3.6220967768636085E-2</v>
      </c>
    </row>
    <row r="11" spans="1:11" s="24" customFormat="1" ht="12" customHeight="1" x14ac:dyDescent="0.55000000000000004">
      <c r="A11" s="420" t="s">
        <v>112</v>
      </c>
      <c r="B11" s="418" t="s">
        <v>73</v>
      </c>
      <c r="C11" s="430">
        <f>SUM(C12:C13)</f>
        <v>177483</v>
      </c>
      <c r="D11" s="430">
        <f>SUM(D12:D13)</f>
        <v>4148</v>
      </c>
      <c r="E11" s="430">
        <f>SUM(E12:E13)</f>
        <v>1582</v>
      </c>
      <c r="F11" s="430">
        <f>SUM(F12:F13)</f>
        <v>5730</v>
      </c>
      <c r="G11" s="360">
        <f>SUM(G12:G13)</f>
        <v>112916</v>
      </c>
      <c r="H11" s="360">
        <f>SUM(H12:H13)</f>
        <v>3378</v>
      </c>
      <c r="I11" s="429">
        <f>H11/G11</f>
        <v>2.9916043784760354E-2</v>
      </c>
    </row>
    <row r="12" spans="1:11" s="24" customFormat="1" ht="12" customHeight="1" x14ac:dyDescent="0.55000000000000004">
      <c r="A12" s="419"/>
      <c r="B12" s="418" t="s">
        <v>72</v>
      </c>
      <c r="C12" s="430">
        <v>76753</v>
      </c>
      <c r="D12" s="219">
        <v>1672</v>
      </c>
      <c r="E12" s="360">
        <v>548</v>
      </c>
      <c r="F12" s="360">
        <f>SUM(D12:E12)</f>
        <v>2220</v>
      </c>
      <c r="G12" s="360">
        <v>52509</v>
      </c>
      <c r="H12" s="360">
        <v>1190</v>
      </c>
      <c r="I12" s="429">
        <f>H12/G12</f>
        <v>2.2662781618389229E-2</v>
      </c>
    </row>
    <row r="13" spans="1:11" s="24" customFormat="1" ht="12" customHeight="1" x14ac:dyDescent="0.55000000000000004">
      <c r="A13" s="373"/>
      <c r="B13" s="418" t="s">
        <v>71</v>
      </c>
      <c r="C13" s="430">
        <v>100730</v>
      </c>
      <c r="D13" s="219">
        <v>2476</v>
      </c>
      <c r="E13" s="360">
        <v>1034</v>
      </c>
      <c r="F13" s="360">
        <f>SUM(D13:E13)</f>
        <v>3510</v>
      </c>
      <c r="G13" s="360">
        <v>60407</v>
      </c>
      <c r="H13" s="360">
        <v>2188</v>
      </c>
      <c r="I13" s="429">
        <f>H13/G13</f>
        <v>3.6220967768636085E-2</v>
      </c>
    </row>
    <row r="14" spans="1:11" s="24" customFormat="1" ht="12" customHeight="1" x14ac:dyDescent="0.55000000000000004">
      <c r="A14" s="420" t="s">
        <v>42</v>
      </c>
      <c r="B14" s="293" t="s">
        <v>73</v>
      </c>
      <c r="C14" s="219" t="str">
        <f>IF(SUM(C17,C20,C23,C26,C29,C32,C35,C38)=0,"-",SUM(C17,C20,C23,C26,C29,C32,C35,C38))</f>
        <v>-</v>
      </c>
      <c r="D14" s="219">
        <f>IF(SUM(D17,D20,D23,D26,D29,D32,D35,D38)=0,"-",SUM(D17,D20,D23,D26,D29,D32,D35,D38))</f>
        <v>4313</v>
      </c>
      <c r="E14" s="219">
        <f>IF(SUM(E17,E20,E23,E26,E29,E32,E35,E38)=0,"-",SUM(E17,E20,E23,E26,E29,E32,E35,E38))</f>
        <v>1615</v>
      </c>
      <c r="F14" s="219">
        <f>IF(SUM(F17,F20,F23,F26,F29,F32,F35,F38)=0,"-",SUM(F17,F20,F23,F26,F29,F32,F35,F38))</f>
        <v>5928</v>
      </c>
      <c r="G14" s="219" t="str">
        <f>IF(SUM(G17,G20,G23,G26,G29,G32,G35,G38)=0,"-",SUM(G17,G20,G23,G26,G29,G32,G35,G38))</f>
        <v>-</v>
      </c>
      <c r="H14" s="219" t="str">
        <f>IF(SUM(H17,H20,H23,H26,H29,H32,H35,H38)=0,"-",SUM(H17,H20,H23,H26,H29,H32,H35,H38))</f>
        <v>-</v>
      </c>
      <c r="I14" s="426" t="e">
        <f>H14/G14</f>
        <v>#DIV/0!</v>
      </c>
    </row>
    <row r="15" spans="1:11" s="24" customFormat="1" ht="12" customHeight="1" x14ac:dyDescent="0.55000000000000004">
      <c r="A15" s="427"/>
      <c r="B15" s="293" t="s">
        <v>72</v>
      </c>
      <c r="C15" s="219" t="str">
        <f>IF(SUM(C18,C21,C24,C27,C30,C33,C36,C39)=0,"-",SUM(C18,C21,C24,C27,C30,C33,C36,C39))</f>
        <v>-</v>
      </c>
      <c r="D15" s="219">
        <f>IF(SUM(D18,D21,D24,D27,D30,D33,D36,D39)=0,"-",SUM(D18,D21,D24,D27,D30,D33,D36,D39))</f>
        <v>1856</v>
      </c>
      <c r="E15" s="219">
        <f>IF(SUM(E18,E21,E24,E27,E30,E33,E36,E39)=0,"-",SUM(E18,E21,E24,E27,E30,E33,E36,E39))</f>
        <v>656</v>
      </c>
      <c r="F15" s="219">
        <f>IF(SUM(F18,F21,F24,F27,F30,F33,F36,F39)=0,"-",SUM(F18,F21,F24,F27,F30,F33,F36,F39))</f>
        <v>2512</v>
      </c>
      <c r="G15" s="219" t="str">
        <f>IF(SUM(G18,G21,G24,G27,G30,G33,G36,G39)=0,"-",SUM(G18,G21,G24,G27,G30,G33,G36,G39))</f>
        <v>-</v>
      </c>
      <c r="H15" s="219" t="str">
        <f>IF(SUM(H18,H21,H24,H27,H30,H33,H36,H39)=0,"-",SUM(H18,H21,H24,H27,H30,H33,H36,H39))</f>
        <v>-</v>
      </c>
      <c r="I15" s="426" t="e">
        <f>H15/G15</f>
        <v>#DIV/0!</v>
      </c>
      <c r="J15" s="428"/>
    </row>
    <row r="16" spans="1:11" s="24" customFormat="1" ht="12" customHeight="1" x14ac:dyDescent="0.55000000000000004">
      <c r="A16" s="427"/>
      <c r="B16" s="293" t="s">
        <v>71</v>
      </c>
      <c r="C16" s="219" t="str">
        <f>IF(SUM(C19,C22,C25,C28,C31,C34,C37,C40)=0,"-",SUM(C19,C22,C25,C28,C31,C34,C37,C40))</f>
        <v>-</v>
      </c>
      <c r="D16" s="219">
        <f>IF(SUM(D19,D22,D25,D28,D31,D34,D37,D40)=0,"-",SUM(D19,D22,D25,D28,D31,D34,D37,D40))</f>
        <v>2457</v>
      </c>
      <c r="E16" s="219">
        <f>IF(SUM(E19,E22,E25,E28,E31,E34,E37,E40)=0,"-",SUM(E19,E22,E25,E28,E31,E34,E37,E40))</f>
        <v>959</v>
      </c>
      <c r="F16" s="219">
        <f>IF(SUM(F19,F22,F25,F28,F31,F34,F37,F40)=0,"-",SUM(F19,F22,F25,F28,F31,F34,F37,F40))</f>
        <v>3416</v>
      </c>
      <c r="G16" s="219" t="str">
        <f>IF(SUM(G19,G22,G25,G28,G31,G34,G37,G40)=0,"-",SUM(G19,G22,G25,G28,G31,G34,G37,G40))</f>
        <v>-</v>
      </c>
      <c r="H16" s="219" t="str">
        <f>IF(SUM(H19,H22,H25,H28,H31,H34,H37,H40)=0,"-",SUM(H19,H22,H25,H28,H31,H34,H37,H40))</f>
        <v>-</v>
      </c>
      <c r="I16" s="426" t="e">
        <f>H16/G16</f>
        <v>#DIV/0!</v>
      </c>
    </row>
    <row r="17" spans="1:9" s="24" customFormat="1" ht="12" customHeight="1" x14ac:dyDescent="0.55000000000000004">
      <c r="A17" s="370" t="s">
        <v>25</v>
      </c>
      <c r="B17" s="416" t="s">
        <v>73</v>
      </c>
      <c r="C17" s="416"/>
      <c r="D17" s="215">
        <f>IF(SUM(D18:D19)=0,"-",SUM(D18:D19))</f>
        <v>1423</v>
      </c>
      <c r="E17" s="215">
        <f>IF(SUM(E18:E19)=0,"-",SUM(E18:E19))</f>
        <v>521</v>
      </c>
      <c r="F17" s="215">
        <f>IF(SUM(F18:F19)=0,"-",SUM(F18:F19))</f>
        <v>1944</v>
      </c>
      <c r="G17" s="356">
        <v>0</v>
      </c>
      <c r="H17" s="356">
        <v>0</v>
      </c>
      <c r="I17" s="425" t="e">
        <f>H17/G17</f>
        <v>#DIV/0!</v>
      </c>
    </row>
    <row r="18" spans="1:9" s="24" customFormat="1" ht="12" customHeight="1" x14ac:dyDescent="0.55000000000000004">
      <c r="A18" s="369"/>
      <c r="B18" s="416" t="s">
        <v>72</v>
      </c>
      <c r="C18" s="416"/>
      <c r="D18" s="215">
        <v>673</v>
      </c>
      <c r="E18" s="356">
        <v>244</v>
      </c>
      <c r="F18" s="356">
        <f>IF(SUM(D18:E18)=0,"-",(SUM(D18:E18)))</f>
        <v>917</v>
      </c>
      <c r="G18" s="356">
        <v>0</v>
      </c>
      <c r="H18" s="356">
        <v>0</v>
      </c>
      <c r="I18" s="425" t="e">
        <f>H18/G18</f>
        <v>#DIV/0!</v>
      </c>
    </row>
    <row r="19" spans="1:9" s="24" customFormat="1" ht="12" customHeight="1" x14ac:dyDescent="0.55000000000000004">
      <c r="A19" s="368"/>
      <c r="B19" s="416" t="s">
        <v>71</v>
      </c>
      <c r="C19" s="416"/>
      <c r="D19" s="215">
        <v>750</v>
      </c>
      <c r="E19" s="356">
        <v>277</v>
      </c>
      <c r="F19" s="356">
        <f>IF(SUM(D19:E19)=0,"-",(SUM(D19:E19)))</f>
        <v>1027</v>
      </c>
      <c r="G19" s="356">
        <v>0</v>
      </c>
      <c r="H19" s="356">
        <v>0</v>
      </c>
      <c r="I19" s="425" t="e">
        <f>H19/G19</f>
        <v>#DIV/0!</v>
      </c>
    </row>
    <row r="20" spans="1:9" s="24" customFormat="1" ht="12" customHeight="1" x14ac:dyDescent="0.55000000000000004">
      <c r="A20" s="370" t="s">
        <v>24</v>
      </c>
      <c r="B20" s="416" t="s">
        <v>73</v>
      </c>
      <c r="C20" s="416"/>
      <c r="D20" s="215">
        <f>IF(SUM(D21:D22)=0,"-",SUM(D21:D22))</f>
        <v>393</v>
      </c>
      <c r="E20" s="215">
        <f>IF(SUM(E21:E22)=0,"-",SUM(E21:E22))</f>
        <v>81</v>
      </c>
      <c r="F20" s="215">
        <f>IF(SUM(F21:F22)=0,"-",SUM(F21:F22))</f>
        <v>474</v>
      </c>
      <c r="G20" s="356"/>
      <c r="H20" s="356"/>
      <c r="I20" s="425" t="e">
        <f>H20/G20</f>
        <v>#DIV/0!</v>
      </c>
    </row>
    <row r="21" spans="1:9" s="24" customFormat="1" ht="12" customHeight="1" x14ac:dyDescent="0.55000000000000004">
      <c r="A21" s="369"/>
      <c r="B21" s="416" t="s">
        <v>72</v>
      </c>
      <c r="C21" s="416"/>
      <c r="D21" s="215">
        <v>134</v>
      </c>
      <c r="E21" s="356">
        <v>34</v>
      </c>
      <c r="F21" s="356">
        <f>IF(SUM(D21:E21)=0,"-",(SUM(D21:E21)))</f>
        <v>168</v>
      </c>
      <c r="G21" s="356"/>
      <c r="H21" s="356"/>
      <c r="I21" s="425" t="e">
        <f>H21/G21</f>
        <v>#DIV/0!</v>
      </c>
    </row>
    <row r="22" spans="1:9" s="24" customFormat="1" ht="12" customHeight="1" x14ac:dyDescent="0.55000000000000004">
      <c r="A22" s="368"/>
      <c r="B22" s="416" t="s">
        <v>71</v>
      </c>
      <c r="C22" s="416"/>
      <c r="D22" s="215">
        <v>259</v>
      </c>
      <c r="E22" s="356">
        <v>47</v>
      </c>
      <c r="F22" s="356">
        <f>IF(SUM(D22:E22)=0,"-",(SUM(D22:E22)))</f>
        <v>306</v>
      </c>
      <c r="G22" s="356"/>
      <c r="H22" s="356"/>
      <c r="I22" s="425" t="e">
        <f>H22/G22</f>
        <v>#DIV/0!</v>
      </c>
    </row>
    <row r="23" spans="1:9" s="24" customFormat="1" ht="12" customHeight="1" x14ac:dyDescent="0.55000000000000004">
      <c r="A23" s="370" t="s">
        <v>23</v>
      </c>
      <c r="B23" s="416" t="s">
        <v>73</v>
      </c>
      <c r="C23" s="416"/>
      <c r="D23" s="215">
        <f>IF(SUM(D24:D25)=0,"-",SUM(D24:D25))</f>
        <v>370</v>
      </c>
      <c r="E23" s="215" t="str">
        <f>IF(SUM(E24:E25)=0,"-",SUM(E24:E25))</f>
        <v>-</v>
      </c>
      <c r="F23" s="215">
        <f>IF(SUM(F24:F25)=0,"-",SUM(F24:F25))</f>
        <v>370</v>
      </c>
      <c r="G23" s="356"/>
      <c r="H23" s="356"/>
      <c r="I23" s="425" t="e">
        <f>H23/G23</f>
        <v>#DIV/0!</v>
      </c>
    </row>
    <row r="24" spans="1:9" s="24" customFormat="1" ht="12" customHeight="1" x14ac:dyDescent="0.55000000000000004">
      <c r="A24" s="369"/>
      <c r="B24" s="416" t="s">
        <v>72</v>
      </c>
      <c r="C24" s="416"/>
      <c r="D24" s="215">
        <v>145</v>
      </c>
      <c r="E24" s="356" t="s">
        <v>70</v>
      </c>
      <c r="F24" s="356">
        <f>IF(SUM(D24:E24)=0,"-",(SUM(D24:E24)))</f>
        <v>145</v>
      </c>
      <c r="G24" s="356"/>
      <c r="H24" s="356"/>
      <c r="I24" s="425" t="e">
        <f>H24/G24</f>
        <v>#DIV/0!</v>
      </c>
    </row>
    <row r="25" spans="1:9" s="24" customFormat="1" ht="12" customHeight="1" x14ac:dyDescent="0.55000000000000004">
      <c r="A25" s="368"/>
      <c r="B25" s="416" t="s">
        <v>71</v>
      </c>
      <c r="C25" s="416"/>
      <c r="D25" s="215">
        <v>225</v>
      </c>
      <c r="E25" s="356" t="s">
        <v>70</v>
      </c>
      <c r="F25" s="356">
        <f>IF(SUM(D25:E25)=0,"-",(SUM(D25:E25)))</f>
        <v>225</v>
      </c>
      <c r="G25" s="356"/>
      <c r="H25" s="356"/>
      <c r="I25" s="425" t="e">
        <f>H25/G25</f>
        <v>#DIV/0!</v>
      </c>
    </row>
    <row r="26" spans="1:9" s="24" customFormat="1" ht="12" customHeight="1" x14ac:dyDescent="0.55000000000000004">
      <c r="A26" s="370" t="s">
        <v>22</v>
      </c>
      <c r="B26" s="416" t="s">
        <v>73</v>
      </c>
      <c r="C26" s="416"/>
      <c r="D26" s="215">
        <f>IF(SUM(D27:D28)=0,"-",SUM(D27:D28))</f>
        <v>258</v>
      </c>
      <c r="E26" s="215">
        <f>IF(SUM(E27:E28)=0,"-",SUM(E27:E28))</f>
        <v>216</v>
      </c>
      <c r="F26" s="215">
        <f>IF(SUM(F27:F28)=0,"-",SUM(F27:F28))</f>
        <v>474</v>
      </c>
      <c r="G26" s="356"/>
      <c r="H26" s="356"/>
      <c r="I26" s="425" t="e">
        <f>H26/G26</f>
        <v>#DIV/0!</v>
      </c>
    </row>
    <row r="27" spans="1:9" s="24" customFormat="1" ht="12" customHeight="1" x14ac:dyDescent="0.55000000000000004">
      <c r="A27" s="369"/>
      <c r="B27" s="416" t="s">
        <v>72</v>
      </c>
      <c r="C27" s="416"/>
      <c r="D27" s="215">
        <v>113</v>
      </c>
      <c r="E27" s="356">
        <v>50</v>
      </c>
      <c r="F27" s="356">
        <f>IF(SUM(D27:E27)=0,"-",(SUM(D27:E27)))</f>
        <v>163</v>
      </c>
      <c r="G27" s="356"/>
      <c r="H27" s="356"/>
      <c r="I27" s="425" t="e">
        <f>H27/G27</f>
        <v>#DIV/0!</v>
      </c>
    </row>
    <row r="28" spans="1:9" s="24" customFormat="1" ht="12" customHeight="1" x14ac:dyDescent="0.55000000000000004">
      <c r="A28" s="368"/>
      <c r="B28" s="416" t="s">
        <v>71</v>
      </c>
      <c r="C28" s="416"/>
      <c r="D28" s="215">
        <v>145</v>
      </c>
      <c r="E28" s="356">
        <v>166</v>
      </c>
      <c r="F28" s="356">
        <f>IF(SUM(D28:E28)=0,"-",(SUM(D28:E28)))</f>
        <v>311</v>
      </c>
      <c r="G28" s="356"/>
      <c r="H28" s="356"/>
      <c r="I28" s="425" t="e">
        <f>H28/G28</f>
        <v>#DIV/0!</v>
      </c>
    </row>
    <row r="29" spans="1:9" s="24" customFormat="1" ht="12" customHeight="1" x14ac:dyDescent="0.55000000000000004">
      <c r="A29" s="370" t="s">
        <v>41</v>
      </c>
      <c r="B29" s="416" t="s">
        <v>73</v>
      </c>
      <c r="C29" s="416"/>
      <c r="D29" s="215" t="str">
        <f>IF(SUM(D30:D31)=0,"-",SUM(D30:D31))</f>
        <v>-</v>
      </c>
      <c r="E29" s="215">
        <f>IF(SUM(E30:E31)=0,"-",SUM(E30:E31))</f>
        <v>512</v>
      </c>
      <c r="F29" s="215">
        <f>IF(SUM(F30:F31)=0,"-",SUM(F30:F31))</f>
        <v>512</v>
      </c>
      <c r="G29" s="356"/>
      <c r="H29" s="356"/>
      <c r="I29" s="425" t="e">
        <f>H29/G29</f>
        <v>#DIV/0!</v>
      </c>
    </row>
    <row r="30" spans="1:9" s="24" customFormat="1" ht="12" customHeight="1" x14ac:dyDescent="0.55000000000000004">
      <c r="A30" s="369"/>
      <c r="B30" s="416" t="s">
        <v>72</v>
      </c>
      <c r="C30" s="416"/>
      <c r="D30" s="215" t="s">
        <v>70</v>
      </c>
      <c r="E30" s="356">
        <v>200</v>
      </c>
      <c r="F30" s="356">
        <f>IF(SUM(D30:E30)=0,"-",(SUM(D30:E30)))</f>
        <v>200</v>
      </c>
      <c r="G30" s="356"/>
      <c r="H30" s="356"/>
      <c r="I30" s="425" t="e">
        <f>H30/G30</f>
        <v>#DIV/0!</v>
      </c>
    </row>
    <row r="31" spans="1:9" s="24" customFormat="1" ht="12" customHeight="1" x14ac:dyDescent="0.55000000000000004">
      <c r="A31" s="368"/>
      <c r="B31" s="416" t="s">
        <v>71</v>
      </c>
      <c r="C31" s="416"/>
      <c r="D31" s="215" t="s">
        <v>70</v>
      </c>
      <c r="E31" s="356">
        <v>312</v>
      </c>
      <c r="F31" s="356">
        <f>IF(SUM(D31:E31)=0,"-",(SUM(D31:E31)))</f>
        <v>312</v>
      </c>
      <c r="G31" s="356"/>
      <c r="H31" s="356"/>
      <c r="I31" s="425" t="e">
        <f>H31/G31</f>
        <v>#DIV/0!</v>
      </c>
    </row>
    <row r="32" spans="1:9" s="24" customFormat="1" ht="12" customHeight="1" x14ac:dyDescent="0.55000000000000004">
      <c r="A32" s="370" t="s">
        <v>20</v>
      </c>
      <c r="B32" s="416" t="s">
        <v>73</v>
      </c>
      <c r="C32" s="416"/>
      <c r="D32" s="215">
        <f>IF(SUM(D33:D34)=0,"-",SUM(D33:D34))</f>
        <v>827</v>
      </c>
      <c r="E32" s="215">
        <f>IF(SUM(E33:E34)=0,"-",SUM(E33:E34))</f>
        <v>207</v>
      </c>
      <c r="F32" s="215">
        <f>IF(SUM(F33:F34)=0,"-",SUM(F33:F34))</f>
        <v>1034</v>
      </c>
      <c r="G32" s="356"/>
      <c r="H32" s="356"/>
      <c r="I32" s="425" t="e">
        <f>H32/G32</f>
        <v>#DIV/0!</v>
      </c>
    </row>
    <row r="33" spans="1:9" s="24" customFormat="1" ht="12" customHeight="1" x14ac:dyDescent="0.55000000000000004">
      <c r="A33" s="369"/>
      <c r="B33" s="416" t="s">
        <v>72</v>
      </c>
      <c r="C33" s="416"/>
      <c r="D33" s="215">
        <v>362</v>
      </c>
      <c r="E33" s="356">
        <v>94</v>
      </c>
      <c r="F33" s="356">
        <f>IF(SUM(D33:E33)=0,"-",(SUM(D33:E33)))</f>
        <v>456</v>
      </c>
      <c r="G33" s="356"/>
      <c r="H33" s="356"/>
      <c r="I33" s="425" t="e">
        <f>H33/G33</f>
        <v>#DIV/0!</v>
      </c>
    </row>
    <row r="34" spans="1:9" s="24" customFormat="1" ht="12" customHeight="1" x14ac:dyDescent="0.55000000000000004">
      <c r="A34" s="368"/>
      <c r="B34" s="416" t="s">
        <v>71</v>
      </c>
      <c r="C34" s="416"/>
      <c r="D34" s="215">
        <v>465</v>
      </c>
      <c r="E34" s="356">
        <v>113</v>
      </c>
      <c r="F34" s="356">
        <f>IF(SUM(D34:E34)=0,"-",(SUM(D34:E34)))</f>
        <v>578</v>
      </c>
      <c r="G34" s="356"/>
      <c r="H34" s="356"/>
      <c r="I34" s="425" t="e">
        <f>H34/G34</f>
        <v>#DIV/0!</v>
      </c>
    </row>
    <row r="35" spans="1:9" s="24" customFormat="1" ht="12" customHeight="1" x14ac:dyDescent="0.55000000000000004">
      <c r="A35" s="370" t="s">
        <v>19</v>
      </c>
      <c r="B35" s="416" t="s">
        <v>73</v>
      </c>
      <c r="C35" s="416"/>
      <c r="D35" s="215">
        <f>IF(SUM(D36:D37)=0,"-",SUM(D36:D37))</f>
        <v>260</v>
      </c>
      <c r="E35" s="215">
        <f>IF(SUM(E36:E37)=0,"-",SUM(E36:E37))</f>
        <v>78</v>
      </c>
      <c r="F35" s="215">
        <f>IF(SUM(F36:F37)=0,"-",SUM(F36:F37))</f>
        <v>338</v>
      </c>
      <c r="G35" s="356"/>
      <c r="H35" s="356"/>
      <c r="I35" s="425" t="e">
        <f>H35/G35</f>
        <v>#DIV/0!</v>
      </c>
    </row>
    <row r="36" spans="1:9" s="24" customFormat="1" ht="12" customHeight="1" x14ac:dyDescent="0.55000000000000004">
      <c r="A36" s="369"/>
      <c r="B36" s="416" t="s">
        <v>72</v>
      </c>
      <c r="C36" s="416"/>
      <c r="D36" s="215">
        <v>113</v>
      </c>
      <c r="E36" s="356">
        <v>34</v>
      </c>
      <c r="F36" s="356">
        <f>IF(SUM(D36:E36)=0,"-",(SUM(D36:E36)))</f>
        <v>147</v>
      </c>
      <c r="G36" s="356"/>
      <c r="H36" s="356"/>
      <c r="I36" s="425" t="e">
        <f>H36/G36</f>
        <v>#DIV/0!</v>
      </c>
    </row>
    <row r="37" spans="1:9" s="24" customFormat="1" ht="12" customHeight="1" x14ac:dyDescent="0.55000000000000004">
      <c r="A37" s="368"/>
      <c r="B37" s="416" t="s">
        <v>71</v>
      </c>
      <c r="C37" s="416"/>
      <c r="D37" s="215">
        <v>147</v>
      </c>
      <c r="E37" s="356">
        <v>44</v>
      </c>
      <c r="F37" s="356">
        <f>IF(SUM(D37:E37)=0,"-",(SUM(D37:E37)))</f>
        <v>191</v>
      </c>
      <c r="G37" s="356"/>
      <c r="H37" s="356"/>
      <c r="I37" s="425" t="e">
        <f>H37/G37</f>
        <v>#DIV/0!</v>
      </c>
    </row>
    <row r="38" spans="1:9" s="24" customFormat="1" ht="12" customHeight="1" x14ac:dyDescent="0.55000000000000004">
      <c r="A38" s="370" t="s">
        <v>18</v>
      </c>
      <c r="B38" s="416" t="s">
        <v>73</v>
      </c>
      <c r="C38" s="416"/>
      <c r="D38" s="215">
        <f>IF(SUM(D39:D40)=0,"-",SUM(D39:D40))</f>
        <v>782</v>
      </c>
      <c r="E38" s="215" t="str">
        <f>IF(SUM(E39:E40)=0,"-",SUM(E39:E40))</f>
        <v>-</v>
      </c>
      <c r="F38" s="215">
        <f>IF(SUM(F39:F40)=0,"-",SUM(F39:F40))</f>
        <v>782</v>
      </c>
      <c r="G38" s="356"/>
      <c r="H38" s="356"/>
      <c r="I38" s="425" t="e">
        <f>H38/G38</f>
        <v>#DIV/0!</v>
      </c>
    </row>
    <row r="39" spans="1:9" s="24" customFormat="1" ht="12" customHeight="1" x14ac:dyDescent="0.55000000000000004">
      <c r="A39" s="369"/>
      <c r="B39" s="416" t="s">
        <v>72</v>
      </c>
      <c r="C39" s="416"/>
      <c r="D39" s="215">
        <v>316</v>
      </c>
      <c r="E39" s="356" t="s">
        <v>70</v>
      </c>
      <c r="F39" s="356">
        <f>IF(SUM(D39:E39)=0,"-",(SUM(D39:E39)))</f>
        <v>316</v>
      </c>
      <c r="G39" s="356"/>
      <c r="H39" s="356"/>
      <c r="I39" s="425" t="e">
        <f>H39/G39</f>
        <v>#DIV/0!</v>
      </c>
    </row>
    <row r="40" spans="1:9" s="24" customFormat="1" ht="12" customHeight="1" x14ac:dyDescent="0.55000000000000004">
      <c r="A40" s="368"/>
      <c r="B40" s="416" t="s">
        <v>71</v>
      </c>
      <c r="C40" s="416"/>
      <c r="D40" s="215">
        <v>466</v>
      </c>
      <c r="E40" s="356" t="s">
        <v>70</v>
      </c>
      <c r="F40" s="356">
        <f>IF(SUM(D40:E40)=0,"-",(SUM(D40:E40)))</f>
        <v>466</v>
      </c>
      <c r="G40" s="356"/>
      <c r="H40" s="356"/>
      <c r="I40" s="425" t="e">
        <f>H40/G40</f>
        <v>#DIV/0!</v>
      </c>
    </row>
    <row r="41" spans="1:9" s="24" customFormat="1" ht="12" customHeight="1" x14ac:dyDescent="0.55000000000000004">
      <c r="A41" s="424" t="s">
        <v>69</v>
      </c>
      <c r="B41" s="421" t="s">
        <v>67</v>
      </c>
      <c r="C41" s="194">
        <f>C44</f>
        <v>24830</v>
      </c>
      <c r="D41" s="28">
        <f>D44</f>
        <v>1991</v>
      </c>
      <c r="E41" s="364">
        <f>E44</f>
        <v>82</v>
      </c>
      <c r="F41" s="364">
        <f>F44</f>
        <v>2073</v>
      </c>
      <c r="G41" s="364">
        <f>G44</f>
        <v>14726</v>
      </c>
      <c r="H41" s="364">
        <f>H44</f>
        <v>1297</v>
      </c>
      <c r="I41" s="22">
        <f>H41/G41*100</f>
        <v>8.8075512698628273</v>
      </c>
    </row>
    <row r="42" spans="1:9" s="24" customFormat="1" ht="12" customHeight="1" x14ac:dyDescent="0.55000000000000004">
      <c r="A42" s="423"/>
      <c r="B42" s="421" t="s">
        <v>66</v>
      </c>
      <c r="C42" s="194">
        <f>C45</f>
        <v>11358</v>
      </c>
      <c r="D42" s="28">
        <f>D45</f>
        <v>847</v>
      </c>
      <c r="E42" s="364">
        <f>E45</f>
        <v>45</v>
      </c>
      <c r="F42" s="364">
        <f>F45</f>
        <v>892</v>
      </c>
      <c r="G42" s="364">
        <f>G45</f>
        <v>7399</v>
      </c>
      <c r="H42" s="364">
        <f>H45</f>
        <v>539</v>
      </c>
      <c r="I42" s="22">
        <f>H42/G42*100</f>
        <v>7.2847682119205297</v>
      </c>
    </row>
    <row r="43" spans="1:9" s="24" customFormat="1" ht="12" customHeight="1" x14ac:dyDescent="0.55000000000000004">
      <c r="A43" s="422"/>
      <c r="B43" s="421" t="s">
        <v>65</v>
      </c>
      <c r="C43" s="194">
        <f>C46</f>
        <v>13472</v>
      </c>
      <c r="D43" s="28">
        <f>D46</f>
        <v>1144</v>
      </c>
      <c r="E43" s="364">
        <f>E46</f>
        <v>37</v>
      </c>
      <c r="F43" s="364">
        <f>F46</f>
        <v>1181</v>
      </c>
      <c r="G43" s="364">
        <f>G46</f>
        <v>7327</v>
      </c>
      <c r="H43" s="364">
        <f>H46</f>
        <v>758</v>
      </c>
      <c r="I43" s="22">
        <f>H43/G43*100</f>
        <v>10.345298212092262</v>
      </c>
    </row>
    <row r="44" spans="1:9" s="24" customFormat="1" ht="12" customHeight="1" x14ac:dyDescent="0.55000000000000004">
      <c r="A44" s="420" t="s">
        <v>16</v>
      </c>
      <c r="B44" s="418" t="s">
        <v>67</v>
      </c>
      <c r="C44" s="417">
        <v>24830</v>
      </c>
      <c r="D44" s="219">
        <v>1991</v>
      </c>
      <c r="E44" s="360">
        <v>82</v>
      </c>
      <c r="F44" s="360">
        <v>2073</v>
      </c>
      <c r="G44" s="360">
        <v>14726</v>
      </c>
      <c r="H44" s="360">
        <v>1297</v>
      </c>
      <c r="I44" s="20">
        <v>8.8075512698628273</v>
      </c>
    </row>
    <row r="45" spans="1:9" s="24" customFormat="1" ht="12" customHeight="1" x14ac:dyDescent="0.55000000000000004">
      <c r="A45" s="419"/>
      <c r="B45" s="418" t="s">
        <v>66</v>
      </c>
      <c r="C45" s="417">
        <v>11358</v>
      </c>
      <c r="D45" s="219">
        <v>847</v>
      </c>
      <c r="E45" s="360">
        <v>45</v>
      </c>
      <c r="F45" s="360">
        <v>892</v>
      </c>
      <c r="G45" s="360">
        <v>7399</v>
      </c>
      <c r="H45" s="360">
        <v>539</v>
      </c>
      <c r="I45" s="20">
        <v>7.2847682119205297</v>
      </c>
    </row>
    <row r="46" spans="1:9" s="24" customFormat="1" ht="12" customHeight="1" x14ac:dyDescent="0.55000000000000004">
      <c r="A46" s="373"/>
      <c r="B46" s="418" t="s">
        <v>65</v>
      </c>
      <c r="C46" s="417">
        <v>13472</v>
      </c>
      <c r="D46" s="219">
        <v>1144</v>
      </c>
      <c r="E46" s="360">
        <v>37</v>
      </c>
      <c r="F46" s="360">
        <v>1181</v>
      </c>
      <c r="G46" s="360">
        <v>7327</v>
      </c>
      <c r="H46" s="360">
        <v>758</v>
      </c>
      <c r="I46" s="20">
        <v>10.345298212092262</v>
      </c>
    </row>
    <row r="47" spans="1:9" s="24" customFormat="1" ht="12" customHeight="1" x14ac:dyDescent="0.55000000000000004">
      <c r="A47" s="370" t="s">
        <v>15</v>
      </c>
      <c r="B47" s="416" t="s">
        <v>67</v>
      </c>
      <c r="C47" s="415">
        <v>11087</v>
      </c>
      <c r="D47" s="215">
        <v>749</v>
      </c>
      <c r="E47" s="356">
        <v>0</v>
      </c>
      <c r="F47" s="356">
        <v>749</v>
      </c>
      <c r="G47" s="356">
        <v>7129</v>
      </c>
      <c r="H47" s="356">
        <v>505</v>
      </c>
      <c r="I47" s="280">
        <v>7.0837424603731245</v>
      </c>
    </row>
    <row r="48" spans="1:9" s="24" customFormat="1" ht="12" customHeight="1" x14ac:dyDescent="0.55000000000000004">
      <c r="A48" s="369"/>
      <c r="B48" s="416" t="s">
        <v>66</v>
      </c>
      <c r="C48" s="415">
        <v>5139</v>
      </c>
      <c r="D48" s="215">
        <v>295</v>
      </c>
      <c r="E48" s="356">
        <v>0</v>
      </c>
      <c r="F48" s="356">
        <v>295</v>
      </c>
      <c r="G48" s="356">
        <v>3572</v>
      </c>
      <c r="H48" s="356">
        <v>186</v>
      </c>
      <c r="I48" s="280">
        <v>5.2071668533034714</v>
      </c>
    </row>
    <row r="49" spans="1:9" s="24" customFormat="1" ht="12" customHeight="1" x14ac:dyDescent="0.55000000000000004">
      <c r="A49" s="368"/>
      <c r="B49" s="416" t="s">
        <v>65</v>
      </c>
      <c r="C49" s="415">
        <v>5948</v>
      </c>
      <c r="D49" s="215">
        <v>454</v>
      </c>
      <c r="E49" s="356">
        <v>0</v>
      </c>
      <c r="F49" s="356">
        <v>454</v>
      </c>
      <c r="G49" s="356">
        <v>3557</v>
      </c>
      <c r="H49" s="356">
        <v>319</v>
      </c>
      <c r="I49" s="280">
        <v>8.9682316558897952</v>
      </c>
    </row>
    <row r="50" spans="1:9" s="24" customFormat="1" ht="12" customHeight="1" x14ac:dyDescent="0.55000000000000004">
      <c r="A50" s="370" t="s">
        <v>14</v>
      </c>
      <c r="B50" s="416" t="s">
        <v>67</v>
      </c>
      <c r="C50" s="415">
        <v>3851</v>
      </c>
      <c r="D50" s="215">
        <v>31</v>
      </c>
      <c r="E50" s="356">
        <v>0</v>
      </c>
      <c r="F50" s="356">
        <v>31</v>
      </c>
      <c r="G50" s="356">
        <v>2115</v>
      </c>
      <c r="H50" s="356">
        <v>65</v>
      </c>
      <c r="I50" s="280">
        <v>3.0732860520094563</v>
      </c>
    </row>
    <row r="51" spans="1:9" s="24" customFormat="1" ht="12" customHeight="1" x14ac:dyDescent="0.55000000000000004">
      <c r="A51" s="369"/>
      <c r="B51" s="416" t="s">
        <v>66</v>
      </c>
      <c r="C51" s="415">
        <v>1722</v>
      </c>
      <c r="D51" s="215">
        <v>13</v>
      </c>
      <c r="E51" s="356">
        <v>0</v>
      </c>
      <c r="F51" s="356">
        <v>13</v>
      </c>
      <c r="G51" s="356">
        <v>1064</v>
      </c>
      <c r="H51" s="356">
        <v>27</v>
      </c>
      <c r="I51" s="280">
        <v>2.5375939849624061</v>
      </c>
    </row>
    <row r="52" spans="1:9" s="24" customFormat="1" ht="12" customHeight="1" x14ac:dyDescent="0.55000000000000004">
      <c r="A52" s="368"/>
      <c r="B52" s="416" t="s">
        <v>65</v>
      </c>
      <c r="C52" s="415">
        <v>2129</v>
      </c>
      <c r="D52" s="215">
        <v>18</v>
      </c>
      <c r="E52" s="356">
        <v>0</v>
      </c>
      <c r="F52" s="356">
        <v>18</v>
      </c>
      <c r="G52" s="356">
        <v>1051</v>
      </c>
      <c r="H52" s="356">
        <v>38</v>
      </c>
      <c r="I52" s="280">
        <v>3.6156041864890582</v>
      </c>
    </row>
    <row r="53" spans="1:9" s="24" customFormat="1" ht="12" customHeight="1" x14ac:dyDescent="0.55000000000000004">
      <c r="A53" s="370" t="s">
        <v>13</v>
      </c>
      <c r="B53" s="416" t="s">
        <v>67</v>
      </c>
      <c r="C53" s="415">
        <v>3788</v>
      </c>
      <c r="D53" s="215">
        <v>452</v>
      </c>
      <c r="E53" s="356">
        <v>76</v>
      </c>
      <c r="F53" s="356">
        <v>528</v>
      </c>
      <c r="G53" s="356">
        <v>2143</v>
      </c>
      <c r="H53" s="356">
        <v>302</v>
      </c>
      <c r="I53" s="280">
        <v>14.092393840410638</v>
      </c>
    </row>
    <row r="54" spans="1:9" s="24" customFormat="1" ht="12" customHeight="1" x14ac:dyDescent="0.55000000000000004">
      <c r="A54" s="369"/>
      <c r="B54" s="416" t="s">
        <v>66</v>
      </c>
      <c r="C54" s="415">
        <v>1744</v>
      </c>
      <c r="D54" s="215">
        <v>208</v>
      </c>
      <c r="E54" s="356">
        <v>40</v>
      </c>
      <c r="F54" s="356">
        <v>248</v>
      </c>
      <c r="G54" s="356">
        <v>1080</v>
      </c>
      <c r="H54" s="356">
        <v>140</v>
      </c>
      <c r="I54" s="280">
        <v>12.962962962962962</v>
      </c>
    </row>
    <row r="55" spans="1:9" s="24" customFormat="1" ht="12" customHeight="1" x14ac:dyDescent="0.55000000000000004">
      <c r="A55" s="368"/>
      <c r="B55" s="416" t="s">
        <v>65</v>
      </c>
      <c r="C55" s="415">
        <v>2044</v>
      </c>
      <c r="D55" s="215">
        <v>244</v>
      </c>
      <c r="E55" s="356">
        <v>36</v>
      </c>
      <c r="F55" s="356">
        <v>280</v>
      </c>
      <c r="G55" s="356">
        <v>1063</v>
      </c>
      <c r="H55" s="356">
        <v>162</v>
      </c>
      <c r="I55" s="280">
        <v>15.23988711194732</v>
      </c>
    </row>
    <row r="56" spans="1:9" s="24" customFormat="1" ht="12" customHeight="1" x14ac:dyDescent="0.55000000000000004">
      <c r="A56" s="370" t="s">
        <v>12</v>
      </c>
      <c r="B56" s="416" t="s">
        <v>67</v>
      </c>
      <c r="C56" s="415">
        <v>6104</v>
      </c>
      <c r="D56" s="215">
        <v>759</v>
      </c>
      <c r="E56" s="356">
        <v>6</v>
      </c>
      <c r="F56" s="356">
        <v>765</v>
      </c>
      <c r="G56" s="356">
        <v>3339</v>
      </c>
      <c r="H56" s="356">
        <v>425</v>
      </c>
      <c r="I56" s="280">
        <v>12.728361784965559</v>
      </c>
    </row>
    <row r="57" spans="1:9" s="24" customFormat="1" ht="12" customHeight="1" x14ac:dyDescent="0.55000000000000004">
      <c r="A57" s="369"/>
      <c r="B57" s="416" t="s">
        <v>66</v>
      </c>
      <c r="C57" s="415">
        <v>2753</v>
      </c>
      <c r="D57" s="215">
        <v>331</v>
      </c>
      <c r="E57" s="356">
        <v>5</v>
      </c>
      <c r="F57" s="356">
        <v>336</v>
      </c>
      <c r="G57" s="356">
        <v>1683</v>
      </c>
      <c r="H57" s="356">
        <v>186</v>
      </c>
      <c r="I57" s="280">
        <v>11.051693404634582</v>
      </c>
    </row>
    <row r="58" spans="1:9" s="24" customFormat="1" ht="12" customHeight="1" x14ac:dyDescent="0.55000000000000004">
      <c r="A58" s="368"/>
      <c r="B58" s="416" t="s">
        <v>65</v>
      </c>
      <c r="C58" s="415">
        <v>3351</v>
      </c>
      <c r="D58" s="215">
        <v>428</v>
      </c>
      <c r="E58" s="356">
        <v>1</v>
      </c>
      <c r="F58" s="356">
        <v>429</v>
      </c>
      <c r="G58" s="356">
        <v>1656</v>
      </c>
      <c r="H58" s="356">
        <v>239</v>
      </c>
      <c r="I58" s="280">
        <v>14.432367149758454</v>
      </c>
    </row>
    <row r="59" spans="1:9" s="24" customFormat="1" ht="12" customHeight="1" x14ac:dyDescent="0.55000000000000004">
      <c r="A59" s="424" t="s">
        <v>68</v>
      </c>
      <c r="B59" s="421" t="s">
        <v>67</v>
      </c>
      <c r="C59" s="194">
        <f>C62</f>
        <v>16483</v>
      </c>
      <c r="D59" s="28">
        <f>D62</f>
        <v>1413</v>
      </c>
      <c r="E59" s="364">
        <f>E62</f>
        <v>84</v>
      </c>
      <c r="F59" s="364">
        <f>F62</f>
        <v>1497</v>
      </c>
      <c r="G59" s="364">
        <f>G62</f>
        <v>9916</v>
      </c>
      <c r="H59" s="364">
        <f>H62</f>
        <v>799</v>
      </c>
      <c r="I59" s="22">
        <f>H59/G59*100</f>
        <v>8.0576845502218628</v>
      </c>
    </row>
    <row r="60" spans="1:9" s="24" customFormat="1" ht="12" customHeight="1" x14ac:dyDescent="0.55000000000000004">
      <c r="A60" s="423"/>
      <c r="B60" s="421" t="s">
        <v>66</v>
      </c>
      <c r="C60" s="194">
        <f>C63</f>
        <v>7518</v>
      </c>
      <c r="D60" s="28">
        <f>D63</f>
        <v>602</v>
      </c>
      <c r="E60" s="364">
        <f>E63</f>
        <v>36</v>
      </c>
      <c r="F60" s="364">
        <f>F63</f>
        <v>638</v>
      </c>
      <c r="G60" s="364">
        <f>G63</f>
        <v>4848</v>
      </c>
      <c r="H60" s="364">
        <f>H63</f>
        <v>328</v>
      </c>
      <c r="I60" s="22">
        <f>H60/G60*100</f>
        <v>6.7656765676567661</v>
      </c>
    </row>
    <row r="61" spans="1:9" s="24" customFormat="1" ht="12" customHeight="1" x14ac:dyDescent="0.55000000000000004">
      <c r="A61" s="422"/>
      <c r="B61" s="421" t="s">
        <v>65</v>
      </c>
      <c r="C61" s="194">
        <f>C64</f>
        <v>8965</v>
      </c>
      <c r="D61" s="28">
        <f>D64</f>
        <v>811</v>
      </c>
      <c r="E61" s="364">
        <f>E64</f>
        <v>48</v>
      </c>
      <c r="F61" s="364">
        <f>F64</f>
        <v>859</v>
      </c>
      <c r="G61" s="364">
        <f>G64</f>
        <v>5068</v>
      </c>
      <c r="H61" s="364">
        <f>H64</f>
        <v>471</v>
      </c>
      <c r="I61" s="22">
        <f>H61/G61*100</f>
        <v>9.2936069455406471</v>
      </c>
    </row>
    <row r="62" spans="1:9" s="24" customFormat="1" ht="12" customHeight="1" x14ac:dyDescent="0.55000000000000004">
      <c r="A62" s="420" t="s">
        <v>10</v>
      </c>
      <c r="B62" s="418" t="s">
        <v>67</v>
      </c>
      <c r="C62" s="417">
        <v>16483</v>
      </c>
      <c r="D62" s="219">
        <v>1413</v>
      </c>
      <c r="E62" s="360">
        <v>84</v>
      </c>
      <c r="F62" s="360">
        <v>1497</v>
      </c>
      <c r="G62" s="360">
        <v>9916</v>
      </c>
      <c r="H62" s="360">
        <v>799</v>
      </c>
      <c r="I62" s="20">
        <v>8.0576845502218628</v>
      </c>
    </row>
    <row r="63" spans="1:9" s="24" customFormat="1" ht="12" customHeight="1" x14ac:dyDescent="0.55000000000000004">
      <c r="A63" s="419"/>
      <c r="B63" s="418" t="s">
        <v>66</v>
      </c>
      <c r="C63" s="417">
        <v>7518</v>
      </c>
      <c r="D63" s="219">
        <v>602</v>
      </c>
      <c r="E63" s="360">
        <v>36</v>
      </c>
      <c r="F63" s="360">
        <v>638</v>
      </c>
      <c r="G63" s="360">
        <v>4848</v>
      </c>
      <c r="H63" s="360">
        <v>328</v>
      </c>
      <c r="I63" s="20">
        <v>6.7656765676567661</v>
      </c>
    </row>
    <row r="64" spans="1:9" s="24" customFormat="1" ht="12" customHeight="1" x14ac:dyDescent="0.55000000000000004">
      <c r="A64" s="373"/>
      <c r="B64" s="418" t="s">
        <v>65</v>
      </c>
      <c r="C64" s="417">
        <v>8965</v>
      </c>
      <c r="D64" s="219">
        <v>811</v>
      </c>
      <c r="E64" s="360">
        <v>48</v>
      </c>
      <c r="F64" s="360">
        <v>859</v>
      </c>
      <c r="G64" s="360">
        <v>5068</v>
      </c>
      <c r="H64" s="360">
        <v>471</v>
      </c>
      <c r="I64" s="20">
        <v>9.2936069455406471</v>
      </c>
    </row>
    <row r="65" spans="1:9" s="24" customFormat="1" ht="12" customHeight="1" x14ac:dyDescent="0.55000000000000004">
      <c r="A65" s="370" t="s">
        <v>9</v>
      </c>
      <c r="B65" s="416" t="s">
        <v>67</v>
      </c>
      <c r="C65" s="415">
        <v>5414</v>
      </c>
      <c r="D65" s="215">
        <v>321</v>
      </c>
      <c r="E65" s="356">
        <v>39</v>
      </c>
      <c r="F65" s="356">
        <v>360</v>
      </c>
      <c r="G65" s="356">
        <v>3303</v>
      </c>
      <c r="H65" s="356">
        <v>203</v>
      </c>
      <c r="I65" s="280">
        <v>6.1459279442930672</v>
      </c>
    </row>
    <row r="66" spans="1:9" s="24" customFormat="1" ht="12" customHeight="1" x14ac:dyDescent="0.55000000000000004">
      <c r="A66" s="369"/>
      <c r="B66" s="416" t="s">
        <v>66</v>
      </c>
      <c r="C66" s="415">
        <v>2459</v>
      </c>
      <c r="D66" s="215">
        <v>134</v>
      </c>
      <c r="E66" s="356">
        <v>12</v>
      </c>
      <c r="F66" s="356">
        <v>146</v>
      </c>
      <c r="G66" s="356">
        <v>1667</v>
      </c>
      <c r="H66" s="356">
        <v>75</v>
      </c>
      <c r="I66" s="280">
        <v>4.4991001799640076</v>
      </c>
    </row>
    <row r="67" spans="1:9" s="24" customFormat="1" ht="12" customHeight="1" x14ac:dyDescent="0.55000000000000004">
      <c r="A67" s="368"/>
      <c r="B67" s="416" t="s">
        <v>65</v>
      </c>
      <c r="C67" s="415">
        <v>2955</v>
      </c>
      <c r="D67" s="215">
        <v>187</v>
      </c>
      <c r="E67" s="356">
        <v>27</v>
      </c>
      <c r="F67" s="356">
        <v>214</v>
      </c>
      <c r="G67" s="356">
        <v>1636</v>
      </c>
      <c r="H67" s="356">
        <v>128</v>
      </c>
      <c r="I67" s="280">
        <v>7.8239608801955987</v>
      </c>
    </row>
    <row r="68" spans="1:9" s="24" customFormat="1" ht="12" customHeight="1" x14ac:dyDescent="0.55000000000000004">
      <c r="A68" s="370" t="s">
        <v>8</v>
      </c>
      <c r="B68" s="416" t="s">
        <v>67</v>
      </c>
      <c r="C68" s="415">
        <v>3562</v>
      </c>
      <c r="D68" s="215">
        <v>349</v>
      </c>
      <c r="E68" s="356">
        <v>41</v>
      </c>
      <c r="F68" s="356">
        <v>390</v>
      </c>
      <c r="G68" s="356">
        <v>2054</v>
      </c>
      <c r="H68" s="356">
        <v>211</v>
      </c>
      <c r="I68" s="280">
        <v>10.272638753651412</v>
      </c>
    </row>
    <row r="69" spans="1:9" s="24" customFormat="1" ht="12" customHeight="1" x14ac:dyDescent="0.55000000000000004">
      <c r="A69" s="369"/>
      <c r="B69" s="416" t="s">
        <v>66</v>
      </c>
      <c r="C69" s="415">
        <v>1616</v>
      </c>
      <c r="D69" s="215">
        <v>148</v>
      </c>
      <c r="E69" s="356">
        <v>23</v>
      </c>
      <c r="F69" s="356">
        <v>171</v>
      </c>
      <c r="G69" s="356">
        <v>1033</v>
      </c>
      <c r="H69" s="356">
        <v>103</v>
      </c>
      <c r="I69" s="280">
        <v>9.9709583736689247</v>
      </c>
    </row>
    <row r="70" spans="1:9" s="24" customFormat="1" ht="12" customHeight="1" x14ac:dyDescent="0.55000000000000004">
      <c r="A70" s="368"/>
      <c r="B70" s="416" t="s">
        <v>65</v>
      </c>
      <c r="C70" s="415">
        <v>1946</v>
      </c>
      <c r="D70" s="215">
        <v>201</v>
      </c>
      <c r="E70" s="356">
        <v>18</v>
      </c>
      <c r="F70" s="356">
        <v>219</v>
      </c>
      <c r="G70" s="356">
        <v>1021</v>
      </c>
      <c r="H70" s="356">
        <v>108</v>
      </c>
      <c r="I70" s="280">
        <v>10.577864838393731</v>
      </c>
    </row>
    <row r="71" spans="1:9" s="24" customFormat="1" ht="12" customHeight="1" x14ac:dyDescent="0.55000000000000004">
      <c r="A71" s="370" t="s">
        <v>7</v>
      </c>
      <c r="B71" s="416" t="s">
        <v>67</v>
      </c>
      <c r="C71" s="415">
        <v>2820</v>
      </c>
      <c r="D71" s="215">
        <v>334</v>
      </c>
      <c r="E71" s="356" t="s">
        <v>4</v>
      </c>
      <c r="F71" s="356">
        <v>334</v>
      </c>
      <c r="G71" s="356">
        <v>1586</v>
      </c>
      <c r="H71" s="356">
        <v>191</v>
      </c>
      <c r="I71" s="280">
        <v>12.042875157629256</v>
      </c>
    </row>
    <row r="72" spans="1:9" s="24" customFormat="1" ht="12" customHeight="1" x14ac:dyDescent="0.55000000000000004">
      <c r="A72" s="369"/>
      <c r="B72" s="416" t="s">
        <v>66</v>
      </c>
      <c r="C72" s="415">
        <v>1297</v>
      </c>
      <c r="D72" s="215">
        <v>155</v>
      </c>
      <c r="E72" s="356" t="s">
        <v>4</v>
      </c>
      <c r="F72" s="356">
        <v>155</v>
      </c>
      <c r="G72" s="356">
        <v>797</v>
      </c>
      <c r="H72" s="356">
        <v>78</v>
      </c>
      <c r="I72" s="280">
        <v>9.7867001254705137</v>
      </c>
    </row>
    <row r="73" spans="1:9" s="24" customFormat="1" ht="12" customHeight="1" x14ac:dyDescent="0.55000000000000004">
      <c r="A73" s="368"/>
      <c r="B73" s="416" t="s">
        <v>65</v>
      </c>
      <c r="C73" s="415">
        <v>1523</v>
      </c>
      <c r="D73" s="215">
        <v>179</v>
      </c>
      <c r="E73" s="356" t="s">
        <v>4</v>
      </c>
      <c r="F73" s="356">
        <v>179</v>
      </c>
      <c r="G73" s="356">
        <v>789</v>
      </c>
      <c r="H73" s="356">
        <v>113</v>
      </c>
      <c r="I73" s="280">
        <v>14.321926489226868</v>
      </c>
    </row>
    <row r="74" spans="1:9" s="24" customFormat="1" ht="12" customHeight="1" x14ac:dyDescent="0.55000000000000004">
      <c r="A74" s="370" t="s">
        <v>6</v>
      </c>
      <c r="B74" s="416" t="s">
        <v>67</v>
      </c>
      <c r="C74" s="415">
        <v>2806</v>
      </c>
      <c r="D74" s="215">
        <v>208</v>
      </c>
      <c r="E74" s="356">
        <v>4</v>
      </c>
      <c r="F74" s="356">
        <v>212</v>
      </c>
      <c r="G74" s="356">
        <v>1582</v>
      </c>
      <c r="H74" s="356">
        <v>94</v>
      </c>
      <c r="I74" s="280">
        <v>5.9418457648546141</v>
      </c>
    </row>
    <row r="75" spans="1:9" s="24" customFormat="1" ht="12" customHeight="1" x14ac:dyDescent="0.55000000000000004">
      <c r="A75" s="369"/>
      <c r="B75" s="416" t="s">
        <v>66</v>
      </c>
      <c r="C75" s="415">
        <v>1253</v>
      </c>
      <c r="D75" s="215">
        <v>82</v>
      </c>
      <c r="E75" s="356">
        <v>1</v>
      </c>
      <c r="F75" s="356">
        <v>83</v>
      </c>
      <c r="G75" s="356">
        <v>771</v>
      </c>
      <c r="H75" s="356">
        <v>33</v>
      </c>
      <c r="I75" s="280">
        <v>4.2801556420233462</v>
      </c>
    </row>
    <row r="76" spans="1:9" s="24" customFormat="1" ht="12" customHeight="1" x14ac:dyDescent="0.55000000000000004">
      <c r="A76" s="368"/>
      <c r="B76" s="416" t="s">
        <v>65</v>
      </c>
      <c r="C76" s="415">
        <v>1553</v>
      </c>
      <c r="D76" s="215">
        <v>126</v>
      </c>
      <c r="E76" s="356">
        <v>3</v>
      </c>
      <c r="F76" s="356">
        <v>129</v>
      </c>
      <c r="G76" s="356">
        <v>811</v>
      </c>
      <c r="H76" s="356">
        <v>61</v>
      </c>
      <c r="I76" s="280">
        <v>7.5215782983970403</v>
      </c>
    </row>
    <row r="77" spans="1:9" s="24" customFormat="1" ht="12" customHeight="1" x14ac:dyDescent="0.55000000000000004">
      <c r="A77" s="370" t="s">
        <v>5</v>
      </c>
      <c r="B77" s="416" t="s">
        <v>67</v>
      </c>
      <c r="C77" s="415">
        <v>1881</v>
      </c>
      <c r="D77" s="215">
        <v>201</v>
      </c>
      <c r="E77" s="356" t="s">
        <v>4</v>
      </c>
      <c r="F77" s="356">
        <v>201</v>
      </c>
      <c r="G77" s="356">
        <v>1391</v>
      </c>
      <c r="H77" s="356">
        <v>100</v>
      </c>
      <c r="I77" s="280">
        <v>7.1890726096333566</v>
      </c>
    </row>
    <row r="78" spans="1:9" s="24" customFormat="1" ht="12" customHeight="1" x14ac:dyDescent="0.55000000000000004">
      <c r="A78" s="369"/>
      <c r="B78" s="416" t="s">
        <v>66</v>
      </c>
      <c r="C78" s="415">
        <v>893</v>
      </c>
      <c r="D78" s="215">
        <v>83</v>
      </c>
      <c r="E78" s="356" t="s">
        <v>4</v>
      </c>
      <c r="F78" s="356">
        <v>83</v>
      </c>
      <c r="G78" s="356">
        <v>580</v>
      </c>
      <c r="H78" s="356">
        <v>39</v>
      </c>
      <c r="I78" s="280">
        <v>6.7241379310344822</v>
      </c>
    </row>
    <row r="79" spans="1:9" s="24" customFormat="1" ht="12" customHeight="1" x14ac:dyDescent="0.55000000000000004">
      <c r="A79" s="368"/>
      <c r="B79" s="416" t="s">
        <v>65</v>
      </c>
      <c r="C79" s="415">
        <v>988</v>
      </c>
      <c r="D79" s="215">
        <v>118</v>
      </c>
      <c r="E79" s="356" t="s">
        <v>4</v>
      </c>
      <c r="F79" s="356">
        <v>118</v>
      </c>
      <c r="G79" s="356">
        <v>811</v>
      </c>
      <c r="H79" s="356">
        <v>61</v>
      </c>
      <c r="I79" s="280">
        <v>7.5215782983970403</v>
      </c>
    </row>
    <row r="80" spans="1:9" s="24" customFormat="1" x14ac:dyDescent="0.55000000000000004">
      <c r="A80" s="52"/>
      <c r="B80" s="95"/>
      <c r="C80" s="95"/>
      <c r="D80" s="29"/>
      <c r="E80" s="93"/>
      <c r="F80" s="93"/>
      <c r="G80" s="93"/>
      <c r="H80" s="93"/>
      <c r="I80" s="49"/>
    </row>
    <row r="81" spans="1:13" x14ac:dyDescent="0.55000000000000004">
      <c r="A81" s="13" t="s">
        <v>155</v>
      </c>
      <c r="B81" s="13"/>
      <c r="C81" s="13"/>
      <c r="D81" s="11"/>
      <c r="E81" s="277"/>
      <c r="F81" s="277"/>
      <c r="G81" s="277"/>
      <c r="H81" s="277"/>
      <c r="I81" s="9"/>
    </row>
    <row r="82" spans="1:13" x14ac:dyDescent="0.55000000000000004">
      <c r="A82" s="414" t="s">
        <v>200</v>
      </c>
      <c r="B82" s="354"/>
      <c r="C82" s="354"/>
      <c r="D82" s="354"/>
      <c r="E82" s="354"/>
      <c r="F82" s="354"/>
      <c r="G82" s="354"/>
      <c r="H82" s="354"/>
      <c r="I82" s="354"/>
      <c r="J82" s="354"/>
      <c r="K82" s="354"/>
      <c r="L82" s="354"/>
      <c r="M82" s="354"/>
    </row>
    <row r="83" spans="1:13" x14ac:dyDescent="0.55000000000000004">
      <c r="A83" s="355" t="s">
        <v>199</v>
      </c>
      <c r="B83" s="354"/>
      <c r="C83" s="354"/>
      <c r="D83" s="354"/>
      <c r="E83" s="354"/>
      <c r="F83" s="354"/>
      <c r="G83" s="354"/>
      <c r="H83" s="354"/>
      <c r="I83" s="354"/>
      <c r="J83" s="354"/>
      <c r="K83" s="354"/>
      <c r="L83" s="354"/>
      <c r="M83" s="354"/>
    </row>
    <row r="84" spans="1:13" x14ac:dyDescent="0.55000000000000004">
      <c r="A84" s="4"/>
      <c r="B84" s="4"/>
      <c r="C84" s="4"/>
      <c r="D84" s="3"/>
      <c r="E84" s="269"/>
      <c r="F84" s="269"/>
      <c r="G84" s="269"/>
      <c r="H84" s="269"/>
      <c r="I84" s="3"/>
    </row>
    <row r="85" spans="1:13" x14ac:dyDescent="0.55000000000000004">
      <c r="A85" s="4"/>
      <c r="B85" s="4"/>
      <c r="C85" s="4"/>
      <c r="D85" s="4"/>
      <c r="E85" s="3"/>
      <c r="F85" s="3"/>
      <c r="G85" s="3"/>
      <c r="H85" s="3"/>
      <c r="I85" s="269"/>
    </row>
    <row r="86" spans="1:13" s="270" customFormat="1" ht="27" customHeight="1" x14ac:dyDescent="0.2">
      <c r="A86" s="273"/>
      <c r="B86" s="273"/>
      <c r="C86" s="273"/>
      <c r="D86" s="273"/>
      <c r="E86" s="273"/>
      <c r="F86" s="273"/>
      <c r="G86" s="273"/>
      <c r="H86" s="273"/>
      <c r="I86" s="273"/>
      <c r="J86" s="271"/>
      <c r="K86" s="271"/>
      <c r="L86" s="271"/>
    </row>
    <row r="87" spans="1:13" x14ac:dyDescent="0.55000000000000004">
      <c r="A87" s="4"/>
      <c r="B87" s="4"/>
      <c r="C87" s="4"/>
      <c r="D87" s="4"/>
      <c r="E87" s="3"/>
      <c r="F87" s="3"/>
      <c r="G87" s="3"/>
      <c r="H87" s="3"/>
      <c r="I87" s="269"/>
      <c r="J87" s="3"/>
      <c r="K87" s="3"/>
    </row>
    <row r="88" spans="1:13" x14ac:dyDescent="0.55000000000000004">
      <c r="A88" s="4"/>
      <c r="B88" s="4"/>
      <c r="C88" s="4"/>
      <c r="D88" s="3"/>
      <c r="E88" s="269"/>
      <c r="F88" s="269"/>
      <c r="G88" s="269"/>
      <c r="H88" s="269"/>
      <c r="I88" s="3"/>
    </row>
    <row r="89" spans="1:13" x14ac:dyDescent="0.55000000000000004">
      <c r="A89" s="4"/>
      <c r="B89" s="4"/>
      <c r="C89" s="4"/>
      <c r="D89" s="3"/>
      <c r="E89" s="269"/>
      <c r="F89" s="269"/>
      <c r="G89" s="269"/>
      <c r="H89" s="269"/>
      <c r="I89" s="3"/>
    </row>
    <row r="90" spans="1:13" x14ac:dyDescent="0.55000000000000004">
      <c r="D90" s="1"/>
      <c r="E90" s="268"/>
      <c r="F90" s="268"/>
      <c r="G90" s="268"/>
      <c r="H90" s="268"/>
    </row>
  </sheetData>
  <mergeCells count="31">
    <mergeCell ref="A59:A61"/>
    <mergeCell ref="A83:M83"/>
    <mergeCell ref="A29:A31"/>
    <mergeCell ref="A86:I86"/>
    <mergeCell ref="A5:A7"/>
    <mergeCell ref="A14:A16"/>
    <mergeCell ref="A17:A19"/>
    <mergeCell ref="A50:A52"/>
    <mergeCell ref="A71:A73"/>
    <mergeCell ref="A74:A76"/>
    <mergeCell ref="A77:A79"/>
    <mergeCell ref="A38:A40"/>
    <mergeCell ref="A44:A46"/>
    <mergeCell ref="A11:A13"/>
    <mergeCell ref="A8:A10"/>
    <mergeCell ref="A41:A43"/>
    <mergeCell ref="A82:M82"/>
    <mergeCell ref="A65:A67"/>
    <mergeCell ref="A68:A70"/>
    <mergeCell ref="A53:A55"/>
    <mergeCell ref="A56:A58"/>
    <mergeCell ref="A62:A64"/>
    <mergeCell ref="J1:K1"/>
    <mergeCell ref="A20:A22"/>
    <mergeCell ref="A23:A25"/>
    <mergeCell ref="A26:A28"/>
    <mergeCell ref="A47:A49"/>
    <mergeCell ref="A32:A34"/>
    <mergeCell ref="A35:A37"/>
    <mergeCell ref="D2:F2"/>
    <mergeCell ref="G2:I2"/>
  </mergeCells>
  <phoneticPr fontId="6"/>
  <pageMargins left="0.98425196850393704" right="0.39370078740157483" top="0.78740157480314965" bottom="0.78740157480314965" header="0" footer="0"/>
  <pageSetup paperSize="9" scale="85" orientation="portrait" r:id="rId1"/>
  <headerFooter alignWithMargins="0"/>
  <rowBreaks count="3" manualBreakCount="3">
    <brk id="22160" min="188" max="40220" man="1"/>
    <brk id="26140" min="184" max="46680" man="1"/>
    <brk id="29988" min="180" max="505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90"/>
  <sheetViews>
    <sheetView showGridLines="0" view="pageBreakPreview" zoomScaleNormal="25" workbookViewId="0">
      <pane xSplit="2" ySplit="19" topLeftCell="C56" activePane="bottomRight" state="frozen"/>
      <selection activeCell="B6" sqref="B6"/>
      <selection pane="topRight" activeCell="B6" sqref="B6"/>
      <selection pane="bottomLeft" activeCell="B6" sqref="B6"/>
      <selection pane="bottomRight" activeCell="A2" sqref="A2:B7"/>
    </sheetView>
  </sheetViews>
  <sheetFormatPr defaultColWidth="9" defaultRowHeight="18" x14ac:dyDescent="0.2"/>
  <cols>
    <col min="1" max="1" width="11" style="323" customWidth="1"/>
    <col min="2" max="2" width="6" style="323" customWidth="1"/>
    <col min="3" max="3" width="11.90625" style="323" customWidth="1"/>
    <col min="4" max="4" width="11.90625" style="151" customWidth="1"/>
    <col min="5" max="5" width="11.90625" style="322" customWidth="1"/>
    <col min="6" max="6" width="9.453125" style="151" customWidth="1"/>
    <col min="7" max="7" width="10.36328125" style="151" customWidth="1"/>
    <col min="8" max="12" width="10.453125" style="151" customWidth="1"/>
    <col min="13" max="13" width="2.36328125" style="151" customWidth="1"/>
    <col min="14" max="16" width="8.36328125" style="151" customWidth="1"/>
    <col min="17" max="16384" width="9" style="151"/>
  </cols>
  <sheetData>
    <row r="1" spans="1:14" ht="16.5" customHeight="1" x14ac:dyDescent="0.2">
      <c r="A1" s="15" t="s">
        <v>204</v>
      </c>
      <c r="B1" s="15"/>
      <c r="C1" s="15"/>
      <c r="D1" s="15"/>
      <c r="E1" s="15"/>
      <c r="F1" s="150"/>
      <c r="G1" s="153"/>
      <c r="K1" s="353" t="s">
        <v>39</v>
      </c>
      <c r="L1" s="353"/>
      <c r="M1" s="413"/>
    </row>
    <row r="2" spans="1:14" ht="12" customHeight="1" x14ac:dyDescent="0.2">
      <c r="A2" s="313"/>
      <c r="B2" s="313"/>
      <c r="C2" s="175" t="s">
        <v>187</v>
      </c>
      <c r="D2" s="175" t="s">
        <v>186</v>
      </c>
      <c r="E2" s="352" t="s">
        <v>203</v>
      </c>
      <c r="F2" s="351"/>
      <c r="G2" s="351"/>
      <c r="H2" s="351"/>
      <c r="I2" s="351"/>
      <c r="J2" s="351"/>
      <c r="K2" s="351"/>
      <c r="L2" s="350"/>
      <c r="M2" s="457"/>
      <c r="N2" s="329"/>
    </row>
    <row r="3" spans="1:14" ht="12" customHeight="1" x14ac:dyDescent="0.2">
      <c r="A3" s="313"/>
      <c r="B3" s="313"/>
      <c r="C3" s="165"/>
      <c r="D3" s="165"/>
      <c r="E3" s="352" t="s">
        <v>184</v>
      </c>
      <c r="F3" s="351"/>
      <c r="G3" s="351"/>
      <c r="H3" s="351"/>
      <c r="I3" s="351"/>
      <c r="J3" s="350"/>
      <c r="K3" s="203" t="s">
        <v>183</v>
      </c>
      <c r="L3" s="203" t="s">
        <v>182</v>
      </c>
    </row>
    <row r="4" spans="1:14" ht="12" customHeight="1" x14ac:dyDescent="0.2">
      <c r="A4" s="313"/>
      <c r="B4" s="313"/>
      <c r="C4" s="165"/>
      <c r="D4" s="165"/>
      <c r="E4" s="313" t="s">
        <v>181</v>
      </c>
      <c r="F4" s="191" t="s">
        <v>180</v>
      </c>
      <c r="G4" s="456"/>
      <c r="H4" s="455"/>
      <c r="I4" s="446" t="s">
        <v>179</v>
      </c>
      <c r="J4" s="454" t="s">
        <v>178</v>
      </c>
      <c r="K4" s="203"/>
      <c r="L4" s="203"/>
    </row>
    <row r="5" spans="1:14" ht="12" customHeight="1" x14ac:dyDescent="0.2">
      <c r="A5" s="313"/>
      <c r="B5" s="313"/>
      <c r="C5" s="165"/>
      <c r="D5" s="165"/>
      <c r="E5" s="313"/>
      <c r="F5" s="170"/>
      <c r="G5" s="453"/>
      <c r="H5" s="452"/>
      <c r="I5" s="446"/>
      <c r="J5" s="449"/>
      <c r="K5" s="203"/>
      <c r="L5" s="203"/>
    </row>
    <row r="6" spans="1:14" ht="12" customHeight="1" x14ac:dyDescent="0.2">
      <c r="A6" s="313"/>
      <c r="B6" s="313"/>
      <c r="C6" s="165"/>
      <c r="D6" s="165"/>
      <c r="E6" s="313"/>
      <c r="F6" s="170"/>
      <c r="G6" s="451" t="s">
        <v>177</v>
      </c>
      <c r="H6" s="450"/>
      <c r="I6" s="446"/>
      <c r="J6" s="449"/>
      <c r="K6" s="203"/>
      <c r="L6" s="203"/>
    </row>
    <row r="7" spans="1:14" ht="33.75" customHeight="1" x14ac:dyDescent="0.2">
      <c r="A7" s="313"/>
      <c r="B7" s="313"/>
      <c r="C7" s="195"/>
      <c r="D7" s="195"/>
      <c r="E7" s="313"/>
      <c r="F7" s="344"/>
      <c r="G7" s="448"/>
      <c r="H7" s="447" t="s">
        <v>176</v>
      </c>
      <c r="I7" s="446"/>
      <c r="J7" s="445"/>
      <c r="K7" s="203"/>
      <c r="L7" s="203"/>
    </row>
    <row r="8" spans="1:14" ht="12" customHeight="1" x14ac:dyDescent="0.2">
      <c r="A8" s="342" t="s">
        <v>29</v>
      </c>
      <c r="B8" s="33" t="s">
        <v>73</v>
      </c>
      <c r="C8" s="409">
        <v>239626</v>
      </c>
      <c r="D8" s="409">
        <v>19870</v>
      </c>
      <c r="E8" s="409">
        <v>3726</v>
      </c>
      <c r="F8" s="409">
        <v>618</v>
      </c>
      <c r="G8" s="409">
        <v>256</v>
      </c>
      <c r="H8" s="409">
        <v>138</v>
      </c>
      <c r="I8" s="409">
        <v>162</v>
      </c>
      <c r="J8" s="409">
        <v>7440</v>
      </c>
      <c r="K8" s="409">
        <v>3299</v>
      </c>
      <c r="L8" s="409">
        <v>3624</v>
      </c>
    </row>
    <row r="9" spans="1:14" ht="12" customHeight="1" x14ac:dyDescent="0.2">
      <c r="A9" s="342"/>
      <c r="B9" s="121" t="s">
        <v>72</v>
      </c>
      <c r="C9" s="409">
        <v>93749</v>
      </c>
      <c r="D9" s="409">
        <v>9648</v>
      </c>
      <c r="E9" s="409">
        <v>1310</v>
      </c>
      <c r="F9" s="409">
        <v>331</v>
      </c>
      <c r="G9" s="409">
        <v>142</v>
      </c>
      <c r="H9" s="409">
        <v>68</v>
      </c>
      <c r="I9" s="409">
        <v>94</v>
      </c>
      <c r="J9" s="409">
        <v>3761</v>
      </c>
      <c r="K9" s="409">
        <v>1817</v>
      </c>
      <c r="L9" s="409">
        <v>1761</v>
      </c>
    </row>
    <row r="10" spans="1:14" ht="12" customHeight="1" x14ac:dyDescent="0.2">
      <c r="A10" s="342"/>
      <c r="B10" s="121" t="s">
        <v>71</v>
      </c>
      <c r="C10" s="409">
        <v>145877</v>
      </c>
      <c r="D10" s="409">
        <v>10222</v>
      </c>
      <c r="E10" s="409">
        <v>2416</v>
      </c>
      <c r="F10" s="409">
        <v>287</v>
      </c>
      <c r="G10" s="409">
        <v>114</v>
      </c>
      <c r="H10" s="409">
        <v>70</v>
      </c>
      <c r="I10" s="409">
        <v>68</v>
      </c>
      <c r="J10" s="409">
        <v>3679</v>
      </c>
      <c r="K10" s="409">
        <v>1482</v>
      </c>
      <c r="L10" s="409">
        <v>1863</v>
      </c>
    </row>
    <row r="11" spans="1:14" ht="12" customHeight="1" x14ac:dyDescent="0.2">
      <c r="A11" s="342" t="s">
        <v>44</v>
      </c>
      <c r="B11" s="33" t="s">
        <v>73</v>
      </c>
      <c r="C11" s="409">
        <f>SUM(C14+C17)</f>
        <v>11762</v>
      </c>
      <c r="D11" s="409">
        <f>SUM(D14+D17)</f>
        <v>1066</v>
      </c>
      <c r="E11" s="409">
        <f>SUM(E14+E17)</f>
        <v>263</v>
      </c>
      <c r="F11" s="409">
        <f>SUM(F14+F17)</f>
        <v>33</v>
      </c>
      <c r="G11" s="409">
        <f>SUM(G14+G17)</f>
        <v>16</v>
      </c>
      <c r="H11" s="409">
        <f>SUM(H14+H17)</f>
        <v>7</v>
      </c>
      <c r="I11" s="409">
        <f>SUM(I14+I17)</f>
        <v>19</v>
      </c>
      <c r="J11" s="409">
        <f>SUM(J14+J17)</f>
        <v>392</v>
      </c>
      <c r="K11" s="409">
        <f>SUM(K14+K17)</f>
        <v>259</v>
      </c>
      <c r="L11" s="409">
        <f>SUM(L14+L17)</f>
        <v>300</v>
      </c>
    </row>
    <row r="12" spans="1:14" ht="12" customHeight="1" x14ac:dyDescent="0.2">
      <c r="A12" s="342"/>
      <c r="B12" s="121" t="s">
        <v>72</v>
      </c>
      <c r="C12" s="409">
        <f>SUM(C15+C18)</f>
        <v>4679</v>
      </c>
      <c r="D12" s="409">
        <f>SUM(D15+D18)</f>
        <v>506</v>
      </c>
      <c r="E12" s="409">
        <f>SUM(E15+E18)</f>
        <v>93</v>
      </c>
      <c r="F12" s="409">
        <f>SUM(F15+F18)</f>
        <v>21</v>
      </c>
      <c r="G12" s="409">
        <f>SUM(G15+G18)</f>
        <v>9</v>
      </c>
      <c r="H12" s="409">
        <f>SUM(H15+H18)</f>
        <v>4</v>
      </c>
      <c r="I12" s="409">
        <f>SUM(I15+I18)</f>
        <v>8</v>
      </c>
      <c r="J12" s="409">
        <f>SUM(J15+J18)</f>
        <v>210</v>
      </c>
      <c r="K12" s="409">
        <f>SUM(K15+K18)</f>
        <v>134</v>
      </c>
      <c r="L12" s="409">
        <f>SUM(L15+L18)</f>
        <v>180</v>
      </c>
    </row>
    <row r="13" spans="1:14" ht="12" customHeight="1" x14ac:dyDescent="0.2">
      <c r="A13" s="342"/>
      <c r="B13" s="121" t="s">
        <v>71</v>
      </c>
      <c r="C13" s="409">
        <f>SUM(C16+C19)</f>
        <v>7083</v>
      </c>
      <c r="D13" s="409">
        <f>SUM(D16+D19)</f>
        <v>560</v>
      </c>
      <c r="E13" s="409">
        <f>SUM(E16+E19)</f>
        <v>170</v>
      </c>
      <c r="F13" s="409">
        <f>SUM(F16+F19)</f>
        <v>12</v>
      </c>
      <c r="G13" s="409">
        <f>SUM(G16+G19)</f>
        <v>7</v>
      </c>
      <c r="H13" s="409">
        <f>SUM(H16+H19)</f>
        <v>3</v>
      </c>
      <c r="I13" s="409">
        <f>SUM(I16+I19)</f>
        <v>11</v>
      </c>
      <c r="J13" s="409">
        <f>SUM(J16+J19)</f>
        <v>182</v>
      </c>
      <c r="K13" s="409">
        <f>SUM(K16+K19)</f>
        <v>125</v>
      </c>
      <c r="L13" s="409">
        <f>SUM(L16+L19)</f>
        <v>120</v>
      </c>
    </row>
    <row r="14" spans="1:14" s="335" customFormat="1" ht="12" customHeight="1" x14ac:dyDescent="0.2">
      <c r="A14" s="109" t="s">
        <v>27</v>
      </c>
      <c r="B14" s="21" t="s">
        <v>73</v>
      </c>
      <c r="C14" s="219">
        <f>SUM(C15:C16)</f>
        <v>5878</v>
      </c>
      <c r="D14" s="219">
        <f>SUM(D15:D16)</f>
        <v>500</v>
      </c>
      <c r="E14" s="219">
        <f>SUM(E15:E16)</f>
        <v>118</v>
      </c>
      <c r="F14" s="219">
        <f>SUM(F15:F16)</f>
        <v>21</v>
      </c>
      <c r="G14" s="219">
        <f>SUM(G15:G16)</f>
        <v>11</v>
      </c>
      <c r="H14" s="219">
        <f>SUM(H15:H16)</f>
        <v>4</v>
      </c>
      <c r="I14" s="219">
        <f>SUM(I15:I16)</f>
        <v>5</v>
      </c>
      <c r="J14" s="219">
        <f>SUM(J15:J16)</f>
        <v>219</v>
      </c>
      <c r="K14" s="219">
        <f>SUM(K15:K16)</f>
        <v>137</v>
      </c>
      <c r="L14" s="219">
        <f>SUM(L15:L16)</f>
        <v>240</v>
      </c>
    </row>
    <row r="15" spans="1:14" s="335" customFormat="1" ht="12" customHeight="1" x14ac:dyDescent="0.2">
      <c r="A15" s="108"/>
      <c r="B15" s="118" t="s">
        <v>72</v>
      </c>
      <c r="C15" s="219">
        <v>2189</v>
      </c>
      <c r="D15" s="219">
        <v>242</v>
      </c>
      <c r="E15" s="219">
        <v>42</v>
      </c>
      <c r="F15" s="338">
        <v>12</v>
      </c>
      <c r="G15" s="338">
        <v>6</v>
      </c>
      <c r="H15" s="338">
        <v>2</v>
      </c>
      <c r="I15" s="338">
        <v>3</v>
      </c>
      <c r="J15" s="338">
        <v>116</v>
      </c>
      <c r="K15" s="338">
        <v>69</v>
      </c>
      <c r="L15" s="219">
        <f>SUM(L16:L17)</f>
        <v>150</v>
      </c>
    </row>
    <row r="16" spans="1:14" s="335" customFormat="1" ht="12" customHeight="1" x14ac:dyDescent="0.2">
      <c r="A16" s="106"/>
      <c r="B16" s="118" t="s">
        <v>71</v>
      </c>
      <c r="C16" s="219">
        <v>3689</v>
      </c>
      <c r="D16" s="219">
        <v>258</v>
      </c>
      <c r="E16" s="219">
        <v>76</v>
      </c>
      <c r="F16" s="338">
        <v>9</v>
      </c>
      <c r="G16" s="338">
        <v>5</v>
      </c>
      <c r="H16" s="338">
        <v>2</v>
      </c>
      <c r="I16" s="338">
        <v>2</v>
      </c>
      <c r="J16" s="338">
        <v>103</v>
      </c>
      <c r="K16" s="338">
        <v>68</v>
      </c>
      <c r="L16" s="219">
        <f>SUM(L17:L18)</f>
        <v>90</v>
      </c>
    </row>
    <row r="17" spans="1:12" s="335" customFormat="1" ht="12" customHeight="1" x14ac:dyDescent="0.2">
      <c r="A17" s="341" t="s">
        <v>42</v>
      </c>
      <c r="B17" s="21" t="s">
        <v>73</v>
      </c>
      <c r="C17" s="219">
        <f>IF(SUM(C20,C23,C26,C29,C32,C35,C38,C41)=0,"-",SUM(C20,C23,C26,C29,C32,C35,C38,C41))</f>
        <v>5884</v>
      </c>
      <c r="D17" s="219">
        <f>IF(SUM(D20,D23,D26,D29,D32,D35,D38,D41)=0,"-",SUM(D20,D23,D26,D29,D32,D35,D38,D41))</f>
        <v>566</v>
      </c>
      <c r="E17" s="219">
        <f>IF(SUM(E20,E23,E26,E29,E32,E35,E38,E41)=0,"-",SUM(E20,E23,E26,E29,E32,E35,E38,E41))</f>
        <v>145</v>
      </c>
      <c r="F17" s="219">
        <f>IF(SUM(F20,F23,F26,F29,F32,F35,F38,F41)=0,"-",SUM(F20,F23,F26,F29,F32,F35,F38,F41))</f>
        <v>12</v>
      </c>
      <c r="G17" s="219">
        <f>IF(SUM(G20,G23,G26,G29,G32,G35,G38,G41)=0,"-",SUM(G20,G23,G26,G29,G32,G35,G38,G41))</f>
        <v>5</v>
      </c>
      <c r="H17" s="219">
        <f>IF(SUM(H20,H23,H26,H29,H32,H35,H38,H41)=0,"-",SUM(H20,H23,H26,H29,H32,H35,H38,H41))</f>
        <v>3</v>
      </c>
      <c r="I17" s="219">
        <f>IF(SUM(I20,I23,I26,I29,I32,I35,I38,I41)=0,"-",SUM(I20,I23,I26,I29,I32,I35,I38,I41))</f>
        <v>14</v>
      </c>
      <c r="J17" s="219">
        <f>IF(SUM(J20,J23,J26,J29,J32,J35,J38,J41)=0,"-",SUM(J20,J23,J26,J29,J32,J35,J38,J41))</f>
        <v>173</v>
      </c>
      <c r="K17" s="219">
        <f>IF(SUM(K20,K23,K26,K29,K32,K35,K38,K41)=0,"-",SUM(K20,K23,K26,K29,K32,K35,K38,K41))</f>
        <v>122</v>
      </c>
      <c r="L17" s="219">
        <f>IF(SUM(L20,L23,L26,L29,L32,L35,L38,L41)=0,"-",SUM(L20,L23,L26,L29,L32,L35,L38,L41))</f>
        <v>60</v>
      </c>
    </row>
    <row r="18" spans="1:12" s="335" customFormat="1" ht="12" customHeight="1" x14ac:dyDescent="0.2">
      <c r="A18" s="340"/>
      <c r="B18" s="118" t="s">
        <v>72</v>
      </c>
      <c r="C18" s="219">
        <f>IF(SUM(C21,C24,C27,C30,C33,C36,C39,C42)=0,"-",SUM(C21,C24,C27,C30,C33,C36,C39,C42))</f>
        <v>2490</v>
      </c>
      <c r="D18" s="219">
        <f>IF(SUM(D21,D24,D27,D30,D33,D36,D39,D42)=0,"-",SUM(D21,D24,D27,D30,D33,D36,D39,D42))</f>
        <v>264</v>
      </c>
      <c r="E18" s="219">
        <f>IF(SUM(E21,E24,E27,E30,E33,E36,E39,E42)=0,"-",SUM(E21,E24,E27,E30,E33,E36,E39,E42))</f>
        <v>51</v>
      </c>
      <c r="F18" s="219">
        <f>IF(SUM(F21,F24,F27,F30,F33,F36,F39,F42)=0,"-",SUM(F21,F24,F27,F30,F33,F36,F39,F42))</f>
        <v>9</v>
      </c>
      <c r="G18" s="219">
        <f>IF(SUM(G21,G24,G27,G30,G33,G36,G39,G42)=0,"-",SUM(G21,G24,G27,G30,G33,G36,G39,G42))</f>
        <v>3</v>
      </c>
      <c r="H18" s="219">
        <f>IF(SUM(H21,H24,H27,H30,H33,H36,H39,H42)=0,"-",SUM(H21,H24,H27,H30,H33,H36,H39,H42))</f>
        <v>2</v>
      </c>
      <c r="I18" s="219">
        <f>IF(SUM(I21,I24,I27,I30,I33,I36,I39,I42)=0,"-",SUM(I21,I24,I27,I30,I33,I36,I39,I42))</f>
        <v>5</v>
      </c>
      <c r="J18" s="219">
        <f>IF(SUM(J21,J24,J27,J30,J33,J36,J39,J42)=0,"-",SUM(J21,J24,J27,J30,J33,J36,J39,J42))</f>
        <v>94</v>
      </c>
      <c r="K18" s="219">
        <f>IF(SUM(K21,K24,K27,K30,K33,K36,K39,K42)=0,"-",SUM(K21,K24,K27,K30,K33,K36,K39,K42))</f>
        <v>65</v>
      </c>
      <c r="L18" s="219">
        <f>IF(SUM(L21,L24,L27,L30,L33,L36,L39,L42)=0,"-",SUM(L21,L24,L27,L30,L33,L36,L39,L42))</f>
        <v>30</v>
      </c>
    </row>
    <row r="19" spans="1:12" s="335" customFormat="1" ht="12" customHeight="1" x14ac:dyDescent="0.2">
      <c r="A19" s="340"/>
      <c r="B19" s="118" t="s">
        <v>71</v>
      </c>
      <c r="C19" s="219">
        <f>IF(SUM(C22,C25,C28,C31,C34,C37,C40,C43)=0,"-",SUM(C22,C25,C28,C31,C34,C37,C40,C43))</f>
        <v>3394</v>
      </c>
      <c r="D19" s="219">
        <f>IF(SUM(D22,D25,D28,D31,D34,D37,D40,D43)=0,"-",SUM(D22,D25,D28,D31,D34,D37,D40,D43))</f>
        <v>302</v>
      </c>
      <c r="E19" s="219">
        <f>IF(SUM(E22,E25,E28,E31,E34,E37,E40,E43)=0,"-",SUM(E22,E25,E28,E31,E34,E37,E40,E43))</f>
        <v>94</v>
      </c>
      <c r="F19" s="219">
        <f>IF(SUM(F22,F25,F28,F31,F34,F37,F40,F43)=0,"-",SUM(F22,F25,F28,F31,F34,F37,F40,F43))</f>
        <v>3</v>
      </c>
      <c r="G19" s="219">
        <f>IF(SUM(G22,G25,G28,G31,G34,G37,G40,G43)=0,"-",SUM(G22,G25,G28,G31,G34,G37,G40,G43))</f>
        <v>2</v>
      </c>
      <c r="H19" s="219">
        <f>IF(SUM(H22,H25,H28,H31,H34,H37,H40,H43)=0,"-",SUM(H22,H25,H28,H31,H34,H37,H40,H43))</f>
        <v>1</v>
      </c>
      <c r="I19" s="219">
        <f>IF(SUM(I22,I25,I28,I31,I34,I37,I40,I43)=0,"-",SUM(I22,I25,I28,I31,I34,I37,I40,I43))</f>
        <v>9</v>
      </c>
      <c r="J19" s="219">
        <f>IF(SUM(J22,J25,J28,J31,J34,J37,J40,J43)=0,"-",SUM(J22,J25,J28,J31,J34,J37,J40,J43))</f>
        <v>79</v>
      </c>
      <c r="K19" s="219">
        <f>IF(SUM(K22,K25,K28,K31,K34,K37,K40,K43)=0,"-",SUM(K22,K25,K28,K31,K34,K37,K40,K43))</f>
        <v>57</v>
      </c>
      <c r="L19" s="219">
        <f>IF(SUM(L22,L25,L28,L31,L34,L37,L40,L43)=0,"-",SUM(L22,L25,L28,L31,L34,L37,L40,L43))</f>
        <v>30</v>
      </c>
    </row>
    <row r="20" spans="1:12" s="335" customFormat="1" ht="12" customHeight="1" x14ac:dyDescent="0.2">
      <c r="A20" s="102" t="s">
        <v>25</v>
      </c>
      <c r="B20" s="406" t="s">
        <v>73</v>
      </c>
      <c r="C20" s="215">
        <f>IF(SUM(C21:C22)=0,"-",SUM(C21:C22))</f>
        <v>1866</v>
      </c>
      <c r="D20" s="215">
        <f>IF(SUM(D21:D22)=0,"-",SUM(D21:D22))</f>
        <v>148</v>
      </c>
      <c r="E20" s="215">
        <f>IF(SUM(E21:E22)=0,"-",SUM(E21:E22))</f>
        <v>32</v>
      </c>
      <c r="F20" s="215">
        <f>IF(SUM(F21:F22)=0,"-",SUM(F21:F22))</f>
        <v>2</v>
      </c>
      <c r="G20" s="215">
        <f>IF(SUM(G21:G22)=0,"-",SUM(G21:G22))</f>
        <v>1</v>
      </c>
      <c r="H20" s="215">
        <f>IF(SUM(H21:H22)=0,"-",SUM(H21:H22))</f>
        <v>1</v>
      </c>
      <c r="I20" s="215" t="str">
        <f>IF(SUM(I21:I22)=0,"-",SUM(I21:I22))</f>
        <v>-</v>
      </c>
      <c r="J20" s="215">
        <f>IF(SUM(J21:J22)=0,"-",SUM(J21:J22))</f>
        <v>90</v>
      </c>
      <c r="K20" s="215">
        <f>IF(SUM(K21:K22)=0,"-",SUM(K21:K22))</f>
        <v>24</v>
      </c>
      <c r="L20" s="215" t="str">
        <f>IF(SUM(L21:L22)=0,"-",SUM(L21:L22))</f>
        <v>-</v>
      </c>
    </row>
    <row r="21" spans="1:12" s="335" customFormat="1" ht="12" customHeight="1" x14ac:dyDescent="0.2">
      <c r="A21" s="101"/>
      <c r="B21" s="216" t="s">
        <v>72</v>
      </c>
      <c r="C21" s="215">
        <v>879</v>
      </c>
      <c r="D21" s="215">
        <v>78</v>
      </c>
      <c r="E21" s="215">
        <v>7</v>
      </c>
      <c r="F21" s="337">
        <v>2</v>
      </c>
      <c r="G21" s="337">
        <v>1</v>
      </c>
      <c r="H21" s="337">
        <v>1</v>
      </c>
      <c r="I21" s="337" t="s">
        <v>70</v>
      </c>
      <c r="J21" s="337">
        <v>50</v>
      </c>
      <c r="K21" s="337">
        <v>19</v>
      </c>
      <c r="L21" s="337" t="s">
        <v>70</v>
      </c>
    </row>
    <row r="22" spans="1:12" s="335" customFormat="1" ht="12" customHeight="1" x14ac:dyDescent="0.2">
      <c r="A22" s="100"/>
      <c r="B22" s="216" t="s">
        <v>71</v>
      </c>
      <c r="C22" s="215">
        <v>987</v>
      </c>
      <c r="D22" s="215">
        <v>70</v>
      </c>
      <c r="E22" s="215">
        <v>25</v>
      </c>
      <c r="F22" s="337" t="s">
        <v>70</v>
      </c>
      <c r="G22" s="337" t="s">
        <v>70</v>
      </c>
      <c r="H22" s="337" t="s">
        <v>70</v>
      </c>
      <c r="I22" s="337" t="s">
        <v>70</v>
      </c>
      <c r="J22" s="337">
        <v>40</v>
      </c>
      <c r="K22" s="337">
        <v>5</v>
      </c>
      <c r="L22" s="337" t="s">
        <v>70</v>
      </c>
    </row>
    <row r="23" spans="1:12" s="335" customFormat="1" ht="12" customHeight="1" x14ac:dyDescent="0.2">
      <c r="A23" s="102" t="s">
        <v>24</v>
      </c>
      <c r="B23" s="406" t="s">
        <v>73</v>
      </c>
      <c r="C23" s="215">
        <f>IF(SUM(C24:C25)=0,"-",SUM(C24:C25))</f>
        <v>526</v>
      </c>
      <c r="D23" s="215">
        <f>IF(SUM(D24:D25)=0,"-",SUM(D24:D25))</f>
        <v>149</v>
      </c>
      <c r="E23" s="215">
        <f>IF(SUM(E24:E25)=0,"-",SUM(E24:E25))</f>
        <v>69</v>
      </c>
      <c r="F23" s="215">
        <f>IF(SUM(F24:F25)=0,"-",SUM(F24:F25))</f>
        <v>1</v>
      </c>
      <c r="G23" s="215">
        <f>IF(SUM(G24:G25)=0,"-",SUM(G24:G25))</f>
        <v>1</v>
      </c>
      <c r="H23" s="215" t="str">
        <f>IF(SUM(H24:H25)=0,"-",SUM(H24:H25))</f>
        <v>-</v>
      </c>
      <c r="I23" s="215" t="str">
        <f>IF(SUM(I24:I25)=0,"-",SUM(I24:I25))</f>
        <v>-</v>
      </c>
      <c r="J23" s="215">
        <f>IF(SUM(J24:J25)=0,"-",SUM(J24:J25))</f>
        <v>20</v>
      </c>
      <c r="K23" s="215">
        <f>IF(SUM(K24:K25)=0,"-",SUM(K24:K25))</f>
        <v>27</v>
      </c>
      <c r="L23" s="215" t="str">
        <f>IF(SUM(L24:L25)=0,"-",SUM(L24:L25))</f>
        <v>-</v>
      </c>
    </row>
    <row r="24" spans="1:12" s="335" customFormat="1" ht="12" customHeight="1" x14ac:dyDescent="0.2">
      <c r="A24" s="101"/>
      <c r="B24" s="216" t="s">
        <v>72</v>
      </c>
      <c r="C24" s="215">
        <v>179</v>
      </c>
      <c r="D24" s="215">
        <v>52</v>
      </c>
      <c r="E24" s="215">
        <v>26</v>
      </c>
      <c r="F24" s="337" t="s">
        <v>70</v>
      </c>
      <c r="G24" s="337" t="s">
        <v>70</v>
      </c>
      <c r="H24" s="337" t="s">
        <v>70</v>
      </c>
      <c r="I24" s="337" t="s">
        <v>70</v>
      </c>
      <c r="J24" s="337">
        <v>7</v>
      </c>
      <c r="K24" s="337">
        <v>13</v>
      </c>
      <c r="L24" s="337" t="s">
        <v>70</v>
      </c>
    </row>
    <row r="25" spans="1:12" s="335" customFormat="1" ht="12" customHeight="1" x14ac:dyDescent="0.2">
      <c r="A25" s="100"/>
      <c r="B25" s="216" t="s">
        <v>71</v>
      </c>
      <c r="C25" s="215">
        <v>347</v>
      </c>
      <c r="D25" s="215">
        <v>97</v>
      </c>
      <c r="E25" s="215">
        <v>43</v>
      </c>
      <c r="F25" s="337">
        <v>1</v>
      </c>
      <c r="G25" s="337">
        <v>1</v>
      </c>
      <c r="H25" s="337" t="s">
        <v>70</v>
      </c>
      <c r="I25" s="337" t="s">
        <v>70</v>
      </c>
      <c r="J25" s="337">
        <v>13</v>
      </c>
      <c r="K25" s="337">
        <v>14</v>
      </c>
      <c r="L25" s="337" t="s">
        <v>70</v>
      </c>
    </row>
    <row r="26" spans="1:12" s="335" customFormat="1" ht="12" customHeight="1" x14ac:dyDescent="0.2">
      <c r="A26" s="102" t="s">
        <v>23</v>
      </c>
      <c r="B26" s="406" t="s">
        <v>73</v>
      </c>
      <c r="C26" s="215">
        <f>IF(SUM(C27:C28)=0,"-",SUM(C27:C28))</f>
        <v>349</v>
      </c>
      <c r="D26" s="215" t="str">
        <f>IF(SUM(D27:D28)=0,"-",SUM(D27:D28))</f>
        <v>-</v>
      </c>
      <c r="E26" s="215" t="str">
        <f>IF(SUM(E27:E28)=0,"-",SUM(E27:E28))</f>
        <v>-</v>
      </c>
      <c r="F26" s="215" t="str">
        <f>IF(SUM(F27:F28)=0,"-",SUM(F27:F28))</f>
        <v>-</v>
      </c>
      <c r="G26" s="215" t="str">
        <f>IF(SUM(G27:G28)=0,"-",SUM(G27:G28))</f>
        <v>-</v>
      </c>
      <c r="H26" s="215" t="str">
        <f>IF(SUM(H27:H28)=0,"-",SUM(H27:H28))</f>
        <v>-</v>
      </c>
      <c r="I26" s="215" t="str">
        <f>IF(SUM(I27:I28)=0,"-",SUM(I27:I28))</f>
        <v>-</v>
      </c>
      <c r="J26" s="215" t="str">
        <f>IF(SUM(J27:J28)=0,"-",SUM(J27:J28))</f>
        <v>-</v>
      </c>
      <c r="K26" s="215" t="str">
        <f>IF(SUM(K27:K28)=0,"-",SUM(K27:K28))</f>
        <v>-</v>
      </c>
      <c r="L26" s="215" t="str">
        <f>IF(SUM(L27:L28)=0,"-",SUM(L27:L28))</f>
        <v>-</v>
      </c>
    </row>
    <row r="27" spans="1:12" s="335" customFormat="1" ht="12" customHeight="1" x14ac:dyDescent="0.2">
      <c r="A27" s="101"/>
      <c r="B27" s="216" t="s">
        <v>72</v>
      </c>
      <c r="C27" s="215">
        <v>124</v>
      </c>
      <c r="D27" s="215" t="s">
        <v>70</v>
      </c>
      <c r="E27" s="215" t="s">
        <v>70</v>
      </c>
      <c r="F27" s="337" t="s">
        <v>70</v>
      </c>
      <c r="G27" s="337" t="s">
        <v>70</v>
      </c>
      <c r="H27" s="337" t="s">
        <v>70</v>
      </c>
      <c r="I27" s="337" t="s">
        <v>70</v>
      </c>
      <c r="J27" s="337" t="s">
        <v>70</v>
      </c>
      <c r="K27" s="337" t="s">
        <v>70</v>
      </c>
      <c r="L27" s="337" t="s">
        <v>70</v>
      </c>
    </row>
    <row r="28" spans="1:12" s="335" customFormat="1" ht="9.75" customHeight="1" x14ac:dyDescent="0.2">
      <c r="A28" s="100"/>
      <c r="B28" s="216" t="s">
        <v>71</v>
      </c>
      <c r="C28" s="215">
        <v>225</v>
      </c>
      <c r="D28" s="215" t="s">
        <v>70</v>
      </c>
      <c r="E28" s="215" t="s">
        <v>70</v>
      </c>
      <c r="F28" s="337" t="s">
        <v>70</v>
      </c>
      <c r="G28" s="337" t="s">
        <v>70</v>
      </c>
      <c r="H28" s="337" t="s">
        <v>70</v>
      </c>
      <c r="I28" s="337" t="s">
        <v>70</v>
      </c>
      <c r="J28" s="337" t="s">
        <v>70</v>
      </c>
      <c r="K28" s="337" t="s">
        <v>70</v>
      </c>
      <c r="L28" s="337" t="s">
        <v>70</v>
      </c>
    </row>
    <row r="29" spans="1:12" s="335" customFormat="1" ht="12" customHeight="1" x14ac:dyDescent="0.2">
      <c r="A29" s="102" t="s">
        <v>22</v>
      </c>
      <c r="B29" s="406" t="s">
        <v>73</v>
      </c>
      <c r="C29" s="215">
        <f>IF(SUM(C30:C31)=0,"-",SUM(C30:C31))</f>
        <v>450</v>
      </c>
      <c r="D29" s="215">
        <f>IF(SUM(D30:D31)=0,"-",SUM(D30:D31))</f>
        <v>40</v>
      </c>
      <c r="E29" s="215">
        <f>IF(SUM(E30:E31)=0,"-",SUM(E30:E31))</f>
        <v>12</v>
      </c>
      <c r="F29" s="215">
        <f>IF(SUM(F30:F31)=0,"-",SUM(F30:F31))</f>
        <v>4</v>
      </c>
      <c r="G29" s="215">
        <f>IF(SUM(G30:G31)=0,"-",SUM(G30:G31))</f>
        <v>3</v>
      </c>
      <c r="H29" s="215">
        <f>IF(SUM(H30:H31)=0,"-",SUM(H30:H31))</f>
        <v>2</v>
      </c>
      <c r="I29" s="215" t="str">
        <f>IF(SUM(I30:I31)=0,"-",SUM(I30:I31))</f>
        <v>-</v>
      </c>
      <c r="J29" s="215">
        <f>IF(SUM(J30:J31)=0,"-",SUM(J30:J31))</f>
        <v>15</v>
      </c>
      <c r="K29" s="215">
        <f>IF(SUM(K30:K31)=0,"-",SUM(K30:K31))</f>
        <v>2</v>
      </c>
      <c r="L29" s="215">
        <f>IF(SUM(L30:L31)=0,"-",SUM(L30:L31))</f>
        <v>7</v>
      </c>
    </row>
    <row r="30" spans="1:12" s="335" customFormat="1" ht="12" customHeight="1" x14ac:dyDescent="0.2">
      <c r="A30" s="101"/>
      <c r="B30" s="216" t="s">
        <v>72</v>
      </c>
      <c r="C30" s="215">
        <v>191</v>
      </c>
      <c r="D30" s="215">
        <v>18</v>
      </c>
      <c r="E30" s="215">
        <v>3</v>
      </c>
      <c r="F30" s="337">
        <v>3</v>
      </c>
      <c r="G30" s="337">
        <v>2</v>
      </c>
      <c r="H30" s="337">
        <v>1</v>
      </c>
      <c r="I30" s="337" t="s">
        <v>70</v>
      </c>
      <c r="J30" s="337">
        <v>8</v>
      </c>
      <c r="K30" s="337">
        <v>1</v>
      </c>
      <c r="L30" s="337">
        <v>3</v>
      </c>
    </row>
    <row r="31" spans="1:12" s="335" customFormat="1" ht="12" customHeight="1" x14ac:dyDescent="0.2">
      <c r="A31" s="100"/>
      <c r="B31" s="216" t="s">
        <v>71</v>
      </c>
      <c r="C31" s="215">
        <v>259</v>
      </c>
      <c r="D31" s="215">
        <v>22</v>
      </c>
      <c r="E31" s="215">
        <v>9</v>
      </c>
      <c r="F31" s="337">
        <v>1</v>
      </c>
      <c r="G31" s="337">
        <v>1</v>
      </c>
      <c r="H31" s="337">
        <v>1</v>
      </c>
      <c r="I31" s="337" t="s">
        <v>70</v>
      </c>
      <c r="J31" s="337">
        <v>7</v>
      </c>
      <c r="K31" s="337">
        <v>1</v>
      </c>
      <c r="L31" s="337">
        <v>4</v>
      </c>
    </row>
    <row r="32" spans="1:12" s="335" customFormat="1" ht="12" customHeight="1" x14ac:dyDescent="0.2">
      <c r="A32" s="102" t="s">
        <v>41</v>
      </c>
      <c r="B32" s="406" t="s">
        <v>73</v>
      </c>
      <c r="C32" s="215">
        <f>IF(SUM(C33:C34)=0,"-",SUM(C33:C34))</f>
        <v>499</v>
      </c>
      <c r="D32" s="215">
        <f>IF(SUM(D33:D34)=0,"-",SUM(D33:D34))</f>
        <v>52</v>
      </c>
      <c r="E32" s="215" t="str">
        <f>IF(SUM(E33:E34)=0,"-",SUM(E33:E34))</f>
        <v>-</v>
      </c>
      <c r="F32" s="215" t="str">
        <f>IF(SUM(F33:F34)=0,"-",SUM(F33:F34))</f>
        <v>-</v>
      </c>
      <c r="G32" s="215" t="str">
        <f>IF(SUM(G33:G34)=0,"-",SUM(G33:G34))</f>
        <v>-</v>
      </c>
      <c r="H32" s="215" t="str">
        <f>IF(SUM(H33:H34)=0,"-",SUM(H33:H34))</f>
        <v>-</v>
      </c>
      <c r="I32" s="215" t="str">
        <f>IF(SUM(I33:I34)=0,"-",SUM(I33:I34))</f>
        <v>-</v>
      </c>
      <c r="J32" s="215" t="str">
        <f>IF(SUM(J33:J34)=0,"-",SUM(J33:J34))</f>
        <v>-</v>
      </c>
      <c r="K32" s="215" t="str">
        <f>IF(SUM(K33:K34)=0,"-",SUM(K33:K34))</f>
        <v>-</v>
      </c>
      <c r="L32" s="215">
        <f>IF(SUM(L33:L34)=0,"-",SUM(L33:L34))</f>
        <v>52</v>
      </c>
    </row>
    <row r="33" spans="1:12" s="335" customFormat="1" ht="12" customHeight="1" x14ac:dyDescent="0.2">
      <c r="A33" s="101"/>
      <c r="B33" s="216" t="s">
        <v>72</v>
      </c>
      <c r="C33" s="215">
        <v>197</v>
      </c>
      <c r="D33" s="215">
        <v>27</v>
      </c>
      <c r="E33" s="215" t="s">
        <v>70</v>
      </c>
      <c r="F33" s="337" t="s">
        <v>70</v>
      </c>
      <c r="G33" s="337" t="s">
        <v>70</v>
      </c>
      <c r="H33" s="337" t="s">
        <v>70</v>
      </c>
      <c r="I33" s="337" t="s">
        <v>70</v>
      </c>
      <c r="J33" s="337" t="s">
        <v>70</v>
      </c>
      <c r="K33" s="337" t="s">
        <v>70</v>
      </c>
      <c r="L33" s="337">
        <v>27</v>
      </c>
    </row>
    <row r="34" spans="1:12" s="335" customFormat="1" ht="12" customHeight="1" x14ac:dyDescent="0.2">
      <c r="A34" s="100"/>
      <c r="B34" s="216" t="s">
        <v>71</v>
      </c>
      <c r="C34" s="215">
        <v>302</v>
      </c>
      <c r="D34" s="215">
        <v>25</v>
      </c>
      <c r="E34" s="215" t="s">
        <v>70</v>
      </c>
      <c r="F34" s="337" t="s">
        <v>70</v>
      </c>
      <c r="G34" s="337" t="s">
        <v>70</v>
      </c>
      <c r="H34" s="337" t="s">
        <v>70</v>
      </c>
      <c r="I34" s="337" t="s">
        <v>70</v>
      </c>
      <c r="J34" s="337" t="s">
        <v>70</v>
      </c>
      <c r="K34" s="337" t="s">
        <v>70</v>
      </c>
      <c r="L34" s="337">
        <v>25</v>
      </c>
    </row>
    <row r="35" spans="1:12" s="335" customFormat="1" ht="12" customHeight="1" x14ac:dyDescent="0.2">
      <c r="A35" s="102" t="s">
        <v>20</v>
      </c>
      <c r="B35" s="406" t="s">
        <v>73</v>
      </c>
      <c r="C35" s="215">
        <f>IF(SUM(C36:C37)=0,"-",SUM(C36:C37))</f>
        <v>1044</v>
      </c>
      <c r="D35" s="215">
        <f>IF(SUM(D36:D37)=0,"-",SUM(D36:D37))</f>
        <v>91</v>
      </c>
      <c r="E35" s="215">
        <f>IF(SUM(E36:E37)=0,"-",SUM(E36:E37))</f>
        <v>15</v>
      </c>
      <c r="F35" s="215">
        <f>IF(SUM(F36:F37)=0,"-",SUM(F36:F37))</f>
        <v>4</v>
      </c>
      <c r="G35" s="215" t="str">
        <f>IF(SUM(G36:G37)=0,"-",SUM(G36:G37))</f>
        <v>-</v>
      </c>
      <c r="H35" s="215" t="str">
        <f>IF(SUM(H36:H37)=0,"-",SUM(H36:H37))</f>
        <v>-</v>
      </c>
      <c r="I35" s="215">
        <f>IF(SUM(I36:I37)=0,"-",SUM(I36:I37))</f>
        <v>2</v>
      </c>
      <c r="J35" s="215">
        <f>IF(SUM(J36:J37)=0,"-",SUM(J36:J37))</f>
        <v>33</v>
      </c>
      <c r="K35" s="215">
        <f>IF(SUM(K36:K37)=0,"-",SUM(K36:K37))</f>
        <v>36</v>
      </c>
      <c r="L35" s="215">
        <f>IF(SUM(L36:L37)=0,"-",SUM(L36:L37))</f>
        <v>1</v>
      </c>
    </row>
    <row r="36" spans="1:12" s="335" customFormat="1" ht="12" customHeight="1" x14ac:dyDescent="0.2">
      <c r="A36" s="101"/>
      <c r="B36" s="216" t="s">
        <v>72</v>
      </c>
      <c r="C36" s="215">
        <v>451</v>
      </c>
      <c r="D36" s="215">
        <v>50</v>
      </c>
      <c r="E36" s="215">
        <v>8</v>
      </c>
      <c r="F36" s="337">
        <v>4</v>
      </c>
      <c r="G36" s="337" t="s">
        <v>70</v>
      </c>
      <c r="H36" s="337" t="s">
        <v>70</v>
      </c>
      <c r="I36" s="337" t="s">
        <v>70</v>
      </c>
      <c r="J36" s="337">
        <v>22</v>
      </c>
      <c r="K36" s="337">
        <v>16</v>
      </c>
      <c r="L36" s="337" t="s">
        <v>70</v>
      </c>
    </row>
    <row r="37" spans="1:12" s="335" customFormat="1" ht="12" customHeight="1" x14ac:dyDescent="0.2">
      <c r="A37" s="100"/>
      <c r="B37" s="216" t="s">
        <v>71</v>
      </c>
      <c r="C37" s="215">
        <v>593</v>
      </c>
      <c r="D37" s="215">
        <v>41</v>
      </c>
      <c r="E37" s="215">
        <v>7</v>
      </c>
      <c r="F37" s="337" t="s">
        <v>70</v>
      </c>
      <c r="G37" s="337" t="s">
        <v>70</v>
      </c>
      <c r="H37" s="337" t="s">
        <v>70</v>
      </c>
      <c r="I37" s="337">
        <v>2</v>
      </c>
      <c r="J37" s="337">
        <v>11</v>
      </c>
      <c r="K37" s="337">
        <v>20</v>
      </c>
      <c r="L37" s="337">
        <v>1</v>
      </c>
    </row>
    <row r="38" spans="1:12" s="335" customFormat="1" ht="12" customHeight="1" x14ac:dyDescent="0.2">
      <c r="A38" s="102" t="s">
        <v>19</v>
      </c>
      <c r="B38" s="406" t="s">
        <v>73</v>
      </c>
      <c r="C38" s="215">
        <f>IF(SUM(C39:C40)=0,"-",SUM(C39:C40))</f>
        <v>372</v>
      </c>
      <c r="D38" s="215">
        <f>IF(SUM(D39:D40)=0,"-",SUM(D39:D40))</f>
        <v>27</v>
      </c>
      <c r="E38" s="215">
        <f>IF(SUM(E39:E40)=0,"-",SUM(E39:E40))</f>
        <v>4</v>
      </c>
      <c r="F38" s="215" t="str">
        <f>IF(SUM(F39:F40)=0,"-",SUM(F39:F40))</f>
        <v>-</v>
      </c>
      <c r="G38" s="215" t="str">
        <f>IF(SUM(G39:G40)=0,"-",SUM(G39:G40))</f>
        <v>-</v>
      </c>
      <c r="H38" s="215" t="str">
        <f>IF(SUM(H39:H40)=0,"-",SUM(H39:H40))</f>
        <v>-</v>
      </c>
      <c r="I38" s="215">
        <f>IF(SUM(I39:I40)=0,"-",SUM(I39:I40))</f>
        <v>12</v>
      </c>
      <c r="J38" s="215" t="str">
        <f>IF(SUM(J39:J40)=0,"-",SUM(J39:J40))</f>
        <v>-</v>
      </c>
      <c r="K38" s="215">
        <f>IF(SUM(K39:K40)=0,"-",SUM(K39:K40))</f>
        <v>11</v>
      </c>
      <c r="L38" s="215" t="str">
        <f>IF(SUM(L39:L40)=0,"-",SUM(L39:L40))</f>
        <v>-</v>
      </c>
    </row>
    <row r="39" spans="1:12" s="335" customFormat="1" ht="12" customHeight="1" x14ac:dyDescent="0.2">
      <c r="A39" s="101"/>
      <c r="B39" s="216" t="s">
        <v>72</v>
      </c>
      <c r="C39" s="215">
        <v>163</v>
      </c>
      <c r="D39" s="215">
        <v>15</v>
      </c>
      <c r="E39" s="215">
        <v>3</v>
      </c>
      <c r="F39" s="337" t="s">
        <v>70</v>
      </c>
      <c r="G39" s="337" t="s">
        <v>70</v>
      </c>
      <c r="H39" s="337" t="s">
        <v>70</v>
      </c>
      <c r="I39" s="337">
        <v>5</v>
      </c>
      <c r="J39" s="337" t="s">
        <v>70</v>
      </c>
      <c r="K39" s="337">
        <v>7</v>
      </c>
      <c r="L39" s="337" t="s">
        <v>70</v>
      </c>
    </row>
    <row r="40" spans="1:12" s="335" customFormat="1" ht="12" customHeight="1" x14ac:dyDescent="0.2">
      <c r="A40" s="100"/>
      <c r="B40" s="216" t="s">
        <v>71</v>
      </c>
      <c r="C40" s="215">
        <v>209</v>
      </c>
      <c r="D40" s="215">
        <v>12</v>
      </c>
      <c r="E40" s="215">
        <v>1</v>
      </c>
      <c r="F40" s="337" t="s">
        <v>70</v>
      </c>
      <c r="G40" s="337" t="s">
        <v>70</v>
      </c>
      <c r="H40" s="337" t="s">
        <v>70</v>
      </c>
      <c r="I40" s="337">
        <v>7</v>
      </c>
      <c r="J40" s="337" t="s">
        <v>70</v>
      </c>
      <c r="K40" s="337">
        <v>4</v>
      </c>
      <c r="L40" s="337" t="s">
        <v>70</v>
      </c>
    </row>
    <row r="41" spans="1:12" s="335" customFormat="1" ht="12" customHeight="1" x14ac:dyDescent="0.2">
      <c r="A41" s="102" t="s">
        <v>18</v>
      </c>
      <c r="B41" s="406" t="s">
        <v>73</v>
      </c>
      <c r="C41" s="215">
        <f>IF(SUM(C42:C43)=0,"-",SUM(C42:C43))</f>
        <v>778</v>
      </c>
      <c r="D41" s="215">
        <f>IF(SUM(D42:D43)=0,"-",SUM(D42:D43))</f>
        <v>59</v>
      </c>
      <c r="E41" s="215">
        <f>IF(SUM(E42:E43)=0,"-",SUM(E42:E43))</f>
        <v>13</v>
      </c>
      <c r="F41" s="215">
        <f>IF(SUM(F42:F43)=0,"-",SUM(F42:F43))</f>
        <v>1</v>
      </c>
      <c r="G41" s="215" t="str">
        <f>IF(SUM(G42:G43)=0,"-",SUM(G42:G43))</f>
        <v>-</v>
      </c>
      <c r="H41" s="215" t="str">
        <f>IF(SUM(H42:H43)=0,"-",SUM(H42:H43))</f>
        <v>-</v>
      </c>
      <c r="I41" s="215" t="str">
        <f>IF(SUM(I42:I43)=0,"-",SUM(I42:I43))</f>
        <v>-</v>
      </c>
      <c r="J41" s="215">
        <f>IF(SUM(J42:J43)=0,"-",SUM(J42:J43))</f>
        <v>15</v>
      </c>
      <c r="K41" s="215">
        <f>IF(SUM(K42:K43)=0,"-",SUM(K42:K43))</f>
        <v>22</v>
      </c>
      <c r="L41" s="215" t="str">
        <f>IF(SUM(L42:L43)=0,"-",SUM(L42:L43))</f>
        <v>-</v>
      </c>
    </row>
    <row r="42" spans="1:12" s="335" customFormat="1" ht="12" customHeight="1" x14ac:dyDescent="0.2">
      <c r="A42" s="101"/>
      <c r="B42" s="216" t="s">
        <v>72</v>
      </c>
      <c r="C42" s="215">
        <v>306</v>
      </c>
      <c r="D42" s="215">
        <v>24</v>
      </c>
      <c r="E42" s="215">
        <v>4</v>
      </c>
      <c r="F42" s="337" t="s">
        <v>70</v>
      </c>
      <c r="G42" s="337" t="s">
        <v>70</v>
      </c>
      <c r="H42" s="337" t="s">
        <v>70</v>
      </c>
      <c r="I42" s="337" t="s">
        <v>70</v>
      </c>
      <c r="J42" s="337">
        <v>7</v>
      </c>
      <c r="K42" s="337">
        <v>9</v>
      </c>
      <c r="L42" s="337" t="s">
        <v>70</v>
      </c>
    </row>
    <row r="43" spans="1:12" s="335" customFormat="1" ht="9.75" customHeight="1" x14ac:dyDescent="0.2">
      <c r="A43" s="100"/>
      <c r="B43" s="216" t="s">
        <v>71</v>
      </c>
      <c r="C43" s="215">
        <v>472</v>
      </c>
      <c r="D43" s="215">
        <v>35</v>
      </c>
      <c r="E43" s="215">
        <v>9</v>
      </c>
      <c r="F43" s="337">
        <v>1</v>
      </c>
      <c r="G43" s="337" t="s">
        <v>70</v>
      </c>
      <c r="H43" s="337" t="s">
        <v>70</v>
      </c>
      <c r="I43" s="337" t="s">
        <v>70</v>
      </c>
      <c r="J43" s="337">
        <v>8</v>
      </c>
      <c r="K43" s="337">
        <v>13</v>
      </c>
      <c r="L43" s="337" t="s">
        <v>70</v>
      </c>
    </row>
    <row r="44" spans="1:12" s="335" customFormat="1" ht="12" customHeight="1" x14ac:dyDescent="0.2">
      <c r="A44" s="116" t="s">
        <v>69</v>
      </c>
      <c r="B44" s="33" t="s">
        <v>67</v>
      </c>
      <c r="C44" s="28">
        <f>C47</f>
        <v>2110</v>
      </c>
      <c r="D44" s="28">
        <f>D47</f>
        <v>160</v>
      </c>
      <c r="E44" s="28">
        <f>E47</f>
        <v>38</v>
      </c>
      <c r="F44" s="339">
        <f>F47</f>
        <v>5</v>
      </c>
      <c r="G44" s="339">
        <f>G47</f>
        <v>3</v>
      </c>
      <c r="H44" s="339">
        <f>H47</f>
        <v>1</v>
      </c>
      <c r="I44" s="339">
        <f>I47</f>
        <v>1</v>
      </c>
      <c r="J44" s="339">
        <f>J47</f>
        <v>72</v>
      </c>
      <c r="K44" s="339">
        <f>K47</f>
        <v>34</v>
      </c>
      <c r="L44" s="339">
        <f>L47</f>
        <v>0</v>
      </c>
    </row>
    <row r="45" spans="1:12" s="335" customFormat="1" ht="12" customHeight="1" x14ac:dyDescent="0.2">
      <c r="A45" s="115"/>
      <c r="B45" s="121" t="s">
        <v>66</v>
      </c>
      <c r="C45" s="28">
        <f>C48</f>
        <v>902</v>
      </c>
      <c r="D45" s="28">
        <f>D48</f>
        <v>80</v>
      </c>
      <c r="E45" s="28">
        <f>E48</f>
        <v>16</v>
      </c>
      <c r="F45" s="339">
        <f>F48</f>
        <v>2</v>
      </c>
      <c r="G45" s="339">
        <f>G48</f>
        <v>0</v>
      </c>
      <c r="H45" s="339">
        <f>H48</f>
        <v>0</v>
      </c>
      <c r="I45" s="339">
        <f>I48</f>
        <v>1</v>
      </c>
      <c r="J45" s="339">
        <f>J48</f>
        <v>38</v>
      </c>
      <c r="K45" s="339">
        <f>K48</f>
        <v>16</v>
      </c>
      <c r="L45" s="339">
        <f>L48</f>
        <v>0</v>
      </c>
    </row>
    <row r="46" spans="1:12" s="335" customFormat="1" ht="12" customHeight="1" x14ac:dyDescent="0.2">
      <c r="A46" s="114"/>
      <c r="B46" s="121" t="s">
        <v>65</v>
      </c>
      <c r="C46" s="28">
        <f>C49</f>
        <v>1208</v>
      </c>
      <c r="D46" s="28">
        <f>D49</f>
        <v>80</v>
      </c>
      <c r="E46" s="28">
        <f>E49</f>
        <v>22</v>
      </c>
      <c r="F46" s="339">
        <f>F49</f>
        <v>3</v>
      </c>
      <c r="G46" s="339">
        <f>G49</f>
        <v>3</v>
      </c>
      <c r="H46" s="339">
        <f>H49</f>
        <v>1</v>
      </c>
      <c r="I46" s="339">
        <f>I49</f>
        <v>0</v>
      </c>
      <c r="J46" s="339">
        <f>J49</f>
        <v>34</v>
      </c>
      <c r="K46" s="339">
        <f>K49</f>
        <v>18</v>
      </c>
      <c r="L46" s="339">
        <f>L49</f>
        <v>0</v>
      </c>
    </row>
    <row r="47" spans="1:12" s="335" customFormat="1" ht="12" customHeight="1" x14ac:dyDescent="0.2">
      <c r="A47" s="109" t="s">
        <v>16</v>
      </c>
      <c r="B47" s="21" t="s">
        <v>67</v>
      </c>
      <c r="C47" s="219">
        <v>2110</v>
      </c>
      <c r="D47" s="219">
        <v>160</v>
      </c>
      <c r="E47" s="219">
        <v>38</v>
      </c>
      <c r="F47" s="338">
        <v>5</v>
      </c>
      <c r="G47" s="338">
        <v>3</v>
      </c>
      <c r="H47" s="338">
        <v>1</v>
      </c>
      <c r="I47" s="338">
        <v>1</v>
      </c>
      <c r="J47" s="338">
        <v>72</v>
      </c>
      <c r="K47" s="338">
        <v>34</v>
      </c>
      <c r="L47" s="338">
        <v>0</v>
      </c>
    </row>
    <row r="48" spans="1:12" s="335" customFormat="1" ht="12" customHeight="1" x14ac:dyDescent="0.2">
      <c r="A48" s="108"/>
      <c r="B48" s="118" t="s">
        <v>66</v>
      </c>
      <c r="C48" s="219">
        <v>902</v>
      </c>
      <c r="D48" s="219">
        <v>80</v>
      </c>
      <c r="E48" s="219">
        <v>16</v>
      </c>
      <c r="F48" s="338">
        <v>2</v>
      </c>
      <c r="G48" s="338">
        <v>0</v>
      </c>
      <c r="H48" s="338">
        <v>0</v>
      </c>
      <c r="I48" s="338">
        <v>1</v>
      </c>
      <c r="J48" s="338">
        <v>38</v>
      </c>
      <c r="K48" s="338">
        <v>16</v>
      </c>
      <c r="L48" s="338">
        <v>0</v>
      </c>
    </row>
    <row r="49" spans="1:12" s="335" customFormat="1" ht="12" customHeight="1" x14ac:dyDescent="0.2">
      <c r="A49" s="106"/>
      <c r="B49" s="118" t="s">
        <v>65</v>
      </c>
      <c r="C49" s="219">
        <v>1208</v>
      </c>
      <c r="D49" s="219">
        <v>80</v>
      </c>
      <c r="E49" s="219">
        <v>22</v>
      </c>
      <c r="F49" s="338">
        <v>3</v>
      </c>
      <c r="G49" s="338">
        <v>3</v>
      </c>
      <c r="H49" s="338">
        <v>1</v>
      </c>
      <c r="I49" s="338">
        <v>0</v>
      </c>
      <c r="J49" s="338">
        <v>34</v>
      </c>
      <c r="K49" s="338">
        <v>18</v>
      </c>
      <c r="L49" s="338">
        <v>0</v>
      </c>
    </row>
    <row r="50" spans="1:12" s="335" customFormat="1" ht="12" customHeight="1" x14ac:dyDescent="0.2">
      <c r="A50" s="102" t="s">
        <v>15</v>
      </c>
      <c r="B50" s="406" t="s">
        <v>67</v>
      </c>
      <c r="C50" s="215">
        <v>686</v>
      </c>
      <c r="D50" s="215">
        <v>49</v>
      </c>
      <c r="E50" s="215">
        <v>13</v>
      </c>
      <c r="F50" s="337">
        <v>2</v>
      </c>
      <c r="G50" s="337">
        <v>0</v>
      </c>
      <c r="H50" s="337">
        <v>0</v>
      </c>
      <c r="I50" s="337">
        <v>1</v>
      </c>
      <c r="J50" s="337">
        <v>17</v>
      </c>
      <c r="K50" s="337">
        <v>6</v>
      </c>
      <c r="L50" s="337">
        <v>0</v>
      </c>
    </row>
    <row r="51" spans="1:12" s="335" customFormat="1" ht="12" customHeight="1" x14ac:dyDescent="0.2">
      <c r="A51" s="101"/>
      <c r="B51" s="216" t="s">
        <v>66</v>
      </c>
      <c r="C51" s="215">
        <v>272</v>
      </c>
      <c r="D51" s="215">
        <v>23</v>
      </c>
      <c r="E51" s="215">
        <v>4</v>
      </c>
      <c r="F51" s="337">
        <v>2</v>
      </c>
      <c r="G51" s="337">
        <v>0</v>
      </c>
      <c r="H51" s="337">
        <v>0</v>
      </c>
      <c r="I51" s="337">
        <v>1</v>
      </c>
      <c r="J51" s="337">
        <v>7</v>
      </c>
      <c r="K51" s="337">
        <v>2</v>
      </c>
      <c r="L51" s="337">
        <v>0</v>
      </c>
    </row>
    <row r="52" spans="1:12" s="335" customFormat="1" ht="12" customHeight="1" x14ac:dyDescent="0.2">
      <c r="A52" s="100"/>
      <c r="B52" s="216" t="s">
        <v>65</v>
      </c>
      <c r="C52" s="215">
        <v>414</v>
      </c>
      <c r="D52" s="215">
        <v>26</v>
      </c>
      <c r="E52" s="215">
        <v>9</v>
      </c>
      <c r="F52" s="337">
        <v>0</v>
      </c>
      <c r="G52" s="337">
        <v>0</v>
      </c>
      <c r="H52" s="337">
        <v>0</v>
      </c>
      <c r="I52" s="337">
        <v>0</v>
      </c>
      <c r="J52" s="337">
        <v>10</v>
      </c>
      <c r="K52" s="337">
        <v>4</v>
      </c>
      <c r="L52" s="337">
        <v>0</v>
      </c>
    </row>
    <row r="53" spans="1:12" s="335" customFormat="1" ht="12" customHeight="1" x14ac:dyDescent="0.2">
      <c r="A53" s="102" t="s">
        <v>14</v>
      </c>
      <c r="B53" s="406" t="s">
        <v>67</v>
      </c>
      <c r="C53" s="215">
        <v>140</v>
      </c>
      <c r="D53" s="215">
        <v>8</v>
      </c>
      <c r="E53" s="215">
        <v>2</v>
      </c>
      <c r="F53" s="337">
        <v>0</v>
      </c>
      <c r="G53" s="337">
        <v>0</v>
      </c>
      <c r="H53" s="337">
        <v>0</v>
      </c>
      <c r="I53" s="337">
        <v>0</v>
      </c>
      <c r="J53" s="337">
        <v>4</v>
      </c>
      <c r="K53" s="337">
        <v>2</v>
      </c>
      <c r="L53" s="337">
        <v>0</v>
      </c>
    </row>
    <row r="54" spans="1:12" s="335" customFormat="1" ht="12" customHeight="1" x14ac:dyDescent="0.2">
      <c r="A54" s="101"/>
      <c r="B54" s="216" t="s">
        <v>66</v>
      </c>
      <c r="C54" s="215">
        <v>58</v>
      </c>
      <c r="D54" s="215">
        <v>4</v>
      </c>
      <c r="E54" s="215">
        <v>1</v>
      </c>
      <c r="F54" s="337">
        <v>0</v>
      </c>
      <c r="G54" s="337">
        <v>0</v>
      </c>
      <c r="H54" s="337">
        <v>0</v>
      </c>
      <c r="I54" s="337">
        <v>0</v>
      </c>
      <c r="J54" s="337">
        <v>1</v>
      </c>
      <c r="K54" s="337">
        <v>2</v>
      </c>
      <c r="L54" s="337">
        <v>0</v>
      </c>
    </row>
    <row r="55" spans="1:12" s="335" customFormat="1" ht="12" customHeight="1" x14ac:dyDescent="0.2">
      <c r="A55" s="100"/>
      <c r="B55" s="216" t="s">
        <v>65</v>
      </c>
      <c r="C55" s="215">
        <v>82</v>
      </c>
      <c r="D55" s="215">
        <v>4</v>
      </c>
      <c r="E55" s="215">
        <v>1</v>
      </c>
      <c r="F55" s="337">
        <v>0</v>
      </c>
      <c r="G55" s="337">
        <v>0</v>
      </c>
      <c r="H55" s="337">
        <v>0</v>
      </c>
      <c r="I55" s="337">
        <v>0</v>
      </c>
      <c r="J55" s="337">
        <v>3</v>
      </c>
      <c r="K55" s="337">
        <v>0</v>
      </c>
      <c r="L55" s="337">
        <v>0</v>
      </c>
    </row>
    <row r="56" spans="1:12" s="335" customFormat="1" ht="12" customHeight="1" x14ac:dyDescent="0.2">
      <c r="A56" s="102" t="s">
        <v>13</v>
      </c>
      <c r="B56" s="406" t="s">
        <v>67</v>
      </c>
      <c r="C56" s="215">
        <v>509</v>
      </c>
      <c r="D56" s="215">
        <v>39</v>
      </c>
      <c r="E56" s="215">
        <v>10</v>
      </c>
      <c r="F56" s="337">
        <v>0</v>
      </c>
      <c r="G56" s="337">
        <v>0</v>
      </c>
      <c r="H56" s="337">
        <v>0</v>
      </c>
      <c r="I56" s="337">
        <v>0</v>
      </c>
      <c r="J56" s="337">
        <v>17</v>
      </c>
      <c r="K56" s="337">
        <v>12</v>
      </c>
      <c r="L56" s="337">
        <v>0</v>
      </c>
    </row>
    <row r="57" spans="1:12" s="335" customFormat="1" ht="12" customHeight="1" x14ac:dyDescent="0.2">
      <c r="A57" s="101"/>
      <c r="B57" s="216" t="s">
        <v>66</v>
      </c>
      <c r="C57" s="215">
        <v>230</v>
      </c>
      <c r="D57" s="215">
        <v>17</v>
      </c>
      <c r="E57" s="215">
        <v>5</v>
      </c>
      <c r="F57" s="337">
        <v>0</v>
      </c>
      <c r="G57" s="337">
        <v>0</v>
      </c>
      <c r="H57" s="337">
        <v>0</v>
      </c>
      <c r="I57" s="337">
        <v>0</v>
      </c>
      <c r="J57" s="337">
        <v>7</v>
      </c>
      <c r="K57" s="337">
        <v>5</v>
      </c>
      <c r="L57" s="337">
        <v>0</v>
      </c>
    </row>
    <row r="58" spans="1:12" s="335" customFormat="1" ht="12" customHeight="1" x14ac:dyDescent="0.2">
      <c r="A58" s="100"/>
      <c r="B58" s="216" t="s">
        <v>65</v>
      </c>
      <c r="C58" s="215">
        <v>279</v>
      </c>
      <c r="D58" s="215">
        <v>22</v>
      </c>
      <c r="E58" s="215">
        <v>5</v>
      </c>
      <c r="F58" s="337">
        <v>0</v>
      </c>
      <c r="G58" s="337">
        <v>0</v>
      </c>
      <c r="H58" s="337">
        <v>0</v>
      </c>
      <c r="I58" s="337">
        <v>0</v>
      </c>
      <c r="J58" s="337">
        <v>10</v>
      </c>
      <c r="K58" s="337">
        <v>7</v>
      </c>
      <c r="L58" s="337">
        <v>0</v>
      </c>
    </row>
    <row r="59" spans="1:12" s="335" customFormat="1" ht="12" customHeight="1" x14ac:dyDescent="0.2">
      <c r="A59" s="102" t="s">
        <v>12</v>
      </c>
      <c r="B59" s="406" t="s">
        <v>67</v>
      </c>
      <c r="C59" s="215">
        <v>775</v>
      </c>
      <c r="D59" s="215">
        <v>64</v>
      </c>
      <c r="E59" s="215">
        <v>13</v>
      </c>
      <c r="F59" s="337">
        <v>3</v>
      </c>
      <c r="G59" s="337">
        <v>3</v>
      </c>
      <c r="H59" s="337">
        <v>1</v>
      </c>
      <c r="I59" s="337">
        <v>0</v>
      </c>
      <c r="J59" s="337">
        <v>34</v>
      </c>
      <c r="K59" s="337">
        <v>14</v>
      </c>
      <c r="L59" s="337">
        <v>0</v>
      </c>
    </row>
    <row r="60" spans="1:12" s="335" customFormat="1" ht="12" customHeight="1" x14ac:dyDescent="0.2">
      <c r="A60" s="101"/>
      <c r="B60" s="216" t="s">
        <v>66</v>
      </c>
      <c r="C60" s="215">
        <v>342</v>
      </c>
      <c r="D60" s="215">
        <v>36</v>
      </c>
      <c r="E60" s="215">
        <v>6</v>
      </c>
      <c r="F60" s="337">
        <v>0</v>
      </c>
      <c r="G60" s="337">
        <v>0</v>
      </c>
      <c r="H60" s="337">
        <v>0</v>
      </c>
      <c r="I60" s="337">
        <v>0</v>
      </c>
      <c r="J60" s="337">
        <v>23</v>
      </c>
      <c r="K60" s="337">
        <v>7</v>
      </c>
      <c r="L60" s="337">
        <v>0</v>
      </c>
    </row>
    <row r="61" spans="1:12" s="335" customFormat="1" ht="9.75" customHeight="1" x14ac:dyDescent="0.2">
      <c r="A61" s="100"/>
      <c r="B61" s="216" t="s">
        <v>65</v>
      </c>
      <c r="C61" s="215">
        <v>433</v>
      </c>
      <c r="D61" s="215">
        <v>28</v>
      </c>
      <c r="E61" s="215">
        <v>7</v>
      </c>
      <c r="F61" s="337">
        <v>3</v>
      </c>
      <c r="G61" s="337">
        <v>3</v>
      </c>
      <c r="H61" s="337">
        <v>1</v>
      </c>
      <c r="I61" s="337">
        <v>0</v>
      </c>
      <c r="J61" s="337">
        <v>11</v>
      </c>
      <c r="K61" s="337">
        <v>7</v>
      </c>
      <c r="L61" s="337">
        <v>0</v>
      </c>
    </row>
    <row r="62" spans="1:12" s="335" customFormat="1" ht="12" customHeight="1" x14ac:dyDescent="0.2">
      <c r="A62" s="116" t="s">
        <v>68</v>
      </c>
      <c r="B62" s="33" t="s">
        <v>67</v>
      </c>
      <c r="C62" s="28">
        <f>C65</f>
        <v>1466</v>
      </c>
      <c r="D62" s="28">
        <f>D65</f>
        <v>132</v>
      </c>
      <c r="E62" s="28">
        <f>E65</f>
        <v>19</v>
      </c>
      <c r="F62" s="339">
        <f>F65</f>
        <v>1</v>
      </c>
      <c r="G62" s="339">
        <f>G65</f>
        <v>1</v>
      </c>
      <c r="H62" s="339" t="str">
        <f>H65</f>
        <v>-</v>
      </c>
      <c r="I62" s="339" t="str">
        <f>I65</f>
        <v>-</v>
      </c>
      <c r="J62" s="339">
        <f>J65</f>
        <v>62</v>
      </c>
      <c r="K62" s="339">
        <f>K65</f>
        <v>40</v>
      </c>
      <c r="L62" s="339">
        <f>L65</f>
        <v>1</v>
      </c>
    </row>
    <row r="63" spans="1:12" s="335" customFormat="1" ht="12" customHeight="1" x14ac:dyDescent="0.2">
      <c r="A63" s="115"/>
      <c r="B63" s="121" t="s">
        <v>66</v>
      </c>
      <c r="C63" s="28">
        <f>C66</f>
        <v>626</v>
      </c>
      <c r="D63" s="28">
        <f>D66</f>
        <v>64</v>
      </c>
      <c r="E63" s="28">
        <f>E66</f>
        <v>6</v>
      </c>
      <c r="F63" s="339" t="str">
        <f>F66</f>
        <v>-</v>
      </c>
      <c r="G63" s="339" t="str">
        <f>G66</f>
        <v>-</v>
      </c>
      <c r="H63" s="339" t="str">
        <f>H66</f>
        <v>-</v>
      </c>
      <c r="I63" s="339" t="str">
        <f>I66</f>
        <v>-</v>
      </c>
      <c r="J63" s="339">
        <f>J66</f>
        <v>29</v>
      </c>
      <c r="K63" s="339">
        <f>K66</f>
        <v>24</v>
      </c>
      <c r="L63" s="339">
        <f>L66</f>
        <v>1</v>
      </c>
    </row>
    <row r="64" spans="1:12" s="335" customFormat="1" ht="12" customHeight="1" x14ac:dyDescent="0.2">
      <c r="A64" s="114"/>
      <c r="B64" s="121" t="s">
        <v>65</v>
      </c>
      <c r="C64" s="28">
        <f>C67</f>
        <v>840</v>
      </c>
      <c r="D64" s="28">
        <f>D67</f>
        <v>68</v>
      </c>
      <c r="E64" s="28">
        <f>E67</f>
        <v>13</v>
      </c>
      <c r="F64" s="339">
        <f>F67</f>
        <v>1</v>
      </c>
      <c r="G64" s="339">
        <f>G67</f>
        <v>1</v>
      </c>
      <c r="H64" s="339" t="str">
        <f>H67</f>
        <v>-</v>
      </c>
      <c r="I64" s="339" t="str">
        <f>I67</f>
        <v>-</v>
      </c>
      <c r="J64" s="339">
        <f>J67</f>
        <v>33</v>
      </c>
      <c r="K64" s="339">
        <f>K67</f>
        <v>16</v>
      </c>
      <c r="L64" s="339" t="str">
        <f>L67</f>
        <v>-</v>
      </c>
    </row>
    <row r="65" spans="1:12" s="335" customFormat="1" ht="12" customHeight="1" x14ac:dyDescent="0.2">
      <c r="A65" s="109" t="s">
        <v>10</v>
      </c>
      <c r="B65" s="21" t="s">
        <v>67</v>
      </c>
      <c r="C65" s="219">
        <v>1466</v>
      </c>
      <c r="D65" s="219">
        <v>132</v>
      </c>
      <c r="E65" s="219">
        <v>19</v>
      </c>
      <c r="F65" s="338">
        <v>1</v>
      </c>
      <c r="G65" s="338">
        <v>1</v>
      </c>
      <c r="H65" s="338" t="s">
        <v>4</v>
      </c>
      <c r="I65" s="338" t="s">
        <v>4</v>
      </c>
      <c r="J65" s="338">
        <v>62</v>
      </c>
      <c r="K65" s="338">
        <v>40</v>
      </c>
      <c r="L65" s="338">
        <v>1</v>
      </c>
    </row>
    <row r="66" spans="1:12" s="335" customFormat="1" ht="12" customHeight="1" x14ac:dyDescent="0.2">
      <c r="A66" s="108"/>
      <c r="B66" s="118" t="s">
        <v>66</v>
      </c>
      <c r="C66" s="219">
        <v>626</v>
      </c>
      <c r="D66" s="219">
        <v>64</v>
      </c>
      <c r="E66" s="219">
        <v>6</v>
      </c>
      <c r="F66" s="338" t="s">
        <v>4</v>
      </c>
      <c r="G66" s="338" t="s">
        <v>4</v>
      </c>
      <c r="H66" s="338" t="s">
        <v>4</v>
      </c>
      <c r="I66" s="338" t="s">
        <v>4</v>
      </c>
      <c r="J66" s="338">
        <v>29</v>
      </c>
      <c r="K66" s="338">
        <v>24</v>
      </c>
      <c r="L66" s="338">
        <v>1</v>
      </c>
    </row>
    <row r="67" spans="1:12" s="335" customFormat="1" ht="12" customHeight="1" x14ac:dyDescent="0.2">
      <c r="A67" s="106"/>
      <c r="B67" s="118" t="s">
        <v>65</v>
      </c>
      <c r="C67" s="219">
        <v>840</v>
      </c>
      <c r="D67" s="219">
        <v>68</v>
      </c>
      <c r="E67" s="219">
        <v>13</v>
      </c>
      <c r="F67" s="338">
        <v>1</v>
      </c>
      <c r="G67" s="338">
        <v>1</v>
      </c>
      <c r="H67" s="338" t="s">
        <v>4</v>
      </c>
      <c r="I67" s="338" t="s">
        <v>4</v>
      </c>
      <c r="J67" s="338">
        <v>33</v>
      </c>
      <c r="K67" s="338">
        <v>16</v>
      </c>
      <c r="L67" s="338" t="s">
        <v>4</v>
      </c>
    </row>
    <row r="68" spans="1:12" s="335" customFormat="1" ht="12" customHeight="1" x14ac:dyDescent="0.2">
      <c r="A68" s="102" t="s">
        <v>9</v>
      </c>
      <c r="B68" s="406" t="s">
        <v>67</v>
      </c>
      <c r="C68" s="215">
        <v>341</v>
      </c>
      <c r="D68" s="215">
        <v>31</v>
      </c>
      <c r="E68" s="215">
        <v>5</v>
      </c>
      <c r="F68" s="337" t="s">
        <v>4</v>
      </c>
      <c r="G68" s="337" t="s">
        <v>4</v>
      </c>
      <c r="H68" s="337" t="s">
        <v>4</v>
      </c>
      <c r="I68" s="337" t="s">
        <v>4</v>
      </c>
      <c r="J68" s="337">
        <v>17</v>
      </c>
      <c r="K68" s="337">
        <v>8</v>
      </c>
      <c r="L68" s="337">
        <v>1</v>
      </c>
    </row>
    <row r="69" spans="1:12" s="335" customFormat="1" ht="12" customHeight="1" x14ac:dyDescent="0.2">
      <c r="A69" s="101"/>
      <c r="B69" s="216" t="s">
        <v>66</v>
      </c>
      <c r="C69" s="215">
        <v>162</v>
      </c>
      <c r="D69" s="215">
        <v>13</v>
      </c>
      <c r="E69" s="215" t="s">
        <v>4</v>
      </c>
      <c r="F69" s="337" t="s">
        <v>4</v>
      </c>
      <c r="G69" s="337" t="s">
        <v>4</v>
      </c>
      <c r="H69" s="337" t="s">
        <v>4</v>
      </c>
      <c r="I69" s="337" t="s">
        <v>4</v>
      </c>
      <c r="J69" s="337">
        <v>7</v>
      </c>
      <c r="K69" s="337">
        <v>5</v>
      </c>
      <c r="L69" s="337">
        <v>1</v>
      </c>
    </row>
    <row r="70" spans="1:12" s="335" customFormat="1" ht="9.75" customHeight="1" x14ac:dyDescent="0.2">
      <c r="A70" s="100"/>
      <c r="B70" s="216" t="s">
        <v>65</v>
      </c>
      <c r="C70" s="215">
        <v>179</v>
      </c>
      <c r="D70" s="215">
        <v>18</v>
      </c>
      <c r="E70" s="215">
        <v>5</v>
      </c>
      <c r="F70" s="337" t="s">
        <v>4</v>
      </c>
      <c r="G70" s="337" t="s">
        <v>4</v>
      </c>
      <c r="H70" s="337" t="s">
        <v>4</v>
      </c>
      <c r="I70" s="337" t="s">
        <v>4</v>
      </c>
      <c r="J70" s="337">
        <v>10</v>
      </c>
      <c r="K70" s="337">
        <v>3</v>
      </c>
      <c r="L70" s="337" t="s">
        <v>4</v>
      </c>
    </row>
    <row r="71" spans="1:12" s="335" customFormat="1" ht="12" customHeight="1" x14ac:dyDescent="0.2">
      <c r="A71" s="102" t="s">
        <v>8</v>
      </c>
      <c r="B71" s="406" t="s">
        <v>67</v>
      </c>
      <c r="C71" s="215">
        <v>333</v>
      </c>
      <c r="D71" s="215">
        <v>30</v>
      </c>
      <c r="E71" s="215">
        <v>3</v>
      </c>
      <c r="F71" s="337" t="s">
        <v>4</v>
      </c>
      <c r="G71" s="337" t="s">
        <v>4</v>
      </c>
      <c r="H71" s="337" t="s">
        <v>4</v>
      </c>
      <c r="I71" s="337" t="s">
        <v>4</v>
      </c>
      <c r="J71" s="337">
        <v>8</v>
      </c>
      <c r="K71" s="337">
        <v>17</v>
      </c>
      <c r="L71" s="337" t="s">
        <v>4</v>
      </c>
    </row>
    <row r="72" spans="1:12" s="335" customFormat="1" ht="12" customHeight="1" x14ac:dyDescent="0.2">
      <c r="A72" s="101"/>
      <c r="B72" s="216" t="s">
        <v>66</v>
      </c>
      <c r="C72" s="215">
        <v>129</v>
      </c>
      <c r="D72" s="215">
        <v>16</v>
      </c>
      <c r="E72" s="215">
        <v>2</v>
      </c>
      <c r="F72" s="337" t="s">
        <v>4</v>
      </c>
      <c r="G72" s="337" t="s">
        <v>4</v>
      </c>
      <c r="H72" s="337" t="s">
        <v>4</v>
      </c>
      <c r="I72" s="337" t="s">
        <v>4</v>
      </c>
      <c r="J72" s="337">
        <v>3</v>
      </c>
      <c r="K72" s="337">
        <v>10</v>
      </c>
      <c r="L72" s="337" t="s">
        <v>4</v>
      </c>
    </row>
    <row r="73" spans="1:12" s="335" customFormat="1" ht="9.75" customHeight="1" x14ac:dyDescent="0.2">
      <c r="A73" s="100"/>
      <c r="B73" s="216" t="s">
        <v>65</v>
      </c>
      <c r="C73" s="215">
        <v>204</v>
      </c>
      <c r="D73" s="215">
        <v>14</v>
      </c>
      <c r="E73" s="215">
        <v>1</v>
      </c>
      <c r="F73" s="337" t="s">
        <v>4</v>
      </c>
      <c r="G73" s="337" t="s">
        <v>4</v>
      </c>
      <c r="H73" s="337" t="s">
        <v>4</v>
      </c>
      <c r="I73" s="337" t="s">
        <v>4</v>
      </c>
      <c r="J73" s="337">
        <v>5</v>
      </c>
      <c r="K73" s="337">
        <v>7</v>
      </c>
      <c r="L73" s="337" t="s">
        <v>4</v>
      </c>
    </row>
    <row r="74" spans="1:12" s="335" customFormat="1" ht="12" customHeight="1" x14ac:dyDescent="0.2">
      <c r="A74" s="102" t="s">
        <v>7</v>
      </c>
      <c r="B74" s="406" t="s">
        <v>67</v>
      </c>
      <c r="C74" s="215">
        <v>338</v>
      </c>
      <c r="D74" s="215">
        <v>23</v>
      </c>
      <c r="E74" s="215">
        <v>2</v>
      </c>
      <c r="F74" s="337" t="s">
        <v>4</v>
      </c>
      <c r="G74" s="337" t="s">
        <v>4</v>
      </c>
      <c r="H74" s="337" t="s">
        <v>4</v>
      </c>
      <c r="I74" s="337" t="s">
        <v>4</v>
      </c>
      <c r="J74" s="337">
        <v>10</v>
      </c>
      <c r="K74" s="337">
        <v>5</v>
      </c>
      <c r="L74" s="337" t="s">
        <v>4</v>
      </c>
    </row>
    <row r="75" spans="1:12" s="335" customFormat="1" ht="12" customHeight="1" x14ac:dyDescent="0.2">
      <c r="A75" s="101"/>
      <c r="B75" s="216" t="s">
        <v>66</v>
      </c>
      <c r="C75" s="215">
        <v>160</v>
      </c>
      <c r="D75" s="215">
        <v>11</v>
      </c>
      <c r="E75" s="215" t="s">
        <v>4</v>
      </c>
      <c r="F75" s="337" t="s">
        <v>4</v>
      </c>
      <c r="G75" s="337" t="s">
        <v>4</v>
      </c>
      <c r="H75" s="337" t="s">
        <v>4</v>
      </c>
      <c r="I75" s="337" t="s">
        <v>4</v>
      </c>
      <c r="J75" s="337">
        <v>7</v>
      </c>
      <c r="K75" s="337">
        <v>2</v>
      </c>
      <c r="L75" s="337" t="s">
        <v>4</v>
      </c>
    </row>
    <row r="76" spans="1:12" s="335" customFormat="1" ht="12" customHeight="1" x14ac:dyDescent="0.2">
      <c r="A76" s="100"/>
      <c r="B76" s="216" t="s">
        <v>65</v>
      </c>
      <c r="C76" s="215">
        <v>178</v>
      </c>
      <c r="D76" s="215">
        <v>12</v>
      </c>
      <c r="E76" s="215">
        <v>2</v>
      </c>
      <c r="F76" s="337" t="s">
        <v>4</v>
      </c>
      <c r="G76" s="337" t="s">
        <v>4</v>
      </c>
      <c r="H76" s="337" t="s">
        <v>4</v>
      </c>
      <c r="I76" s="337" t="s">
        <v>4</v>
      </c>
      <c r="J76" s="337">
        <v>3</v>
      </c>
      <c r="K76" s="337">
        <v>3</v>
      </c>
      <c r="L76" s="337" t="s">
        <v>4</v>
      </c>
    </row>
    <row r="77" spans="1:12" s="335" customFormat="1" ht="12" customHeight="1" x14ac:dyDescent="0.2">
      <c r="A77" s="102" t="s">
        <v>6</v>
      </c>
      <c r="B77" s="406" t="s">
        <v>67</v>
      </c>
      <c r="C77" s="215">
        <v>236</v>
      </c>
      <c r="D77" s="215">
        <v>20</v>
      </c>
      <c r="E77" s="215">
        <v>6</v>
      </c>
      <c r="F77" s="337" t="s">
        <v>4</v>
      </c>
      <c r="G77" s="337" t="s">
        <v>4</v>
      </c>
      <c r="H77" s="337" t="s">
        <v>4</v>
      </c>
      <c r="I77" s="337" t="s">
        <v>4</v>
      </c>
      <c r="J77" s="337">
        <v>5</v>
      </c>
      <c r="K77" s="337">
        <v>8</v>
      </c>
      <c r="L77" s="337" t="s">
        <v>4</v>
      </c>
    </row>
    <row r="78" spans="1:12" s="335" customFormat="1" ht="12" customHeight="1" x14ac:dyDescent="0.2">
      <c r="A78" s="101"/>
      <c r="B78" s="216" t="s">
        <v>66</v>
      </c>
      <c r="C78" s="215">
        <v>86</v>
      </c>
      <c r="D78" s="215">
        <v>11</v>
      </c>
      <c r="E78" s="215">
        <v>4</v>
      </c>
      <c r="F78" s="337" t="s">
        <v>4</v>
      </c>
      <c r="G78" s="337" t="s">
        <v>4</v>
      </c>
      <c r="H78" s="337" t="s">
        <v>4</v>
      </c>
      <c r="I78" s="337" t="s">
        <v>4</v>
      </c>
      <c r="J78" s="337">
        <v>1</v>
      </c>
      <c r="K78" s="337">
        <v>5</v>
      </c>
      <c r="L78" s="337" t="s">
        <v>4</v>
      </c>
    </row>
    <row r="79" spans="1:12" s="335" customFormat="1" ht="12" customHeight="1" x14ac:dyDescent="0.2">
      <c r="A79" s="100"/>
      <c r="B79" s="216" t="s">
        <v>65</v>
      </c>
      <c r="C79" s="215">
        <v>150</v>
      </c>
      <c r="D79" s="215">
        <v>9</v>
      </c>
      <c r="E79" s="215">
        <v>2</v>
      </c>
      <c r="F79" s="337" t="s">
        <v>4</v>
      </c>
      <c r="G79" s="337" t="s">
        <v>4</v>
      </c>
      <c r="H79" s="337" t="s">
        <v>4</v>
      </c>
      <c r="I79" s="337" t="s">
        <v>4</v>
      </c>
      <c r="J79" s="337">
        <v>4</v>
      </c>
      <c r="K79" s="337">
        <v>3</v>
      </c>
      <c r="L79" s="337" t="s">
        <v>4</v>
      </c>
    </row>
    <row r="80" spans="1:12" s="335" customFormat="1" ht="12" customHeight="1" x14ac:dyDescent="0.2">
      <c r="A80" s="102" t="s">
        <v>5</v>
      </c>
      <c r="B80" s="406" t="s">
        <v>67</v>
      </c>
      <c r="C80" s="215">
        <v>218</v>
      </c>
      <c r="D80" s="215">
        <v>28</v>
      </c>
      <c r="E80" s="215">
        <v>3</v>
      </c>
      <c r="F80" s="337">
        <v>1</v>
      </c>
      <c r="G80" s="337">
        <v>1</v>
      </c>
      <c r="H80" s="337" t="s">
        <v>4</v>
      </c>
      <c r="I80" s="337" t="s">
        <v>4</v>
      </c>
      <c r="J80" s="337">
        <v>22</v>
      </c>
      <c r="K80" s="337">
        <v>2</v>
      </c>
      <c r="L80" s="337" t="s">
        <v>4</v>
      </c>
    </row>
    <row r="81" spans="1:12" s="335" customFormat="1" ht="12" customHeight="1" x14ac:dyDescent="0.2">
      <c r="A81" s="101"/>
      <c r="B81" s="216" t="s">
        <v>66</v>
      </c>
      <c r="C81" s="215">
        <v>89</v>
      </c>
      <c r="D81" s="215">
        <v>13</v>
      </c>
      <c r="E81" s="215" t="s">
        <v>4</v>
      </c>
      <c r="F81" s="337" t="s">
        <v>4</v>
      </c>
      <c r="G81" s="337" t="s">
        <v>4</v>
      </c>
      <c r="H81" s="337" t="s">
        <v>4</v>
      </c>
      <c r="I81" s="337" t="s">
        <v>4</v>
      </c>
      <c r="J81" s="337">
        <v>11</v>
      </c>
      <c r="K81" s="337">
        <v>2</v>
      </c>
      <c r="L81" s="337" t="s">
        <v>4</v>
      </c>
    </row>
    <row r="82" spans="1:12" s="335" customFormat="1" ht="12" customHeight="1" x14ac:dyDescent="0.2">
      <c r="A82" s="100"/>
      <c r="B82" s="216" t="s">
        <v>65</v>
      </c>
      <c r="C82" s="215">
        <v>129</v>
      </c>
      <c r="D82" s="215">
        <v>15</v>
      </c>
      <c r="E82" s="215">
        <v>3</v>
      </c>
      <c r="F82" s="337">
        <v>1</v>
      </c>
      <c r="G82" s="337">
        <v>1</v>
      </c>
      <c r="H82" s="337" t="s">
        <v>4</v>
      </c>
      <c r="I82" s="337" t="s">
        <v>4</v>
      </c>
      <c r="J82" s="337">
        <v>11</v>
      </c>
      <c r="K82" s="337" t="s">
        <v>4</v>
      </c>
      <c r="L82" s="337" t="s">
        <v>4</v>
      </c>
    </row>
    <row r="83" spans="1:12" s="335" customFormat="1" ht="12" customHeight="1" x14ac:dyDescent="0.2">
      <c r="A83" s="52"/>
      <c r="B83" s="155"/>
      <c r="C83" s="155"/>
      <c r="D83" s="155"/>
      <c r="E83" s="150"/>
      <c r="F83" s="336"/>
      <c r="G83" s="336"/>
      <c r="H83" s="336"/>
      <c r="I83" s="336"/>
      <c r="J83" s="336"/>
      <c r="K83" s="336"/>
      <c r="L83" s="336"/>
    </row>
    <row r="84" spans="1:12" ht="12" customHeight="1" x14ac:dyDescent="0.2">
      <c r="A84" s="15" t="s">
        <v>155</v>
      </c>
      <c r="B84" s="15"/>
      <c r="C84" s="15"/>
      <c r="D84" s="333"/>
      <c r="E84" s="332"/>
      <c r="F84" s="153"/>
      <c r="G84" s="153"/>
    </row>
    <row r="85" spans="1:12" ht="12" customHeight="1" x14ac:dyDescent="0.2">
      <c r="A85" s="330"/>
      <c r="B85" s="330"/>
      <c r="C85" s="330"/>
      <c r="D85" s="329"/>
      <c r="E85" s="328"/>
    </row>
    <row r="86" spans="1:12" ht="12" customHeight="1" x14ac:dyDescent="0.2">
      <c r="A86" s="52"/>
      <c r="B86" s="52"/>
      <c r="C86" s="52"/>
      <c r="D86" s="153"/>
      <c r="E86" s="153"/>
    </row>
    <row r="87" spans="1:12" ht="12" customHeight="1" x14ac:dyDescent="0.2">
      <c r="A87" s="326"/>
      <c r="B87" s="326"/>
      <c r="C87" s="326"/>
      <c r="D87" s="153"/>
      <c r="E87" s="325"/>
      <c r="F87" s="153"/>
    </row>
    <row r="88" spans="1:12" ht="12" customHeight="1" x14ac:dyDescent="0.2">
      <c r="A88" s="326"/>
      <c r="B88" s="326"/>
      <c r="C88" s="326"/>
      <c r="D88" s="326"/>
      <c r="E88" s="153"/>
      <c r="F88" s="325"/>
      <c r="G88" s="153"/>
    </row>
    <row r="89" spans="1:12" ht="12" customHeight="1" x14ac:dyDescent="0.2">
      <c r="A89" s="326"/>
      <c r="B89" s="326"/>
      <c r="C89" s="326"/>
      <c r="D89" s="326"/>
      <c r="E89" s="153"/>
      <c r="F89" s="325"/>
      <c r="G89" s="153"/>
    </row>
    <row r="90" spans="1:12" ht="12" customHeight="1" x14ac:dyDescent="0.2">
      <c r="A90" s="326"/>
      <c r="B90" s="326"/>
      <c r="C90" s="326"/>
      <c r="D90" s="326"/>
      <c r="E90" s="153"/>
      <c r="F90" s="325"/>
      <c r="G90" s="153"/>
    </row>
  </sheetData>
  <mergeCells count="40">
    <mergeCell ref="E2:L2"/>
    <mergeCell ref="F4:F7"/>
    <mergeCell ref="A2:B7"/>
    <mergeCell ref="C2:C7"/>
    <mergeCell ref="D2:D7"/>
    <mergeCell ref="A14:A16"/>
    <mergeCell ref="A11:A13"/>
    <mergeCell ref="G4:H4"/>
    <mergeCell ref="K3:K7"/>
    <mergeCell ref="E3:J3"/>
    <mergeCell ref="A17:A19"/>
    <mergeCell ref="G6:G7"/>
    <mergeCell ref="E4:E7"/>
    <mergeCell ref="A8:A10"/>
    <mergeCell ref="A20:A22"/>
    <mergeCell ref="A23:A25"/>
    <mergeCell ref="A29:A31"/>
    <mergeCell ref="A32:A34"/>
    <mergeCell ref="A35:A37"/>
    <mergeCell ref="K1:L1"/>
    <mergeCell ref="J4:J7"/>
    <mergeCell ref="I4:I7"/>
    <mergeCell ref="G5:H5"/>
    <mergeCell ref="L3:L7"/>
    <mergeCell ref="A56:A58"/>
    <mergeCell ref="A59:A61"/>
    <mergeCell ref="A38:A40"/>
    <mergeCell ref="A26:A28"/>
    <mergeCell ref="A53:A55"/>
    <mergeCell ref="A41:A43"/>
    <mergeCell ref="A47:A49"/>
    <mergeCell ref="A50:A52"/>
    <mergeCell ref="A44:A46"/>
    <mergeCell ref="A80:A82"/>
    <mergeCell ref="A62:A64"/>
    <mergeCell ref="A65:A67"/>
    <mergeCell ref="A68:A70"/>
    <mergeCell ref="A71:A73"/>
    <mergeCell ref="A74:A76"/>
    <mergeCell ref="A77:A79"/>
  </mergeCells>
  <phoneticPr fontId="6"/>
  <pageMargins left="0.59" right="0.21" top="0.78740157480314965" bottom="0.67" header="0" footer="0"/>
  <pageSetup paperSize="9" orientation="landscape" r:id="rId1"/>
  <headerFooter alignWithMargins="0"/>
  <rowBreaks count="3" manualBreakCount="3">
    <brk id="22160" min="188" max="40220" man="1"/>
    <brk id="26140" min="184" max="46680" man="1"/>
    <brk id="29988" min="180" max="505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8"/>
  <sheetViews>
    <sheetView showGridLines="0" view="pageBreakPreview" zoomScaleNormal="100" workbookViewId="0">
      <pane xSplit="1" ySplit="9" topLeftCell="B10"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55000000000000004"/>
  <cols>
    <col min="1" max="1" width="11.6328125" style="2" customWidth="1"/>
    <col min="2" max="13" width="10.6328125" style="1" customWidth="1"/>
    <col min="14" max="15" width="6.7265625" style="1" customWidth="1"/>
    <col min="16" max="16384" width="9" style="1"/>
  </cols>
  <sheetData>
    <row r="1" spans="1:16" ht="18" customHeight="1" x14ac:dyDescent="0.55000000000000004">
      <c r="A1" s="52" t="s">
        <v>55</v>
      </c>
      <c r="B1" s="51"/>
      <c r="C1" s="51"/>
      <c r="D1" s="51"/>
      <c r="E1" s="51"/>
      <c r="F1" s="49"/>
      <c r="G1" s="49"/>
      <c r="H1" s="49"/>
      <c r="I1" s="49"/>
      <c r="J1" s="50"/>
      <c r="K1" s="49"/>
      <c r="L1" s="73"/>
      <c r="M1" s="73" t="s">
        <v>39</v>
      </c>
      <c r="O1" s="16"/>
    </row>
    <row r="2" spans="1:16" ht="15" customHeight="1" x14ac:dyDescent="0.55000000000000004">
      <c r="A2" s="47"/>
      <c r="B2" s="42" t="s">
        <v>54</v>
      </c>
      <c r="C2" s="72"/>
      <c r="D2" s="72"/>
      <c r="E2" s="72"/>
      <c r="F2" s="72"/>
      <c r="G2" s="72"/>
      <c r="H2" s="72"/>
      <c r="I2" s="72"/>
      <c r="J2" s="72"/>
      <c r="K2" s="72"/>
      <c r="L2" s="71"/>
      <c r="M2" s="70"/>
      <c r="N2" s="45"/>
      <c r="O2" s="39"/>
      <c r="P2" s="16"/>
    </row>
    <row r="3" spans="1:16" ht="15" customHeight="1" x14ac:dyDescent="0.55000000000000004">
      <c r="A3" s="44"/>
      <c r="B3" s="66" t="s">
        <v>53</v>
      </c>
      <c r="C3" s="64"/>
      <c r="D3" s="66" t="s">
        <v>52</v>
      </c>
      <c r="E3" s="64"/>
      <c r="F3" s="68" t="s">
        <v>51</v>
      </c>
      <c r="G3" s="69"/>
      <c r="H3" s="68" t="s">
        <v>50</v>
      </c>
      <c r="I3" s="67"/>
      <c r="J3" s="66" t="s">
        <v>49</v>
      </c>
      <c r="K3" s="64"/>
      <c r="L3" s="65" t="s">
        <v>48</v>
      </c>
      <c r="M3" s="64"/>
      <c r="N3" s="40"/>
      <c r="O3" s="39"/>
      <c r="P3" s="16"/>
    </row>
    <row r="4" spans="1:16" ht="15" customHeight="1" x14ac:dyDescent="0.55000000000000004">
      <c r="A4" s="44"/>
      <c r="B4" s="59"/>
      <c r="C4" s="57"/>
      <c r="D4" s="59"/>
      <c r="E4" s="57"/>
      <c r="F4" s="63"/>
      <c r="G4" s="62"/>
      <c r="H4" s="61" t="s">
        <v>47</v>
      </c>
      <c r="I4" s="60"/>
      <c r="J4" s="59"/>
      <c r="K4" s="57"/>
      <c r="L4" s="58"/>
      <c r="M4" s="57"/>
      <c r="N4" s="56"/>
      <c r="O4" s="55"/>
      <c r="P4" s="16"/>
    </row>
    <row r="5" spans="1:16" ht="28.5" customHeight="1" x14ac:dyDescent="0.55000000000000004">
      <c r="A5" s="38"/>
      <c r="B5" s="54" t="s">
        <v>46</v>
      </c>
      <c r="C5" s="53" t="s">
        <v>45</v>
      </c>
      <c r="D5" s="54" t="s">
        <v>46</v>
      </c>
      <c r="E5" s="53" t="s">
        <v>45</v>
      </c>
      <c r="F5" s="54" t="s">
        <v>46</v>
      </c>
      <c r="G5" s="53" t="s">
        <v>45</v>
      </c>
      <c r="H5" s="54" t="s">
        <v>46</v>
      </c>
      <c r="I5" s="53" t="s">
        <v>45</v>
      </c>
      <c r="J5" s="54" t="s">
        <v>46</v>
      </c>
      <c r="K5" s="53" t="s">
        <v>45</v>
      </c>
      <c r="L5" s="54" t="s">
        <v>46</v>
      </c>
      <c r="M5" s="53" t="s">
        <v>45</v>
      </c>
      <c r="N5" s="35"/>
      <c r="O5" s="34"/>
      <c r="P5" s="16"/>
    </row>
    <row r="6" spans="1:16" s="3" customFormat="1" x14ac:dyDescent="0.55000000000000004">
      <c r="A6" s="33" t="s">
        <v>29</v>
      </c>
      <c r="B6" s="28">
        <v>4758</v>
      </c>
      <c r="C6" s="28">
        <v>90367</v>
      </c>
      <c r="D6" s="28">
        <v>97</v>
      </c>
      <c r="E6" s="28">
        <v>1841</v>
      </c>
      <c r="F6" s="28">
        <v>355</v>
      </c>
      <c r="G6" s="28">
        <v>4607</v>
      </c>
      <c r="H6" s="28">
        <v>16</v>
      </c>
      <c r="I6" s="28">
        <v>483</v>
      </c>
      <c r="J6" s="28">
        <v>1008</v>
      </c>
      <c r="K6" s="32">
        <v>19837</v>
      </c>
      <c r="L6" s="28">
        <v>28</v>
      </c>
      <c r="M6" s="28">
        <v>564</v>
      </c>
      <c r="N6" s="30"/>
      <c r="O6" s="29"/>
      <c r="P6" s="12"/>
    </row>
    <row r="7" spans="1:16" s="3" customFormat="1" x14ac:dyDescent="0.55000000000000004">
      <c r="A7" s="33" t="s">
        <v>44</v>
      </c>
      <c r="B7" s="28">
        <f>SUM(B8:B9)</f>
        <v>175</v>
      </c>
      <c r="C7" s="28">
        <f>SUM(C8:C9)</f>
        <v>4627</v>
      </c>
      <c r="D7" s="28">
        <f>SUM(D8:D9)</f>
        <v>2</v>
      </c>
      <c r="E7" s="28">
        <f>SUM(E8:E9)</f>
        <v>92</v>
      </c>
      <c r="F7" s="28">
        <f>SUM(F8:F9)</f>
        <v>48</v>
      </c>
      <c r="G7" s="28">
        <f>SUM(G8:G9)</f>
        <v>1169</v>
      </c>
      <c r="H7" s="28">
        <f>SUM(H8:H9)</f>
        <v>1</v>
      </c>
      <c r="I7" s="28">
        <f>SUM(I8:I9)</f>
        <v>23</v>
      </c>
      <c r="J7" s="28">
        <f>SUM(J8:J9)</f>
        <v>63</v>
      </c>
      <c r="K7" s="28">
        <f>SUM(K8:K9)</f>
        <v>1146</v>
      </c>
      <c r="L7" s="28">
        <f>SUM(L8:L9)</f>
        <v>0</v>
      </c>
      <c r="M7" s="28">
        <f>SUM(M8:M9)</f>
        <v>0</v>
      </c>
      <c r="N7" s="30"/>
      <c r="O7" s="29"/>
      <c r="P7" s="12"/>
    </row>
    <row r="8" spans="1:16" x14ac:dyDescent="0.55000000000000004">
      <c r="A8" s="21" t="s">
        <v>43</v>
      </c>
      <c r="B8" s="20">
        <v>65</v>
      </c>
      <c r="C8" s="20">
        <v>2666</v>
      </c>
      <c r="D8" s="20">
        <v>1</v>
      </c>
      <c r="E8" s="20">
        <v>32</v>
      </c>
      <c r="F8" s="20">
        <v>1</v>
      </c>
      <c r="G8" s="20">
        <v>259</v>
      </c>
      <c r="H8" s="20">
        <v>1</v>
      </c>
      <c r="I8" s="20">
        <v>23</v>
      </c>
      <c r="J8" s="20">
        <v>19</v>
      </c>
      <c r="K8" s="20">
        <v>490</v>
      </c>
      <c r="L8" s="20">
        <v>0</v>
      </c>
      <c r="M8" s="20">
        <v>0</v>
      </c>
      <c r="N8" s="19"/>
      <c r="O8" s="14"/>
      <c r="P8" s="16"/>
    </row>
    <row r="9" spans="1:16" s="24" customFormat="1" x14ac:dyDescent="0.55000000000000004">
      <c r="A9" s="21" t="s">
        <v>42</v>
      </c>
      <c r="B9" s="20">
        <f>IF(SUM(B10:B17)=0,"-",SUM(B10:B17))</f>
        <v>110</v>
      </c>
      <c r="C9" s="20">
        <f>IF(SUM(C10:C17)=0,"-",SUM(C10:C17))</f>
        <v>1961</v>
      </c>
      <c r="D9" s="20">
        <f>IF(SUM(D10:D17)=0,"-",SUM(D10:D17))</f>
        <v>1</v>
      </c>
      <c r="E9" s="20">
        <f>IF(SUM(E10:E17)=0,"-",SUM(E10:E17))</f>
        <v>60</v>
      </c>
      <c r="F9" s="20">
        <f>IF(SUM(F10:F17)=0,"-",SUM(F10:F17))</f>
        <v>47</v>
      </c>
      <c r="G9" s="20">
        <f>IF(SUM(G10:G17)=0,"-",SUM(G10:G17))</f>
        <v>910</v>
      </c>
      <c r="H9" s="20" t="str">
        <f>IF(SUM(H10:H17)=0,"-",SUM(H10:H17))</f>
        <v>-</v>
      </c>
      <c r="I9" s="20" t="str">
        <f>IF(SUM(I10:I17)=0,"-",SUM(I10:I17))</f>
        <v>-</v>
      </c>
      <c r="J9" s="20">
        <f>IF(SUM(J10:J17)=0,"-",SUM(J10:J17))</f>
        <v>44</v>
      </c>
      <c r="K9" s="20">
        <f>IF(SUM(K10:K17)=0,"-",SUM(K10:K17))</f>
        <v>656</v>
      </c>
      <c r="L9" s="20" t="str">
        <f>IF(SUM(L10:L17)=0,"-",SUM(L10:L17))</f>
        <v>-</v>
      </c>
      <c r="M9" s="20" t="str">
        <f>IF(SUM(M10:M17)=0,"-",SUM(M10:M17))</f>
        <v>-</v>
      </c>
      <c r="N9" s="27"/>
      <c r="O9" s="26"/>
      <c r="P9" s="25"/>
    </row>
    <row r="10" spans="1:16" x14ac:dyDescent="0.55000000000000004">
      <c r="A10" s="18" t="s">
        <v>25</v>
      </c>
      <c r="B10" s="17">
        <v>21</v>
      </c>
      <c r="C10" s="17">
        <v>400</v>
      </c>
      <c r="D10" s="17" t="s">
        <v>4</v>
      </c>
      <c r="E10" s="17" t="s">
        <v>4</v>
      </c>
      <c r="F10" s="17">
        <v>1</v>
      </c>
      <c r="G10" s="17">
        <v>30</v>
      </c>
      <c r="H10" s="17" t="s">
        <v>4</v>
      </c>
      <c r="I10" s="17"/>
      <c r="J10" s="17">
        <v>4</v>
      </c>
      <c r="K10" s="17">
        <v>261</v>
      </c>
      <c r="L10" s="17" t="s">
        <v>4</v>
      </c>
      <c r="M10" s="17" t="s">
        <v>4</v>
      </c>
      <c r="N10" s="19"/>
      <c r="O10" s="14"/>
      <c r="P10" s="16"/>
    </row>
    <row r="11" spans="1:16" x14ac:dyDescent="0.55000000000000004">
      <c r="A11" s="18" t="s">
        <v>24</v>
      </c>
      <c r="B11" s="17">
        <v>26</v>
      </c>
      <c r="C11" s="17">
        <v>494</v>
      </c>
      <c r="D11" s="17">
        <v>1</v>
      </c>
      <c r="E11" s="17">
        <v>60</v>
      </c>
      <c r="F11" s="17" t="s">
        <v>4</v>
      </c>
      <c r="G11" s="17" t="s">
        <v>4</v>
      </c>
      <c r="H11" s="17" t="s">
        <v>4</v>
      </c>
      <c r="I11" s="17" t="s">
        <v>4</v>
      </c>
      <c r="J11" s="17">
        <v>3</v>
      </c>
      <c r="K11" s="17">
        <v>30</v>
      </c>
      <c r="L11" s="17" t="s">
        <v>4</v>
      </c>
      <c r="M11" s="17" t="s">
        <v>4</v>
      </c>
      <c r="N11" s="19"/>
      <c r="O11" s="14"/>
      <c r="P11" s="16"/>
    </row>
    <row r="12" spans="1:16" x14ac:dyDescent="0.55000000000000004">
      <c r="A12" s="18" t="s">
        <v>23</v>
      </c>
      <c r="B12" s="17">
        <v>9</v>
      </c>
      <c r="C12" s="17">
        <v>275</v>
      </c>
      <c r="D12" s="17" t="s">
        <v>4</v>
      </c>
      <c r="E12" s="17" t="s">
        <v>4</v>
      </c>
      <c r="F12" s="17">
        <v>4</v>
      </c>
      <c r="G12" s="17">
        <v>182</v>
      </c>
      <c r="H12" s="17" t="s">
        <v>4</v>
      </c>
      <c r="I12" s="17" t="s">
        <v>4</v>
      </c>
      <c r="J12" s="17">
        <v>8</v>
      </c>
      <c r="K12" s="17">
        <v>140</v>
      </c>
      <c r="L12" s="17" t="s">
        <v>4</v>
      </c>
      <c r="M12" s="17" t="s">
        <v>4</v>
      </c>
      <c r="N12" s="19"/>
      <c r="O12" s="14"/>
      <c r="P12" s="16"/>
    </row>
    <row r="13" spans="1:16" x14ac:dyDescent="0.55000000000000004">
      <c r="A13" s="18" t="s">
        <v>22</v>
      </c>
      <c r="B13" s="17">
        <v>11</v>
      </c>
      <c r="C13" s="17">
        <v>297</v>
      </c>
      <c r="D13" s="17" t="s">
        <v>4</v>
      </c>
      <c r="E13" s="17" t="s">
        <v>4</v>
      </c>
      <c r="F13" s="17">
        <v>41</v>
      </c>
      <c r="G13" s="17">
        <v>690</v>
      </c>
      <c r="H13" s="17" t="s">
        <v>4</v>
      </c>
      <c r="I13" s="17" t="s">
        <v>4</v>
      </c>
      <c r="J13" s="17">
        <v>5</v>
      </c>
      <c r="K13" s="17">
        <v>88</v>
      </c>
      <c r="L13" s="17" t="s">
        <v>4</v>
      </c>
      <c r="M13" s="17" t="s">
        <v>4</v>
      </c>
      <c r="N13" s="19"/>
      <c r="O13" s="14"/>
      <c r="P13" s="16"/>
    </row>
    <row r="14" spans="1:16" x14ac:dyDescent="0.55000000000000004">
      <c r="A14" s="18" t="s">
        <v>41</v>
      </c>
      <c r="B14" s="17">
        <v>16</v>
      </c>
      <c r="C14" s="17">
        <v>178</v>
      </c>
      <c r="D14" s="17" t="s">
        <v>4</v>
      </c>
      <c r="E14" s="17" t="s">
        <v>4</v>
      </c>
      <c r="F14" s="17" t="s">
        <v>4</v>
      </c>
      <c r="G14" s="17" t="s">
        <v>4</v>
      </c>
      <c r="H14" s="17" t="s">
        <v>4</v>
      </c>
      <c r="I14" s="17" t="s">
        <v>4</v>
      </c>
      <c r="J14" s="17" t="s">
        <v>4</v>
      </c>
      <c r="K14" s="17" t="s">
        <v>4</v>
      </c>
      <c r="L14" s="17" t="s">
        <v>4</v>
      </c>
      <c r="M14" s="17" t="s">
        <v>4</v>
      </c>
      <c r="N14" s="19"/>
      <c r="O14" s="14"/>
      <c r="P14" s="16"/>
    </row>
    <row r="15" spans="1:16" x14ac:dyDescent="0.55000000000000004">
      <c r="A15" s="18" t="s">
        <v>20</v>
      </c>
      <c r="B15" s="17">
        <v>8</v>
      </c>
      <c r="C15" s="17">
        <v>129</v>
      </c>
      <c r="D15" s="17" t="s">
        <v>4</v>
      </c>
      <c r="E15" s="17" t="s">
        <v>4</v>
      </c>
      <c r="F15" s="17">
        <v>1</v>
      </c>
      <c r="G15" s="17">
        <v>8</v>
      </c>
      <c r="H15" s="17" t="s">
        <v>4</v>
      </c>
      <c r="I15" s="17" t="s">
        <v>4</v>
      </c>
      <c r="J15" s="17">
        <v>8</v>
      </c>
      <c r="K15" s="17">
        <v>102</v>
      </c>
      <c r="L15" s="17" t="s">
        <v>4</v>
      </c>
      <c r="M15" s="17" t="s">
        <v>4</v>
      </c>
      <c r="N15" s="19"/>
      <c r="O15" s="14"/>
      <c r="P15" s="16"/>
    </row>
    <row r="16" spans="1:16" x14ac:dyDescent="0.55000000000000004">
      <c r="A16" s="18" t="s">
        <v>19</v>
      </c>
      <c r="B16" s="17">
        <v>1</v>
      </c>
      <c r="C16" s="17">
        <v>38</v>
      </c>
      <c r="D16" s="17" t="s">
        <v>4</v>
      </c>
      <c r="E16" s="17" t="s">
        <v>4</v>
      </c>
      <c r="F16" s="17" t="s">
        <v>4</v>
      </c>
      <c r="G16" s="17" t="s">
        <v>4</v>
      </c>
      <c r="H16" s="17" t="s">
        <v>4</v>
      </c>
      <c r="I16" s="17" t="s">
        <v>4</v>
      </c>
      <c r="J16" s="17">
        <v>16</v>
      </c>
      <c r="K16" s="17">
        <v>35</v>
      </c>
      <c r="L16" s="17" t="s">
        <v>4</v>
      </c>
      <c r="M16" s="17" t="s">
        <v>4</v>
      </c>
      <c r="N16" s="19"/>
      <c r="O16" s="14"/>
      <c r="P16" s="16"/>
    </row>
    <row r="17" spans="1:16" x14ac:dyDescent="0.55000000000000004">
      <c r="A17" s="18" t="s">
        <v>18</v>
      </c>
      <c r="B17" s="17">
        <v>18</v>
      </c>
      <c r="C17" s="17">
        <v>150</v>
      </c>
      <c r="D17" s="17" t="s">
        <v>4</v>
      </c>
      <c r="E17" s="17" t="s">
        <v>4</v>
      </c>
      <c r="F17" s="17" t="s">
        <v>4</v>
      </c>
      <c r="G17" s="17" t="s">
        <v>4</v>
      </c>
      <c r="H17" s="17" t="s">
        <v>4</v>
      </c>
      <c r="I17" s="17" t="s">
        <v>4</v>
      </c>
      <c r="J17" s="17" t="s">
        <v>4</v>
      </c>
      <c r="K17" s="17" t="s">
        <v>4</v>
      </c>
      <c r="L17" s="17" t="s">
        <v>4</v>
      </c>
      <c r="M17" s="17" t="s">
        <v>4</v>
      </c>
      <c r="N17" s="19"/>
      <c r="O17" s="14"/>
      <c r="P17" s="16"/>
    </row>
    <row r="18" spans="1:16" ht="54" x14ac:dyDescent="0.55000000000000004">
      <c r="A18" s="23" t="s">
        <v>17</v>
      </c>
      <c r="B18" s="22">
        <f>B19</f>
        <v>130</v>
      </c>
      <c r="C18" s="22">
        <f>C19</f>
        <v>1675</v>
      </c>
      <c r="D18" s="22" t="str">
        <f>D19</f>
        <v>-</v>
      </c>
      <c r="E18" s="22" t="str">
        <f>E19</f>
        <v>-</v>
      </c>
      <c r="F18" s="22">
        <f>F19</f>
        <v>15</v>
      </c>
      <c r="G18" s="22">
        <f>G19</f>
        <v>183</v>
      </c>
      <c r="H18" s="22" t="str">
        <f>H19</f>
        <v>-</v>
      </c>
      <c r="I18" s="22" t="str">
        <f>I19</f>
        <v>-</v>
      </c>
      <c r="J18" s="22">
        <f>J19</f>
        <v>34</v>
      </c>
      <c r="K18" s="22">
        <f>K19</f>
        <v>297</v>
      </c>
      <c r="L18" s="22" t="str">
        <f>L19</f>
        <v>-</v>
      </c>
      <c r="M18" s="22" t="str">
        <f>M19</f>
        <v>-</v>
      </c>
      <c r="N18" s="19"/>
      <c r="O18" s="14"/>
      <c r="P18" s="16"/>
    </row>
    <row r="19" spans="1:16" x14ac:dyDescent="0.55000000000000004">
      <c r="A19" s="21" t="s">
        <v>16</v>
      </c>
      <c r="B19" s="20">
        <v>130</v>
      </c>
      <c r="C19" s="20">
        <v>1675</v>
      </c>
      <c r="D19" s="20" t="s">
        <v>4</v>
      </c>
      <c r="E19" s="20" t="s">
        <v>4</v>
      </c>
      <c r="F19" s="20">
        <v>15</v>
      </c>
      <c r="G19" s="20">
        <v>183</v>
      </c>
      <c r="H19" s="20" t="s">
        <v>4</v>
      </c>
      <c r="I19" s="20" t="s">
        <v>4</v>
      </c>
      <c r="J19" s="20">
        <v>34</v>
      </c>
      <c r="K19" s="20">
        <v>297</v>
      </c>
      <c r="L19" s="20" t="s">
        <v>4</v>
      </c>
      <c r="M19" s="20" t="s">
        <v>4</v>
      </c>
      <c r="N19" s="19"/>
      <c r="O19" s="14"/>
      <c r="P19" s="16"/>
    </row>
    <row r="20" spans="1:16" x14ac:dyDescent="0.55000000000000004">
      <c r="A20" s="18" t="s">
        <v>15</v>
      </c>
      <c r="B20" s="17">
        <v>33</v>
      </c>
      <c r="C20" s="17">
        <v>333</v>
      </c>
      <c r="D20" s="17">
        <v>0</v>
      </c>
      <c r="E20" s="17">
        <v>0</v>
      </c>
      <c r="F20" s="17">
        <v>0</v>
      </c>
      <c r="G20" s="17">
        <v>0</v>
      </c>
      <c r="H20" s="17">
        <v>0</v>
      </c>
      <c r="I20" s="17">
        <v>0</v>
      </c>
      <c r="J20" s="17">
        <v>20</v>
      </c>
      <c r="K20" s="17">
        <v>73</v>
      </c>
      <c r="L20" s="17">
        <v>0</v>
      </c>
      <c r="M20" s="17">
        <v>0</v>
      </c>
      <c r="N20" s="19"/>
      <c r="O20" s="14"/>
      <c r="P20" s="16"/>
    </row>
    <row r="21" spans="1:16" x14ac:dyDescent="0.55000000000000004">
      <c r="A21" s="18" t="s">
        <v>14</v>
      </c>
      <c r="B21" s="17">
        <v>43</v>
      </c>
      <c r="C21" s="17">
        <v>500</v>
      </c>
      <c r="D21" s="17">
        <v>0</v>
      </c>
      <c r="E21" s="17">
        <v>0</v>
      </c>
      <c r="F21" s="17">
        <v>15</v>
      </c>
      <c r="G21" s="17">
        <v>183</v>
      </c>
      <c r="H21" s="17">
        <v>0</v>
      </c>
      <c r="I21" s="17">
        <v>0</v>
      </c>
      <c r="J21" s="17">
        <v>10</v>
      </c>
      <c r="K21" s="17">
        <v>141</v>
      </c>
      <c r="L21" s="17">
        <v>0</v>
      </c>
      <c r="M21" s="17">
        <v>0</v>
      </c>
      <c r="N21" s="19"/>
      <c r="O21" s="14"/>
      <c r="P21" s="16"/>
    </row>
    <row r="22" spans="1:16" x14ac:dyDescent="0.55000000000000004">
      <c r="A22" s="18" t="s">
        <v>13</v>
      </c>
      <c r="B22" s="17">
        <v>50</v>
      </c>
      <c r="C22" s="17">
        <v>753</v>
      </c>
      <c r="D22" s="17">
        <v>0</v>
      </c>
      <c r="E22" s="17">
        <v>0</v>
      </c>
      <c r="F22" s="17">
        <v>0</v>
      </c>
      <c r="G22" s="17">
        <v>0</v>
      </c>
      <c r="H22" s="17">
        <v>0</v>
      </c>
      <c r="I22" s="17">
        <v>0</v>
      </c>
      <c r="J22" s="17">
        <v>0</v>
      </c>
      <c r="K22" s="17">
        <v>0</v>
      </c>
      <c r="L22" s="17">
        <v>0</v>
      </c>
      <c r="M22" s="17">
        <v>0</v>
      </c>
      <c r="N22" s="19"/>
      <c r="O22" s="14"/>
      <c r="P22" s="16"/>
    </row>
    <row r="23" spans="1:16" x14ac:dyDescent="0.55000000000000004">
      <c r="A23" s="18" t="s">
        <v>12</v>
      </c>
      <c r="B23" s="17">
        <v>4</v>
      </c>
      <c r="C23" s="17">
        <v>89</v>
      </c>
      <c r="D23" s="17">
        <v>0</v>
      </c>
      <c r="E23" s="17">
        <v>0</v>
      </c>
      <c r="F23" s="17">
        <v>0</v>
      </c>
      <c r="G23" s="17">
        <v>0</v>
      </c>
      <c r="H23" s="17">
        <v>0</v>
      </c>
      <c r="I23" s="17">
        <v>0</v>
      </c>
      <c r="J23" s="17">
        <v>4</v>
      </c>
      <c r="K23" s="17">
        <v>83</v>
      </c>
      <c r="L23" s="17">
        <v>0</v>
      </c>
      <c r="M23" s="17">
        <v>0</v>
      </c>
      <c r="N23" s="19"/>
      <c r="O23" s="14"/>
      <c r="P23" s="16"/>
    </row>
    <row r="24" spans="1:16" ht="54" x14ac:dyDescent="0.55000000000000004">
      <c r="A24" s="23" t="s">
        <v>11</v>
      </c>
      <c r="B24" s="22">
        <f>B25</f>
        <v>138</v>
      </c>
      <c r="C24" s="22">
        <f>C25</f>
        <v>1657</v>
      </c>
      <c r="D24" s="22" t="str">
        <f>D25</f>
        <v>-</v>
      </c>
      <c r="E24" s="22" t="str">
        <f>E25</f>
        <v>-</v>
      </c>
      <c r="F24" s="22" t="str">
        <f>F25</f>
        <v>-</v>
      </c>
      <c r="G24" s="22" t="str">
        <f>G25</f>
        <v>-</v>
      </c>
      <c r="H24" s="22" t="str">
        <f>H25</f>
        <v>-</v>
      </c>
      <c r="I24" s="22" t="str">
        <f>I25</f>
        <v>-</v>
      </c>
      <c r="J24" s="22">
        <f>J25</f>
        <v>6</v>
      </c>
      <c r="K24" s="22">
        <f>K25</f>
        <v>121</v>
      </c>
      <c r="L24" s="22" t="str">
        <f>L25</f>
        <v>-</v>
      </c>
      <c r="M24" s="22" t="str">
        <f>M25</f>
        <v>-</v>
      </c>
      <c r="N24" s="19"/>
      <c r="O24" s="14"/>
      <c r="P24" s="16"/>
    </row>
    <row r="25" spans="1:16" x14ac:dyDescent="0.55000000000000004">
      <c r="A25" s="21" t="s">
        <v>10</v>
      </c>
      <c r="B25" s="20">
        <v>138</v>
      </c>
      <c r="C25" s="20">
        <v>1657</v>
      </c>
      <c r="D25" s="20" t="s">
        <v>4</v>
      </c>
      <c r="E25" s="20" t="s">
        <v>4</v>
      </c>
      <c r="F25" s="20" t="s">
        <v>4</v>
      </c>
      <c r="G25" s="20" t="s">
        <v>4</v>
      </c>
      <c r="H25" s="20" t="s">
        <v>4</v>
      </c>
      <c r="I25" s="20" t="s">
        <v>4</v>
      </c>
      <c r="J25" s="20">
        <v>6</v>
      </c>
      <c r="K25" s="20">
        <v>121</v>
      </c>
      <c r="L25" s="20" t="s">
        <v>4</v>
      </c>
      <c r="M25" s="20" t="s">
        <v>4</v>
      </c>
      <c r="N25" s="19"/>
      <c r="O25" s="14"/>
      <c r="P25" s="16"/>
    </row>
    <row r="26" spans="1:16" x14ac:dyDescent="0.55000000000000004">
      <c r="A26" s="18" t="s">
        <v>9</v>
      </c>
      <c r="B26" s="17">
        <v>95</v>
      </c>
      <c r="C26" s="17">
        <v>761</v>
      </c>
      <c r="D26" s="17" t="s">
        <v>4</v>
      </c>
      <c r="E26" s="17" t="s">
        <v>4</v>
      </c>
      <c r="F26" s="17" t="s">
        <v>4</v>
      </c>
      <c r="G26" s="17" t="s">
        <v>4</v>
      </c>
      <c r="H26" s="17" t="s">
        <v>4</v>
      </c>
      <c r="I26" s="17" t="s">
        <v>4</v>
      </c>
      <c r="J26" s="17">
        <v>1</v>
      </c>
      <c r="K26" s="17">
        <v>17</v>
      </c>
      <c r="L26" s="17" t="s">
        <v>4</v>
      </c>
      <c r="M26" s="17" t="s">
        <v>4</v>
      </c>
      <c r="N26" s="19"/>
      <c r="O26" s="14"/>
      <c r="P26" s="16"/>
    </row>
    <row r="27" spans="1:16" x14ac:dyDescent="0.55000000000000004">
      <c r="A27" s="18" t="s">
        <v>8</v>
      </c>
      <c r="B27" s="17">
        <v>16</v>
      </c>
      <c r="C27" s="17">
        <v>338</v>
      </c>
      <c r="D27" s="17" t="s">
        <v>4</v>
      </c>
      <c r="E27" s="17" t="s">
        <v>4</v>
      </c>
      <c r="F27" s="17" t="s">
        <v>4</v>
      </c>
      <c r="G27" s="17" t="s">
        <v>4</v>
      </c>
      <c r="H27" s="17" t="s">
        <v>4</v>
      </c>
      <c r="I27" s="17" t="s">
        <v>4</v>
      </c>
      <c r="J27" s="17" t="s">
        <v>4</v>
      </c>
      <c r="K27" s="17" t="s">
        <v>4</v>
      </c>
      <c r="L27" s="17" t="s">
        <v>4</v>
      </c>
      <c r="M27" s="17" t="s">
        <v>4</v>
      </c>
      <c r="N27" s="19"/>
      <c r="O27" s="14"/>
      <c r="P27" s="16"/>
    </row>
    <row r="28" spans="1:16" x14ac:dyDescent="0.55000000000000004">
      <c r="A28" s="18" t="s">
        <v>7</v>
      </c>
      <c r="B28" s="17">
        <v>7</v>
      </c>
      <c r="C28" s="17">
        <v>285</v>
      </c>
      <c r="D28" s="17" t="s">
        <v>4</v>
      </c>
      <c r="E28" s="17" t="s">
        <v>4</v>
      </c>
      <c r="F28" s="17" t="s">
        <v>4</v>
      </c>
      <c r="G28" s="17" t="s">
        <v>4</v>
      </c>
      <c r="H28" s="17" t="s">
        <v>4</v>
      </c>
      <c r="I28" s="17" t="s">
        <v>4</v>
      </c>
      <c r="J28" s="17">
        <v>5</v>
      </c>
      <c r="K28" s="17">
        <v>104</v>
      </c>
      <c r="L28" s="17" t="s">
        <v>4</v>
      </c>
      <c r="M28" s="17" t="s">
        <v>4</v>
      </c>
      <c r="N28" s="19"/>
      <c r="O28" s="14"/>
      <c r="P28" s="16"/>
    </row>
    <row r="29" spans="1:16" x14ac:dyDescent="0.55000000000000004">
      <c r="A29" s="18" t="s">
        <v>6</v>
      </c>
      <c r="B29" s="17">
        <v>16</v>
      </c>
      <c r="C29" s="17">
        <v>203</v>
      </c>
      <c r="D29" s="17" t="s">
        <v>4</v>
      </c>
      <c r="E29" s="17" t="s">
        <v>4</v>
      </c>
      <c r="F29" s="17" t="s">
        <v>4</v>
      </c>
      <c r="G29" s="17" t="s">
        <v>4</v>
      </c>
      <c r="H29" s="17" t="s">
        <v>4</v>
      </c>
      <c r="I29" s="17" t="s">
        <v>4</v>
      </c>
      <c r="J29" s="17" t="s">
        <v>4</v>
      </c>
      <c r="K29" s="17" t="s">
        <v>4</v>
      </c>
      <c r="L29" s="17" t="s">
        <v>4</v>
      </c>
      <c r="M29" s="17" t="s">
        <v>4</v>
      </c>
      <c r="N29" s="19"/>
      <c r="O29" s="14"/>
      <c r="P29" s="16"/>
    </row>
    <row r="30" spans="1:16" x14ac:dyDescent="0.55000000000000004">
      <c r="A30" s="18" t="s">
        <v>5</v>
      </c>
      <c r="B30" s="17">
        <v>4</v>
      </c>
      <c r="C30" s="17">
        <v>70</v>
      </c>
      <c r="D30" s="17" t="s">
        <v>4</v>
      </c>
      <c r="E30" s="17" t="s">
        <v>4</v>
      </c>
      <c r="F30" s="17" t="s">
        <v>4</v>
      </c>
      <c r="G30" s="17" t="s">
        <v>4</v>
      </c>
      <c r="H30" s="17" t="s">
        <v>4</v>
      </c>
      <c r="I30" s="17" t="s">
        <v>4</v>
      </c>
      <c r="J30" s="17" t="s">
        <v>4</v>
      </c>
      <c r="K30" s="17" t="s">
        <v>4</v>
      </c>
      <c r="L30" s="17" t="s">
        <v>4</v>
      </c>
      <c r="M30" s="17" t="s">
        <v>4</v>
      </c>
      <c r="N30" s="19"/>
      <c r="O30" s="14"/>
      <c r="P30" s="16"/>
    </row>
    <row r="31" spans="1:16" x14ac:dyDescent="0.55000000000000004">
      <c r="A31" s="15"/>
      <c r="B31" s="14"/>
      <c r="C31" s="14"/>
      <c r="D31" s="14"/>
      <c r="E31" s="14"/>
      <c r="F31" s="14"/>
      <c r="G31" s="14"/>
      <c r="H31" s="14"/>
      <c r="I31" s="14"/>
      <c r="J31" s="14"/>
      <c r="K31" s="14"/>
      <c r="L31" s="14"/>
      <c r="M31" s="14"/>
      <c r="N31" s="14"/>
      <c r="O31" s="14"/>
      <c r="P31" s="16"/>
    </row>
    <row r="32" spans="1:16" x14ac:dyDescent="0.55000000000000004">
      <c r="A32" s="13" t="s">
        <v>3</v>
      </c>
      <c r="B32" s="11"/>
      <c r="C32" s="11"/>
      <c r="D32" s="12"/>
      <c r="E32" s="12"/>
      <c r="F32" s="9"/>
      <c r="G32" s="9"/>
      <c r="H32" s="9"/>
      <c r="I32" s="9"/>
      <c r="J32" s="9"/>
      <c r="K32" s="11"/>
      <c r="L32" s="11"/>
      <c r="M32" s="11"/>
      <c r="N32" s="9"/>
      <c r="O32" s="9"/>
    </row>
    <row r="33" spans="1:17" x14ac:dyDescent="0.55000000000000004">
      <c r="A33" s="10"/>
      <c r="B33" s="9"/>
      <c r="C33" s="9"/>
      <c r="D33" s="9"/>
      <c r="E33" s="9"/>
      <c r="F33" s="9"/>
      <c r="G33" s="9"/>
      <c r="H33" s="9"/>
      <c r="I33" s="9"/>
      <c r="J33" s="9"/>
    </row>
    <row r="35" spans="1:17" x14ac:dyDescent="0.55000000000000004">
      <c r="A35" s="4"/>
      <c r="B35" s="3"/>
      <c r="C35" s="3"/>
      <c r="D35" s="3"/>
      <c r="E35" s="3"/>
      <c r="F35" s="3"/>
      <c r="G35" s="3"/>
      <c r="H35" s="3"/>
      <c r="I35" s="3"/>
      <c r="J35" s="3"/>
      <c r="K35" s="3"/>
      <c r="L35" s="3"/>
      <c r="M35" s="3"/>
      <c r="N35" s="3"/>
      <c r="O35" s="3"/>
      <c r="P35" s="3"/>
      <c r="Q35" s="3"/>
    </row>
    <row r="36" spans="1:17" x14ac:dyDescent="0.55000000000000004">
      <c r="A36" s="4"/>
      <c r="B36" s="3"/>
      <c r="C36" s="3"/>
      <c r="D36" s="3"/>
      <c r="E36" s="3"/>
      <c r="F36" s="3"/>
      <c r="G36" s="3"/>
      <c r="H36" s="3"/>
      <c r="I36" s="3"/>
      <c r="J36" s="3"/>
      <c r="K36" s="3"/>
      <c r="L36" s="3"/>
      <c r="M36" s="3"/>
      <c r="N36" s="3"/>
      <c r="O36" s="3"/>
      <c r="P36" s="3"/>
      <c r="Q36" s="3"/>
    </row>
    <row r="37" spans="1:17" x14ac:dyDescent="0.55000000000000004">
      <c r="A37" s="4"/>
      <c r="B37" s="3"/>
      <c r="C37" s="3"/>
      <c r="D37" s="3"/>
      <c r="E37" s="3"/>
      <c r="F37" s="3"/>
      <c r="G37" s="3"/>
      <c r="H37" s="3"/>
      <c r="I37" s="3"/>
      <c r="J37" s="3"/>
      <c r="K37" s="3"/>
      <c r="L37" s="3"/>
      <c r="M37" s="3"/>
      <c r="N37" s="3"/>
      <c r="O37" s="3"/>
      <c r="P37" s="3"/>
      <c r="Q37" s="3"/>
    </row>
    <row r="38" spans="1:17" x14ac:dyDescent="0.55000000000000004">
      <c r="A38" s="4"/>
      <c r="B38" s="3"/>
      <c r="C38" s="3"/>
      <c r="D38" s="3"/>
      <c r="E38" s="3"/>
      <c r="F38" s="3"/>
      <c r="G38" s="3"/>
      <c r="H38" s="3"/>
      <c r="I38" s="3"/>
      <c r="J38" s="3"/>
      <c r="K38" s="3"/>
      <c r="L38" s="3"/>
      <c r="M38" s="3"/>
      <c r="N38" s="3"/>
      <c r="O38" s="3"/>
      <c r="P38" s="3"/>
      <c r="Q38" s="3"/>
    </row>
  </sheetData>
  <mergeCells count="9">
    <mergeCell ref="N2:O3"/>
    <mergeCell ref="B2:M2"/>
    <mergeCell ref="B3:C4"/>
    <mergeCell ref="D3:E4"/>
    <mergeCell ref="F3:G4"/>
    <mergeCell ref="J3:K4"/>
    <mergeCell ref="L3:M4"/>
    <mergeCell ref="H3:I3"/>
    <mergeCell ref="H4:I4"/>
  </mergeCells>
  <phoneticPr fontId="3"/>
  <pageMargins left="1.1811023622047245" right="0.78740157480314965" top="1.1811023622047245" bottom="0.78740157480314965" header="0" footer="0"/>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44"/>
  <sheetViews>
    <sheetView showGridLines="0" view="pageBreakPreview" zoomScaleNormal="100" workbookViewId="0">
      <pane xSplit="1" ySplit="8" topLeftCell="B9"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55000000000000004"/>
  <cols>
    <col min="1" max="1" width="12" style="2" customWidth="1"/>
    <col min="2" max="17" width="10.6328125" style="1" customWidth="1"/>
    <col min="18" max="16384" width="9" style="1"/>
  </cols>
  <sheetData>
    <row r="1" spans="1:21" ht="18" customHeight="1" x14ac:dyDescent="0.55000000000000004">
      <c r="A1" s="15" t="s">
        <v>62</v>
      </c>
      <c r="B1" s="76"/>
      <c r="C1" s="76"/>
      <c r="D1" s="75"/>
      <c r="E1" s="75"/>
      <c r="F1" s="75"/>
      <c r="G1" s="75"/>
      <c r="H1" s="75"/>
      <c r="I1" s="75"/>
      <c r="J1" s="75"/>
      <c r="K1" s="75"/>
      <c r="L1" s="75"/>
      <c r="M1" s="75"/>
      <c r="N1" s="75"/>
      <c r="O1" s="75"/>
      <c r="P1" s="89"/>
      <c r="Q1" s="48" t="s">
        <v>39</v>
      </c>
      <c r="R1" s="76"/>
      <c r="S1" s="75"/>
      <c r="T1" s="75"/>
      <c r="U1" s="75"/>
    </row>
    <row r="2" spans="1:21" ht="12" customHeight="1" x14ac:dyDescent="0.55000000000000004">
      <c r="A2" s="47"/>
      <c r="B2" s="88" t="s">
        <v>61</v>
      </c>
      <c r="C2" s="88"/>
      <c r="D2" s="88"/>
      <c r="E2" s="88"/>
      <c r="F2" s="88"/>
      <c r="G2" s="88"/>
      <c r="H2" s="88"/>
      <c r="I2" s="88"/>
      <c r="J2" s="88"/>
      <c r="K2" s="88"/>
      <c r="L2" s="88"/>
      <c r="M2" s="88"/>
      <c r="N2" s="87"/>
      <c r="O2" s="87"/>
      <c r="P2" s="86" t="s">
        <v>60</v>
      </c>
      <c r="Q2" s="85"/>
      <c r="R2" s="76"/>
      <c r="S2" s="75"/>
      <c r="T2" s="75"/>
      <c r="U2" s="75"/>
    </row>
    <row r="3" spans="1:21" x14ac:dyDescent="0.55000000000000004">
      <c r="A3" s="84"/>
      <c r="B3" s="42" t="s">
        <v>34</v>
      </c>
      <c r="C3" s="83"/>
      <c r="D3" s="82" t="s">
        <v>33</v>
      </c>
      <c r="E3" s="83"/>
      <c r="F3" s="82" t="s">
        <v>32</v>
      </c>
      <c r="G3" s="83"/>
      <c r="H3" s="82" t="s">
        <v>59</v>
      </c>
      <c r="I3" s="83"/>
      <c r="J3" s="82" t="s">
        <v>58</v>
      </c>
      <c r="K3" s="43"/>
      <c r="L3" s="82" t="s">
        <v>57</v>
      </c>
      <c r="M3" s="43"/>
      <c r="N3" s="81" t="s">
        <v>49</v>
      </c>
      <c r="O3" s="80"/>
      <c r="P3" s="79"/>
      <c r="Q3" s="78"/>
      <c r="R3" s="76"/>
      <c r="S3" s="75"/>
      <c r="T3" s="75"/>
      <c r="U3" s="75"/>
    </row>
    <row r="4" spans="1:21" ht="36" x14ac:dyDescent="0.55000000000000004">
      <c r="A4" s="77"/>
      <c r="B4" s="53" t="s">
        <v>46</v>
      </c>
      <c r="C4" s="53" t="s">
        <v>56</v>
      </c>
      <c r="D4" s="53" t="s">
        <v>46</v>
      </c>
      <c r="E4" s="53" t="s">
        <v>56</v>
      </c>
      <c r="F4" s="53" t="s">
        <v>46</v>
      </c>
      <c r="G4" s="53" t="s">
        <v>56</v>
      </c>
      <c r="H4" s="53" t="s">
        <v>46</v>
      </c>
      <c r="I4" s="53" t="s">
        <v>56</v>
      </c>
      <c r="J4" s="53" t="s">
        <v>46</v>
      </c>
      <c r="K4" s="53" t="s">
        <v>56</v>
      </c>
      <c r="L4" s="53" t="s">
        <v>46</v>
      </c>
      <c r="M4" s="53" t="s">
        <v>56</v>
      </c>
      <c r="N4" s="53" t="s">
        <v>46</v>
      </c>
      <c r="O4" s="53" t="s">
        <v>56</v>
      </c>
      <c r="P4" s="53" t="s">
        <v>46</v>
      </c>
      <c r="Q4" s="53" t="s">
        <v>56</v>
      </c>
      <c r="R4" s="76"/>
      <c r="S4" s="75"/>
      <c r="T4" s="75"/>
      <c r="U4" s="75"/>
    </row>
    <row r="5" spans="1:21" x14ac:dyDescent="0.55000000000000004">
      <c r="A5" s="74" t="s">
        <v>29</v>
      </c>
      <c r="B5" s="28">
        <v>1116</v>
      </c>
      <c r="C5" s="28">
        <v>5013</v>
      </c>
      <c r="D5" s="28">
        <v>609</v>
      </c>
      <c r="E5" s="28">
        <v>1993</v>
      </c>
      <c r="F5" s="28">
        <v>908</v>
      </c>
      <c r="G5" s="28">
        <v>2679</v>
      </c>
      <c r="H5" s="28">
        <v>235</v>
      </c>
      <c r="I5" s="28">
        <v>2072</v>
      </c>
      <c r="J5" s="28">
        <v>110</v>
      </c>
      <c r="K5" s="28">
        <v>1724</v>
      </c>
      <c r="L5" s="28">
        <v>260</v>
      </c>
      <c r="M5" s="28">
        <v>456</v>
      </c>
      <c r="N5" s="28">
        <v>2593</v>
      </c>
      <c r="O5" s="28">
        <v>10764</v>
      </c>
      <c r="P5" s="28">
        <v>8523</v>
      </c>
      <c r="Q5" s="28">
        <v>41205</v>
      </c>
      <c r="R5" s="16"/>
    </row>
    <row r="6" spans="1:21" x14ac:dyDescent="0.55000000000000004">
      <c r="A6" s="74" t="s">
        <v>44</v>
      </c>
      <c r="B6" s="28">
        <f>SUM(B7:B8)</f>
        <v>49</v>
      </c>
      <c r="C6" s="28">
        <f>SUM(C7:C8)</f>
        <v>511</v>
      </c>
      <c r="D6" s="28">
        <f>SUM(D7:D8)</f>
        <v>48</v>
      </c>
      <c r="E6" s="28">
        <f>SUM(E7:E8)</f>
        <v>272</v>
      </c>
      <c r="F6" s="28">
        <f>SUM(F7:F8)</f>
        <v>48</v>
      </c>
      <c r="G6" s="28">
        <f>SUM(G7:G8)</f>
        <v>319</v>
      </c>
      <c r="H6" s="28">
        <f>SUM(H7:H8)</f>
        <v>2</v>
      </c>
      <c r="I6" s="28">
        <f>SUM(I7:I8)</f>
        <v>53</v>
      </c>
      <c r="J6" s="28">
        <f>SUM(J7:J8)</f>
        <v>3</v>
      </c>
      <c r="K6" s="28">
        <f>SUM(K7:K8)</f>
        <v>25</v>
      </c>
      <c r="L6" s="28">
        <f>SUM(L7:L8)</f>
        <v>4</v>
      </c>
      <c r="M6" s="28">
        <f>SUM(M7:M8)</f>
        <v>7</v>
      </c>
      <c r="N6" s="28">
        <f>SUM(N7:N8)</f>
        <v>56</v>
      </c>
      <c r="O6" s="28">
        <f>SUM(O7:O8)</f>
        <v>502</v>
      </c>
      <c r="P6" s="28">
        <f>SUM(P7:P8)</f>
        <v>308</v>
      </c>
      <c r="Q6" s="28">
        <f>SUM(Q7:Q8)</f>
        <v>3903</v>
      </c>
      <c r="R6" s="16"/>
    </row>
    <row r="7" spans="1:21" x14ac:dyDescent="0.55000000000000004">
      <c r="A7" s="21" t="s">
        <v>27</v>
      </c>
      <c r="B7" s="20">
        <v>5</v>
      </c>
      <c r="C7" s="20">
        <v>5</v>
      </c>
      <c r="D7" s="20">
        <v>13</v>
      </c>
      <c r="E7" s="20">
        <v>16</v>
      </c>
      <c r="F7" s="20">
        <v>6</v>
      </c>
      <c r="G7" s="20">
        <v>6</v>
      </c>
      <c r="H7" s="20">
        <v>0</v>
      </c>
      <c r="I7" s="20">
        <v>0</v>
      </c>
      <c r="J7" s="20">
        <v>0</v>
      </c>
      <c r="K7" s="20">
        <v>0</v>
      </c>
      <c r="L7" s="20">
        <v>1</v>
      </c>
      <c r="M7" s="20">
        <v>1</v>
      </c>
      <c r="N7" s="20">
        <v>7</v>
      </c>
      <c r="O7" s="20">
        <v>7</v>
      </c>
      <c r="P7" s="20">
        <v>11</v>
      </c>
      <c r="Q7" s="20">
        <v>11</v>
      </c>
      <c r="R7" s="16"/>
    </row>
    <row r="8" spans="1:21" s="24" customFormat="1" x14ac:dyDescent="0.55000000000000004">
      <c r="A8" s="21" t="s">
        <v>26</v>
      </c>
      <c r="B8" s="20">
        <f>IF(SUM(B9:B16)=0,"-",SUM(B9:B16))</f>
        <v>44</v>
      </c>
      <c r="C8" s="20">
        <f>IF(SUM(C9:C16)=0,"-",SUM(C9:C16))</f>
        <v>506</v>
      </c>
      <c r="D8" s="20">
        <f>IF(SUM(D9:D16)=0,"-",SUM(D9:D16))</f>
        <v>35</v>
      </c>
      <c r="E8" s="20">
        <f>IF(SUM(E9:E16)=0,"-",SUM(E9:E16))</f>
        <v>256</v>
      </c>
      <c r="F8" s="20">
        <f>IF(SUM(F9:F16)=0,"-",SUM(F9:F16))</f>
        <v>42</v>
      </c>
      <c r="G8" s="20">
        <f>IF(SUM(G9:G16)=0,"-",SUM(G9:G16))</f>
        <v>313</v>
      </c>
      <c r="H8" s="20">
        <f>IF(SUM(H9:H16)=0,"-",SUM(H9:H16))</f>
        <v>2</v>
      </c>
      <c r="I8" s="20">
        <f>IF(SUM(I9:I16)=0,"-",SUM(I9:I16))</f>
        <v>53</v>
      </c>
      <c r="J8" s="20">
        <f>IF(SUM(J9:J16)=0,"-",SUM(J9:J16))</f>
        <v>3</v>
      </c>
      <c r="K8" s="20">
        <f>IF(SUM(K9:K16)=0,"-",SUM(K9:K16))</f>
        <v>25</v>
      </c>
      <c r="L8" s="20">
        <f>IF(SUM(L9:L16)=0,"-",SUM(L9:L16))</f>
        <v>3</v>
      </c>
      <c r="M8" s="20">
        <f>IF(SUM(M9:M16)=0,"-",SUM(M9:M16))</f>
        <v>6</v>
      </c>
      <c r="N8" s="20">
        <f>IF(SUM(N9:N16)=0,"-",SUM(N9:N16))</f>
        <v>49</v>
      </c>
      <c r="O8" s="20">
        <f>IF(SUM(O9:O16)=0,"-",SUM(O9:O16))</f>
        <v>495</v>
      </c>
      <c r="P8" s="20">
        <f>IF(SUM(P9:P16)=0,"-",SUM(P9:P16))</f>
        <v>297</v>
      </c>
      <c r="Q8" s="20">
        <f>IF(SUM(Q9:Q16)=0,"-",SUM(Q9:Q16))</f>
        <v>3892</v>
      </c>
      <c r="R8" s="25"/>
    </row>
    <row r="9" spans="1:21" x14ac:dyDescent="0.55000000000000004">
      <c r="A9" s="18" t="s">
        <v>25</v>
      </c>
      <c r="B9" s="17">
        <v>26</v>
      </c>
      <c r="C9" s="17">
        <v>175</v>
      </c>
      <c r="D9" s="17">
        <v>26</v>
      </c>
      <c r="E9" s="17">
        <v>174</v>
      </c>
      <c r="F9" s="17">
        <v>26</v>
      </c>
      <c r="G9" s="17">
        <v>180</v>
      </c>
      <c r="H9" s="17" t="s">
        <v>4</v>
      </c>
      <c r="I9" s="17" t="s">
        <v>4</v>
      </c>
      <c r="J9" s="17" t="s">
        <v>4</v>
      </c>
      <c r="K9" s="17" t="s">
        <v>4</v>
      </c>
      <c r="L9" s="17" t="s">
        <v>4</v>
      </c>
      <c r="M9" s="17" t="s">
        <v>4</v>
      </c>
      <c r="N9" s="17">
        <v>26</v>
      </c>
      <c r="O9" s="17">
        <v>180</v>
      </c>
      <c r="P9" s="17">
        <v>40</v>
      </c>
      <c r="Q9" s="17">
        <v>2259</v>
      </c>
      <c r="R9" s="16"/>
    </row>
    <row r="10" spans="1:21" x14ac:dyDescent="0.55000000000000004">
      <c r="A10" s="18" t="s">
        <v>24</v>
      </c>
      <c r="B10" s="17" t="s">
        <v>4</v>
      </c>
      <c r="C10" s="17" t="s">
        <v>4</v>
      </c>
      <c r="D10" s="17" t="s">
        <v>4</v>
      </c>
      <c r="E10" s="17" t="s">
        <v>4</v>
      </c>
      <c r="F10" s="17" t="s">
        <v>4</v>
      </c>
      <c r="G10" s="17" t="s">
        <v>4</v>
      </c>
      <c r="H10" s="17" t="s">
        <v>4</v>
      </c>
      <c r="I10" s="17" t="s">
        <v>4</v>
      </c>
      <c r="J10" s="17" t="s">
        <v>4</v>
      </c>
      <c r="K10" s="17" t="s">
        <v>4</v>
      </c>
      <c r="L10" s="17" t="s">
        <v>4</v>
      </c>
      <c r="M10" s="17" t="s">
        <v>4</v>
      </c>
      <c r="N10" s="17" t="s">
        <v>4</v>
      </c>
      <c r="O10" s="17" t="s">
        <v>4</v>
      </c>
      <c r="P10" s="17">
        <v>56</v>
      </c>
      <c r="Q10" s="17">
        <v>300</v>
      </c>
      <c r="R10" s="16"/>
    </row>
    <row r="11" spans="1:21" x14ac:dyDescent="0.55000000000000004">
      <c r="A11" s="18" t="s">
        <v>23</v>
      </c>
      <c r="B11" s="17">
        <v>4</v>
      </c>
      <c r="C11" s="17">
        <v>146</v>
      </c>
      <c r="D11" s="17">
        <v>2</v>
      </c>
      <c r="E11" s="17">
        <v>62</v>
      </c>
      <c r="F11" s="17">
        <v>2</v>
      </c>
      <c r="G11" s="17">
        <v>55</v>
      </c>
      <c r="H11" s="17">
        <v>2</v>
      </c>
      <c r="I11" s="17">
        <v>53</v>
      </c>
      <c r="J11" s="17">
        <v>1</v>
      </c>
      <c r="K11" s="17">
        <v>22</v>
      </c>
      <c r="L11" s="17" t="s">
        <v>4</v>
      </c>
      <c r="M11" s="17" t="s">
        <v>4</v>
      </c>
      <c r="N11" s="17">
        <v>2</v>
      </c>
      <c r="O11" s="17">
        <v>61</v>
      </c>
      <c r="P11" s="17">
        <v>19</v>
      </c>
      <c r="Q11" s="17">
        <v>489</v>
      </c>
      <c r="R11" s="16"/>
    </row>
    <row r="12" spans="1:21" x14ac:dyDescent="0.55000000000000004">
      <c r="A12" s="18" t="s">
        <v>22</v>
      </c>
      <c r="B12" s="17">
        <v>6</v>
      </c>
      <c r="C12" s="17">
        <v>144</v>
      </c>
      <c r="D12" s="17" t="s">
        <v>4</v>
      </c>
      <c r="E12" s="17" t="s">
        <v>4</v>
      </c>
      <c r="F12" s="17" t="s">
        <v>4</v>
      </c>
      <c r="G12" s="17" t="s">
        <v>4</v>
      </c>
      <c r="H12" s="17" t="s">
        <v>4</v>
      </c>
      <c r="I12" s="17" t="s">
        <v>4</v>
      </c>
      <c r="J12" s="17" t="s">
        <v>4</v>
      </c>
      <c r="K12" s="17" t="s">
        <v>4</v>
      </c>
      <c r="L12" s="17" t="s">
        <v>4</v>
      </c>
      <c r="M12" s="17" t="s">
        <v>4</v>
      </c>
      <c r="N12" s="17" t="s">
        <v>4</v>
      </c>
      <c r="O12" s="17" t="s">
        <v>4</v>
      </c>
      <c r="P12" s="17">
        <v>105</v>
      </c>
      <c r="Q12" s="17">
        <v>428</v>
      </c>
      <c r="R12" s="16"/>
    </row>
    <row r="13" spans="1:21" x14ac:dyDescent="0.55000000000000004">
      <c r="A13" s="18" t="s">
        <v>41</v>
      </c>
      <c r="B13" s="17" t="s">
        <v>4</v>
      </c>
      <c r="C13" s="17" t="s">
        <v>4</v>
      </c>
      <c r="D13" s="17" t="s">
        <v>4</v>
      </c>
      <c r="E13" s="17" t="s">
        <v>4</v>
      </c>
      <c r="F13" s="17" t="s">
        <v>4</v>
      </c>
      <c r="G13" s="17" t="s">
        <v>4</v>
      </c>
      <c r="H13" s="17" t="s">
        <v>4</v>
      </c>
      <c r="I13" s="17" t="s">
        <v>4</v>
      </c>
      <c r="J13" s="17" t="s">
        <v>4</v>
      </c>
      <c r="K13" s="17" t="s">
        <v>4</v>
      </c>
      <c r="L13" s="17" t="s">
        <v>4</v>
      </c>
      <c r="M13" s="17" t="s">
        <v>4</v>
      </c>
      <c r="N13" s="17">
        <v>5</v>
      </c>
      <c r="O13" s="17">
        <v>6</v>
      </c>
      <c r="P13" s="17">
        <v>8</v>
      </c>
      <c r="Q13" s="17">
        <v>76</v>
      </c>
      <c r="R13" s="16"/>
    </row>
    <row r="14" spans="1:21" x14ac:dyDescent="0.55000000000000004">
      <c r="A14" s="18" t="s">
        <v>20</v>
      </c>
      <c r="B14" s="17">
        <v>8</v>
      </c>
      <c r="C14" s="17">
        <v>41</v>
      </c>
      <c r="D14" s="17">
        <v>7</v>
      </c>
      <c r="E14" s="17">
        <v>20</v>
      </c>
      <c r="F14" s="17">
        <v>6</v>
      </c>
      <c r="G14" s="17">
        <v>10</v>
      </c>
      <c r="H14" s="17" t="s">
        <v>4</v>
      </c>
      <c r="I14" s="17" t="s">
        <v>4</v>
      </c>
      <c r="J14" s="17">
        <v>2</v>
      </c>
      <c r="K14" s="17">
        <v>3</v>
      </c>
      <c r="L14" s="17">
        <v>3</v>
      </c>
      <c r="M14" s="17">
        <v>6</v>
      </c>
      <c r="N14" s="17">
        <v>10</v>
      </c>
      <c r="O14" s="17">
        <v>218</v>
      </c>
      <c r="P14" s="17">
        <v>18</v>
      </c>
      <c r="Q14" s="17">
        <v>204</v>
      </c>
      <c r="R14" s="16"/>
    </row>
    <row r="15" spans="1:21" x14ac:dyDescent="0.55000000000000004">
      <c r="A15" s="18" t="s">
        <v>19</v>
      </c>
      <c r="B15" s="17" t="s">
        <v>4</v>
      </c>
      <c r="C15" s="17" t="s">
        <v>4</v>
      </c>
      <c r="D15" s="17" t="s">
        <v>4</v>
      </c>
      <c r="E15" s="17" t="s">
        <v>4</v>
      </c>
      <c r="F15" s="17" t="s">
        <v>4</v>
      </c>
      <c r="G15" s="17" t="s">
        <v>4</v>
      </c>
      <c r="H15" s="17" t="s">
        <v>4</v>
      </c>
      <c r="I15" s="17" t="s">
        <v>4</v>
      </c>
      <c r="J15" s="17" t="s">
        <v>4</v>
      </c>
      <c r="K15" s="17" t="s">
        <v>4</v>
      </c>
      <c r="L15" s="17" t="s">
        <v>4</v>
      </c>
      <c r="M15" s="17" t="s">
        <v>4</v>
      </c>
      <c r="N15" s="17">
        <v>6</v>
      </c>
      <c r="O15" s="17">
        <v>30</v>
      </c>
      <c r="P15" s="17">
        <v>26</v>
      </c>
      <c r="Q15" s="17">
        <v>28</v>
      </c>
      <c r="R15" s="16"/>
    </row>
    <row r="16" spans="1:21" x14ac:dyDescent="0.55000000000000004">
      <c r="A16" s="18" t="s">
        <v>18</v>
      </c>
      <c r="B16" s="17" t="s">
        <v>4</v>
      </c>
      <c r="C16" s="17" t="s">
        <v>4</v>
      </c>
      <c r="D16" s="17" t="s">
        <v>4</v>
      </c>
      <c r="E16" s="17" t="s">
        <v>4</v>
      </c>
      <c r="F16" s="17">
        <v>8</v>
      </c>
      <c r="G16" s="17">
        <v>68</v>
      </c>
      <c r="H16" s="17" t="s">
        <v>4</v>
      </c>
      <c r="I16" s="17" t="s">
        <v>4</v>
      </c>
      <c r="J16" s="17" t="s">
        <v>4</v>
      </c>
      <c r="K16" s="17" t="s">
        <v>4</v>
      </c>
      <c r="L16" s="17" t="s">
        <v>4</v>
      </c>
      <c r="M16" s="17" t="s">
        <v>4</v>
      </c>
      <c r="N16" s="17" t="s">
        <v>4</v>
      </c>
      <c r="O16" s="17" t="s">
        <v>4</v>
      </c>
      <c r="P16" s="17">
        <v>25</v>
      </c>
      <c r="Q16" s="17">
        <v>108</v>
      </c>
      <c r="R16" s="16"/>
    </row>
    <row r="17" spans="1:18" ht="54" x14ac:dyDescent="0.55000000000000004">
      <c r="A17" s="23" t="s">
        <v>17</v>
      </c>
      <c r="B17" s="22">
        <f>B18</f>
        <v>2</v>
      </c>
      <c r="C17" s="22">
        <f>C18</f>
        <v>93</v>
      </c>
      <c r="D17" s="22">
        <f>D18</f>
        <v>2</v>
      </c>
      <c r="E17" s="22">
        <f>E18</f>
        <v>93</v>
      </c>
      <c r="F17" s="22">
        <f>F18</f>
        <v>2</v>
      </c>
      <c r="G17" s="22">
        <f>G18</f>
        <v>93</v>
      </c>
      <c r="H17" s="22" t="str">
        <f>H18</f>
        <v>-</v>
      </c>
      <c r="I17" s="22" t="str">
        <f>I18</f>
        <v>-</v>
      </c>
      <c r="J17" s="22" t="str">
        <f>J18</f>
        <v>-</v>
      </c>
      <c r="K17" s="22" t="str">
        <f>K18</f>
        <v>-</v>
      </c>
      <c r="L17" s="22" t="str">
        <f>L18</f>
        <v>-</v>
      </c>
      <c r="M17" s="22" t="str">
        <f>M18</f>
        <v>-</v>
      </c>
      <c r="N17" s="22">
        <f>N18</f>
        <v>2</v>
      </c>
      <c r="O17" s="22">
        <f>O18</f>
        <v>94</v>
      </c>
      <c r="P17" s="22">
        <f>P18</f>
        <v>220</v>
      </c>
      <c r="Q17" s="22">
        <f>Q18</f>
        <v>2329</v>
      </c>
      <c r="R17" s="16"/>
    </row>
    <row r="18" spans="1:18" x14ac:dyDescent="0.55000000000000004">
      <c r="A18" s="21" t="s">
        <v>16</v>
      </c>
      <c r="B18" s="20">
        <v>2</v>
      </c>
      <c r="C18" s="20">
        <v>93</v>
      </c>
      <c r="D18" s="20">
        <v>2</v>
      </c>
      <c r="E18" s="20">
        <v>93</v>
      </c>
      <c r="F18" s="20">
        <v>2</v>
      </c>
      <c r="G18" s="20">
        <v>93</v>
      </c>
      <c r="H18" s="20" t="s">
        <v>4</v>
      </c>
      <c r="I18" s="20" t="s">
        <v>4</v>
      </c>
      <c r="J18" s="20" t="s">
        <v>4</v>
      </c>
      <c r="K18" s="20" t="s">
        <v>4</v>
      </c>
      <c r="L18" s="20" t="s">
        <v>4</v>
      </c>
      <c r="M18" s="20" t="s">
        <v>4</v>
      </c>
      <c r="N18" s="20">
        <v>2</v>
      </c>
      <c r="O18" s="20">
        <v>94</v>
      </c>
      <c r="P18" s="20">
        <v>220</v>
      </c>
      <c r="Q18" s="20">
        <v>2329</v>
      </c>
      <c r="R18" s="16"/>
    </row>
    <row r="19" spans="1:18" x14ac:dyDescent="0.55000000000000004">
      <c r="A19" s="18" t="s">
        <v>15</v>
      </c>
      <c r="B19" s="17">
        <v>0</v>
      </c>
      <c r="C19" s="17">
        <v>0</v>
      </c>
      <c r="D19" s="17">
        <v>0</v>
      </c>
      <c r="E19" s="17">
        <v>0</v>
      </c>
      <c r="F19" s="17">
        <v>0</v>
      </c>
      <c r="G19" s="17">
        <v>0</v>
      </c>
      <c r="H19" s="17">
        <v>0</v>
      </c>
      <c r="I19" s="17">
        <v>0</v>
      </c>
      <c r="J19" s="17">
        <v>0</v>
      </c>
      <c r="K19" s="17">
        <v>0</v>
      </c>
      <c r="L19" s="17">
        <v>0</v>
      </c>
      <c r="M19" s="17">
        <v>0</v>
      </c>
      <c r="N19" s="17">
        <v>0</v>
      </c>
      <c r="O19" s="17">
        <v>0</v>
      </c>
      <c r="P19" s="17">
        <v>48</v>
      </c>
      <c r="Q19" s="17">
        <v>333</v>
      </c>
      <c r="R19" s="16"/>
    </row>
    <row r="20" spans="1:18" x14ac:dyDescent="0.55000000000000004">
      <c r="A20" s="18" t="s">
        <v>14</v>
      </c>
      <c r="B20" s="17">
        <v>0</v>
      </c>
      <c r="C20" s="17">
        <v>0</v>
      </c>
      <c r="D20" s="17">
        <v>0</v>
      </c>
      <c r="E20" s="17">
        <v>0</v>
      </c>
      <c r="F20" s="17">
        <v>0</v>
      </c>
      <c r="G20" s="17">
        <v>0</v>
      </c>
      <c r="H20" s="17">
        <v>0</v>
      </c>
      <c r="I20" s="17">
        <v>0</v>
      </c>
      <c r="J20" s="17">
        <v>0</v>
      </c>
      <c r="K20" s="17">
        <v>0</v>
      </c>
      <c r="L20" s="17">
        <v>0</v>
      </c>
      <c r="M20" s="17">
        <v>0</v>
      </c>
      <c r="N20" s="17">
        <v>0</v>
      </c>
      <c r="O20" s="17">
        <v>0</v>
      </c>
      <c r="P20" s="17">
        <v>51</v>
      </c>
      <c r="Q20" s="17">
        <v>597</v>
      </c>
      <c r="R20" s="16"/>
    </row>
    <row r="21" spans="1:18" x14ac:dyDescent="0.55000000000000004">
      <c r="A21" s="18" t="s">
        <v>13</v>
      </c>
      <c r="B21" s="17">
        <v>0</v>
      </c>
      <c r="C21" s="17">
        <v>0</v>
      </c>
      <c r="D21" s="17">
        <v>0</v>
      </c>
      <c r="E21" s="17">
        <v>0</v>
      </c>
      <c r="F21" s="17">
        <v>0</v>
      </c>
      <c r="G21" s="17">
        <v>0</v>
      </c>
      <c r="H21" s="17">
        <v>0</v>
      </c>
      <c r="I21" s="17">
        <v>0</v>
      </c>
      <c r="J21" s="17">
        <v>0</v>
      </c>
      <c r="K21" s="17">
        <v>0</v>
      </c>
      <c r="L21" s="17">
        <v>0</v>
      </c>
      <c r="M21" s="17">
        <v>0</v>
      </c>
      <c r="N21" s="17">
        <v>0</v>
      </c>
      <c r="O21" s="17">
        <v>0</v>
      </c>
      <c r="P21" s="17">
        <v>51</v>
      </c>
      <c r="Q21" s="17">
        <v>757</v>
      </c>
      <c r="R21" s="16"/>
    </row>
    <row r="22" spans="1:18" x14ac:dyDescent="0.55000000000000004">
      <c r="A22" s="18" t="s">
        <v>12</v>
      </c>
      <c r="B22" s="17">
        <v>2</v>
      </c>
      <c r="C22" s="17">
        <v>93</v>
      </c>
      <c r="D22" s="17">
        <v>2</v>
      </c>
      <c r="E22" s="17">
        <v>93</v>
      </c>
      <c r="F22" s="17">
        <v>2</v>
      </c>
      <c r="G22" s="17">
        <v>93</v>
      </c>
      <c r="H22" s="17">
        <v>0</v>
      </c>
      <c r="I22" s="17">
        <v>0</v>
      </c>
      <c r="J22" s="17">
        <v>0</v>
      </c>
      <c r="K22" s="17">
        <v>0</v>
      </c>
      <c r="L22" s="17">
        <v>0</v>
      </c>
      <c r="M22" s="17">
        <v>0</v>
      </c>
      <c r="N22" s="17">
        <v>2</v>
      </c>
      <c r="O22" s="17">
        <v>94</v>
      </c>
      <c r="P22" s="17">
        <v>70</v>
      </c>
      <c r="Q22" s="17">
        <v>642</v>
      </c>
      <c r="R22" s="16"/>
    </row>
    <row r="23" spans="1:18" ht="54" x14ac:dyDescent="0.55000000000000004">
      <c r="A23" s="23" t="s">
        <v>11</v>
      </c>
      <c r="B23" s="22" t="str">
        <f>B24</f>
        <v>-</v>
      </c>
      <c r="C23" s="22" t="str">
        <f>C24</f>
        <v>-</v>
      </c>
      <c r="D23" s="22" t="str">
        <f>D24</f>
        <v>-</v>
      </c>
      <c r="E23" s="22" t="str">
        <f>E24</f>
        <v>-</v>
      </c>
      <c r="F23" s="22">
        <f>F24</f>
        <v>3</v>
      </c>
      <c r="G23" s="22">
        <f>G24</f>
        <v>3</v>
      </c>
      <c r="H23" s="22" t="str">
        <f>H24</f>
        <v>-</v>
      </c>
      <c r="I23" s="22" t="str">
        <f>I24</f>
        <v>-</v>
      </c>
      <c r="J23" s="22" t="str">
        <f>J24</f>
        <v>-</v>
      </c>
      <c r="K23" s="22" t="str">
        <f>K24</f>
        <v>-</v>
      </c>
      <c r="L23" s="22" t="str">
        <f>L24</f>
        <v>-</v>
      </c>
      <c r="M23" s="22" t="str">
        <f>M24</f>
        <v>-</v>
      </c>
      <c r="N23" s="22">
        <f>N24</f>
        <v>15</v>
      </c>
      <c r="O23" s="22">
        <f>O24</f>
        <v>165</v>
      </c>
      <c r="P23" s="22">
        <f>P24</f>
        <v>161</v>
      </c>
      <c r="Q23" s="22">
        <f>Q24</f>
        <v>1045</v>
      </c>
      <c r="R23" s="16"/>
    </row>
    <row r="24" spans="1:18" x14ac:dyDescent="0.55000000000000004">
      <c r="A24" s="21" t="s">
        <v>10</v>
      </c>
      <c r="B24" s="20" t="s">
        <v>4</v>
      </c>
      <c r="C24" s="20" t="s">
        <v>4</v>
      </c>
      <c r="D24" s="20" t="s">
        <v>4</v>
      </c>
      <c r="E24" s="20" t="s">
        <v>4</v>
      </c>
      <c r="F24" s="20">
        <v>3</v>
      </c>
      <c r="G24" s="20">
        <v>3</v>
      </c>
      <c r="H24" s="20" t="s">
        <v>4</v>
      </c>
      <c r="I24" s="20" t="s">
        <v>4</v>
      </c>
      <c r="J24" s="20" t="s">
        <v>4</v>
      </c>
      <c r="K24" s="20" t="s">
        <v>4</v>
      </c>
      <c r="L24" s="20" t="s">
        <v>4</v>
      </c>
      <c r="M24" s="20" t="s">
        <v>4</v>
      </c>
      <c r="N24" s="20">
        <v>15</v>
      </c>
      <c r="O24" s="20">
        <v>165</v>
      </c>
      <c r="P24" s="20">
        <v>161</v>
      </c>
      <c r="Q24" s="20">
        <v>1045</v>
      </c>
      <c r="R24" s="16"/>
    </row>
    <row r="25" spans="1:18" x14ac:dyDescent="0.55000000000000004">
      <c r="A25" s="18" t="s">
        <v>9</v>
      </c>
      <c r="B25" s="17" t="s">
        <v>4</v>
      </c>
      <c r="C25" s="17" t="s">
        <v>4</v>
      </c>
      <c r="D25" s="17" t="s">
        <v>4</v>
      </c>
      <c r="E25" s="17" t="s">
        <v>4</v>
      </c>
      <c r="F25" s="17">
        <v>3</v>
      </c>
      <c r="G25" s="17">
        <v>3</v>
      </c>
      <c r="H25" s="17" t="s">
        <v>4</v>
      </c>
      <c r="I25" s="17" t="s">
        <v>4</v>
      </c>
      <c r="J25" s="17" t="s">
        <v>4</v>
      </c>
      <c r="K25" s="17" t="s">
        <v>4</v>
      </c>
      <c r="L25" s="17" t="s">
        <v>4</v>
      </c>
      <c r="M25" s="17" t="s">
        <v>4</v>
      </c>
      <c r="N25" s="17">
        <v>15</v>
      </c>
      <c r="O25" s="17">
        <v>165</v>
      </c>
      <c r="P25" s="17">
        <v>1</v>
      </c>
      <c r="Q25" s="17">
        <v>50</v>
      </c>
      <c r="R25" s="16"/>
    </row>
    <row r="26" spans="1:18" x14ac:dyDescent="0.55000000000000004">
      <c r="A26" s="18" t="s">
        <v>8</v>
      </c>
      <c r="B26" s="17" t="s">
        <v>4</v>
      </c>
      <c r="C26" s="17" t="s">
        <v>4</v>
      </c>
      <c r="D26" s="17" t="s">
        <v>4</v>
      </c>
      <c r="E26" s="17" t="s">
        <v>4</v>
      </c>
      <c r="F26" s="17" t="s">
        <v>4</v>
      </c>
      <c r="G26" s="17" t="s">
        <v>4</v>
      </c>
      <c r="H26" s="17" t="s">
        <v>4</v>
      </c>
      <c r="I26" s="17" t="s">
        <v>4</v>
      </c>
      <c r="J26" s="17" t="s">
        <v>4</v>
      </c>
      <c r="K26" s="17" t="s">
        <v>4</v>
      </c>
      <c r="L26" s="17" t="s">
        <v>4</v>
      </c>
      <c r="M26" s="17" t="s">
        <v>4</v>
      </c>
      <c r="N26" s="17" t="s">
        <v>4</v>
      </c>
      <c r="O26" s="17" t="s">
        <v>4</v>
      </c>
      <c r="P26" s="17">
        <v>13</v>
      </c>
      <c r="Q26" s="17">
        <v>129</v>
      </c>
      <c r="R26" s="16"/>
    </row>
    <row r="27" spans="1:18" x14ac:dyDescent="0.55000000000000004">
      <c r="A27" s="18" t="s">
        <v>7</v>
      </c>
      <c r="B27" s="17" t="s">
        <v>4</v>
      </c>
      <c r="C27" s="17" t="s">
        <v>4</v>
      </c>
      <c r="D27" s="17" t="s">
        <v>4</v>
      </c>
      <c r="E27" s="17" t="s">
        <v>4</v>
      </c>
      <c r="F27" s="17" t="s">
        <v>4</v>
      </c>
      <c r="G27" s="17" t="s">
        <v>4</v>
      </c>
      <c r="H27" s="17" t="s">
        <v>4</v>
      </c>
      <c r="I27" s="17" t="s">
        <v>4</v>
      </c>
      <c r="J27" s="17" t="s">
        <v>4</v>
      </c>
      <c r="K27" s="17" t="s">
        <v>4</v>
      </c>
      <c r="L27" s="17" t="s">
        <v>4</v>
      </c>
      <c r="M27" s="17" t="s">
        <v>4</v>
      </c>
      <c r="N27" s="17" t="s">
        <v>4</v>
      </c>
      <c r="O27" s="17" t="s">
        <v>4</v>
      </c>
      <c r="P27" s="17">
        <v>38</v>
      </c>
      <c r="Q27" s="17">
        <v>298</v>
      </c>
      <c r="R27" s="16"/>
    </row>
    <row r="28" spans="1:18" x14ac:dyDescent="0.55000000000000004">
      <c r="A28" s="18" t="s">
        <v>6</v>
      </c>
      <c r="B28" s="17" t="s">
        <v>4</v>
      </c>
      <c r="C28" s="17" t="s">
        <v>4</v>
      </c>
      <c r="D28" s="17" t="s">
        <v>4</v>
      </c>
      <c r="E28" s="17" t="s">
        <v>4</v>
      </c>
      <c r="F28" s="17" t="s">
        <v>4</v>
      </c>
      <c r="G28" s="17" t="s">
        <v>4</v>
      </c>
      <c r="H28" s="17" t="s">
        <v>4</v>
      </c>
      <c r="I28" s="17" t="s">
        <v>4</v>
      </c>
      <c r="J28" s="17" t="s">
        <v>4</v>
      </c>
      <c r="K28" s="17" t="s">
        <v>4</v>
      </c>
      <c r="L28" s="17" t="s">
        <v>4</v>
      </c>
      <c r="M28" s="17" t="s">
        <v>4</v>
      </c>
      <c r="N28" s="17" t="s">
        <v>4</v>
      </c>
      <c r="O28" s="17" t="s">
        <v>4</v>
      </c>
      <c r="P28" s="17">
        <v>75</v>
      </c>
      <c r="Q28" s="17">
        <v>465</v>
      </c>
      <c r="R28" s="16"/>
    </row>
    <row r="29" spans="1:18" x14ac:dyDescent="0.55000000000000004">
      <c r="A29" s="18" t="s">
        <v>5</v>
      </c>
      <c r="B29" s="17" t="s">
        <v>4</v>
      </c>
      <c r="C29" s="17" t="s">
        <v>4</v>
      </c>
      <c r="D29" s="17" t="s">
        <v>4</v>
      </c>
      <c r="E29" s="17" t="s">
        <v>4</v>
      </c>
      <c r="F29" s="17" t="s">
        <v>4</v>
      </c>
      <c r="G29" s="17" t="s">
        <v>4</v>
      </c>
      <c r="H29" s="17" t="s">
        <v>4</v>
      </c>
      <c r="I29" s="17" t="s">
        <v>4</v>
      </c>
      <c r="J29" s="17" t="s">
        <v>4</v>
      </c>
      <c r="K29" s="17" t="s">
        <v>4</v>
      </c>
      <c r="L29" s="17" t="s">
        <v>4</v>
      </c>
      <c r="M29" s="17" t="s">
        <v>4</v>
      </c>
      <c r="N29" s="17" t="s">
        <v>4</v>
      </c>
      <c r="O29" s="17" t="s">
        <v>4</v>
      </c>
      <c r="P29" s="17">
        <v>34</v>
      </c>
      <c r="Q29" s="17">
        <v>103</v>
      </c>
      <c r="R29" s="16"/>
    </row>
    <row r="30" spans="1:18" x14ac:dyDescent="0.55000000000000004">
      <c r="A30" s="15"/>
      <c r="B30" s="14"/>
      <c r="C30" s="14"/>
      <c r="D30" s="14"/>
      <c r="E30" s="14"/>
      <c r="F30" s="14"/>
      <c r="G30" s="14"/>
      <c r="H30" s="14"/>
      <c r="I30" s="14"/>
      <c r="J30" s="14"/>
      <c r="K30" s="14"/>
      <c r="L30" s="14"/>
      <c r="M30" s="14"/>
      <c r="N30" s="14"/>
      <c r="O30" s="14"/>
      <c r="P30" s="14"/>
      <c r="Q30" s="14"/>
      <c r="R30" s="16"/>
    </row>
    <row r="31" spans="1:18" x14ac:dyDescent="0.55000000000000004">
      <c r="A31" s="13" t="s">
        <v>3</v>
      </c>
      <c r="B31" s="11"/>
      <c r="C31" s="11"/>
      <c r="D31" s="11"/>
      <c r="E31" s="11"/>
      <c r="F31" s="11"/>
      <c r="G31" s="11"/>
      <c r="H31" s="11"/>
      <c r="I31" s="11"/>
      <c r="J31" s="11"/>
      <c r="K31" s="11"/>
      <c r="L31" s="11"/>
      <c r="M31" s="11"/>
      <c r="N31" s="11"/>
      <c r="O31" s="11"/>
      <c r="P31" s="9"/>
      <c r="Q31" s="9"/>
    </row>
    <row r="32" spans="1:18" x14ac:dyDescent="0.55000000000000004">
      <c r="A32" s="10"/>
      <c r="B32" s="9"/>
      <c r="C32" s="9"/>
      <c r="D32" s="9"/>
      <c r="E32" s="9"/>
      <c r="F32" s="9"/>
      <c r="G32" s="9"/>
      <c r="H32" s="9"/>
      <c r="I32" s="9"/>
      <c r="J32" s="9"/>
      <c r="K32" s="9"/>
      <c r="L32" s="9"/>
      <c r="M32" s="9"/>
      <c r="N32" s="9"/>
      <c r="O32" s="9"/>
    </row>
    <row r="33" spans="1:19" x14ac:dyDescent="0.55000000000000004">
      <c r="A33" s="4"/>
      <c r="B33" s="9"/>
      <c r="C33" s="9"/>
      <c r="D33" s="9"/>
      <c r="E33" s="9"/>
      <c r="F33" s="9"/>
      <c r="G33" s="9"/>
      <c r="H33" s="9"/>
      <c r="I33" s="9"/>
      <c r="J33" s="9"/>
      <c r="K33" s="9"/>
      <c r="L33" s="9"/>
      <c r="M33" s="9"/>
      <c r="N33" s="9"/>
      <c r="O33" s="9"/>
      <c r="P33" s="9"/>
      <c r="Q33" s="9"/>
    </row>
    <row r="34" spans="1:19" x14ac:dyDescent="0.55000000000000004">
      <c r="A34" s="4"/>
      <c r="B34" s="9"/>
      <c r="C34" s="9"/>
      <c r="D34" s="9"/>
      <c r="E34" s="9"/>
      <c r="F34" s="9"/>
      <c r="G34" s="9"/>
      <c r="H34" s="9"/>
      <c r="I34" s="9"/>
      <c r="J34" s="9"/>
      <c r="K34" s="9"/>
      <c r="L34" s="9"/>
      <c r="M34" s="9"/>
      <c r="N34" s="9"/>
      <c r="O34" s="9"/>
      <c r="P34" s="9"/>
      <c r="Q34" s="9"/>
      <c r="R34" s="3"/>
      <c r="S34" s="3"/>
    </row>
    <row r="35" spans="1:19" x14ac:dyDescent="0.55000000000000004">
      <c r="A35" s="4"/>
      <c r="B35" s="9"/>
      <c r="C35" s="9"/>
      <c r="D35" s="9"/>
      <c r="E35" s="9"/>
      <c r="F35" s="9"/>
      <c r="G35" s="9"/>
      <c r="H35" s="9"/>
      <c r="I35" s="9"/>
      <c r="J35" s="9"/>
      <c r="K35" s="9"/>
      <c r="L35" s="9"/>
      <c r="M35" s="9"/>
      <c r="N35" s="9"/>
      <c r="O35" s="9"/>
      <c r="P35" s="9"/>
      <c r="Q35" s="9"/>
      <c r="R35" s="3"/>
      <c r="S35" s="3"/>
    </row>
    <row r="36" spans="1:19" x14ac:dyDescent="0.55000000000000004">
      <c r="A36" s="4"/>
      <c r="B36" s="9"/>
      <c r="C36" s="9"/>
      <c r="D36" s="9"/>
      <c r="E36" s="9"/>
      <c r="F36" s="9"/>
      <c r="G36" s="9"/>
      <c r="H36" s="9"/>
      <c r="I36" s="9"/>
      <c r="J36" s="9"/>
      <c r="K36" s="9"/>
      <c r="L36" s="9"/>
      <c r="M36" s="9"/>
      <c r="N36" s="9"/>
      <c r="O36" s="9"/>
      <c r="P36" s="9"/>
      <c r="Q36" s="9"/>
    </row>
    <row r="37" spans="1:19" x14ac:dyDescent="0.55000000000000004">
      <c r="A37" s="4"/>
      <c r="B37" s="9"/>
      <c r="C37" s="9"/>
      <c r="D37" s="9"/>
      <c r="E37" s="9"/>
      <c r="F37" s="9"/>
      <c r="G37" s="9"/>
      <c r="H37" s="9"/>
      <c r="I37" s="9"/>
      <c r="J37" s="9"/>
      <c r="K37" s="9"/>
      <c r="L37" s="9"/>
      <c r="M37" s="9"/>
      <c r="N37" s="9"/>
      <c r="O37" s="9"/>
      <c r="P37" s="9"/>
      <c r="Q37" s="9"/>
    </row>
    <row r="38" spans="1:19" x14ac:dyDescent="0.55000000000000004">
      <c r="A38" s="4"/>
      <c r="B38" s="9"/>
      <c r="C38" s="9"/>
      <c r="D38" s="9"/>
      <c r="E38" s="9"/>
      <c r="F38" s="9"/>
      <c r="G38" s="9"/>
      <c r="H38" s="9"/>
      <c r="I38" s="9"/>
      <c r="J38" s="9"/>
      <c r="K38" s="9"/>
      <c r="L38" s="9"/>
      <c r="M38" s="9"/>
      <c r="N38" s="9"/>
      <c r="O38" s="9"/>
      <c r="P38" s="9"/>
      <c r="Q38" s="9"/>
    </row>
    <row r="39" spans="1:19" x14ac:dyDescent="0.55000000000000004">
      <c r="A39" s="4"/>
      <c r="B39" s="9"/>
      <c r="C39" s="9"/>
      <c r="D39" s="9"/>
      <c r="E39" s="9"/>
      <c r="F39" s="9"/>
      <c r="G39" s="9"/>
      <c r="H39" s="9"/>
      <c r="I39" s="9"/>
      <c r="J39" s="9"/>
      <c r="K39" s="9"/>
      <c r="L39" s="9"/>
      <c r="M39" s="9"/>
      <c r="N39" s="9"/>
      <c r="O39" s="9"/>
      <c r="P39" s="9"/>
      <c r="Q39" s="9"/>
    </row>
    <row r="40" spans="1:19" x14ac:dyDescent="0.55000000000000004">
      <c r="A40" s="4"/>
      <c r="B40" s="9"/>
      <c r="C40" s="9"/>
      <c r="D40" s="9"/>
      <c r="E40" s="9"/>
      <c r="F40" s="9"/>
      <c r="G40" s="9"/>
      <c r="H40" s="9"/>
      <c r="I40" s="9"/>
      <c r="J40" s="9"/>
      <c r="K40" s="9"/>
      <c r="L40" s="9"/>
      <c r="M40" s="9"/>
      <c r="N40" s="9"/>
      <c r="O40" s="9"/>
      <c r="P40" s="9"/>
      <c r="Q40" s="9"/>
    </row>
    <row r="41" spans="1:19" x14ac:dyDescent="0.55000000000000004">
      <c r="A41" s="4"/>
      <c r="B41" s="9"/>
      <c r="C41" s="9"/>
      <c r="D41" s="9"/>
      <c r="E41" s="9"/>
      <c r="F41" s="9"/>
      <c r="G41" s="9"/>
      <c r="H41" s="9"/>
      <c r="I41" s="9"/>
      <c r="J41" s="9"/>
      <c r="K41" s="9"/>
      <c r="L41" s="9"/>
      <c r="M41" s="9"/>
      <c r="N41" s="9"/>
      <c r="O41" s="9"/>
      <c r="P41" s="9"/>
      <c r="Q41" s="9"/>
    </row>
    <row r="42" spans="1:19" x14ac:dyDescent="0.55000000000000004">
      <c r="A42" s="4"/>
      <c r="B42" s="9"/>
      <c r="C42" s="9"/>
      <c r="D42" s="9"/>
      <c r="E42" s="9"/>
      <c r="F42" s="9"/>
      <c r="G42" s="9"/>
      <c r="H42" s="9"/>
      <c r="I42" s="9"/>
      <c r="J42" s="9"/>
      <c r="K42" s="9"/>
      <c r="L42" s="9"/>
      <c r="M42" s="9"/>
      <c r="N42" s="9"/>
      <c r="O42" s="9"/>
      <c r="P42" s="9"/>
      <c r="Q42" s="9"/>
    </row>
    <row r="43" spans="1:19" x14ac:dyDescent="0.55000000000000004">
      <c r="A43" s="4"/>
      <c r="B43" s="9"/>
      <c r="C43" s="9"/>
      <c r="D43" s="9"/>
      <c r="E43" s="9"/>
      <c r="F43" s="9"/>
      <c r="G43" s="9"/>
      <c r="H43" s="9"/>
      <c r="I43" s="9"/>
      <c r="J43" s="9"/>
      <c r="K43" s="9"/>
      <c r="L43" s="9"/>
      <c r="M43" s="9"/>
      <c r="N43" s="9"/>
      <c r="O43" s="9"/>
      <c r="P43" s="9"/>
      <c r="Q43" s="9"/>
    </row>
    <row r="44" spans="1:19" x14ac:dyDescent="0.55000000000000004">
      <c r="A44" s="4"/>
      <c r="B44" s="9"/>
      <c r="C44" s="9"/>
      <c r="D44" s="9"/>
      <c r="E44" s="9"/>
      <c r="F44" s="9"/>
      <c r="G44" s="9"/>
      <c r="H44" s="9"/>
      <c r="I44" s="9"/>
      <c r="J44" s="9"/>
      <c r="K44" s="9"/>
      <c r="L44" s="9"/>
      <c r="M44" s="9"/>
      <c r="N44" s="9"/>
      <c r="O44" s="9"/>
      <c r="P44" s="9"/>
      <c r="Q44" s="9"/>
    </row>
  </sheetData>
  <mergeCells count="8">
    <mergeCell ref="P2:Q3"/>
    <mergeCell ref="B3:C3"/>
    <mergeCell ref="D3:E3"/>
    <mergeCell ref="F3:G3"/>
    <mergeCell ref="H3:I3"/>
    <mergeCell ref="J3:K3"/>
    <mergeCell ref="N3:O3"/>
    <mergeCell ref="L3:M3"/>
  </mergeCells>
  <phoneticPr fontId="6"/>
  <pageMargins left="0.78740157480314965" right="0.78740157480314965" top="0.78740157480314965" bottom="0.78740157480314965" header="0" footer="0"/>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BY86"/>
  <sheetViews>
    <sheetView showGridLines="0" view="pageBreakPreview" zoomScaleNormal="25" workbookViewId="0">
      <pane xSplit="2" ySplit="16" topLeftCell="C56"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55000000000000004"/>
  <cols>
    <col min="1" max="1" width="10.90625" style="2" customWidth="1"/>
    <col min="2" max="2" width="6" style="1" customWidth="1"/>
    <col min="3" max="3" width="12.36328125" style="1" customWidth="1"/>
    <col min="4" max="4" width="11.08984375" style="1" customWidth="1"/>
    <col min="5" max="6" width="15.08984375" style="1" customWidth="1"/>
    <col min="7" max="7" width="10.26953125" style="90" customWidth="1"/>
    <col min="8" max="12" width="15.08984375" style="1" customWidth="1"/>
    <col min="13" max="13" width="1.6328125" style="1" customWidth="1"/>
    <col min="14" max="16384" width="9" style="1"/>
  </cols>
  <sheetData>
    <row r="1" spans="1:77" s="149" customFormat="1" ht="18" customHeight="1" x14ac:dyDescent="0.55000000000000004">
      <c r="A1" s="150" t="s">
        <v>89</v>
      </c>
      <c r="B1" s="150"/>
      <c r="C1" s="150"/>
      <c r="D1" s="150"/>
      <c r="E1" s="49"/>
      <c r="F1" s="49"/>
      <c r="G1" s="50"/>
      <c r="H1" s="117"/>
      <c r="I1" s="49"/>
      <c r="J1" s="48"/>
      <c r="K1" s="49"/>
      <c r="L1" s="48" t="s">
        <v>39</v>
      </c>
      <c r="M1" s="117"/>
    </row>
    <row r="2" spans="1:77" ht="13.5" customHeight="1" x14ac:dyDescent="0.55000000000000004">
      <c r="A2" s="148"/>
      <c r="B2" s="147"/>
      <c r="C2" s="65" t="s">
        <v>88</v>
      </c>
      <c r="D2" s="146"/>
      <c r="E2" s="146"/>
      <c r="F2" s="145"/>
      <c r="G2" s="144" t="s">
        <v>87</v>
      </c>
      <c r="H2" s="143"/>
      <c r="I2" s="143"/>
      <c r="J2" s="142"/>
      <c r="K2" s="81" t="s">
        <v>86</v>
      </c>
      <c r="L2" s="81"/>
      <c r="M2" s="9"/>
    </row>
    <row r="3" spans="1:77" ht="22.5" customHeight="1" x14ac:dyDescent="0.55000000000000004">
      <c r="A3" s="141"/>
      <c r="B3" s="140"/>
      <c r="C3" s="139" t="s">
        <v>85</v>
      </c>
      <c r="D3" s="138"/>
      <c r="E3" s="137" t="s">
        <v>84</v>
      </c>
      <c r="F3" s="137" t="s">
        <v>83</v>
      </c>
      <c r="G3" s="136" t="s">
        <v>82</v>
      </c>
      <c r="H3" s="135" t="s">
        <v>81</v>
      </c>
      <c r="I3" s="134" t="s">
        <v>80</v>
      </c>
      <c r="J3" s="133"/>
      <c r="K3" s="81" t="s">
        <v>79</v>
      </c>
      <c r="L3" s="81" t="s">
        <v>78</v>
      </c>
      <c r="M3" s="9"/>
    </row>
    <row r="4" spans="1:77" ht="51" customHeight="1" x14ac:dyDescent="0.55000000000000004">
      <c r="A4" s="132"/>
      <c r="B4" s="131"/>
      <c r="C4" s="130"/>
      <c r="D4" s="129" t="s">
        <v>77</v>
      </c>
      <c r="E4" s="128"/>
      <c r="F4" s="128"/>
      <c r="G4" s="127"/>
      <c r="H4" s="126"/>
      <c r="I4" s="125" t="s">
        <v>76</v>
      </c>
      <c r="J4" s="124" t="s">
        <v>75</v>
      </c>
      <c r="K4" s="81"/>
      <c r="L4" s="81"/>
      <c r="M4" s="9"/>
    </row>
    <row r="5" spans="1:77" x14ac:dyDescent="0.55000000000000004">
      <c r="A5" s="116" t="s">
        <v>29</v>
      </c>
      <c r="B5" s="121" t="s">
        <v>73</v>
      </c>
      <c r="C5" s="110">
        <v>2502</v>
      </c>
      <c r="D5" s="110">
        <v>678</v>
      </c>
      <c r="E5" s="110" t="s">
        <v>4</v>
      </c>
      <c r="F5" s="110" t="s">
        <v>4</v>
      </c>
      <c r="G5" s="112">
        <v>1116</v>
      </c>
      <c r="H5" s="110">
        <v>515</v>
      </c>
      <c r="I5" s="110">
        <v>149</v>
      </c>
      <c r="J5" s="110">
        <v>139</v>
      </c>
      <c r="K5" s="110">
        <v>241</v>
      </c>
      <c r="L5" s="110">
        <v>384</v>
      </c>
      <c r="M5" s="9"/>
    </row>
    <row r="6" spans="1:77" x14ac:dyDescent="0.55000000000000004">
      <c r="A6" s="123"/>
      <c r="B6" s="121" t="s">
        <v>72</v>
      </c>
      <c r="C6" s="110">
        <v>960</v>
      </c>
      <c r="D6" s="110">
        <v>273</v>
      </c>
      <c r="E6" s="110" t="s">
        <v>4</v>
      </c>
      <c r="F6" s="110" t="s">
        <v>4</v>
      </c>
      <c r="G6" s="112">
        <v>412</v>
      </c>
      <c r="H6" s="110">
        <v>230</v>
      </c>
      <c r="I6" s="110">
        <v>73</v>
      </c>
      <c r="J6" s="110">
        <v>92</v>
      </c>
      <c r="K6" s="110">
        <v>132</v>
      </c>
      <c r="L6" s="110">
        <v>219</v>
      </c>
      <c r="M6" s="9"/>
    </row>
    <row r="7" spans="1:77" x14ac:dyDescent="0.55000000000000004">
      <c r="A7" s="122"/>
      <c r="B7" s="121" t="s">
        <v>71</v>
      </c>
      <c r="C7" s="110">
        <v>1542</v>
      </c>
      <c r="D7" s="110">
        <v>405</v>
      </c>
      <c r="E7" s="110" t="s">
        <v>4</v>
      </c>
      <c r="F7" s="110" t="s">
        <v>4</v>
      </c>
      <c r="G7" s="112">
        <v>704</v>
      </c>
      <c r="H7" s="110">
        <v>285</v>
      </c>
      <c r="I7" s="110">
        <v>76</v>
      </c>
      <c r="J7" s="110">
        <v>47</v>
      </c>
      <c r="K7" s="110">
        <v>109</v>
      </c>
      <c r="L7" s="110">
        <v>165</v>
      </c>
      <c r="M7" s="9"/>
    </row>
    <row r="8" spans="1:77" x14ac:dyDescent="0.55000000000000004">
      <c r="A8" s="116" t="s">
        <v>44</v>
      </c>
      <c r="B8" s="121" t="s">
        <v>73</v>
      </c>
      <c r="C8" s="110">
        <f>SUM(C11+C14)</f>
        <v>187</v>
      </c>
      <c r="D8" s="110">
        <f>SUM(D11+D14)</f>
        <v>25</v>
      </c>
      <c r="E8" s="110">
        <f>SUM(E11+E14)</f>
        <v>0</v>
      </c>
      <c r="F8" s="110">
        <f>SUM(F11+F14)</f>
        <v>0</v>
      </c>
      <c r="G8" s="110">
        <f>SUM(G11+G14)</f>
        <v>46</v>
      </c>
      <c r="H8" s="110">
        <f>SUM(H11+H14)</f>
        <v>38</v>
      </c>
      <c r="I8" s="110">
        <f>SUM(I11+I14)</f>
        <v>8</v>
      </c>
      <c r="J8" s="110">
        <f>SUM(J11+J14)</f>
        <v>2</v>
      </c>
      <c r="K8" s="110">
        <f>SUM(K11+K14)</f>
        <v>14</v>
      </c>
      <c r="L8" s="110">
        <f>SUM(L11+L14)</f>
        <v>16</v>
      </c>
      <c r="M8" s="110">
        <f>SUM(M11+M14)</f>
        <v>0</v>
      </c>
    </row>
    <row r="9" spans="1:77" x14ac:dyDescent="0.55000000000000004">
      <c r="A9" s="123"/>
      <c r="B9" s="121" t="s">
        <v>72</v>
      </c>
      <c r="C9" s="110">
        <f>SUM(C12+C15)</f>
        <v>57</v>
      </c>
      <c r="D9" s="110">
        <f>SUM(D12+D15)</f>
        <v>7</v>
      </c>
      <c r="E9" s="110">
        <f>SUM(E12+E15)</f>
        <v>0</v>
      </c>
      <c r="F9" s="110">
        <f>SUM(F12+F15)</f>
        <v>0</v>
      </c>
      <c r="G9" s="110">
        <f>SUM(G12+G15)</f>
        <v>14</v>
      </c>
      <c r="H9" s="110">
        <f>SUM(H12+H15)</f>
        <v>17</v>
      </c>
      <c r="I9" s="110">
        <f>SUM(I12+I15)</f>
        <v>6</v>
      </c>
      <c r="J9" s="110">
        <f>SUM(J12+J15)</f>
        <v>2</v>
      </c>
      <c r="K9" s="110">
        <f>SUM(K12+K15)</f>
        <v>10</v>
      </c>
      <c r="L9" s="110">
        <f>SUM(L12+L15)</f>
        <v>9</v>
      </c>
      <c r="M9" s="9"/>
    </row>
    <row r="10" spans="1:77" x14ac:dyDescent="0.55000000000000004">
      <c r="A10" s="122"/>
      <c r="B10" s="121" t="s">
        <v>71</v>
      </c>
      <c r="C10" s="110">
        <f>SUM(C13+C16)</f>
        <v>130</v>
      </c>
      <c r="D10" s="110">
        <f>SUM(D13+D16)</f>
        <v>18</v>
      </c>
      <c r="E10" s="110">
        <f>SUM(E13+E16)</f>
        <v>0</v>
      </c>
      <c r="F10" s="110">
        <f>SUM(F13+F16)</f>
        <v>0</v>
      </c>
      <c r="G10" s="110">
        <f>SUM(G13+G16)</f>
        <v>32</v>
      </c>
      <c r="H10" s="110">
        <f>SUM(H13+H16)</f>
        <v>21</v>
      </c>
      <c r="I10" s="110">
        <f>SUM(I13+I16)</f>
        <v>2</v>
      </c>
      <c r="J10" s="110">
        <f>SUM(J13+J16)</f>
        <v>0</v>
      </c>
      <c r="K10" s="110">
        <f>SUM(K13+K16)</f>
        <v>4</v>
      </c>
      <c r="L10" s="110">
        <f>SUM(L13+L16)</f>
        <v>7</v>
      </c>
      <c r="M10" s="9"/>
    </row>
    <row r="11" spans="1:77" s="24" customFormat="1" ht="11.25" customHeight="1" x14ac:dyDescent="0.55000000000000004">
      <c r="A11" s="109" t="s">
        <v>27</v>
      </c>
      <c r="B11" s="105" t="s">
        <v>73</v>
      </c>
      <c r="C11" s="103">
        <f>IF(SUM(C12:C13)=0,"-",(SUM(C12:C13)))</f>
        <v>158</v>
      </c>
      <c r="D11" s="103">
        <f>IF(SUM(D12:D13)=0,"-",(SUM(D12:D13)))</f>
        <v>6</v>
      </c>
      <c r="E11" s="103" t="str">
        <f>IF(SUM(E12:E13)=0,"-",(SUM(E12:E13)))</f>
        <v>-</v>
      </c>
      <c r="F11" s="103" t="str">
        <f>IF(SUM(F12:F13)=0,"-",(SUM(F12:F13)))</f>
        <v>-</v>
      </c>
      <c r="G11" s="104">
        <f>IF(SUM(G12:G13)=0,"-",(SUM(G12:G13)))</f>
        <v>22</v>
      </c>
      <c r="H11" s="103">
        <f>IF(SUM(H12:H13)=0,"-",(SUM(H12:H13)))</f>
        <v>38</v>
      </c>
      <c r="I11" s="103">
        <f>IF(SUM(I12:I13)=0,"-",(SUM(I12:I13)))</f>
        <v>6</v>
      </c>
      <c r="J11" s="103">
        <f>IF(SUM(J12:J13)=0,"-",(SUM(J12:J13)))</f>
        <v>2</v>
      </c>
      <c r="K11" s="103">
        <f>IF(SUM(K12:K13)=0,"-",(SUM(K12:K13)))</f>
        <v>14</v>
      </c>
      <c r="L11" s="103">
        <f>IF(SUM(L12:L13)=0,"-",(SUM(L12:L13)))</f>
        <v>14</v>
      </c>
      <c r="M11" s="93"/>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row>
    <row r="12" spans="1:77" s="24" customFormat="1" ht="11.25" customHeight="1" x14ac:dyDescent="0.55000000000000004">
      <c r="A12" s="108"/>
      <c r="B12" s="105" t="s">
        <v>72</v>
      </c>
      <c r="C12" s="103">
        <v>48</v>
      </c>
      <c r="D12" s="103">
        <v>0</v>
      </c>
      <c r="E12" s="103">
        <v>0</v>
      </c>
      <c r="F12" s="103">
        <v>0</v>
      </c>
      <c r="G12" s="104">
        <v>6</v>
      </c>
      <c r="H12" s="103">
        <v>17</v>
      </c>
      <c r="I12" s="103">
        <v>5</v>
      </c>
      <c r="J12" s="107">
        <v>2</v>
      </c>
      <c r="K12" s="103">
        <v>10</v>
      </c>
      <c r="L12" s="103">
        <v>7</v>
      </c>
      <c r="M12" s="93"/>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row>
    <row r="13" spans="1:77" s="24" customFormat="1" ht="11.25" customHeight="1" x14ac:dyDescent="0.55000000000000004">
      <c r="A13" s="106"/>
      <c r="B13" s="105" t="s">
        <v>71</v>
      </c>
      <c r="C13" s="103">
        <v>110</v>
      </c>
      <c r="D13" s="103">
        <v>6</v>
      </c>
      <c r="E13" s="103">
        <v>0</v>
      </c>
      <c r="F13" s="103">
        <v>0</v>
      </c>
      <c r="G13" s="104">
        <v>16</v>
      </c>
      <c r="H13" s="103">
        <v>21</v>
      </c>
      <c r="I13" s="103">
        <v>1</v>
      </c>
      <c r="J13" s="107">
        <v>0</v>
      </c>
      <c r="K13" s="103">
        <v>4</v>
      </c>
      <c r="L13" s="103">
        <v>7</v>
      </c>
      <c r="M13" s="93"/>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row>
    <row r="14" spans="1:77" s="24" customFormat="1" x14ac:dyDescent="0.55000000000000004">
      <c r="A14" s="109" t="s">
        <v>74</v>
      </c>
      <c r="B14" s="118" t="s">
        <v>73</v>
      </c>
      <c r="C14" s="103">
        <f>IF(SUM(C15:C16)=0,"-",(SUM(C15:C16)))</f>
        <v>29</v>
      </c>
      <c r="D14" s="103">
        <f>IF(SUM(D15:D16)=0,"-",(SUM(D15:D16)))</f>
        <v>19</v>
      </c>
      <c r="E14" s="103" t="str">
        <f>IF(SUM(E15:E16)=0,"-",(SUM(E15:E16)))</f>
        <v>-</v>
      </c>
      <c r="F14" s="103" t="str">
        <f>IF(SUM(F15:F16)=0,"-",(SUM(F15:F16)))</f>
        <v>-</v>
      </c>
      <c r="G14" s="103">
        <f>IF(SUM(G15:G16)=0,"-",(SUM(G15:G16)))</f>
        <v>24</v>
      </c>
      <c r="H14" s="103" t="str">
        <f>IF(SUM(H15:H16)=0,"-",(SUM(H15:H16)))</f>
        <v>-</v>
      </c>
      <c r="I14" s="103">
        <f>IF(SUM(I15:I16)=0,"-",(SUM(I15:I16)))</f>
        <v>2</v>
      </c>
      <c r="J14" s="103" t="str">
        <f>IF(SUM(J15:J16)=0,"-",(SUM(J15:J16)))</f>
        <v>-</v>
      </c>
      <c r="K14" s="103" t="str">
        <f>IF(SUM(K15:K16)=0,"-",(SUM(K15:K16)))</f>
        <v>-</v>
      </c>
      <c r="L14" s="103">
        <f>IF(SUM(L15:L16)=0,"-",(SUM(L15:L16)))</f>
        <v>2</v>
      </c>
      <c r="M14" s="117"/>
    </row>
    <row r="15" spans="1:77" s="24" customFormat="1" x14ac:dyDescent="0.55000000000000004">
      <c r="A15" s="120"/>
      <c r="B15" s="118" t="s">
        <v>72</v>
      </c>
      <c r="C15" s="103">
        <f>IF(SUM(C18,C21,C24,C27,C30,C33,C36,C39)=0,"-",SUM(C18,C21,C24,C27,C30,C33,C36,C39))</f>
        <v>9</v>
      </c>
      <c r="D15" s="103">
        <f>IF(SUM(D18,D21,D24,D27,D30,D33,D36,D39)=0,"-",SUM(D18,D21,D24,D27,D30,D33,D36,D39))</f>
        <v>7</v>
      </c>
      <c r="E15" s="103" t="str">
        <f>IF(SUM(E18,E21,E24,E27,E30,E33,E36,E39)=0,"-",SUM(E18,E21,E24,E27,E30,E33,E36,E39))</f>
        <v>-</v>
      </c>
      <c r="F15" s="103" t="str">
        <f>IF(SUM(F18,F21,F24,F27,F30,F33,F36,F39)=0,"-",SUM(F18,F21,F24,F27,F30,F33,F36,F39))</f>
        <v>-</v>
      </c>
      <c r="G15" s="103">
        <f>IF(SUM(G18,G21,G24,G27,G30,G33,G36,G39)=0,"-",SUM(G18,G21,G24,G27,G30,G33,G36,G39))</f>
        <v>8</v>
      </c>
      <c r="H15" s="103" t="str">
        <f>IF(SUM(H18,H21,H24,H27,H30,H33,H36,H39)=0,"-",SUM(H18,H21,H24,H27,H30,H33,H36,H39))</f>
        <v>-</v>
      </c>
      <c r="I15" s="103">
        <f>IF(SUM(I18,I21,I24,I27,I30,I33,I36,I39)=0,"-",SUM(I18,I21,I24,I27,I30,I33,I36,I39))</f>
        <v>1</v>
      </c>
      <c r="J15" s="103" t="str">
        <f>IF(SUM(J18,J21,J24,J27,J30,J33,J36,J39)=0,"-",SUM(J18,J21,J24,J27,J30,J33,J36,J39))</f>
        <v>-</v>
      </c>
      <c r="K15" s="103" t="str">
        <f>IF(SUM(K18,K21,K24,K27,K30,K33,K36,K39)=0,"-",SUM(K18,K21,K24,K27,K30,K33,K36,K39))</f>
        <v>-</v>
      </c>
      <c r="L15" s="103">
        <f>IF(SUM(L18,L21,L24,L27,L30,L33,L36,L39)=0,"-",SUM(L18,L21,L24,L27,L30,L33,L36,L39))</f>
        <v>2</v>
      </c>
      <c r="M15" s="117"/>
    </row>
    <row r="16" spans="1:77" s="24" customFormat="1" x14ac:dyDescent="0.55000000000000004">
      <c r="A16" s="119"/>
      <c r="B16" s="118" t="s">
        <v>71</v>
      </c>
      <c r="C16" s="103">
        <f>IF(SUM(C19,C22,C25,C28,C31,C34,C37,C40)=0,"-",SUM(C19,C22,C25,C28,C31,C34,C37,C40))</f>
        <v>20</v>
      </c>
      <c r="D16" s="103">
        <f>IF(SUM(D19,D22,D25,D28,D31,D34,D37,D40)=0,"-",SUM(D19,D22,D25,D28,D31,D34,D37,D40))</f>
        <v>12</v>
      </c>
      <c r="E16" s="103" t="str">
        <f>IF(SUM(E19,E22,E25,E28,E31,E34,E37,E40)=0,"-",SUM(E19,E22,E25,E28,E31,E34,E37,E40))</f>
        <v>-</v>
      </c>
      <c r="F16" s="103" t="str">
        <f>IF(SUM(F19,F22,F25,F28,F31,F34,F37,F40)=0,"-",SUM(F19,F22,F25,F28,F31,F34,F37,F40))</f>
        <v>-</v>
      </c>
      <c r="G16" s="103">
        <f>IF(SUM(G19,G22,G25,G28,G31,G34,G37,G40)=0,"-",SUM(G19,G22,G25,G28,G31,G34,G37,G40))</f>
        <v>16</v>
      </c>
      <c r="H16" s="103" t="str">
        <f>IF(SUM(H19,H22,H25,H28,H31,H34,H37,H40)=0,"-",SUM(H19,H22,H25,H28,H31,H34,H37,H40))</f>
        <v>-</v>
      </c>
      <c r="I16" s="103">
        <f>IF(SUM(I19,I22,I25,I28,I31,I34,I37,I40)=0,"-",SUM(I19,I22,I25,I28,I31,I34,I37,I40))</f>
        <v>1</v>
      </c>
      <c r="J16" s="103" t="str">
        <f>IF(SUM(J19,J22,J25,J28,J31,J34,J37,J40)=0,"-",SUM(J19,J22,J25,J28,J31,J34,J37,J40))</f>
        <v>-</v>
      </c>
      <c r="K16" s="103" t="str">
        <f>IF(SUM(K19,K22,K25,K28,K31,K34,K37,K40)=0,"-",SUM(K19,K22,K25,K28,K31,K34,K37,K40))</f>
        <v>-</v>
      </c>
      <c r="L16" s="103" t="str">
        <f>IF(SUM(L19,L22,L25,L28,L31,L34,L37,L40)=0,"-",SUM(L19,L22,L25,L28,L31,L34,L37,L40))</f>
        <v>-</v>
      </c>
      <c r="M16" s="117"/>
    </row>
    <row r="17" spans="1:77" s="24" customFormat="1" ht="11.25" customHeight="1" x14ac:dyDescent="0.55000000000000004">
      <c r="A17" s="102" t="s">
        <v>25</v>
      </c>
      <c r="B17" s="99" t="s">
        <v>73</v>
      </c>
      <c r="C17" s="96">
        <f>IF(SUM(C18:C19)=0,"-",(SUM(C18:C19)))</f>
        <v>12</v>
      </c>
      <c r="D17" s="96">
        <f>IF(SUM(D18:D19)=0,"-",(SUM(D18:D19)))</f>
        <v>7</v>
      </c>
      <c r="E17" s="96" t="str">
        <f>IF(SUM(E18:E19)=0,"-",(SUM(E18:E19)))</f>
        <v>-</v>
      </c>
      <c r="F17" s="96" t="str">
        <f>IF(SUM(F18:F19)=0,"-",(SUM(F18:F19)))</f>
        <v>-</v>
      </c>
      <c r="G17" s="96">
        <f>IF(SUM(G18:G19)=0,"-",(SUM(G18:G19)))</f>
        <v>8</v>
      </c>
      <c r="H17" s="96" t="str">
        <f>IF(SUM(H18:H19)=0,"-",(SUM(H18:H19)))</f>
        <v>-</v>
      </c>
      <c r="I17" s="96">
        <f>IF(SUM(I18:I19)=0,"-",(SUM(I18:I19)))</f>
        <v>2</v>
      </c>
      <c r="J17" s="96" t="str">
        <f>IF(SUM(J18:J19)=0,"-",(SUM(J18:J19)))</f>
        <v>-</v>
      </c>
      <c r="K17" s="96" t="str">
        <f>IF(SUM(K18:K19)=0,"-",(SUM(K18:K19)))</f>
        <v>-</v>
      </c>
      <c r="L17" s="96">
        <f>IF(SUM(L18:L19)=0,"-",(SUM(L18:L19)))</f>
        <v>2</v>
      </c>
      <c r="M17" s="93"/>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row>
    <row r="18" spans="1:77" s="24" customFormat="1" ht="11.25" customHeight="1" x14ac:dyDescent="0.55000000000000004">
      <c r="A18" s="101"/>
      <c r="B18" s="99" t="s">
        <v>72</v>
      </c>
      <c r="C18" s="96">
        <v>3</v>
      </c>
      <c r="D18" s="96">
        <v>2</v>
      </c>
      <c r="E18" s="96" t="s">
        <v>70</v>
      </c>
      <c r="F18" s="96" t="s">
        <v>70</v>
      </c>
      <c r="G18" s="98">
        <v>2</v>
      </c>
      <c r="H18" s="96" t="s">
        <v>70</v>
      </c>
      <c r="I18" s="96">
        <v>1</v>
      </c>
      <c r="J18" s="97" t="s">
        <v>70</v>
      </c>
      <c r="K18" s="96" t="s">
        <v>70</v>
      </c>
      <c r="L18" s="96">
        <v>2</v>
      </c>
      <c r="M18" s="93"/>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row>
    <row r="19" spans="1:77" s="24" customFormat="1" ht="11.25" customHeight="1" x14ac:dyDescent="0.55000000000000004">
      <c r="A19" s="100"/>
      <c r="B19" s="99" t="s">
        <v>71</v>
      </c>
      <c r="C19" s="96">
        <v>9</v>
      </c>
      <c r="D19" s="96">
        <v>5</v>
      </c>
      <c r="E19" s="96" t="s">
        <v>70</v>
      </c>
      <c r="F19" s="96" t="s">
        <v>70</v>
      </c>
      <c r="G19" s="98">
        <v>6</v>
      </c>
      <c r="H19" s="96" t="s">
        <v>70</v>
      </c>
      <c r="I19" s="96">
        <v>1</v>
      </c>
      <c r="J19" s="97" t="s">
        <v>70</v>
      </c>
      <c r="K19" s="96" t="s">
        <v>70</v>
      </c>
      <c r="L19" s="96" t="s">
        <v>70</v>
      </c>
      <c r="M19" s="93"/>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row>
    <row r="20" spans="1:77" s="24" customFormat="1" ht="11.25" customHeight="1" x14ac:dyDescent="0.55000000000000004">
      <c r="A20" s="102" t="s">
        <v>24</v>
      </c>
      <c r="B20" s="99" t="s">
        <v>73</v>
      </c>
      <c r="C20" s="96">
        <f>IF(SUM(C21:C22)=0,"-",(SUM(C21:C22)))</f>
        <v>3</v>
      </c>
      <c r="D20" s="96" t="str">
        <f>IF(SUM(D21:D22)=0,"-",(SUM(D21:D22)))</f>
        <v>-</v>
      </c>
      <c r="E20" s="96" t="str">
        <f>IF(SUM(E21:E22)=0,"-",(SUM(E21:E22)))</f>
        <v>-</v>
      </c>
      <c r="F20" s="96" t="str">
        <f>IF(SUM(F21:F22)=0,"-",(SUM(F21:F22)))</f>
        <v>-</v>
      </c>
      <c r="G20" s="98">
        <f>IF(SUM(G21:G22)=0,"-",(SUM(G21:G22)))</f>
        <v>3</v>
      </c>
      <c r="H20" s="96" t="str">
        <f>IF(SUM(H21:H22)=0,"-",(SUM(H21:H22)))</f>
        <v>-</v>
      </c>
      <c r="I20" s="96" t="str">
        <f>IF(SUM(I21:I22)=0,"-",(SUM(I21:I22)))</f>
        <v>-</v>
      </c>
      <c r="J20" s="96" t="str">
        <f>IF(SUM(J21:J22)=0,"-",(SUM(J21:J22)))</f>
        <v>-</v>
      </c>
      <c r="K20" s="96" t="str">
        <f>IF(SUM(K21:K22)=0,"-",(SUM(K21:K22)))</f>
        <v>-</v>
      </c>
      <c r="L20" s="96" t="str">
        <f>IF(SUM(L21:L22)=0,"-",(SUM(L21:L22)))</f>
        <v>-</v>
      </c>
      <c r="M20" s="93"/>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row>
    <row r="21" spans="1:77" s="24" customFormat="1" ht="11.25" customHeight="1" x14ac:dyDescent="0.55000000000000004">
      <c r="A21" s="101"/>
      <c r="B21" s="99" t="s">
        <v>72</v>
      </c>
      <c r="C21" s="96">
        <v>1</v>
      </c>
      <c r="D21" s="96" t="s">
        <v>70</v>
      </c>
      <c r="E21" s="96" t="s">
        <v>70</v>
      </c>
      <c r="F21" s="96" t="s">
        <v>70</v>
      </c>
      <c r="G21" s="98">
        <v>1</v>
      </c>
      <c r="H21" s="96" t="s">
        <v>70</v>
      </c>
      <c r="I21" s="96" t="s">
        <v>70</v>
      </c>
      <c r="J21" s="97" t="s">
        <v>70</v>
      </c>
      <c r="K21" s="96" t="s">
        <v>70</v>
      </c>
      <c r="L21" s="96" t="s">
        <v>70</v>
      </c>
      <c r="M21" s="93"/>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row>
    <row r="22" spans="1:77" s="24" customFormat="1" ht="11.25" customHeight="1" x14ac:dyDescent="0.55000000000000004">
      <c r="A22" s="100"/>
      <c r="B22" s="99" t="s">
        <v>71</v>
      </c>
      <c r="C22" s="96">
        <v>2</v>
      </c>
      <c r="D22" s="96" t="s">
        <v>70</v>
      </c>
      <c r="E22" s="96" t="s">
        <v>70</v>
      </c>
      <c r="F22" s="96" t="s">
        <v>70</v>
      </c>
      <c r="G22" s="98">
        <v>2</v>
      </c>
      <c r="H22" s="96" t="s">
        <v>70</v>
      </c>
      <c r="I22" s="96" t="s">
        <v>70</v>
      </c>
      <c r="J22" s="97" t="s">
        <v>70</v>
      </c>
      <c r="K22" s="96" t="s">
        <v>70</v>
      </c>
      <c r="L22" s="96" t="s">
        <v>70</v>
      </c>
      <c r="M22" s="93"/>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row>
    <row r="23" spans="1:77" s="24" customFormat="1" ht="11.25" customHeight="1" x14ac:dyDescent="0.55000000000000004">
      <c r="A23" s="102" t="s">
        <v>23</v>
      </c>
      <c r="B23" s="99" t="s">
        <v>73</v>
      </c>
      <c r="C23" s="96" t="str">
        <f>IF(SUM(C24:C25)=0,"-",(SUM(C24:C25)))</f>
        <v>-</v>
      </c>
      <c r="D23" s="96" t="str">
        <f>IF(SUM(D24:D25)=0,"-",(SUM(D24:D25)))</f>
        <v>-</v>
      </c>
      <c r="E23" s="96" t="str">
        <f>IF(SUM(E24:E25)=0,"-",(SUM(E24:E25)))</f>
        <v>-</v>
      </c>
      <c r="F23" s="96" t="str">
        <f>IF(SUM(F24:F25)=0,"-",(SUM(F24:F25)))</f>
        <v>-</v>
      </c>
      <c r="G23" s="98" t="str">
        <f>IF(SUM(G24:G25)=0,"-",(SUM(G24:G25)))</f>
        <v>-</v>
      </c>
      <c r="H23" s="96" t="str">
        <f>IF(SUM(H24:H25)=0,"-",(SUM(H24:H25)))</f>
        <v>-</v>
      </c>
      <c r="I23" s="96" t="str">
        <f>IF(SUM(I24:I25)=0,"-",(SUM(I24:I25)))</f>
        <v>-</v>
      </c>
      <c r="J23" s="97" t="str">
        <f>IF(SUM(J24:J25)=0,"-",(SUM(J24:J25)))</f>
        <v>-</v>
      </c>
      <c r="K23" s="96" t="str">
        <f>IF(SUM(K24:K25)=0,"-",(SUM(K24:K25)))</f>
        <v>-</v>
      </c>
      <c r="L23" s="96" t="str">
        <f>IF(SUM(L24:L25)=0,"-",(SUM(L24:L25)))</f>
        <v>-</v>
      </c>
      <c r="M23" s="93"/>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row>
    <row r="24" spans="1:77" s="24" customFormat="1" ht="11.25" customHeight="1" x14ac:dyDescent="0.55000000000000004">
      <c r="A24" s="101"/>
      <c r="B24" s="99" t="s">
        <v>72</v>
      </c>
      <c r="C24" s="96" t="s">
        <v>70</v>
      </c>
      <c r="D24" s="96" t="s">
        <v>70</v>
      </c>
      <c r="E24" s="96" t="s">
        <v>70</v>
      </c>
      <c r="F24" s="96" t="s">
        <v>70</v>
      </c>
      <c r="G24" s="98" t="s">
        <v>70</v>
      </c>
      <c r="H24" s="96" t="s">
        <v>70</v>
      </c>
      <c r="I24" s="96" t="s">
        <v>70</v>
      </c>
      <c r="J24" s="97" t="s">
        <v>70</v>
      </c>
      <c r="K24" s="96" t="s">
        <v>70</v>
      </c>
      <c r="L24" s="96" t="s">
        <v>70</v>
      </c>
      <c r="M24" s="93"/>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row>
    <row r="25" spans="1:77" s="24" customFormat="1" ht="11.25" customHeight="1" x14ac:dyDescent="0.55000000000000004">
      <c r="A25" s="100"/>
      <c r="B25" s="99" t="s">
        <v>71</v>
      </c>
      <c r="C25" s="96" t="s">
        <v>70</v>
      </c>
      <c r="D25" s="96" t="s">
        <v>70</v>
      </c>
      <c r="E25" s="96" t="s">
        <v>70</v>
      </c>
      <c r="F25" s="96" t="s">
        <v>70</v>
      </c>
      <c r="G25" s="98" t="s">
        <v>70</v>
      </c>
      <c r="H25" s="96" t="s">
        <v>70</v>
      </c>
      <c r="I25" s="96" t="s">
        <v>70</v>
      </c>
      <c r="J25" s="96" t="s">
        <v>70</v>
      </c>
      <c r="K25" s="96" t="s">
        <v>70</v>
      </c>
      <c r="L25" s="96" t="s">
        <v>70</v>
      </c>
      <c r="M25" s="93"/>
      <c r="N25" s="49"/>
      <c r="O25" s="49"/>
      <c r="P25" s="49"/>
      <c r="Q25" s="49"/>
      <c r="R25" s="49"/>
      <c r="S25" s="49"/>
    </row>
    <row r="26" spans="1:77" s="24" customFormat="1" ht="11.25" customHeight="1" x14ac:dyDescent="0.55000000000000004">
      <c r="A26" s="102" t="s">
        <v>22</v>
      </c>
      <c r="B26" s="99" t="s">
        <v>73</v>
      </c>
      <c r="C26" s="96">
        <f>IF(SUM(C27:C28)=0,"-",(SUM(C27:C28)))</f>
        <v>2</v>
      </c>
      <c r="D26" s="96">
        <f>IF(SUM(D27:D28)=0,"-",(SUM(D27:D28)))</f>
        <v>2</v>
      </c>
      <c r="E26" s="96" t="str">
        <f>IF(SUM(E27:E28)=0,"-",(SUM(E27:E28)))</f>
        <v>-</v>
      </c>
      <c r="F26" s="96" t="str">
        <f>IF(SUM(F27:F28)=0,"-",(SUM(F27:F28)))</f>
        <v>-</v>
      </c>
      <c r="G26" s="98">
        <f>IF(SUM(G27:G28)=0,"-",(SUM(G27:G28)))</f>
        <v>1</v>
      </c>
      <c r="H26" s="96" t="str">
        <f>IF(SUM(H27:H28)=0,"-",(SUM(H27:H28)))</f>
        <v>-</v>
      </c>
      <c r="I26" s="96" t="str">
        <f>IF(SUM(I27:I28)=0,"-",(SUM(I27:I28)))</f>
        <v>-</v>
      </c>
      <c r="J26" s="96" t="str">
        <f>IF(SUM(J27:J28)=0,"-",(SUM(J27:J28)))</f>
        <v>-</v>
      </c>
      <c r="K26" s="96" t="str">
        <f>IF(SUM(K27:K28)=0,"-",(SUM(K27:K28)))</f>
        <v>-</v>
      </c>
      <c r="L26" s="96" t="str">
        <f>IF(SUM(L27:L28)=0,"-",(SUM(L27:L28)))</f>
        <v>-</v>
      </c>
      <c r="M26" s="93"/>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row>
    <row r="27" spans="1:77" s="24" customFormat="1" ht="11.25" customHeight="1" x14ac:dyDescent="0.55000000000000004">
      <c r="A27" s="101"/>
      <c r="B27" s="99" t="s">
        <v>72</v>
      </c>
      <c r="C27" s="96" t="s">
        <v>70</v>
      </c>
      <c r="D27" s="96" t="s">
        <v>70</v>
      </c>
      <c r="E27" s="96" t="s">
        <v>70</v>
      </c>
      <c r="F27" s="96" t="s">
        <v>70</v>
      </c>
      <c r="G27" s="98" t="s">
        <v>70</v>
      </c>
      <c r="H27" s="96" t="s">
        <v>70</v>
      </c>
      <c r="I27" s="96" t="s">
        <v>70</v>
      </c>
      <c r="J27" s="97" t="s">
        <v>70</v>
      </c>
      <c r="K27" s="96" t="s">
        <v>70</v>
      </c>
      <c r="L27" s="96" t="s">
        <v>70</v>
      </c>
      <c r="M27" s="93"/>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row>
    <row r="28" spans="1:77" s="24" customFormat="1" ht="11.25" customHeight="1" x14ac:dyDescent="0.55000000000000004">
      <c r="A28" s="100"/>
      <c r="B28" s="99" t="s">
        <v>71</v>
      </c>
      <c r="C28" s="96">
        <v>2</v>
      </c>
      <c r="D28" s="96">
        <v>2</v>
      </c>
      <c r="E28" s="96" t="s">
        <v>70</v>
      </c>
      <c r="F28" s="96" t="s">
        <v>70</v>
      </c>
      <c r="G28" s="98">
        <v>1</v>
      </c>
      <c r="H28" s="96" t="s">
        <v>70</v>
      </c>
      <c r="I28" s="96" t="s">
        <v>70</v>
      </c>
      <c r="J28" s="97" t="s">
        <v>70</v>
      </c>
      <c r="K28" s="96" t="s">
        <v>70</v>
      </c>
      <c r="L28" s="96" t="s">
        <v>70</v>
      </c>
      <c r="M28" s="93"/>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row>
    <row r="29" spans="1:77" s="24" customFormat="1" ht="11.25" customHeight="1" x14ac:dyDescent="0.55000000000000004">
      <c r="A29" s="102" t="s">
        <v>41</v>
      </c>
      <c r="B29" s="99" t="s">
        <v>73</v>
      </c>
      <c r="C29" s="96">
        <f>IF(SUM(C30:C31)=0,"-",(SUM(C30:C31)))</f>
        <v>9</v>
      </c>
      <c r="D29" s="96">
        <f>IF(SUM(D30:D31)=0,"-",(SUM(D30:D31)))</f>
        <v>9</v>
      </c>
      <c r="E29" s="96" t="str">
        <f>IF(SUM(E30:E31)=0,"-",(SUM(E30:E31)))</f>
        <v>-</v>
      </c>
      <c r="F29" s="96" t="str">
        <f>IF(SUM(F30:F31)=0,"-",(SUM(F30:F31)))</f>
        <v>-</v>
      </c>
      <c r="G29" s="98">
        <f>IF(SUM(G30:G31)=0,"-",(SUM(G30:G31)))</f>
        <v>9</v>
      </c>
      <c r="H29" s="96" t="str">
        <f>IF(SUM(H30:H31)=0,"-",(SUM(H30:H31)))</f>
        <v>-</v>
      </c>
      <c r="I29" s="96" t="str">
        <f>IF(SUM(I30:I31)=0,"-",(SUM(I30:I31)))</f>
        <v>-</v>
      </c>
      <c r="J29" s="96" t="str">
        <f>IF(SUM(J30:J31)=0,"-",(SUM(J30:J31)))</f>
        <v>-</v>
      </c>
      <c r="K29" s="96" t="str">
        <f>IF(SUM(K30:K31)=0,"-",(SUM(K30:K31)))</f>
        <v>-</v>
      </c>
      <c r="L29" s="96" t="str">
        <f>IF(SUM(L30:L31)=0,"-",(SUM(L30:L31)))</f>
        <v>-</v>
      </c>
      <c r="M29" s="93"/>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row>
    <row r="30" spans="1:77" s="24" customFormat="1" ht="11.25" customHeight="1" x14ac:dyDescent="0.55000000000000004">
      <c r="A30" s="101"/>
      <c r="B30" s="99" t="s">
        <v>72</v>
      </c>
      <c r="C30" s="96">
        <v>4</v>
      </c>
      <c r="D30" s="96">
        <v>4</v>
      </c>
      <c r="E30" s="96" t="s">
        <v>70</v>
      </c>
      <c r="F30" s="96" t="s">
        <v>70</v>
      </c>
      <c r="G30" s="98">
        <v>4</v>
      </c>
      <c r="H30" s="96" t="s">
        <v>70</v>
      </c>
      <c r="I30" s="96" t="s">
        <v>70</v>
      </c>
      <c r="J30" s="97" t="s">
        <v>70</v>
      </c>
      <c r="K30" s="96" t="s">
        <v>70</v>
      </c>
      <c r="L30" s="96" t="s">
        <v>70</v>
      </c>
      <c r="M30" s="93"/>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row>
    <row r="31" spans="1:77" s="24" customFormat="1" ht="11.25" customHeight="1" x14ac:dyDescent="0.55000000000000004">
      <c r="A31" s="100"/>
      <c r="B31" s="99" t="s">
        <v>71</v>
      </c>
      <c r="C31" s="96">
        <v>5</v>
      </c>
      <c r="D31" s="96">
        <v>5</v>
      </c>
      <c r="E31" s="96" t="s">
        <v>70</v>
      </c>
      <c r="F31" s="96" t="s">
        <v>70</v>
      </c>
      <c r="G31" s="98">
        <v>5</v>
      </c>
      <c r="H31" s="96" t="s">
        <v>70</v>
      </c>
      <c r="I31" s="96" t="s">
        <v>70</v>
      </c>
      <c r="J31" s="97" t="s">
        <v>70</v>
      </c>
      <c r="K31" s="96" t="s">
        <v>70</v>
      </c>
      <c r="L31" s="96" t="s">
        <v>70</v>
      </c>
      <c r="M31" s="93"/>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row>
    <row r="32" spans="1:77" s="24" customFormat="1" ht="11.25" customHeight="1" x14ac:dyDescent="0.55000000000000004">
      <c r="A32" s="102" t="s">
        <v>20</v>
      </c>
      <c r="B32" s="99" t="s">
        <v>73</v>
      </c>
      <c r="C32" s="96">
        <f>IF(SUM(C33:C34)=0,"-",(SUM(C33:C34)))</f>
        <v>1</v>
      </c>
      <c r="D32" s="96">
        <f>IF(SUM(D33:D34)=0,"-",(SUM(D33:D34)))</f>
        <v>1</v>
      </c>
      <c r="E32" s="96" t="str">
        <f>IF(SUM(E33:E34)=0,"-",(SUM(E33:E34)))</f>
        <v>-</v>
      </c>
      <c r="F32" s="96" t="str">
        <f>IF(SUM(F33:F34)=0,"-",(SUM(F33:F34)))</f>
        <v>-</v>
      </c>
      <c r="G32" s="98">
        <f>IF(SUM(G33:G34)=0,"-",(SUM(G33:G34)))</f>
        <v>1</v>
      </c>
      <c r="H32" s="96" t="str">
        <f>IF(SUM(H33:H34)=0,"-",(SUM(H33:H34)))</f>
        <v>-</v>
      </c>
      <c r="I32" s="96" t="str">
        <f>IF(SUM(I33:I34)=0,"-",(SUM(I33:I34)))</f>
        <v>-</v>
      </c>
      <c r="J32" s="97" t="str">
        <f>IF(SUM(J33:J34)=0,"-",(SUM(J33:J34)))</f>
        <v>-</v>
      </c>
      <c r="K32" s="96" t="str">
        <f>IF(SUM(K33:K34)=0,"-",(SUM(K33:K34)))</f>
        <v>-</v>
      </c>
      <c r="L32" s="96" t="str">
        <f>IF(SUM(L33:L34)=0,"-",(SUM(L33:L34)))</f>
        <v>-</v>
      </c>
      <c r="M32" s="93"/>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row>
    <row r="33" spans="1:77" s="24" customFormat="1" ht="11.25" customHeight="1" x14ac:dyDescent="0.55000000000000004">
      <c r="A33" s="101"/>
      <c r="B33" s="99" t="s">
        <v>72</v>
      </c>
      <c r="C33" s="96">
        <v>1</v>
      </c>
      <c r="D33" s="96">
        <v>1</v>
      </c>
      <c r="E33" s="96" t="s">
        <v>70</v>
      </c>
      <c r="F33" s="96" t="s">
        <v>70</v>
      </c>
      <c r="G33" s="98">
        <v>1</v>
      </c>
      <c r="H33" s="96" t="s">
        <v>70</v>
      </c>
      <c r="I33" s="96" t="s">
        <v>70</v>
      </c>
      <c r="J33" s="97" t="s">
        <v>70</v>
      </c>
      <c r="K33" s="96" t="s">
        <v>70</v>
      </c>
      <c r="L33" s="96" t="s">
        <v>70</v>
      </c>
      <c r="M33" s="93"/>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row>
    <row r="34" spans="1:77" s="24" customFormat="1" ht="11.25" customHeight="1" x14ac:dyDescent="0.55000000000000004">
      <c r="A34" s="100"/>
      <c r="B34" s="99" t="s">
        <v>71</v>
      </c>
      <c r="C34" s="96" t="s">
        <v>70</v>
      </c>
      <c r="D34" s="96" t="s">
        <v>70</v>
      </c>
      <c r="E34" s="96" t="s">
        <v>70</v>
      </c>
      <c r="F34" s="96" t="s">
        <v>70</v>
      </c>
      <c r="G34" s="98" t="s">
        <v>70</v>
      </c>
      <c r="H34" s="96" t="s">
        <v>70</v>
      </c>
      <c r="I34" s="96" t="s">
        <v>70</v>
      </c>
      <c r="J34" s="96" t="s">
        <v>70</v>
      </c>
      <c r="K34" s="96" t="s">
        <v>70</v>
      </c>
      <c r="L34" s="96" t="s">
        <v>70</v>
      </c>
      <c r="M34" s="93"/>
      <c r="N34" s="49"/>
      <c r="O34" s="49"/>
      <c r="P34" s="49"/>
      <c r="Q34" s="49"/>
      <c r="R34" s="49"/>
      <c r="S34" s="49"/>
    </row>
    <row r="35" spans="1:77" s="24" customFormat="1" ht="11.25" customHeight="1" x14ac:dyDescent="0.55000000000000004">
      <c r="A35" s="102" t="s">
        <v>19</v>
      </c>
      <c r="B35" s="99" t="s">
        <v>73</v>
      </c>
      <c r="C35" s="96" t="str">
        <f>IF(SUM(C36:C37)=0,"-",(SUM(C36:C37)))</f>
        <v>-</v>
      </c>
      <c r="D35" s="96" t="str">
        <f>IF(SUM(D36:D37)=0,"-",(SUM(D36:D37)))</f>
        <v>-</v>
      </c>
      <c r="E35" s="96" t="str">
        <f>IF(SUM(E36:E37)=0,"-",(SUM(E36:E37)))</f>
        <v>-</v>
      </c>
      <c r="F35" s="96" t="str">
        <f>IF(SUM(F36:F37)=0,"-",(SUM(F36:F37)))</f>
        <v>-</v>
      </c>
      <c r="G35" s="98" t="str">
        <f>IF(SUM(G36:G37)=0,"-",(SUM(G36:G37)))</f>
        <v>-</v>
      </c>
      <c r="H35" s="96" t="str">
        <f>IF(SUM(H36:H37)=0,"-",(SUM(H36:H37)))</f>
        <v>-</v>
      </c>
      <c r="I35" s="96" t="str">
        <f>IF(SUM(I36:I37)=0,"-",(SUM(I36:I37)))</f>
        <v>-</v>
      </c>
      <c r="J35" s="96" t="str">
        <f>IF(SUM(J36:J37)=0,"-",(SUM(J36:J37)))</f>
        <v>-</v>
      </c>
      <c r="K35" s="96" t="str">
        <f>IF(SUM(K36:K37)=0,"-",(SUM(K36:K37)))</f>
        <v>-</v>
      </c>
      <c r="L35" s="96" t="str">
        <f>IF(SUM(L36:L37)=0,"-",(SUM(L36:L37)))</f>
        <v>-</v>
      </c>
      <c r="M35" s="93"/>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row>
    <row r="36" spans="1:77" s="24" customFormat="1" ht="11.25" customHeight="1" x14ac:dyDescent="0.55000000000000004">
      <c r="A36" s="101"/>
      <c r="B36" s="99" t="s">
        <v>72</v>
      </c>
      <c r="C36" s="96" t="s">
        <v>70</v>
      </c>
      <c r="D36" s="96" t="s">
        <v>70</v>
      </c>
      <c r="E36" s="96" t="s">
        <v>70</v>
      </c>
      <c r="F36" s="96" t="s">
        <v>70</v>
      </c>
      <c r="G36" s="98" t="s">
        <v>70</v>
      </c>
      <c r="H36" s="96" t="s">
        <v>70</v>
      </c>
      <c r="I36" s="96" t="s">
        <v>70</v>
      </c>
      <c r="J36" s="97" t="s">
        <v>70</v>
      </c>
      <c r="K36" s="96" t="s">
        <v>70</v>
      </c>
      <c r="L36" s="96" t="s">
        <v>70</v>
      </c>
      <c r="M36" s="93"/>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row>
    <row r="37" spans="1:77" s="24" customFormat="1" ht="11.25" customHeight="1" x14ac:dyDescent="0.55000000000000004">
      <c r="A37" s="100"/>
      <c r="B37" s="99" t="s">
        <v>71</v>
      </c>
      <c r="C37" s="96" t="s">
        <v>70</v>
      </c>
      <c r="D37" s="96" t="s">
        <v>70</v>
      </c>
      <c r="E37" s="96" t="s">
        <v>70</v>
      </c>
      <c r="F37" s="96" t="s">
        <v>70</v>
      </c>
      <c r="G37" s="98" t="s">
        <v>70</v>
      </c>
      <c r="H37" s="96" t="s">
        <v>70</v>
      </c>
      <c r="I37" s="96" t="s">
        <v>70</v>
      </c>
      <c r="J37" s="97" t="s">
        <v>70</v>
      </c>
      <c r="K37" s="96" t="s">
        <v>70</v>
      </c>
      <c r="L37" s="96" t="s">
        <v>70</v>
      </c>
      <c r="M37" s="93"/>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row>
    <row r="38" spans="1:77" s="24" customFormat="1" ht="11.25" customHeight="1" x14ac:dyDescent="0.55000000000000004">
      <c r="A38" s="102" t="s">
        <v>18</v>
      </c>
      <c r="B38" s="99" t="s">
        <v>73</v>
      </c>
      <c r="C38" s="96">
        <f>IF(SUM(C39:C40)=0,"-",(SUM(C39:C40)))</f>
        <v>2</v>
      </c>
      <c r="D38" s="96" t="str">
        <f>IF(SUM(D39:D40)=0,"-",(SUM(D39:D40)))</f>
        <v>-</v>
      </c>
      <c r="E38" s="96" t="str">
        <f>IF(SUM(E39:E40)=0,"-",(SUM(E39:E40)))</f>
        <v>-</v>
      </c>
      <c r="F38" s="96" t="str">
        <f>IF(SUM(F39:F40)=0,"-",(SUM(F39:F40)))</f>
        <v>-</v>
      </c>
      <c r="G38" s="98">
        <f>IF(SUM(G39:G40)=0,"-",(SUM(G39:G40)))</f>
        <v>2</v>
      </c>
      <c r="H38" s="96" t="str">
        <f>IF(SUM(H39:H40)=0,"-",(SUM(H39:H40)))</f>
        <v>-</v>
      </c>
      <c r="I38" s="96" t="str">
        <f>IF(SUM(I39:I40)=0,"-",(SUM(I39:I40)))</f>
        <v>-</v>
      </c>
      <c r="J38" s="96" t="str">
        <f>IF(SUM(J39:J40)=0,"-",(SUM(J39:J40)))</f>
        <v>-</v>
      </c>
      <c r="K38" s="96" t="str">
        <f>IF(SUM(K39:K40)=0,"-",(SUM(K39:K40)))</f>
        <v>-</v>
      </c>
      <c r="L38" s="96" t="str">
        <f>IF(SUM(L39:L40)=0,"-",(SUM(L39:L40)))</f>
        <v>-</v>
      </c>
      <c r="M38" s="93"/>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row>
    <row r="39" spans="1:77" s="24" customFormat="1" ht="11.25" customHeight="1" x14ac:dyDescent="0.55000000000000004">
      <c r="A39" s="101"/>
      <c r="B39" s="99" t="s">
        <v>72</v>
      </c>
      <c r="C39" s="96" t="s">
        <v>70</v>
      </c>
      <c r="D39" s="96" t="s">
        <v>70</v>
      </c>
      <c r="E39" s="96" t="s">
        <v>70</v>
      </c>
      <c r="F39" s="96" t="s">
        <v>70</v>
      </c>
      <c r="G39" s="98" t="s">
        <v>70</v>
      </c>
      <c r="H39" s="96" t="s">
        <v>70</v>
      </c>
      <c r="I39" s="96" t="s">
        <v>70</v>
      </c>
      <c r="J39" s="97" t="s">
        <v>70</v>
      </c>
      <c r="K39" s="96" t="s">
        <v>70</v>
      </c>
      <c r="L39" s="96" t="s">
        <v>70</v>
      </c>
      <c r="M39" s="93"/>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row>
    <row r="40" spans="1:77" s="24" customFormat="1" ht="11.25" customHeight="1" x14ac:dyDescent="0.55000000000000004">
      <c r="A40" s="100"/>
      <c r="B40" s="99" t="s">
        <v>71</v>
      </c>
      <c r="C40" s="96">
        <v>2</v>
      </c>
      <c r="D40" s="96" t="s">
        <v>70</v>
      </c>
      <c r="E40" s="96" t="s">
        <v>70</v>
      </c>
      <c r="F40" s="96" t="s">
        <v>70</v>
      </c>
      <c r="G40" s="98">
        <v>2</v>
      </c>
      <c r="H40" s="96" t="s">
        <v>70</v>
      </c>
      <c r="I40" s="96" t="s">
        <v>70</v>
      </c>
      <c r="J40" s="97" t="s">
        <v>70</v>
      </c>
      <c r="K40" s="96" t="s">
        <v>70</v>
      </c>
      <c r="L40" s="96" t="s">
        <v>70</v>
      </c>
      <c r="M40" s="93"/>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row>
    <row r="41" spans="1:77" s="24" customFormat="1" ht="11.25" customHeight="1" x14ac:dyDescent="0.55000000000000004">
      <c r="A41" s="116" t="s">
        <v>69</v>
      </c>
      <c r="B41" s="113" t="s">
        <v>67</v>
      </c>
      <c r="C41" s="110">
        <f>SUM(C42:C43)</f>
        <v>618</v>
      </c>
      <c r="D41" s="110">
        <f>SUM(D42:D43)</f>
        <v>56</v>
      </c>
      <c r="E41" s="110" t="s">
        <v>4</v>
      </c>
      <c r="F41" s="110" t="s">
        <v>4</v>
      </c>
      <c r="G41" s="112">
        <f>SUM(G42:G43)</f>
        <v>192</v>
      </c>
      <c r="H41" s="110">
        <f>SUM(H42:H43)</f>
        <v>179</v>
      </c>
      <c r="I41" s="110">
        <f>SUM(I42:I43)</f>
        <v>42</v>
      </c>
      <c r="J41" s="111">
        <f>SUM(J42:J43)</f>
        <v>17</v>
      </c>
      <c r="K41" s="110">
        <f>SUM(K42:K43)</f>
        <v>54</v>
      </c>
      <c r="L41" s="110">
        <f>SUM(L42:L43)</f>
        <v>83</v>
      </c>
      <c r="M41" s="93"/>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row>
    <row r="42" spans="1:77" s="24" customFormat="1" ht="11.25" customHeight="1" x14ac:dyDescent="0.55000000000000004">
      <c r="A42" s="115"/>
      <c r="B42" s="113" t="s">
        <v>66</v>
      </c>
      <c r="C42" s="110">
        <f>C45</f>
        <v>264</v>
      </c>
      <c r="D42" s="110">
        <f>D45</f>
        <v>16</v>
      </c>
      <c r="E42" s="110" t="str">
        <f>E45</f>
        <v>-</v>
      </c>
      <c r="F42" s="110" t="str">
        <f>F45</f>
        <v>-</v>
      </c>
      <c r="G42" s="112">
        <f>G45</f>
        <v>69</v>
      </c>
      <c r="H42" s="110">
        <f>H45</f>
        <v>64</v>
      </c>
      <c r="I42" s="110">
        <f>I45</f>
        <v>21</v>
      </c>
      <c r="J42" s="111">
        <f>J45</f>
        <v>15</v>
      </c>
      <c r="K42" s="110">
        <f>K45</f>
        <v>36</v>
      </c>
      <c r="L42" s="110">
        <f>L45</f>
        <v>47</v>
      </c>
      <c r="M42" s="93"/>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row>
    <row r="43" spans="1:77" s="24" customFormat="1" ht="11.25" customHeight="1" x14ac:dyDescent="0.55000000000000004">
      <c r="A43" s="114"/>
      <c r="B43" s="113" t="s">
        <v>65</v>
      </c>
      <c r="C43" s="110">
        <f>C46</f>
        <v>354</v>
      </c>
      <c r="D43" s="110">
        <f>D46</f>
        <v>40</v>
      </c>
      <c r="E43" s="110" t="str">
        <f>E46</f>
        <v>-</v>
      </c>
      <c r="F43" s="110" t="str">
        <f>F46</f>
        <v>-</v>
      </c>
      <c r="G43" s="112">
        <f>G46</f>
        <v>123</v>
      </c>
      <c r="H43" s="110">
        <f>H46</f>
        <v>115</v>
      </c>
      <c r="I43" s="110">
        <f>I46</f>
        <v>21</v>
      </c>
      <c r="J43" s="110">
        <f>J46</f>
        <v>2</v>
      </c>
      <c r="K43" s="110">
        <f>K46</f>
        <v>18</v>
      </c>
      <c r="L43" s="110">
        <f>L46</f>
        <v>36</v>
      </c>
      <c r="M43" s="93"/>
      <c r="N43" s="49"/>
      <c r="O43" s="49"/>
      <c r="P43" s="49"/>
      <c r="Q43" s="49"/>
      <c r="R43" s="49"/>
      <c r="S43" s="49"/>
    </row>
    <row r="44" spans="1:77" s="24" customFormat="1" ht="11.25" customHeight="1" x14ac:dyDescent="0.55000000000000004">
      <c r="A44" s="109" t="s">
        <v>16</v>
      </c>
      <c r="B44" s="105" t="s">
        <v>67</v>
      </c>
      <c r="C44" s="103">
        <v>618</v>
      </c>
      <c r="D44" s="103">
        <v>56</v>
      </c>
      <c r="E44" s="103" t="s">
        <v>4</v>
      </c>
      <c r="F44" s="103" t="s">
        <v>4</v>
      </c>
      <c r="G44" s="104">
        <v>192</v>
      </c>
      <c r="H44" s="103">
        <v>179</v>
      </c>
      <c r="I44" s="103">
        <v>42</v>
      </c>
      <c r="J44" s="107">
        <v>17</v>
      </c>
      <c r="K44" s="103">
        <v>54</v>
      </c>
      <c r="L44" s="103">
        <v>83</v>
      </c>
      <c r="M44" s="93"/>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row>
    <row r="45" spans="1:77" s="24" customFormat="1" ht="11.25" customHeight="1" x14ac:dyDescent="0.55000000000000004">
      <c r="A45" s="108"/>
      <c r="B45" s="105" t="s">
        <v>66</v>
      </c>
      <c r="C45" s="103">
        <v>264</v>
      </c>
      <c r="D45" s="103">
        <v>16</v>
      </c>
      <c r="E45" s="103" t="s">
        <v>4</v>
      </c>
      <c r="F45" s="103" t="s">
        <v>4</v>
      </c>
      <c r="G45" s="104">
        <v>69</v>
      </c>
      <c r="H45" s="103">
        <v>64</v>
      </c>
      <c r="I45" s="103">
        <v>21</v>
      </c>
      <c r="J45" s="107">
        <v>15</v>
      </c>
      <c r="K45" s="103">
        <v>36</v>
      </c>
      <c r="L45" s="103">
        <v>47</v>
      </c>
      <c r="M45" s="93"/>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row>
    <row r="46" spans="1:77" s="24" customFormat="1" ht="11.25" customHeight="1" x14ac:dyDescent="0.55000000000000004">
      <c r="A46" s="106"/>
      <c r="B46" s="105" t="s">
        <v>65</v>
      </c>
      <c r="C46" s="103">
        <v>354</v>
      </c>
      <c r="D46" s="103">
        <v>40</v>
      </c>
      <c r="E46" s="103" t="s">
        <v>4</v>
      </c>
      <c r="F46" s="103" t="s">
        <v>4</v>
      </c>
      <c r="G46" s="104">
        <v>123</v>
      </c>
      <c r="H46" s="103">
        <v>115</v>
      </c>
      <c r="I46" s="103">
        <v>21</v>
      </c>
      <c r="J46" s="103">
        <v>2</v>
      </c>
      <c r="K46" s="103">
        <v>18</v>
      </c>
      <c r="L46" s="103">
        <v>36</v>
      </c>
      <c r="M46" s="93"/>
      <c r="N46" s="49"/>
      <c r="O46" s="49"/>
      <c r="P46" s="49"/>
      <c r="Q46" s="49"/>
      <c r="R46" s="49"/>
      <c r="S46" s="49"/>
    </row>
    <row r="47" spans="1:77" s="24" customFormat="1" ht="11.25" customHeight="1" x14ac:dyDescent="0.55000000000000004">
      <c r="A47" s="102" t="s">
        <v>15</v>
      </c>
      <c r="B47" s="99" t="s">
        <v>67</v>
      </c>
      <c r="C47" s="96">
        <v>14</v>
      </c>
      <c r="D47" s="96">
        <v>14</v>
      </c>
      <c r="E47" s="96" t="s">
        <v>4</v>
      </c>
      <c r="F47" s="96" t="s">
        <v>4</v>
      </c>
      <c r="G47" s="98">
        <v>4</v>
      </c>
      <c r="H47" s="96">
        <v>6</v>
      </c>
      <c r="I47" s="96" t="s">
        <v>4</v>
      </c>
      <c r="J47" s="96">
        <v>3</v>
      </c>
      <c r="K47" s="96">
        <v>4</v>
      </c>
      <c r="L47" s="96">
        <v>5</v>
      </c>
      <c r="M47" s="93"/>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row>
    <row r="48" spans="1:77" s="24" customFormat="1" ht="11.25" customHeight="1" x14ac:dyDescent="0.55000000000000004">
      <c r="A48" s="101"/>
      <c r="B48" s="99" t="s">
        <v>66</v>
      </c>
      <c r="C48" s="96">
        <v>7</v>
      </c>
      <c r="D48" s="96">
        <v>7</v>
      </c>
      <c r="E48" s="96">
        <v>0</v>
      </c>
      <c r="F48" s="96">
        <v>0</v>
      </c>
      <c r="G48" s="98">
        <v>2</v>
      </c>
      <c r="H48" s="96">
        <v>2</v>
      </c>
      <c r="I48" s="96">
        <v>0</v>
      </c>
      <c r="J48" s="97">
        <v>3</v>
      </c>
      <c r="K48" s="96">
        <v>2</v>
      </c>
      <c r="L48" s="96">
        <v>3</v>
      </c>
      <c r="M48" s="93"/>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row>
    <row r="49" spans="1:77" s="24" customFormat="1" ht="11.25" customHeight="1" x14ac:dyDescent="0.55000000000000004">
      <c r="A49" s="100"/>
      <c r="B49" s="99" t="s">
        <v>65</v>
      </c>
      <c r="C49" s="96">
        <v>7</v>
      </c>
      <c r="D49" s="96">
        <v>7</v>
      </c>
      <c r="E49" s="96">
        <v>0</v>
      </c>
      <c r="F49" s="96">
        <v>0</v>
      </c>
      <c r="G49" s="98">
        <v>2</v>
      </c>
      <c r="H49" s="96">
        <v>4</v>
      </c>
      <c r="I49" s="96">
        <v>0</v>
      </c>
      <c r="J49" s="97">
        <v>0</v>
      </c>
      <c r="K49" s="96">
        <v>2</v>
      </c>
      <c r="L49" s="96">
        <v>2</v>
      </c>
      <c r="M49" s="93"/>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row>
    <row r="50" spans="1:77" s="24" customFormat="1" ht="11.25" customHeight="1" x14ac:dyDescent="0.55000000000000004">
      <c r="A50" s="102" t="s">
        <v>14</v>
      </c>
      <c r="B50" s="99" t="s">
        <v>67</v>
      </c>
      <c r="C50" s="96">
        <v>4</v>
      </c>
      <c r="D50" s="96" t="s">
        <v>4</v>
      </c>
      <c r="E50" s="96" t="s">
        <v>4</v>
      </c>
      <c r="F50" s="96" t="s">
        <v>4</v>
      </c>
      <c r="G50" s="98">
        <v>3</v>
      </c>
      <c r="H50" s="96" t="s">
        <v>4</v>
      </c>
      <c r="I50" s="96" t="s">
        <v>4</v>
      </c>
      <c r="J50" s="96" t="s">
        <v>4</v>
      </c>
      <c r="K50" s="96" t="s">
        <v>4</v>
      </c>
      <c r="L50" s="96" t="s">
        <v>4</v>
      </c>
      <c r="M50" s="93"/>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row>
    <row r="51" spans="1:77" s="24" customFormat="1" ht="11.25" customHeight="1" x14ac:dyDescent="0.55000000000000004">
      <c r="A51" s="101"/>
      <c r="B51" s="99" t="s">
        <v>66</v>
      </c>
      <c r="C51" s="96">
        <v>1</v>
      </c>
      <c r="D51" s="96">
        <v>0</v>
      </c>
      <c r="E51" s="96">
        <v>0</v>
      </c>
      <c r="F51" s="96">
        <v>0</v>
      </c>
      <c r="G51" s="98">
        <v>1</v>
      </c>
      <c r="H51" s="96">
        <v>0</v>
      </c>
      <c r="I51" s="96">
        <v>0</v>
      </c>
      <c r="J51" s="97">
        <v>0</v>
      </c>
      <c r="K51" s="96">
        <v>0</v>
      </c>
      <c r="L51" s="96">
        <v>0</v>
      </c>
      <c r="M51" s="93"/>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row>
    <row r="52" spans="1:77" s="24" customFormat="1" ht="11.25" customHeight="1" x14ac:dyDescent="0.55000000000000004">
      <c r="A52" s="100"/>
      <c r="B52" s="99" t="s">
        <v>65</v>
      </c>
      <c r="C52" s="96">
        <v>3</v>
      </c>
      <c r="D52" s="96">
        <v>0</v>
      </c>
      <c r="E52" s="96">
        <v>0</v>
      </c>
      <c r="F52" s="96">
        <v>0</v>
      </c>
      <c r="G52" s="98">
        <v>2</v>
      </c>
      <c r="H52" s="96">
        <v>0</v>
      </c>
      <c r="I52" s="96">
        <v>0</v>
      </c>
      <c r="J52" s="97">
        <v>0</v>
      </c>
      <c r="K52" s="96">
        <v>0</v>
      </c>
      <c r="L52" s="96">
        <v>0</v>
      </c>
      <c r="M52" s="93"/>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row>
    <row r="53" spans="1:77" s="24" customFormat="1" ht="11.25" customHeight="1" x14ac:dyDescent="0.55000000000000004">
      <c r="A53" s="102" t="s">
        <v>13</v>
      </c>
      <c r="B53" s="99" t="s">
        <v>67</v>
      </c>
      <c r="C53" s="96">
        <v>595</v>
      </c>
      <c r="D53" s="96">
        <v>42</v>
      </c>
      <c r="E53" s="96" t="s">
        <v>4</v>
      </c>
      <c r="F53" s="96" t="s">
        <v>4</v>
      </c>
      <c r="G53" s="98">
        <v>182</v>
      </c>
      <c r="H53" s="96">
        <v>172</v>
      </c>
      <c r="I53" s="96">
        <v>42</v>
      </c>
      <c r="J53" s="97">
        <v>13</v>
      </c>
      <c r="K53" s="96">
        <v>49</v>
      </c>
      <c r="L53" s="96">
        <v>77</v>
      </c>
      <c r="M53" s="93"/>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row>
    <row r="54" spans="1:77" s="24" customFormat="1" ht="11.25" customHeight="1" x14ac:dyDescent="0.55000000000000004">
      <c r="A54" s="101"/>
      <c r="B54" s="99" t="s">
        <v>66</v>
      </c>
      <c r="C54" s="96">
        <v>254</v>
      </c>
      <c r="D54" s="96">
        <v>9</v>
      </c>
      <c r="E54" s="96">
        <v>0</v>
      </c>
      <c r="F54" s="96">
        <v>0</v>
      </c>
      <c r="G54" s="98">
        <v>66</v>
      </c>
      <c r="H54" s="96">
        <v>61</v>
      </c>
      <c r="I54" s="96">
        <v>21</v>
      </c>
      <c r="J54" s="97">
        <v>11</v>
      </c>
      <c r="K54" s="96">
        <v>33</v>
      </c>
      <c r="L54" s="96">
        <v>43</v>
      </c>
      <c r="M54" s="93"/>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row>
    <row r="55" spans="1:77" s="24" customFormat="1" ht="11.25" customHeight="1" x14ac:dyDescent="0.55000000000000004">
      <c r="A55" s="100"/>
      <c r="B55" s="99" t="s">
        <v>65</v>
      </c>
      <c r="C55" s="96">
        <v>341</v>
      </c>
      <c r="D55" s="96">
        <v>33</v>
      </c>
      <c r="E55" s="96">
        <v>0</v>
      </c>
      <c r="F55" s="96">
        <v>0</v>
      </c>
      <c r="G55" s="98">
        <v>116</v>
      </c>
      <c r="H55" s="96">
        <v>111</v>
      </c>
      <c r="I55" s="96">
        <v>21</v>
      </c>
      <c r="J55" s="96">
        <v>2</v>
      </c>
      <c r="K55" s="96">
        <v>16</v>
      </c>
      <c r="L55" s="96">
        <v>34</v>
      </c>
      <c r="M55" s="93"/>
      <c r="N55" s="49"/>
      <c r="O55" s="49"/>
      <c r="P55" s="49"/>
      <c r="Q55" s="49"/>
      <c r="R55" s="49"/>
      <c r="S55" s="49"/>
    </row>
    <row r="56" spans="1:77" s="24" customFormat="1" ht="11.25" customHeight="1" x14ac:dyDescent="0.55000000000000004">
      <c r="A56" s="102" t="s">
        <v>12</v>
      </c>
      <c r="B56" s="99" t="s">
        <v>67</v>
      </c>
      <c r="C56" s="96">
        <v>5</v>
      </c>
      <c r="D56" s="96" t="s">
        <v>4</v>
      </c>
      <c r="E56" s="96" t="s">
        <v>4</v>
      </c>
      <c r="F56" s="96" t="s">
        <v>4</v>
      </c>
      <c r="G56" s="98">
        <v>3</v>
      </c>
      <c r="H56" s="96">
        <v>1</v>
      </c>
      <c r="I56" s="96" t="s">
        <v>4</v>
      </c>
      <c r="J56" s="96">
        <v>1</v>
      </c>
      <c r="K56" s="96">
        <v>1</v>
      </c>
      <c r="L56" s="96">
        <v>1</v>
      </c>
      <c r="M56" s="93"/>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row>
    <row r="57" spans="1:77" s="24" customFormat="1" ht="11.25" customHeight="1" x14ac:dyDescent="0.55000000000000004">
      <c r="A57" s="101"/>
      <c r="B57" s="99" t="s">
        <v>66</v>
      </c>
      <c r="C57" s="96">
        <v>2</v>
      </c>
      <c r="D57" s="96">
        <v>0</v>
      </c>
      <c r="E57" s="96">
        <v>0</v>
      </c>
      <c r="F57" s="96">
        <v>0</v>
      </c>
      <c r="G57" s="98">
        <v>0</v>
      </c>
      <c r="H57" s="96">
        <v>1</v>
      </c>
      <c r="I57" s="96">
        <v>0</v>
      </c>
      <c r="J57" s="97">
        <v>1</v>
      </c>
      <c r="K57" s="96">
        <v>1</v>
      </c>
      <c r="L57" s="96">
        <v>1</v>
      </c>
      <c r="M57" s="93"/>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row>
    <row r="58" spans="1:77" s="24" customFormat="1" ht="11.25" customHeight="1" x14ac:dyDescent="0.55000000000000004">
      <c r="A58" s="100"/>
      <c r="B58" s="99" t="s">
        <v>65</v>
      </c>
      <c r="C58" s="96">
        <v>3</v>
      </c>
      <c r="D58" s="96">
        <v>0</v>
      </c>
      <c r="E58" s="96">
        <v>0</v>
      </c>
      <c r="F58" s="96">
        <v>0</v>
      </c>
      <c r="G58" s="98">
        <v>3</v>
      </c>
      <c r="H58" s="96">
        <v>0</v>
      </c>
      <c r="I58" s="96">
        <v>0</v>
      </c>
      <c r="J58" s="97">
        <v>0</v>
      </c>
      <c r="K58" s="96">
        <v>0</v>
      </c>
      <c r="L58" s="96">
        <v>0</v>
      </c>
      <c r="M58" s="93"/>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row>
    <row r="59" spans="1:77" s="24" customFormat="1" ht="11.25" customHeight="1" x14ac:dyDescent="0.55000000000000004">
      <c r="A59" s="116" t="s">
        <v>68</v>
      </c>
      <c r="B59" s="113" t="s">
        <v>67</v>
      </c>
      <c r="C59" s="110">
        <f>SUM(C60:C61)</f>
        <v>9</v>
      </c>
      <c r="D59" s="110">
        <f>SUM(D60:D61)</f>
        <v>1</v>
      </c>
      <c r="E59" s="110" t="s">
        <v>4</v>
      </c>
      <c r="F59" s="110" t="s">
        <v>4</v>
      </c>
      <c r="G59" s="112">
        <f>SUM(G60:G61)</f>
        <v>3</v>
      </c>
      <c r="H59" s="110">
        <f>SUM(H60:H61)</f>
        <v>2</v>
      </c>
      <c r="I59" s="110">
        <f>SUM(I60:I61)</f>
        <v>0</v>
      </c>
      <c r="J59" s="110">
        <f>SUM(J60:J61)</f>
        <v>0</v>
      </c>
      <c r="K59" s="110" t="s">
        <v>4</v>
      </c>
      <c r="L59" s="110">
        <f>SUM(L60:L61)</f>
        <v>1</v>
      </c>
      <c r="M59" s="93"/>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row>
    <row r="60" spans="1:77" s="24" customFormat="1" ht="11.25" customHeight="1" x14ac:dyDescent="0.55000000000000004">
      <c r="A60" s="115"/>
      <c r="B60" s="113" t="s">
        <v>66</v>
      </c>
      <c r="C60" s="110">
        <f>C63</f>
        <v>2</v>
      </c>
      <c r="D60" s="110" t="str">
        <f>D63</f>
        <v>-</v>
      </c>
      <c r="E60" s="110" t="str">
        <f>E63</f>
        <v>-</v>
      </c>
      <c r="F60" s="110" t="str">
        <f>F63</f>
        <v>-</v>
      </c>
      <c r="G60" s="112">
        <f>G63</f>
        <v>1</v>
      </c>
      <c r="H60" s="110" t="str">
        <f>H63</f>
        <v>-</v>
      </c>
      <c r="I60" s="110" t="str">
        <f>I63</f>
        <v>-</v>
      </c>
      <c r="J60" s="111" t="str">
        <f>J63</f>
        <v>-</v>
      </c>
      <c r="K60" s="110" t="str">
        <f>K63</f>
        <v>-</v>
      </c>
      <c r="L60" s="110" t="str">
        <f>L63</f>
        <v>-</v>
      </c>
      <c r="M60" s="93"/>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row>
    <row r="61" spans="1:77" s="24" customFormat="1" ht="11.25" customHeight="1" x14ac:dyDescent="0.55000000000000004">
      <c r="A61" s="114"/>
      <c r="B61" s="113" t="s">
        <v>65</v>
      </c>
      <c r="C61" s="110">
        <f>C64</f>
        <v>7</v>
      </c>
      <c r="D61" s="110">
        <f>D64</f>
        <v>1</v>
      </c>
      <c r="E61" s="110" t="str">
        <f>E64</f>
        <v>-</v>
      </c>
      <c r="F61" s="110" t="str">
        <f>F64</f>
        <v>-</v>
      </c>
      <c r="G61" s="112">
        <f>G64</f>
        <v>2</v>
      </c>
      <c r="H61" s="110">
        <f>H64</f>
        <v>2</v>
      </c>
      <c r="I61" s="110" t="str">
        <f>I64</f>
        <v>-</v>
      </c>
      <c r="J61" s="111" t="str">
        <f>J64</f>
        <v>-</v>
      </c>
      <c r="K61" s="110" t="str">
        <f>K64</f>
        <v>-</v>
      </c>
      <c r="L61" s="110">
        <f>L64</f>
        <v>1</v>
      </c>
      <c r="M61" s="93"/>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row>
    <row r="62" spans="1:77" s="24" customFormat="1" ht="11.25" customHeight="1" x14ac:dyDescent="0.55000000000000004">
      <c r="A62" s="109" t="s">
        <v>10</v>
      </c>
      <c r="B62" s="105" t="s">
        <v>67</v>
      </c>
      <c r="C62" s="103">
        <v>9</v>
      </c>
      <c r="D62" s="103">
        <v>1</v>
      </c>
      <c r="E62" s="103" t="s">
        <v>4</v>
      </c>
      <c r="F62" s="103" t="s">
        <v>4</v>
      </c>
      <c r="G62" s="104">
        <v>3</v>
      </c>
      <c r="H62" s="103">
        <v>2</v>
      </c>
      <c r="I62" s="103" t="s">
        <v>4</v>
      </c>
      <c r="J62" s="107" t="s">
        <v>4</v>
      </c>
      <c r="K62" s="103" t="s">
        <v>4</v>
      </c>
      <c r="L62" s="103">
        <v>1</v>
      </c>
      <c r="M62" s="93"/>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row>
    <row r="63" spans="1:77" s="24" customFormat="1" ht="11.25" customHeight="1" x14ac:dyDescent="0.55000000000000004">
      <c r="A63" s="108"/>
      <c r="B63" s="105" t="s">
        <v>66</v>
      </c>
      <c r="C63" s="103">
        <v>2</v>
      </c>
      <c r="D63" s="103" t="s">
        <v>4</v>
      </c>
      <c r="E63" s="103" t="s">
        <v>4</v>
      </c>
      <c r="F63" s="103" t="s">
        <v>4</v>
      </c>
      <c r="G63" s="104">
        <v>1</v>
      </c>
      <c r="H63" s="103" t="s">
        <v>4</v>
      </c>
      <c r="I63" s="103" t="s">
        <v>4</v>
      </c>
      <c r="J63" s="107" t="s">
        <v>4</v>
      </c>
      <c r="K63" s="103" t="s">
        <v>4</v>
      </c>
      <c r="L63" s="103" t="s">
        <v>4</v>
      </c>
      <c r="M63" s="93"/>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row>
    <row r="64" spans="1:77" s="24" customFormat="1" ht="11.25" customHeight="1" x14ac:dyDescent="0.55000000000000004">
      <c r="A64" s="106"/>
      <c r="B64" s="105" t="s">
        <v>65</v>
      </c>
      <c r="C64" s="103">
        <v>7</v>
      </c>
      <c r="D64" s="103">
        <v>1</v>
      </c>
      <c r="E64" s="103" t="s">
        <v>4</v>
      </c>
      <c r="F64" s="103" t="s">
        <v>4</v>
      </c>
      <c r="G64" s="104">
        <v>2</v>
      </c>
      <c r="H64" s="103">
        <v>2</v>
      </c>
      <c r="I64" s="103" t="s">
        <v>4</v>
      </c>
      <c r="J64" s="103" t="s">
        <v>4</v>
      </c>
      <c r="K64" s="103" t="s">
        <v>4</v>
      </c>
      <c r="L64" s="103">
        <v>1</v>
      </c>
      <c r="M64" s="93"/>
      <c r="N64" s="49"/>
      <c r="O64" s="49"/>
      <c r="P64" s="49"/>
      <c r="Q64" s="49"/>
      <c r="R64" s="49"/>
      <c r="S64" s="49"/>
    </row>
    <row r="65" spans="1:77" s="24" customFormat="1" ht="11.25" customHeight="1" x14ac:dyDescent="0.55000000000000004">
      <c r="A65" s="102" t="s">
        <v>9</v>
      </c>
      <c r="B65" s="99" t="s">
        <v>67</v>
      </c>
      <c r="C65" s="96">
        <v>1</v>
      </c>
      <c r="D65" s="96" t="s">
        <v>4</v>
      </c>
      <c r="E65" s="96" t="s">
        <v>4</v>
      </c>
      <c r="F65" s="96" t="s">
        <v>4</v>
      </c>
      <c r="G65" s="98">
        <v>1</v>
      </c>
      <c r="H65" s="96" t="s">
        <v>4</v>
      </c>
      <c r="I65" s="96" t="s">
        <v>4</v>
      </c>
      <c r="J65" s="96" t="s">
        <v>4</v>
      </c>
      <c r="K65" s="96" t="s">
        <v>4</v>
      </c>
      <c r="L65" s="96" t="s">
        <v>4</v>
      </c>
      <c r="M65" s="93"/>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row>
    <row r="66" spans="1:77" s="24" customFormat="1" ht="11.25" customHeight="1" x14ac:dyDescent="0.55000000000000004">
      <c r="A66" s="101"/>
      <c r="B66" s="99" t="s">
        <v>66</v>
      </c>
      <c r="C66" s="96" t="s">
        <v>4</v>
      </c>
      <c r="D66" s="96" t="s">
        <v>4</v>
      </c>
      <c r="E66" s="96" t="s">
        <v>4</v>
      </c>
      <c r="F66" s="96" t="s">
        <v>4</v>
      </c>
      <c r="G66" s="98" t="s">
        <v>4</v>
      </c>
      <c r="H66" s="96" t="s">
        <v>4</v>
      </c>
      <c r="I66" s="96" t="s">
        <v>4</v>
      </c>
      <c r="J66" s="97" t="s">
        <v>4</v>
      </c>
      <c r="K66" s="96" t="s">
        <v>4</v>
      </c>
      <c r="L66" s="96" t="s">
        <v>4</v>
      </c>
      <c r="M66" s="93"/>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row>
    <row r="67" spans="1:77" s="24" customFormat="1" ht="11.25" customHeight="1" x14ac:dyDescent="0.55000000000000004">
      <c r="A67" s="100"/>
      <c r="B67" s="99" t="s">
        <v>65</v>
      </c>
      <c r="C67" s="96">
        <v>1</v>
      </c>
      <c r="D67" s="96" t="s">
        <v>4</v>
      </c>
      <c r="E67" s="96" t="s">
        <v>4</v>
      </c>
      <c r="F67" s="96" t="s">
        <v>4</v>
      </c>
      <c r="G67" s="98">
        <v>1</v>
      </c>
      <c r="H67" s="96" t="s">
        <v>4</v>
      </c>
      <c r="I67" s="96" t="s">
        <v>4</v>
      </c>
      <c r="J67" s="97" t="s">
        <v>4</v>
      </c>
      <c r="K67" s="96" t="s">
        <v>4</v>
      </c>
      <c r="L67" s="96" t="s">
        <v>4</v>
      </c>
      <c r="M67" s="93"/>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row>
    <row r="68" spans="1:77" s="24" customFormat="1" ht="11.25" customHeight="1" x14ac:dyDescent="0.55000000000000004">
      <c r="A68" s="102" t="s">
        <v>8</v>
      </c>
      <c r="B68" s="99" t="s">
        <v>67</v>
      </c>
      <c r="C68" s="96">
        <v>5</v>
      </c>
      <c r="D68" s="96">
        <v>1</v>
      </c>
      <c r="E68" s="96" t="s">
        <v>4</v>
      </c>
      <c r="F68" s="96" t="s">
        <v>4</v>
      </c>
      <c r="G68" s="98">
        <v>1</v>
      </c>
      <c r="H68" s="96">
        <v>1</v>
      </c>
      <c r="I68" s="96" t="s">
        <v>4</v>
      </c>
      <c r="J68" s="96" t="s">
        <v>4</v>
      </c>
      <c r="K68" s="96" t="s">
        <v>4</v>
      </c>
      <c r="L68" s="96">
        <v>1</v>
      </c>
      <c r="M68" s="93"/>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row>
    <row r="69" spans="1:77" s="24" customFormat="1" ht="11.25" customHeight="1" x14ac:dyDescent="0.55000000000000004">
      <c r="A69" s="101"/>
      <c r="B69" s="99" t="s">
        <v>66</v>
      </c>
      <c r="C69" s="96">
        <v>1</v>
      </c>
      <c r="D69" s="96" t="s">
        <v>4</v>
      </c>
      <c r="E69" s="96" t="s">
        <v>4</v>
      </c>
      <c r="F69" s="96" t="s">
        <v>4</v>
      </c>
      <c r="G69" s="98">
        <v>1</v>
      </c>
      <c r="H69" s="96" t="s">
        <v>4</v>
      </c>
      <c r="I69" s="96" t="s">
        <v>4</v>
      </c>
      <c r="J69" s="97" t="s">
        <v>4</v>
      </c>
      <c r="K69" s="96" t="s">
        <v>4</v>
      </c>
      <c r="L69" s="96" t="s">
        <v>4</v>
      </c>
      <c r="M69" s="93"/>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row>
    <row r="70" spans="1:77" s="24" customFormat="1" ht="11.25" customHeight="1" x14ac:dyDescent="0.55000000000000004">
      <c r="A70" s="100"/>
      <c r="B70" s="99" t="s">
        <v>65</v>
      </c>
      <c r="C70" s="96">
        <v>4</v>
      </c>
      <c r="D70" s="96">
        <v>1</v>
      </c>
      <c r="E70" s="96" t="s">
        <v>4</v>
      </c>
      <c r="F70" s="96" t="s">
        <v>4</v>
      </c>
      <c r="G70" s="98" t="s">
        <v>4</v>
      </c>
      <c r="H70" s="96">
        <v>1</v>
      </c>
      <c r="I70" s="96" t="s">
        <v>4</v>
      </c>
      <c r="J70" s="97" t="s">
        <v>4</v>
      </c>
      <c r="K70" s="96" t="s">
        <v>4</v>
      </c>
      <c r="L70" s="96">
        <v>1</v>
      </c>
      <c r="M70" s="93"/>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row>
    <row r="71" spans="1:77" s="24" customFormat="1" ht="11.25" customHeight="1" x14ac:dyDescent="0.55000000000000004">
      <c r="A71" s="102" t="s">
        <v>7</v>
      </c>
      <c r="B71" s="99" t="s">
        <v>67</v>
      </c>
      <c r="C71" s="96" t="s">
        <v>4</v>
      </c>
      <c r="D71" s="96" t="s">
        <v>4</v>
      </c>
      <c r="E71" s="96" t="s">
        <v>4</v>
      </c>
      <c r="F71" s="96" t="s">
        <v>4</v>
      </c>
      <c r="G71" s="98" t="s">
        <v>4</v>
      </c>
      <c r="H71" s="96" t="s">
        <v>4</v>
      </c>
      <c r="I71" s="96" t="s">
        <v>4</v>
      </c>
      <c r="J71" s="97" t="s">
        <v>4</v>
      </c>
      <c r="K71" s="96" t="s">
        <v>4</v>
      </c>
      <c r="L71" s="96" t="s">
        <v>4</v>
      </c>
      <c r="M71" s="93"/>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row>
    <row r="72" spans="1:77" s="24" customFormat="1" ht="11.25" customHeight="1" x14ac:dyDescent="0.55000000000000004">
      <c r="A72" s="101"/>
      <c r="B72" s="99" t="s">
        <v>66</v>
      </c>
      <c r="C72" s="96" t="s">
        <v>4</v>
      </c>
      <c r="D72" s="96" t="s">
        <v>4</v>
      </c>
      <c r="E72" s="96" t="s">
        <v>4</v>
      </c>
      <c r="F72" s="96" t="s">
        <v>4</v>
      </c>
      <c r="G72" s="98" t="s">
        <v>4</v>
      </c>
      <c r="H72" s="96" t="s">
        <v>4</v>
      </c>
      <c r="I72" s="96" t="s">
        <v>4</v>
      </c>
      <c r="J72" s="97" t="s">
        <v>4</v>
      </c>
      <c r="K72" s="96" t="s">
        <v>4</v>
      </c>
      <c r="L72" s="96" t="s">
        <v>4</v>
      </c>
      <c r="M72" s="93"/>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row>
    <row r="73" spans="1:77" s="24" customFormat="1" ht="11.25" customHeight="1" x14ac:dyDescent="0.55000000000000004">
      <c r="A73" s="100"/>
      <c r="B73" s="99" t="s">
        <v>65</v>
      </c>
      <c r="C73" s="96" t="s">
        <v>4</v>
      </c>
      <c r="D73" s="96" t="s">
        <v>4</v>
      </c>
      <c r="E73" s="96" t="s">
        <v>4</v>
      </c>
      <c r="F73" s="96" t="s">
        <v>4</v>
      </c>
      <c r="G73" s="98" t="s">
        <v>4</v>
      </c>
      <c r="H73" s="96" t="s">
        <v>4</v>
      </c>
      <c r="I73" s="96" t="s">
        <v>4</v>
      </c>
      <c r="J73" s="96" t="s">
        <v>4</v>
      </c>
      <c r="K73" s="96" t="s">
        <v>4</v>
      </c>
      <c r="L73" s="96" t="s">
        <v>4</v>
      </c>
      <c r="M73" s="93"/>
      <c r="N73" s="49"/>
      <c r="O73" s="49"/>
      <c r="P73" s="49"/>
      <c r="Q73" s="49"/>
      <c r="R73" s="49"/>
      <c r="S73" s="49"/>
    </row>
    <row r="74" spans="1:77" s="24" customFormat="1" ht="11.25" customHeight="1" x14ac:dyDescent="0.55000000000000004">
      <c r="A74" s="102" t="s">
        <v>6</v>
      </c>
      <c r="B74" s="99" t="s">
        <v>67</v>
      </c>
      <c r="C74" s="96" t="s">
        <v>4</v>
      </c>
      <c r="D74" s="96" t="s">
        <v>4</v>
      </c>
      <c r="E74" s="96" t="s">
        <v>4</v>
      </c>
      <c r="F74" s="96" t="s">
        <v>4</v>
      </c>
      <c r="G74" s="98" t="s">
        <v>4</v>
      </c>
      <c r="H74" s="96" t="s">
        <v>4</v>
      </c>
      <c r="I74" s="96" t="s">
        <v>4</v>
      </c>
      <c r="J74" s="96" t="s">
        <v>4</v>
      </c>
      <c r="K74" s="96" t="s">
        <v>4</v>
      </c>
      <c r="L74" s="96" t="s">
        <v>4</v>
      </c>
      <c r="M74" s="93"/>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row>
    <row r="75" spans="1:77" s="24" customFormat="1" ht="11.25" customHeight="1" x14ac:dyDescent="0.55000000000000004">
      <c r="A75" s="101"/>
      <c r="B75" s="99" t="s">
        <v>66</v>
      </c>
      <c r="C75" s="96" t="s">
        <v>4</v>
      </c>
      <c r="D75" s="96" t="s">
        <v>4</v>
      </c>
      <c r="E75" s="96" t="s">
        <v>4</v>
      </c>
      <c r="F75" s="96" t="s">
        <v>4</v>
      </c>
      <c r="G75" s="98" t="s">
        <v>4</v>
      </c>
      <c r="H75" s="96" t="s">
        <v>4</v>
      </c>
      <c r="I75" s="96" t="s">
        <v>4</v>
      </c>
      <c r="J75" s="97" t="s">
        <v>4</v>
      </c>
      <c r="K75" s="96" t="s">
        <v>4</v>
      </c>
      <c r="L75" s="96" t="s">
        <v>4</v>
      </c>
      <c r="M75" s="93"/>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row>
    <row r="76" spans="1:77" s="24" customFormat="1" ht="11.25" customHeight="1" x14ac:dyDescent="0.55000000000000004">
      <c r="A76" s="100"/>
      <c r="B76" s="99" t="s">
        <v>65</v>
      </c>
      <c r="C76" s="96" t="s">
        <v>4</v>
      </c>
      <c r="D76" s="96" t="s">
        <v>4</v>
      </c>
      <c r="E76" s="96" t="s">
        <v>4</v>
      </c>
      <c r="F76" s="96" t="s">
        <v>4</v>
      </c>
      <c r="G76" s="98" t="s">
        <v>4</v>
      </c>
      <c r="H76" s="96" t="s">
        <v>4</v>
      </c>
      <c r="I76" s="96" t="s">
        <v>4</v>
      </c>
      <c r="J76" s="97" t="s">
        <v>4</v>
      </c>
      <c r="K76" s="96" t="s">
        <v>4</v>
      </c>
      <c r="L76" s="96" t="s">
        <v>4</v>
      </c>
      <c r="M76" s="93"/>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row>
    <row r="77" spans="1:77" s="24" customFormat="1" ht="11.25" customHeight="1" x14ac:dyDescent="0.55000000000000004">
      <c r="A77" s="102" t="s">
        <v>5</v>
      </c>
      <c r="B77" s="99" t="s">
        <v>67</v>
      </c>
      <c r="C77" s="96">
        <v>3</v>
      </c>
      <c r="D77" s="96" t="s">
        <v>4</v>
      </c>
      <c r="E77" s="96" t="s">
        <v>4</v>
      </c>
      <c r="F77" s="96" t="s">
        <v>4</v>
      </c>
      <c r="G77" s="98">
        <v>1</v>
      </c>
      <c r="H77" s="96">
        <v>1</v>
      </c>
      <c r="I77" s="96" t="s">
        <v>4</v>
      </c>
      <c r="J77" s="96" t="s">
        <v>4</v>
      </c>
      <c r="K77" s="96" t="s">
        <v>4</v>
      </c>
      <c r="L77" s="96" t="s">
        <v>4</v>
      </c>
      <c r="M77" s="93"/>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row>
    <row r="78" spans="1:77" s="24" customFormat="1" ht="11.25" customHeight="1" x14ac:dyDescent="0.55000000000000004">
      <c r="A78" s="101"/>
      <c r="B78" s="99" t="s">
        <v>66</v>
      </c>
      <c r="C78" s="96">
        <v>1</v>
      </c>
      <c r="D78" s="96" t="s">
        <v>4</v>
      </c>
      <c r="E78" s="96" t="s">
        <v>4</v>
      </c>
      <c r="F78" s="96" t="s">
        <v>4</v>
      </c>
      <c r="G78" s="98" t="s">
        <v>4</v>
      </c>
      <c r="H78" s="96" t="s">
        <v>4</v>
      </c>
      <c r="I78" s="96" t="s">
        <v>4</v>
      </c>
      <c r="J78" s="97" t="s">
        <v>4</v>
      </c>
      <c r="K78" s="96" t="s">
        <v>4</v>
      </c>
      <c r="L78" s="96" t="s">
        <v>4</v>
      </c>
      <c r="M78" s="93"/>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row>
    <row r="79" spans="1:77" s="24" customFormat="1" ht="11.25" customHeight="1" x14ac:dyDescent="0.55000000000000004">
      <c r="A79" s="100"/>
      <c r="B79" s="99" t="s">
        <v>65</v>
      </c>
      <c r="C79" s="96">
        <v>2</v>
      </c>
      <c r="D79" s="96" t="s">
        <v>4</v>
      </c>
      <c r="E79" s="96" t="s">
        <v>4</v>
      </c>
      <c r="F79" s="96" t="s">
        <v>4</v>
      </c>
      <c r="G79" s="98">
        <v>1</v>
      </c>
      <c r="H79" s="96">
        <v>1</v>
      </c>
      <c r="I79" s="96" t="s">
        <v>4</v>
      </c>
      <c r="J79" s="97" t="s">
        <v>4</v>
      </c>
      <c r="K79" s="96" t="s">
        <v>4</v>
      </c>
      <c r="L79" s="96" t="s">
        <v>4</v>
      </c>
      <c r="M79" s="93"/>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row>
    <row r="80" spans="1:77" s="24" customFormat="1" ht="11.25" customHeight="1" x14ac:dyDescent="0.55000000000000004">
      <c r="A80" s="52"/>
      <c r="B80" s="95"/>
      <c r="C80" s="29"/>
      <c r="D80" s="29"/>
      <c r="E80" s="93"/>
      <c r="F80" s="93"/>
      <c r="G80" s="94"/>
      <c r="H80" s="93"/>
      <c r="I80" s="29"/>
      <c r="J80" s="93"/>
      <c r="K80" s="29"/>
      <c r="L80" s="93"/>
      <c r="M80" s="93"/>
      <c r="N80" s="49"/>
      <c r="O80" s="49"/>
      <c r="P80" s="49"/>
      <c r="Q80" s="49"/>
      <c r="R80" s="49"/>
      <c r="S80" s="49"/>
    </row>
    <row r="81" spans="1:13" x14ac:dyDescent="0.55000000000000004">
      <c r="A81" s="92" t="s">
        <v>64</v>
      </c>
      <c r="M81" s="16"/>
    </row>
    <row r="82" spans="1:13" x14ac:dyDescent="0.55000000000000004">
      <c r="A82" s="91"/>
    </row>
    <row r="83" spans="1:13" x14ac:dyDescent="0.55000000000000004">
      <c r="A83" s="10" t="s">
        <v>63</v>
      </c>
    </row>
    <row r="84" spans="1:13" x14ac:dyDescent="0.55000000000000004">
      <c r="A84" s="10"/>
    </row>
    <row r="85" spans="1:13" x14ac:dyDescent="0.55000000000000004">
      <c r="A85" s="4"/>
    </row>
    <row r="86" spans="1:13" x14ac:dyDescent="0.55000000000000004">
      <c r="A86" s="4"/>
    </row>
  </sheetData>
  <mergeCells count="36">
    <mergeCell ref="L3:L4"/>
    <mergeCell ref="A20:A22"/>
    <mergeCell ref="A23:A25"/>
    <mergeCell ref="G2:J2"/>
    <mergeCell ref="A14:A16"/>
    <mergeCell ref="A17:A19"/>
    <mergeCell ref="C2:F2"/>
    <mergeCell ref="A44:A46"/>
    <mergeCell ref="K2:L2"/>
    <mergeCell ref="C3:D3"/>
    <mergeCell ref="E3:E4"/>
    <mergeCell ref="F3:F4"/>
    <mergeCell ref="G3:G4"/>
    <mergeCell ref="H3:H4"/>
    <mergeCell ref="I3:J3"/>
    <mergeCell ref="K3:K4"/>
    <mergeCell ref="A68:A70"/>
    <mergeCell ref="A71:A73"/>
    <mergeCell ref="A41:A43"/>
    <mergeCell ref="A5:A7"/>
    <mergeCell ref="A26:A28"/>
    <mergeCell ref="A29:A31"/>
    <mergeCell ref="A32:A34"/>
    <mergeCell ref="A35:A37"/>
    <mergeCell ref="A11:A13"/>
    <mergeCell ref="A8:A10"/>
    <mergeCell ref="A38:A40"/>
    <mergeCell ref="A74:A76"/>
    <mergeCell ref="A77:A79"/>
    <mergeCell ref="A47:A49"/>
    <mergeCell ref="A50:A52"/>
    <mergeCell ref="A53:A55"/>
    <mergeCell ref="A56:A58"/>
    <mergeCell ref="A59:A61"/>
    <mergeCell ref="A62:A64"/>
    <mergeCell ref="A65:A67"/>
  </mergeCells>
  <phoneticPr fontId="6"/>
  <pageMargins left="0.78740157480314965" right="0.52" top="0.78740157480314965" bottom="0.78740157480314965" header="0" footer="0"/>
  <pageSetup paperSize="9" scale="80" orientation="landscape" r:id="rId1"/>
  <headerFooter alignWithMargins="0"/>
  <rowBreaks count="3" manualBreakCount="3">
    <brk id="21389" min="175" max="39553" man="1"/>
    <brk id="22285" min="171" max="43765" man="1"/>
    <brk id="23273" min="167" max="4480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T87"/>
  <sheetViews>
    <sheetView showGridLines="0" view="pageBreakPreview" zoomScale="85" zoomScaleNormal="25" zoomScaleSheetLayoutView="85" workbookViewId="0">
      <pane xSplit="2" ySplit="16" topLeftCell="C17"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55000000000000004"/>
  <cols>
    <col min="1" max="1" width="25.1796875" style="2" customWidth="1"/>
    <col min="2" max="2" width="7.6328125" style="152" customWidth="1"/>
    <col min="3" max="16" width="9.6328125" style="1" customWidth="1"/>
    <col min="17" max="18" width="9.6328125" style="151" customWidth="1"/>
    <col min="19" max="16384" width="9" style="1"/>
  </cols>
  <sheetData>
    <row r="1" spans="1:20" ht="18" customHeight="1" x14ac:dyDescent="0.55000000000000004">
      <c r="A1" s="15" t="s">
        <v>111</v>
      </c>
      <c r="B1" s="154"/>
      <c r="C1" s="3"/>
      <c r="D1" s="154"/>
      <c r="E1" s="154"/>
      <c r="F1" s="3"/>
      <c r="G1" s="3"/>
      <c r="H1" s="3"/>
      <c r="I1" s="3"/>
      <c r="J1" s="3"/>
      <c r="K1" s="3"/>
      <c r="L1" s="3"/>
      <c r="M1" s="3"/>
      <c r="N1" s="12"/>
      <c r="O1" s="12"/>
      <c r="P1" s="12"/>
      <c r="Q1" s="193" t="s">
        <v>39</v>
      </c>
      <c r="R1" s="193"/>
      <c r="S1" s="3"/>
    </row>
    <row r="2" spans="1:20" ht="14.25" customHeight="1" x14ac:dyDescent="0.55000000000000004">
      <c r="A2" s="192"/>
      <c r="B2" s="176"/>
      <c r="C2" s="189" t="s">
        <v>110</v>
      </c>
      <c r="D2" s="190"/>
      <c r="E2" s="190"/>
      <c r="F2" s="189" t="s">
        <v>109</v>
      </c>
      <c r="G2" s="190"/>
      <c r="H2" s="190"/>
      <c r="I2" s="189" t="s">
        <v>32</v>
      </c>
      <c r="J2" s="190"/>
      <c r="K2" s="190"/>
      <c r="L2" s="179" t="s">
        <v>108</v>
      </c>
      <c r="M2" s="191" t="s">
        <v>107</v>
      </c>
      <c r="N2" s="190"/>
      <c r="O2" s="189" t="s">
        <v>106</v>
      </c>
      <c r="P2" s="188"/>
      <c r="Q2" s="185" t="s">
        <v>105</v>
      </c>
      <c r="R2" s="70"/>
      <c r="S2" s="187"/>
      <c r="T2" s="16"/>
    </row>
    <row r="3" spans="1:20" s="162" customFormat="1" ht="15" customHeight="1" x14ac:dyDescent="0.55000000000000004">
      <c r="A3" s="141"/>
      <c r="B3" s="186"/>
      <c r="C3" s="182"/>
      <c r="D3" s="184" t="s">
        <v>104</v>
      </c>
      <c r="E3" s="185"/>
      <c r="F3" s="182"/>
      <c r="G3" s="184" t="s">
        <v>104</v>
      </c>
      <c r="H3" s="183"/>
      <c r="I3" s="182"/>
      <c r="J3" s="181" t="s">
        <v>103</v>
      </c>
      <c r="K3" s="180"/>
      <c r="L3" s="169"/>
      <c r="M3" s="170"/>
      <c r="N3" s="179" t="s">
        <v>102</v>
      </c>
      <c r="O3" s="178"/>
      <c r="P3" s="177"/>
      <c r="Q3" s="176" t="s">
        <v>101</v>
      </c>
      <c r="R3" s="175" t="s">
        <v>100</v>
      </c>
      <c r="S3" s="164"/>
      <c r="T3" s="163"/>
    </row>
    <row r="4" spans="1:20" s="162" customFormat="1" ht="89.25" customHeight="1" x14ac:dyDescent="0.55000000000000004">
      <c r="A4" s="132"/>
      <c r="B4" s="174"/>
      <c r="C4" s="173"/>
      <c r="D4" s="171" t="s">
        <v>99</v>
      </c>
      <c r="E4" s="171" t="s">
        <v>98</v>
      </c>
      <c r="F4" s="173"/>
      <c r="G4" s="171" t="s">
        <v>97</v>
      </c>
      <c r="H4" s="171" t="s">
        <v>96</v>
      </c>
      <c r="I4" s="172"/>
      <c r="J4" s="171" t="s">
        <v>95</v>
      </c>
      <c r="K4" s="171" t="s">
        <v>94</v>
      </c>
      <c r="L4" s="169"/>
      <c r="M4" s="170"/>
      <c r="N4" s="169"/>
      <c r="O4" s="168"/>
      <c r="P4" s="167" t="s">
        <v>93</v>
      </c>
      <c r="Q4" s="166"/>
      <c r="R4" s="165"/>
      <c r="S4" s="164"/>
      <c r="T4" s="163"/>
    </row>
    <row r="5" spans="1:20" ht="18" customHeight="1" x14ac:dyDescent="0.55000000000000004">
      <c r="A5" s="116" t="s">
        <v>92</v>
      </c>
      <c r="B5" s="113" t="s">
        <v>73</v>
      </c>
      <c r="C5" s="22">
        <v>2337</v>
      </c>
      <c r="D5" s="22">
        <v>213</v>
      </c>
      <c r="E5" s="22">
        <v>490</v>
      </c>
      <c r="F5" s="22">
        <v>2310</v>
      </c>
      <c r="G5" s="22">
        <v>447</v>
      </c>
      <c r="H5" s="22">
        <v>561</v>
      </c>
      <c r="I5" s="22">
        <v>2258</v>
      </c>
      <c r="J5" s="22">
        <v>684</v>
      </c>
      <c r="K5" s="22">
        <v>165</v>
      </c>
      <c r="L5" s="22">
        <v>205</v>
      </c>
      <c r="M5" s="22">
        <v>430</v>
      </c>
      <c r="N5" s="22">
        <v>53</v>
      </c>
      <c r="O5" s="22">
        <v>311</v>
      </c>
      <c r="P5" s="22">
        <v>158</v>
      </c>
      <c r="Q5" s="22">
        <v>1644</v>
      </c>
      <c r="R5" s="22">
        <v>732</v>
      </c>
      <c r="S5" s="11"/>
    </row>
    <row r="6" spans="1:20" ht="18" customHeight="1" x14ac:dyDescent="0.55000000000000004">
      <c r="A6" s="123"/>
      <c r="B6" s="113" t="s">
        <v>72</v>
      </c>
      <c r="C6" s="22">
        <v>907</v>
      </c>
      <c r="D6" s="22">
        <v>97</v>
      </c>
      <c r="E6" s="22">
        <v>226</v>
      </c>
      <c r="F6" s="22">
        <v>889</v>
      </c>
      <c r="G6" s="22">
        <v>177</v>
      </c>
      <c r="H6" s="22">
        <v>212</v>
      </c>
      <c r="I6" s="22">
        <v>888</v>
      </c>
      <c r="J6" s="22">
        <v>248</v>
      </c>
      <c r="K6" s="22">
        <v>92</v>
      </c>
      <c r="L6" s="22">
        <v>82</v>
      </c>
      <c r="M6" s="22">
        <v>217</v>
      </c>
      <c r="N6" s="22">
        <v>30</v>
      </c>
      <c r="O6" s="22">
        <v>129</v>
      </c>
      <c r="P6" s="22">
        <v>64</v>
      </c>
      <c r="Q6" s="22">
        <v>505</v>
      </c>
      <c r="R6" s="22">
        <v>403</v>
      </c>
      <c r="S6" s="11"/>
    </row>
    <row r="7" spans="1:20" ht="18" customHeight="1" x14ac:dyDescent="0.55000000000000004">
      <c r="A7" s="122"/>
      <c r="B7" s="113" t="s">
        <v>71</v>
      </c>
      <c r="C7" s="22">
        <v>1430</v>
      </c>
      <c r="D7" s="22">
        <v>116</v>
      </c>
      <c r="E7" s="22">
        <v>264</v>
      </c>
      <c r="F7" s="22">
        <v>1421</v>
      </c>
      <c r="G7" s="22">
        <v>270</v>
      </c>
      <c r="H7" s="22">
        <v>349</v>
      </c>
      <c r="I7" s="22">
        <v>1370</v>
      </c>
      <c r="J7" s="22">
        <v>436</v>
      </c>
      <c r="K7" s="22">
        <v>73</v>
      </c>
      <c r="L7" s="22">
        <v>123</v>
      </c>
      <c r="M7" s="22">
        <v>213</v>
      </c>
      <c r="N7" s="22">
        <v>23</v>
      </c>
      <c r="O7" s="22">
        <v>182</v>
      </c>
      <c r="P7" s="22">
        <v>94</v>
      </c>
      <c r="Q7" s="22">
        <v>1139</v>
      </c>
      <c r="R7" s="22">
        <v>329</v>
      </c>
      <c r="S7" s="11"/>
    </row>
    <row r="8" spans="1:20" ht="18" customHeight="1" x14ac:dyDescent="0.55000000000000004">
      <c r="A8" s="116" t="s">
        <v>44</v>
      </c>
      <c r="B8" s="113" t="s">
        <v>73</v>
      </c>
      <c r="C8" s="22">
        <f>SUM(C11+C14)</f>
        <v>178</v>
      </c>
      <c r="D8" s="22">
        <f>SUM(D11+D14)</f>
        <v>5</v>
      </c>
      <c r="E8" s="22">
        <f>SUM(E11+E14)</f>
        <v>24</v>
      </c>
      <c r="F8" s="22">
        <f>SUM(F11+F14)</f>
        <v>178</v>
      </c>
      <c r="G8" s="22">
        <f>SUM(G11+G14)</f>
        <v>10</v>
      </c>
      <c r="H8" s="22">
        <f>SUM(H11+H14)</f>
        <v>28</v>
      </c>
      <c r="I8" s="22">
        <f>SUM(I11+I14)</f>
        <v>174</v>
      </c>
      <c r="J8" s="22">
        <f>SUM(J11+J14)</f>
        <v>5</v>
      </c>
      <c r="K8" s="22">
        <f>SUM(K11+K14)</f>
        <v>4</v>
      </c>
      <c r="L8" s="22">
        <f>SUM(L11+L14)</f>
        <v>31</v>
      </c>
      <c r="M8" s="22">
        <f>SUM(M11+M14)</f>
        <v>27</v>
      </c>
      <c r="N8" s="22">
        <f>SUM(N11+N14)</f>
        <v>18</v>
      </c>
      <c r="O8" s="22">
        <f>SUM(O11+O14)</f>
        <v>51</v>
      </c>
      <c r="P8" s="22">
        <f>SUM(P11+P14)</f>
        <v>16</v>
      </c>
      <c r="Q8" s="22">
        <f>SUM(Q11+Q14)</f>
        <v>147</v>
      </c>
      <c r="R8" s="22">
        <f>SUM(R11+R14)</f>
        <v>27</v>
      </c>
      <c r="S8" s="11"/>
    </row>
    <row r="9" spans="1:20" ht="18" customHeight="1" x14ac:dyDescent="0.55000000000000004">
      <c r="A9" s="123"/>
      <c r="B9" s="113" t="s">
        <v>72</v>
      </c>
      <c r="C9" s="22">
        <f>SUM(C12+C15)</f>
        <v>53</v>
      </c>
      <c r="D9" s="22">
        <f>SUM(D12+D15)</f>
        <v>2</v>
      </c>
      <c r="E9" s="22">
        <f>SUM(E12+E15)</f>
        <v>13</v>
      </c>
      <c r="F9" s="22">
        <f>SUM(F12+F15)</f>
        <v>53</v>
      </c>
      <c r="G9" s="22">
        <f>SUM(G12+G15)</f>
        <v>7</v>
      </c>
      <c r="H9" s="22">
        <f>SUM(H12+H15)</f>
        <v>10</v>
      </c>
      <c r="I9" s="22">
        <f>SUM(I12+I15)</f>
        <v>50</v>
      </c>
      <c r="J9" s="22">
        <f>SUM(J12+J15)</f>
        <v>1</v>
      </c>
      <c r="K9" s="22">
        <f>SUM(K12+K15)</f>
        <v>2</v>
      </c>
      <c r="L9" s="22">
        <f>SUM(L12+L15)</f>
        <v>7</v>
      </c>
      <c r="M9" s="22">
        <f>SUM(M12+M15)</f>
        <v>14</v>
      </c>
      <c r="N9" s="22">
        <f>SUM(N12+N15)</f>
        <v>13</v>
      </c>
      <c r="O9" s="22">
        <f>SUM(O12+O15)</f>
        <v>15</v>
      </c>
      <c r="P9" s="22">
        <f>SUM(P12+P15)</f>
        <v>5</v>
      </c>
      <c r="Q9" s="22">
        <f>SUM(Q12+Q15)</f>
        <v>40</v>
      </c>
      <c r="R9" s="22">
        <f>SUM(R12+R15)</f>
        <v>11</v>
      </c>
      <c r="S9" s="11"/>
    </row>
    <row r="10" spans="1:20" ht="18" customHeight="1" x14ac:dyDescent="0.55000000000000004">
      <c r="A10" s="122"/>
      <c r="B10" s="113" t="s">
        <v>71</v>
      </c>
      <c r="C10" s="22">
        <f>SUM(C13+C16)</f>
        <v>125</v>
      </c>
      <c r="D10" s="22">
        <f>SUM(D13+D16)</f>
        <v>3</v>
      </c>
      <c r="E10" s="22">
        <f>SUM(E13+E16)</f>
        <v>11</v>
      </c>
      <c r="F10" s="22">
        <f>SUM(F13+F16)</f>
        <v>125</v>
      </c>
      <c r="G10" s="22">
        <f>SUM(G13+G16)</f>
        <v>3</v>
      </c>
      <c r="H10" s="22">
        <f>SUM(H13+H16)</f>
        <v>18</v>
      </c>
      <c r="I10" s="22">
        <f>SUM(I13+I16)</f>
        <v>124</v>
      </c>
      <c r="J10" s="22">
        <f>SUM(J13+J16)</f>
        <v>4</v>
      </c>
      <c r="K10" s="22">
        <f>SUM(K13+K16)</f>
        <v>2</v>
      </c>
      <c r="L10" s="22">
        <f>SUM(L13+L16)</f>
        <v>24</v>
      </c>
      <c r="M10" s="22">
        <f>SUM(M13+M16)</f>
        <v>13</v>
      </c>
      <c r="N10" s="22">
        <f>SUM(N13+N16)</f>
        <v>5</v>
      </c>
      <c r="O10" s="22">
        <f>SUM(O13+O16)</f>
        <v>36</v>
      </c>
      <c r="P10" s="22">
        <f>SUM(P13+P16)</f>
        <v>11</v>
      </c>
      <c r="Q10" s="22">
        <f>SUM(Q13+Q16)</f>
        <v>107</v>
      </c>
      <c r="R10" s="22">
        <f>SUM(R13+R16)</f>
        <v>16</v>
      </c>
      <c r="S10" s="11"/>
    </row>
    <row r="11" spans="1:20" ht="18" customHeight="1" x14ac:dyDescent="0.55000000000000004">
      <c r="A11" s="109" t="s">
        <v>27</v>
      </c>
      <c r="B11" s="105" t="s">
        <v>73</v>
      </c>
      <c r="C11" s="20">
        <f>IF(SUM(C12:C13)=0,"-",SUM(C12:C13))</f>
        <v>158</v>
      </c>
      <c r="D11" s="20">
        <f>IF(SUM(D12:D13)=0,"-",SUM(D12:D13))</f>
        <v>4</v>
      </c>
      <c r="E11" s="20">
        <f>IF(SUM(E12:E13)=0,"-",SUM(E12:E13))</f>
        <v>16</v>
      </c>
      <c r="F11" s="20">
        <f>IF(SUM(F12:F13)=0,"-",SUM(F12:F13))</f>
        <v>158</v>
      </c>
      <c r="G11" s="20">
        <f>IF(SUM(G12:G13)=0,"-",SUM(G12:G13))</f>
        <v>9</v>
      </c>
      <c r="H11" s="20">
        <f>IF(SUM(H12:H13)=0,"-",SUM(H12:H13))</f>
        <v>20</v>
      </c>
      <c r="I11" s="20">
        <f>IF(SUM(I12:I13)=0,"-",SUM(I12:I13))</f>
        <v>158</v>
      </c>
      <c r="J11" s="20" t="str">
        <f>IF(SUM(J12:J13)=0,"-",SUM(J12:J13))</f>
        <v>-</v>
      </c>
      <c r="K11" s="20">
        <f>IF(SUM(K12:K13)=0,"-",SUM(K12:K13))</f>
        <v>2</v>
      </c>
      <c r="L11" s="20">
        <f>IF(SUM(L12:L13)=0,"-",SUM(L12:L13))</f>
        <v>29</v>
      </c>
      <c r="M11" s="20">
        <f>IF(SUM(M12:M13)=0,"-",SUM(M12:M13))</f>
        <v>25</v>
      </c>
      <c r="N11" s="20">
        <f>IF(SUM(N12:N13)=0,"-",SUM(N12:N13))</f>
        <v>18</v>
      </c>
      <c r="O11" s="20">
        <f>IF(SUM(O12:O13)=0,"-",SUM(O12:O13))</f>
        <v>47</v>
      </c>
      <c r="P11" s="20">
        <f>IF(SUM(P12:P13)=0,"-",SUM(P12:P13))</f>
        <v>13</v>
      </c>
      <c r="Q11" s="20">
        <f>IF(SUM(Q12:Q13)=0,"-",SUM(Q12:Q13))</f>
        <v>135</v>
      </c>
      <c r="R11" s="20">
        <f>IF(SUM(R12:R13)=0,"-",SUM(R12:R13))</f>
        <v>23</v>
      </c>
      <c r="S11" s="11"/>
    </row>
    <row r="12" spans="1:20" ht="18" customHeight="1" x14ac:dyDescent="0.55000000000000004">
      <c r="A12" s="108"/>
      <c r="B12" s="105" t="s">
        <v>72</v>
      </c>
      <c r="C12" s="20">
        <v>48</v>
      </c>
      <c r="D12" s="20">
        <v>2</v>
      </c>
      <c r="E12" s="20">
        <v>10</v>
      </c>
      <c r="F12" s="20">
        <v>48</v>
      </c>
      <c r="G12" s="20">
        <v>6</v>
      </c>
      <c r="H12" s="20">
        <v>8</v>
      </c>
      <c r="I12" s="20">
        <v>48</v>
      </c>
      <c r="J12" s="20">
        <v>0</v>
      </c>
      <c r="K12" s="20">
        <v>1</v>
      </c>
      <c r="L12" s="20">
        <v>7</v>
      </c>
      <c r="M12" s="20">
        <v>14</v>
      </c>
      <c r="N12" s="20">
        <v>13</v>
      </c>
      <c r="O12" s="20">
        <v>13</v>
      </c>
      <c r="P12" s="20">
        <v>3</v>
      </c>
      <c r="Q12" s="20">
        <v>38</v>
      </c>
      <c r="R12" s="20">
        <v>10</v>
      </c>
      <c r="S12" s="11"/>
    </row>
    <row r="13" spans="1:20" ht="18" customHeight="1" x14ac:dyDescent="0.55000000000000004">
      <c r="A13" s="106"/>
      <c r="B13" s="105" t="s">
        <v>71</v>
      </c>
      <c r="C13" s="20">
        <v>110</v>
      </c>
      <c r="D13" s="20">
        <v>2</v>
      </c>
      <c r="E13" s="20">
        <v>6</v>
      </c>
      <c r="F13" s="20">
        <v>110</v>
      </c>
      <c r="G13" s="20">
        <v>3</v>
      </c>
      <c r="H13" s="20">
        <v>12</v>
      </c>
      <c r="I13" s="20">
        <v>110</v>
      </c>
      <c r="J13" s="20">
        <v>0</v>
      </c>
      <c r="K13" s="20">
        <v>1</v>
      </c>
      <c r="L13" s="20">
        <v>22</v>
      </c>
      <c r="M13" s="20">
        <v>11</v>
      </c>
      <c r="N13" s="20">
        <v>5</v>
      </c>
      <c r="O13" s="20">
        <v>34</v>
      </c>
      <c r="P13" s="20">
        <v>10</v>
      </c>
      <c r="Q13" s="20">
        <v>97</v>
      </c>
      <c r="R13" s="20">
        <v>13</v>
      </c>
      <c r="S13" s="11"/>
    </row>
    <row r="14" spans="1:20" s="24" customFormat="1" ht="18" customHeight="1" x14ac:dyDescent="0.55000000000000004">
      <c r="A14" s="109" t="s">
        <v>74</v>
      </c>
      <c r="B14" s="105" t="s">
        <v>73</v>
      </c>
      <c r="C14" s="20">
        <f>IF(SUM(C15:C16)=0,"-",(SUM(C15:C16)))</f>
        <v>20</v>
      </c>
      <c r="D14" s="20">
        <f>IF(SUM(D15:D16)=0,"-",(SUM(D15:D16)))</f>
        <v>1</v>
      </c>
      <c r="E14" s="20">
        <f>IF(SUM(E15:E16)=0,"-",(SUM(E15:E16)))</f>
        <v>8</v>
      </c>
      <c r="F14" s="20">
        <f>IF(SUM(F15:F16)=0,"-",(SUM(F15:F16)))</f>
        <v>20</v>
      </c>
      <c r="G14" s="20">
        <f>IF(SUM(G15:G16)=0,"-",(SUM(G15:G16)))</f>
        <v>1</v>
      </c>
      <c r="H14" s="20">
        <f>IF(SUM(H15:H16)=0,"-",(SUM(H15:H16)))</f>
        <v>8</v>
      </c>
      <c r="I14" s="20">
        <f>IF(SUM(I15:I16)=0,"-",(SUM(I15:I16)))</f>
        <v>16</v>
      </c>
      <c r="J14" s="20">
        <f>IF(SUM(J15:J16)=0,"-",(SUM(J15:J16)))</f>
        <v>5</v>
      </c>
      <c r="K14" s="20">
        <f>IF(SUM(K15:K16)=0,"-",(SUM(K15:K16)))</f>
        <v>2</v>
      </c>
      <c r="L14" s="20">
        <f>IF(SUM(L15:L16)=0,"-",(SUM(L15:L16)))</f>
        <v>2</v>
      </c>
      <c r="M14" s="20">
        <f>IF(SUM(M15:M16)=0,"-",(SUM(M15:M16)))</f>
        <v>2</v>
      </c>
      <c r="N14" s="20" t="str">
        <f>IF(SUM(N15:N16)=0,"-",(SUM(N15:N16)))</f>
        <v>-</v>
      </c>
      <c r="O14" s="20">
        <f>IF(SUM(O15:O16)=0,"-",(SUM(O15:O16)))</f>
        <v>4</v>
      </c>
      <c r="P14" s="20">
        <f>IF(SUM(P15:P16)=0,"-",(SUM(P15:P16)))</f>
        <v>3</v>
      </c>
      <c r="Q14" s="20">
        <f>IF(SUM(Q15:Q16)=0,"-",(SUM(Q15:Q16)))</f>
        <v>12</v>
      </c>
      <c r="R14" s="20">
        <f>IF(SUM(R15:R16)=0,"-",(SUM(R15:R16)))</f>
        <v>4</v>
      </c>
      <c r="S14" s="49"/>
    </row>
    <row r="15" spans="1:20" s="24" customFormat="1" ht="18" customHeight="1" x14ac:dyDescent="0.55000000000000004">
      <c r="A15" s="120"/>
      <c r="B15" s="105" t="s">
        <v>72</v>
      </c>
      <c r="C15" s="20">
        <f>IF(SUM(C18,C21,C24,C27,C30,C33,C36,C39)=0,"-",(SUM(C18,C21,C24,C27,C30,C33,C36,C39)))</f>
        <v>5</v>
      </c>
      <c r="D15" s="20" t="str">
        <f>IF(SUM(D18,D21,D24,D27,D30,D33,D36,D39)=0,"-",(SUM(D18,D21,D24,D27,D30,D33,D36,D39)))</f>
        <v>-</v>
      </c>
      <c r="E15" s="20">
        <f>IF(SUM(E18,E21,E24,E27,E30,E33,E36,E39)=0,"-",(SUM(E18,E21,E24,E27,E30,E33,E36,E39)))</f>
        <v>3</v>
      </c>
      <c r="F15" s="20">
        <f>IF(SUM(F18,F21,F24,F27,F30,F33,F36,F39)=0,"-",(SUM(F18,F21,F24,F27,F30,F33,F36,F39)))</f>
        <v>5</v>
      </c>
      <c r="G15" s="20">
        <f>IF(SUM(G18,G21,G24,G27,G30,G33,G36,G39)=0,"-",(SUM(G18,G21,G24,G27,G30,G33,G36,G39)))</f>
        <v>1</v>
      </c>
      <c r="H15" s="20">
        <f>IF(SUM(H18,H21,H24,H27,H30,H33,H36,H39)=0,"-",(SUM(H18,H21,H24,H27,H30,H33,H36,H39)))</f>
        <v>2</v>
      </c>
      <c r="I15" s="20">
        <f>IF(SUM(I18,I21,I24,I27,I30,I33,I36,I39)=0,"-",(SUM(I18,I21,I24,I27,I30,I33,I36,I39)))</f>
        <v>2</v>
      </c>
      <c r="J15" s="20">
        <f>IF(SUM(J18,J21,J24,J27,J30,J33,J36,J39)=0,"-",(SUM(J18,J21,J24,J27,J30,J33,J36,J39)))</f>
        <v>1</v>
      </c>
      <c r="K15" s="20">
        <f>IF(SUM(K18,K21,K24,K27,K30,K33,K36,K39)=0,"-",(SUM(K18,K21,K24,K27,K30,K33,K36,K39)))</f>
        <v>1</v>
      </c>
      <c r="L15" s="20" t="str">
        <f>IF(SUM(L18,L21,L24,L27,L30,L33,L36,L39)=0,"-",(SUM(L18,L21,L24,L27,L30,L33,L36,L39)))</f>
        <v>-</v>
      </c>
      <c r="M15" s="20" t="str">
        <f>IF(SUM(M18,M21,M24,M27,M30,M33,M36,M39)=0,"-",(SUM(M18,M21,M24,M27,M30,M33,M36,M39)))</f>
        <v>-</v>
      </c>
      <c r="N15" s="20" t="str">
        <f>IF(SUM(N18,N21,N24,N27,N30,N33,N36,N39)=0,"-",(SUM(N18,N21,N24,N27,N30,N33,N36,N39)))</f>
        <v>-</v>
      </c>
      <c r="O15" s="20">
        <f>IF(SUM(O18,O21,O24,O27,O30,O33,O36,O39)=0,"-",(SUM(O18,O21,O24,O27,O30,O33,O36,O39)))</f>
        <v>2</v>
      </c>
      <c r="P15" s="20">
        <f>IF(SUM(P18,P21,P24,P27,P30,P33,P36,P39)=0,"-",(SUM(P18,P21,P24,P27,P30,P33,P36,P39)))</f>
        <v>2</v>
      </c>
      <c r="Q15" s="20">
        <f>IF(SUM(Q18,Q21,Q24,Q27,Q30,Q33,Q36,Q39)=0,"-",(SUM(Q18,Q21,Q24,Q27,Q30,Q33,Q36,Q39)))</f>
        <v>2</v>
      </c>
      <c r="R15" s="20">
        <f>IF(SUM(R18,R21,R24,R27,R30,R33,R36,R39)=0,"-",(SUM(R18,R21,R24,R27,R30,R33,R36,R39)))</f>
        <v>1</v>
      </c>
      <c r="S15" s="49"/>
    </row>
    <row r="16" spans="1:20" s="24" customFormat="1" ht="18" customHeight="1" x14ac:dyDescent="0.55000000000000004">
      <c r="A16" s="119"/>
      <c r="B16" s="105" t="s">
        <v>71</v>
      </c>
      <c r="C16" s="20">
        <f>IF(SUM(C19,C22,C25,C28,C31,C34,C37,C40)=0,"-",(SUM(C19,C22,C25,C28,C31,C34,C37,C40)))</f>
        <v>15</v>
      </c>
      <c r="D16" s="20">
        <f>IF(SUM(D19,D22,D25,D28,D31,D34,D37,D40)=0,"-",(SUM(D19,D22,D25,D28,D31,D34,D37,D40)))</f>
        <v>1</v>
      </c>
      <c r="E16" s="20">
        <f>IF(SUM(E19,E22,E25,E28,E31,E34,E37,E40)=0,"-",(SUM(E19,E22,E25,E28,E31,E34,E37,E40)))</f>
        <v>5</v>
      </c>
      <c r="F16" s="20">
        <f>IF(SUM(F19,F22,F25,F28,F31,F34,F37,F40)=0,"-",(SUM(F19,F22,F25,F28,F31,F34,F37,F40)))</f>
        <v>15</v>
      </c>
      <c r="G16" s="20" t="str">
        <f>IF(SUM(G19,G22,G25,G28,G31,G34,G37,G40)=0,"-",(SUM(G19,G22,G25,G28,G31,G34,G37,G40)))</f>
        <v>-</v>
      </c>
      <c r="H16" s="20">
        <f>IF(SUM(H19,H22,H25,H28,H31,H34,H37,H40)=0,"-",(SUM(H19,H22,H25,H28,H31,H34,H37,H40)))</f>
        <v>6</v>
      </c>
      <c r="I16" s="20">
        <f>IF(SUM(I19,I22,I25,I28,I31,I34,I37,I40)=0,"-",(SUM(I19,I22,I25,I28,I31,I34,I37,I40)))</f>
        <v>14</v>
      </c>
      <c r="J16" s="20">
        <f>IF(SUM(J19,J22,J25,J28,J31,J34,J37,J40)=0,"-",(SUM(J19,J22,J25,J28,J31,J34,J37,J40)))</f>
        <v>4</v>
      </c>
      <c r="K16" s="20">
        <f>IF(SUM(K19,K22,K25,K28,K31,K34,K37,K40)=0,"-",(SUM(K19,K22,K25,K28,K31,K34,K37,K40)))</f>
        <v>1</v>
      </c>
      <c r="L16" s="20">
        <f>IF(SUM(L19,L22,L25,L28,L31,L34,L37,L40)=0,"-",(SUM(L19,L22,L25,L28,L31,L34,L37,L40)))</f>
        <v>2</v>
      </c>
      <c r="M16" s="20">
        <f>IF(SUM(M19,M22,M25,M28,M31,M34,M37,M40)=0,"-",(SUM(M19,M22,M25,M28,M31,M34,M37,M40)))</f>
        <v>2</v>
      </c>
      <c r="N16" s="20" t="str">
        <f>IF(SUM(N19,N22,N25,N28,N31,N34,N37,N40)=0,"-",(SUM(N19,N22,N25,N28,N31,N34,N37,N40)))</f>
        <v>-</v>
      </c>
      <c r="O16" s="20">
        <f>IF(SUM(O19,O22,O25,O28,O31,O34,O37,O40)=0,"-",(SUM(O19,O22,O25,O28,O31,O34,O37,O40)))</f>
        <v>2</v>
      </c>
      <c r="P16" s="20">
        <f>IF(SUM(P19,P22,P25,P28,P31,P34,P37,P40)=0,"-",(SUM(P19,P22,P25,P28,P31,P34,P37,P40)))</f>
        <v>1</v>
      </c>
      <c r="Q16" s="20">
        <f>IF(SUM(Q19,Q22,Q25,Q28,Q31,Q34,Q37,Q40)=0,"-",(SUM(Q19,Q22,Q25,Q28,Q31,Q34,Q37,Q40)))</f>
        <v>10</v>
      </c>
      <c r="R16" s="20">
        <f>IF(SUM(R19,R22,R25,R28,R31,R34,R37,R40)=0,"-",(SUM(R19,R22,R25,R28,R31,R34,R37,R40)))</f>
        <v>3</v>
      </c>
      <c r="S16" s="49"/>
    </row>
    <row r="17" spans="1:19" ht="18" customHeight="1" x14ac:dyDescent="0.55000000000000004">
      <c r="A17" s="102" t="s">
        <v>25</v>
      </c>
      <c r="B17" s="158" t="s">
        <v>73</v>
      </c>
      <c r="C17" s="17">
        <f>IF(SUM(C18:C19)=0,"-",SUM(C18:C19))</f>
        <v>12</v>
      </c>
      <c r="D17" s="17">
        <f>IF(SUM(D18:D19)=0,"-",SUM(D18:D19))</f>
        <v>1</v>
      </c>
      <c r="E17" s="17">
        <f>IF(SUM(E18:E19)=0,"-",SUM(E18:E19))</f>
        <v>8</v>
      </c>
      <c r="F17" s="17">
        <f>IF(SUM(F18:F19)=0,"-",SUM(F18:F19))</f>
        <v>12</v>
      </c>
      <c r="G17" s="17">
        <f>IF(SUM(G18:G19)=0,"-",SUM(G18:G19))</f>
        <v>1</v>
      </c>
      <c r="H17" s="17">
        <f>IF(SUM(H18:H19)=0,"-",SUM(H18:H19))</f>
        <v>8</v>
      </c>
      <c r="I17" s="17">
        <f>IF(SUM(I18:I19)=0,"-",SUM(I18:I19))</f>
        <v>11</v>
      </c>
      <c r="J17" s="17">
        <f>IF(SUM(J18:J19)=0,"-",SUM(J18:J19))</f>
        <v>5</v>
      </c>
      <c r="K17" s="17">
        <f>IF(SUM(K18:K19)=0,"-",SUM(K18:K19))</f>
        <v>2</v>
      </c>
      <c r="L17" s="17">
        <f>IF(SUM(L18:L19)=0,"-",SUM(L18:L19))</f>
        <v>2</v>
      </c>
      <c r="M17" s="17">
        <f>IF(SUM(M18:M19)=0,"-",SUM(M18:M19))</f>
        <v>1</v>
      </c>
      <c r="N17" s="17" t="str">
        <f>IF(SUM(N18:N19)=0,"-",SUM(N18:N19))</f>
        <v>-</v>
      </c>
      <c r="O17" s="17">
        <f>IF(SUM(O18:O19)=0,"-",SUM(O18:O19))</f>
        <v>3</v>
      </c>
      <c r="P17" s="17">
        <f>IF(SUM(P18:P19)=0,"-",SUM(P18:P19))</f>
        <v>3</v>
      </c>
      <c r="Q17" s="17">
        <f>IF(SUM(Q18:Q19)=0,"-",SUM(Q18:Q19))</f>
        <v>9</v>
      </c>
      <c r="R17" s="17">
        <f>IF(SUM(R18:R19)=0,"-",SUM(R18:R19))</f>
        <v>3</v>
      </c>
      <c r="S17" s="11"/>
    </row>
    <row r="18" spans="1:19" ht="18" customHeight="1" x14ac:dyDescent="0.55000000000000004">
      <c r="A18" s="101"/>
      <c r="B18" s="158" t="s">
        <v>72</v>
      </c>
      <c r="C18" s="17">
        <v>3</v>
      </c>
      <c r="D18" s="17" t="s">
        <v>70</v>
      </c>
      <c r="E18" s="17">
        <v>3</v>
      </c>
      <c r="F18" s="17">
        <v>3</v>
      </c>
      <c r="G18" s="17">
        <v>1</v>
      </c>
      <c r="H18" s="17">
        <v>2</v>
      </c>
      <c r="I18" s="17">
        <v>2</v>
      </c>
      <c r="J18" s="17">
        <v>1</v>
      </c>
      <c r="K18" s="17">
        <v>1</v>
      </c>
      <c r="L18" s="17" t="s">
        <v>70</v>
      </c>
      <c r="M18" s="17" t="s">
        <v>70</v>
      </c>
      <c r="N18" s="17" t="s">
        <v>70</v>
      </c>
      <c r="O18" s="17">
        <v>2</v>
      </c>
      <c r="P18" s="17">
        <v>2</v>
      </c>
      <c r="Q18" s="17">
        <v>2</v>
      </c>
      <c r="R18" s="17">
        <v>1</v>
      </c>
      <c r="S18" s="11"/>
    </row>
    <row r="19" spans="1:19" ht="18" customHeight="1" x14ac:dyDescent="0.55000000000000004">
      <c r="A19" s="100"/>
      <c r="B19" s="158" t="s">
        <v>71</v>
      </c>
      <c r="C19" s="17">
        <v>9</v>
      </c>
      <c r="D19" s="17">
        <v>1</v>
      </c>
      <c r="E19" s="17">
        <v>5</v>
      </c>
      <c r="F19" s="17">
        <v>9</v>
      </c>
      <c r="G19" s="17" t="s">
        <v>70</v>
      </c>
      <c r="H19" s="17">
        <v>6</v>
      </c>
      <c r="I19" s="17">
        <v>9</v>
      </c>
      <c r="J19" s="17">
        <v>4</v>
      </c>
      <c r="K19" s="17">
        <v>1</v>
      </c>
      <c r="L19" s="17">
        <v>2</v>
      </c>
      <c r="M19" s="17">
        <v>1</v>
      </c>
      <c r="N19" s="17" t="s">
        <v>70</v>
      </c>
      <c r="O19" s="17">
        <v>1</v>
      </c>
      <c r="P19" s="17">
        <v>1</v>
      </c>
      <c r="Q19" s="17">
        <v>7</v>
      </c>
      <c r="R19" s="17">
        <v>2</v>
      </c>
      <c r="S19" s="11"/>
    </row>
    <row r="20" spans="1:19" ht="18" customHeight="1" x14ac:dyDescent="0.55000000000000004">
      <c r="A20" s="102" t="s">
        <v>24</v>
      </c>
      <c r="B20" s="158" t="s">
        <v>73</v>
      </c>
      <c r="C20" s="17">
        <f>IF(SUM(C21:C22)=0,"-",SUM(C21:C22))</f>
        <v>3</v>
      </c>
      <c r="D20" s="17" t="str">
        <f>IF(SUM(D21:D22)=0,"-",SUM(D21:D22))</f>
        <v>-</v>
      </c>
      <c r="E20" s="17" t="str">
        <f>IF(SUM(E21:E22)=0,"-",SUM(E21:E22))</f>
        <v>-</v>
      </c>
      <c r="F20" s="17">
        <f>IF(SUM(F21:F22)=0,"-",SUM(F21:F22))</f>
        <v>3</v>
      </c>
      <c r="G20" s="17" t="str">
        <f>IF(SUM(G21:G22)=0,"-",SUM(G21:G22))</f>
        <v>-</v>
      </c>
      <c r="H20" s="17" t="str">
        <f>IF(SUM(H21:H22)=0,"-",SUM(H21:H22))</f>
        <v>-</v>
      </c>
      <c r="I20" s="17">
        <f>IF(SUM(I21:I22)=0,"-",SUM(I21:I22))</f>
        <v>2</v>
      </c>
      <c r="J20" s="17" t="str">
        <f>IF(SUM(J21:J22)=0,"-",SUM(J21:J22))</f>
        <v>-</v>
      </c>
      <c r="K20" s="17" t="str">
        <f>IF(SUM(K21:K22)=0,"-",SUM(K21:K22))</f>
        <v>-</v>
      </c>
      <c r="L20" s="17" t="str">
        <f>IF(SUM(L21:L22)=0,"-",SUM(L21:L22))</f>
        <v>-</v>
      </c>
      <c r="M20" s="17" t="str">
        <f>IF(SUM(M21:M22)=0,"-",SUM(M21:M22))</f>
        <v>-</v>
      </c>
      <c r="N20" s="17" t="str">
        <f>IF(SUM(N21:N22)=0,"-",SUM(N21:N22))</f>
        <v>-</v>
      </c>
      <c r="O20" s="17" t="str">
        <f>IF(SUM(O21:O22)=0,"-",SUM(O21:O22))</f>
        <v>-</v>
      </c>
      <c r="P20" s="17" t="str">
        <f>IF(SUM(P21:P22)=0,"-",SUM(P21:P22))</f>
        <v>-</v>
      </c>
      <c r="Q20" s="17" t="str">
        <f>IF(SUM(Q21:Q22)=0,"-",SUM(Q21:Q22))</f>
        <v>-</v>
      </c>
      <c r="R20" s="17" t="str">
        <f>IF(SUM(R21:R22)=0,"-",SUM(R21:R22))</f>
        <v>-</v>
      </c>
      <c r="S20" s="11"/>
    </row>
    <row r="21" spans="1:19" ht="18" customHeight="1" x14ac:dyDescent="0.55000000000000004">
      <c r="A21" s="101"/>
      <c r="B21" s="158" t="s">
        <v>72</v>
      </c>
      <c r="C21" s="17">
        <v>1</v>
      </c>
      <c r="D21" s="17" t="s">
        <v>70</v>
      </c>
      <c r="E21" s="17" t="s">
        <v>70</v>
      </c>
      <c r="F21" s="17">
        <v>1</v>
      </c>
      <c r="G21" s="17" t="s">
        <v>70</v>
      </c>
      <c r="H21" s="17" t="s">
        <v>70</v>
      </c>
      <c r="I21" s="17" t="s">
        <v>70</v>
      </c>
      <c r="J21" s="17" t="s">
        <v>70</v>
      </c>
      <c r="K21" s="17" t="s">
        <v>70</v>
      </c>
      <c r="L21" s="17" t="s">
        <v>70</v>
      </c>
      <c r="M21" s="17" t="s">
        <v>70</v>
      </c>
      <c r="N21" s="17" t="s">
        <v>70</v>
      </c>
      <c r="O21" s="17" t="s">
        <v>70</v>
      </c>
      <c r="P21" s="17" t="s">
        <v>70</v>
      </c>
      <c r="Q21" s="17" t="s">
        <v>70</v>
      </c>
      <c r="R21" s="17" t="s">
        <v>70</v>
      </c>
      <c r="S21" s="11"/>
    </row>
    <row r="22" spans="1:19" ht="18" customHeight="1" x14ac:dyDescent="0.55000000000000004">
      <c r="A22" s="100"/>
      <c r="B22" s="158" t="s">
        <v>71</v>
      </c>
      <c r="C22" s="17">
        <v>2</v>
      </c>
      <c r="D22" s="17" t="s">
        <v>70</v>
      </c>
      <c r="E22" s="17" t="s">
        <v>70</v>
      </c>
      <c r="F22" s="17">
        <v>2</v>
      </c>
      <c r="G22" s="17" t="s">
        <v>70</v>
      </c>
      <c r="H22" s="17" t="s">
        <v>70</v>
      </c>
      <c r="I22" s="17">
        <v>2</v>
      </c>
      <c r="J22" s="17" t="s">
        <v>70</v>
      </c>
      <c r="K22" s="17" t="s">
        <v>70</v>
      </c>
      <c r="L22" s="17" t="s">
        <v>70</v>
      </c>
      <c r="M22" s="17" t="s">
        <v>70</v>
      </c>
      <c r="N22" s="17" t="s">
        <v>70</v>
      </c>
      <c r="O22" s="17" t="s">
        <v>70</v>
      </c>
      <c r="P22" s="17" t="s">
        <v>70</v>
      </c>
      <c r="Q22" s="17" t="s">
        <v>70</v>
      </c>
      <c r="R22" s="17" t="s">
        <v>70</v>
      </c>
      <c r="S22" s="11"/>
    </row>
    <row r="23" spans="1:19" ht="18" customHeight="1" x14ac:dyDescent="0.55000000000000004">
      <c r="A23" s="102" t="s">
        <v>23</v>
      </c>
      <c r="B23" s="158" t="s">
        <v>73</v>
      </c>
      <c r="C23" s="17" t="str">
        <f>IF(SUM(C24:C25)=0,"-",SUM(C24:C25))</f>
        <v>-</v>
      </c>
      <c r="D23" s="17" t="str">
        <f>IF(SUM(D24:D25)=0,"-",SUM(D24:D25))</f>
        <v>-</v>
      </c>
      <c r="E23" s="17" t="str">
        <f>IF(SUM(E24:E25)=0,"-",SUM(E24:E25))</f>
        <v>-</v>
      </c>
      <c r="F23" s="17" t="str">
        <f>IF(SUM(F24:F25)=0,"-",SUM(F24:F25))</f>
        <v>-</v>
      </c>
      <c r="G23" s="17" t="str">
        <f>IF(SUM(G24:G25)=0,"-",SUM(G24:G25))</f>
        <v>-</v>
      </c>
      <c r="H23" s="17" t="str">
        <f>IF(SUM(H24:H25)=0,"-",SUM(H24:H25))</f>
        <v>-</v>
      </c>
      <c r="I23" s="17" t="str">
        <f>IF(SUM(I24:I25)=0,"-",SUM(I24:I25))</f>
        <v>-</v>
      </c>
      <c r="J23" s="17" t="str">
        <f>IF(SUM(J24:J25)=0,"-",SUM(J24:J25))</f>
        <v>-</v>
      </c>
      <c r="K23" s="17" t="str">
        <f>IF(SUM(K24:K25)=0,"-",SUM(K24:K25))</f>
        <v>-</v>
      </c>
      <c r="L23" s="17" t="str">
        <f>IF(SUM(L24:L25)=0,"-",SUM(L24:L25))</f>
        <v>-</v>
      </c>
      <c r="M23" s="17" t="str">
        <f>IF(SUM(M24:M25)=0,"-",SUM(M24:M25))</f>
        <v>-</v>
      </c>
      <c r="N23" s="17" t="str">
        <f>IF(SUM(N24:N25)=0,"-",SUM(N24:N25))</f>
        <v>-</v>
      </c>
      <c r="O23" s="17" t="str">
        <f>IF(SUM(O24:O25)=0,"-",SUM(O24:O25))</f>
        <v>-</v>
      </c>
      <c r="P23" s="17" t="str">
        <f>IF(SUM(P24:P25)=0,"-",SUM(P24:P25))</f>
        <v>-</v>
      </c>
      <c r="Q23" s="17" t="str">
        <f>IF(SUM(Q24:Q25)=0,"-",SUM(Q24:Q25))</f>
        <v>-</v>
      </c>
      <c r="R23" s="17" t="str">
        <f>IF(SUM(R24:R25)=0,"-",SUM(R24:R25))</f>
        <v>-</v>
      </c>
      <c r="S23" s="11"/>
    </row>
    <row r="24" spans="1:19" ht="18" customHeight="1" x14ac:dyDescent="0.55000000000000004">
      <c r="A24" s="101"/>
      <c r="B24" s="158" t="s">
        <v>72</v>
      </c>
      <c r="C24" s="17" t="s">
        <v>70</v>
      </c>
      <c r="D24" s="17" t="s">
        <v>70</v>
      </c>
      <c r="E24" s="17" t="s">
        <v>70</v>
      </c>
      <c r="F24" s="17" t="s">
        <v>70</v>
      </c>
      <c r="G24" s="17" t="s">
        <v>70</v>
      </c>
      <c r="H24" s="17" t="s">
        <v>70</v>
      </c>
      <c r="I24" s="17" t="s">
        <v>70</v>
      </c>
      <c r="J24" s="17" t="s">
        <v>70</v>
      </c>
      <c r="K24" s="17" t="s">
        <v>70</v>
      </c>
      <c r="L24" s="17" t="s">
        <v>70</v>
      </c>
      <c r="M24" s="17" t="s">
        <v>70</v>
      </c>
      <c r="N24" s="17" t="s">
        <v>70</v>
      </c>
      <c r="O24" s="17" t="s">
        <v>70</v>
      </c>
      <c r="P24" s="17" t="s">
        <v>70</v>
      </c>
      <c r="Q24" s="17" t="s">
        <v>70</v>
      </c>
      <c r="R24" s="17" t="s">
        <v>70</v>
      </c>
      <c r="S24" s="11"/>
    </row>
    <row r="25" spans="1:19" ht="18" customHeight="1" x14ac:dyDescent="0.55000000000000004">
      <c r="A25" s="100"/>
      <c r="B25" s="158" t="s">
        <v>71</v>
      </c>
      <c r="C25" s="17" t="s">
        <v>70</v>
      </c>
      <c r="D25" s="17" t="s">
        <v>70</v>
      </c>
      <c r="E25" s="17" t="s">
        <v>70</v>
      </c>
      <c r="F25" s="17" t="s">
        <v>70</v>
      </c>
      <c r="G25" s="17" t="s">
        <v>70</v>
      </c>
      <c r="H25" s="17" t="s">
        <v>70</v>
      </c>
      <c r="I25" s="17" t="s">
        <v>70</v>
      </c>
      <c r="J25" s="17" t="s">
        <v>70</v>
      </c>
      <c r="K25" s="17" t="s">
        <v>70</v>
      </c>
      <c r="L25" s="17" t="s">
        <v>70</v>
      </c>
      <c r="M25" s="17" t="s">
        <v>70</v>
      </c>
      <c r="N25" s="17" t="s">
        <v>70</v>
      </c>
      <c r="O25" s="17" t="s">
        <v>70</v>
      </c>
      <c r="P25" s="17" t="s">
        <v>70</v>
      </c>
      <c r="Q25" s="17" t="s">
        <v>70</v>
      </c>
      <c r="R25" s="17" t="s">
        <v>70</v>
      </c>
      <c r="S25" s="11"/>
    </row>
    <row r="26" spans="1:19" ht="18" customHeight="1" x14ac:dyDescent="0.55000000000000004">
      <c r="A26" s="102" t="s">
        <v>22</v>
      </c>
      <c r="B26" s="158" t="s">
        <v>73</v>
      </c>
      <c r="C26" s="17">
        <f>IF(SUM(C27:C28)=0,"-",SUM(C27:C28))</f>
        <v>2</v>
      </c>
      <c r="D26" s="17" t="str">
        <f>IF(SUM(D27:D28)=0,"-",SUM(D27:D28))</f>
        <v>-</v>
      </c>
      <c r="E26" s="17" t="str">
        <f>IF(SUM(E27:E28)=0,"-",SUM(E27:E28))</f>
        <v>-</v>
      </c>
      <c r="F26" s="17">
        <f>IF(SUM(F27:F28)=0,"-",SUM(F27:F28))</f>
        <v>2</v>
      </c>
      <c r="G26" s="17" t="str">
        <f>IF(SUM(G27:G28)=0,"-",SUM(G27:G28))</f>
        <v>-</v>
      </c>
      <c r="H26" s="17" t="str">
        <f>IF(SUM(H27:H28)=0,"-",SUM(H27:H28))</f>
        <v>-</v>
      </c>
      <c r="I26" s="17">
        <f>IF(SUM(I27:I28)=0,"-",SUM(I27:I28))</f>
        <v>2</v>
      </c>
      <c r="J26" s="17" t="str">
        <f>IF(SUM(J27:J28)=0,"-",SUM(J27:J28))</f>
        <v>-</v>
      </c>
      <c r="K26" s="17" t="str">
        <f>IF(SUM(K27:K28)=0,"-",SUM(K27:K28))</f>
        <v>-</v>
      </c>
      <c r="L26" s="17" t="str">
        <f>IF(SUM(L27:L28)=0,"-",SUM(L27:L28))</f>
        <v>-</v>
      </c>
      <c r="M26" s="17" t="str">
        <f>IF(SUM(M27:M28)=0,"-",SUM(M27:M28))</f>
        <v>-</v>
      </c>
      <c r="N26" s="17" t="str">
        <f>IF(SUM(N27:N28)=0,"-",SUM(N27:N28))</f>
        <v>-</v>
      </c>
      <c r="O26" s="17" t="str">
        <f>IF(SUM(O27:O28)=0,"-",SUM(O27:O28))</f>
        <v>-</v>
      </c>
      <c r="P26" s="17" t="str">
        <f>IF(SUM(P27:P28)=0,"-",SUM(P27:P28))</f>
        <v>-</v>
      </c>
      <c r="Q26" s="17">
        <f>IF(SUM(Q27:Q28)=0,"-",SUM(Q27:Q28))</f>
        <v>1</v>
      </c>
      <c r="R26" s="17">
        <f>IF(SUM(R27:R28)=0,"-",SUM(R27:R28))</f>
        <v>1</v>
      </c>
      <c r="S26" s="11"/>
    </row>
    <row r="27" spans="1:19" ht="18" customHeight="1" x14ac:dyDescent="0.55000000000000004">
      <c r="A27" s="101"/>
      <c r="B27" s="158" t="s">
        <v>72</v>
      </c>
      <c r="C27" s="17" t="s">
        <v>70</v>
      </c>
      <c r="D27" s="17" t="s">
        <v>70</v>
      </c>
      <c r="E27" s="17" t="s">
        <v>70</v>
      </c>
      <c r="F27" s="17" t="s">
        <v>70</v>
      </c>
      <c r="G27" s="17" t="s">
        <v>70</v>
      </c>
      <c r="H27" s="17" t="s">
        <v>70</v>
      </c>
      <c r="I27" s="17" t="s">
        <v>70</v>
      </c>
      <c r="J27" s="17" t="s">
        <v>70</v>
      </c>
      <c r="K27" s="17" t="s">
        <v>70</v>
      </c>
      <c r="L27" s="17" t="s">
        <v>70</v>
      </c>
      <c r="M27" s="17" t="s">
        <v>70</v>
      </c>
      <c r="N27" s="17" t="s">
        <v>70</v>
      </c>
      <c r="O27" s="17" t="s">
        <v>70</v>
      </c>
      <c r="P27" s="17" t="s">
        <v>70</v>
      </c>
      <c r="Q27" s="17" t="s">
        <v>70</v>
      </c>
      <c r="R27" s="17" t="s">
        <v>70</v>
      </c>
      <c r="S27" s="11"/>
    </row>
    <row r="28" spans="1:19" ht="18" customHeight="1" x14ac:dyDescent="0.55000000000000004">
      <c r="A28" s="100"/>
      <c r="B28" s="158" t="s">
        <v>71</v>
      </c>
      <c r="C28" s="17">
        <v>2</v>
      </c>
      <c r="D28" s="17" t="s">
        <v>70</v>
      </c>
      <c r="E28" s="17" t="s">
        <v>70</v>
      </c>
      <c r="F28" s="17">
        <v>2</v>
      </c>
      <c r="G28" s="17" t="s">
        <v>70</v>
      </c>
      <c r="H28" s="17" t="s">
        <v>70</v>
      </c>
      <c r="I28" s="17">
        <v>2</v>
      </c>
      <c r="J28" s="17" t="s">
        <v>70</v>
      </c>
      <c r="K28" s="17" t="s">
        <v>70</v>
      </c>
      <c r="L28" s="17" t="s">
        <v>70</v>
      </c>
      <c r="M28" s="17" t="s">
        <v>70</v>
      </c>
      <c r="N28" s="17" t="s">
        <v>70</v>
      </c>
      <c r="O28" s="17" t="s">
        <v>70</v>
      </c>
      <c r="P28" s="17" t="s">
        <v>70</v>
      </c>
      <c r="Q28" s="17">
        <v>1</v>
      </c>
      <c r="R28" s="17">
        <v>1</v>
      </c>
      <c r="S28" s="11"/>
    </row>
    <row r="29" spans="1:19" ht="18" customHeight="1" x14ac:dyDescent="0.55000000000000004">
      <c r="A29" s="102" t="s">
        <v>41</v>
      </c>
      <c r="B29" s="158" t="s">
        <v>73</v>
      </c>
      <c r="C29" s="17" t="str">
        <f>IF(SUM(C30:C31)=0,"-",SUM(C30:C31))</f>
        <v>-</v>
      </c>
      <c r="D29" s="17" t="str">
        <f>IF(SUM(D30:D31)=0,"-",SUM(D30:D31))</f>
        <v>-</v>
      </c>
      <c r="E29" s="17" t="str">
        <f>IF(SUM(E30:E31)=0,"-",SUM(E30:E31))</f>
        <v>-</v>
      </c>
      <c r="F29" s="17" t="str">
        <f>IF(SUM(F30:F31)=0,"-",SUM(F30:F31))</f>
        <v>-</v>
      </c>
      <c r="G29" s="17" t="str">
        <f>IF(SUM(G30:G31)=0,"-",SUM(G30:G31))</f>
        <v>-</v>
      </c>
      <c r="H29" s="17" t="str">
        <f>IF(SUM(H30:H31)=0,"-",SUM(H30:H31))</f>
        <v>-</v>
      </c>
      <c r="I29" s="17" t="str">
        <f>IF(SUM(I30:I31)=0,"-",SUM(I30:I31))</f>
        <v>-</v>
      </c>
      <c r="J29" s="17" t="str">
        <f>IF(SUM(J30:J31)=0,"-",SUM(J30:J31))</f>
        <v>-</v>
      </c>
      <c r="K29" s="17" t="str">
        <f>IF(SUM(K30:K31)=0,"-",SUM(K30:K31))</f>
        <v>-</v>
      </c>
      <c r="L29" s="17" t="str">
        <f>IF(SUM(L30:L31)=0,"-",SUM(L30:L31))</f>
        <v>-</v>
      </c>
      <c r="M29" s="17" t="str">
        <f>IF(SUM(M30:M31)=0,"-",SUM(M30:M31))</f>
        <v>-</v>
      </c>
      <c r="N29" s="17" t="str">
        <f>IF(SUM(N30:N31)=0,"-",SUM(N30:N31))</f>
        <v>-</v>
      </c>
      <c r="O29" s="17" t="str">
        <f>IF(SUM(O30:O31)=0,"-",SUM(O30:O31))</f>
        <v>-</v>
      </c>
      <c r="P29" s="17" t="str">
        <f>IF(SUM(P30:P31)=0,"-",SUM(P30:P31))</f>
        <v>-</v>
      </c>
      <c r="Q29" s="17" t="str">
        <f>IF(SUM(Q30:Q31)=0,"-",SUM(Q30:Q31))</f>
        <v>-</v>
      </c>
      <c r="R29" s="17" t="str">
        <f>IF(SUM(R30:R31)=0,"-",SUM(R30:R31))</f>
        <v>-</v>
      </c>
      <c r="S29" s="11"/>
    </row>
    <row r="30" spans="1:19" ht="18" customHeight="1" x14ac:dyDescent="0.55000000000000004">
      <c r="A30" s="101"/>
      <c r="B30" s="158" t="s">
        <v>72</v>
      </c>
      <c r="C30" s="17" t="s">
        <v>70</v>
      </c>
      <c r="D30" s="17" t="s">
        <v>70</v>
      </c>
      <c r="E30" s="17" t="s">
        <v>70</v>
      </c>
      <c r="F30" s="17" t="s">
        <v>70</v>
      </c>
      <c r="G30" s="17" t="s">
        <v>70</v>
      </c>
      <c r="H30" s="17" t="s">
        <v>70</v>
      </c>
      <c r="I30" s="17" t="s">
        <v>70</v>
      </c>
      <c r="J30" s="17" t="s">
        <v>70</v>
      </c>
      <c r="K30" s="17" t="s">
        <v>70</v>
      </c>
      <c r="L30" s="17" t="s">
        <v>70</v>
      </c>
      <c r="M30" s="17" t="s">
        <v>70</v>
      </c>
      <c r="N30" s="17" t="s">
        <v>70</v>
      </c>
      <c r="O30" s="17" t="s">
        <v>70</v>
      </c>
      <c r="P30" s="17" t="s">
        <v>70</v>
      </c>
      <c r="Q30" s="17" t="s">
        <v>70</v>
      </c>
      <c r="R30" s="17" t="s">
        <v>70</v>
      </c>
      <c r="S30" s="11"/>
    </row>
    <row r="31" spans="1:19" ht="18" customHeight="1" x14ac:dyDescent="0.55000000000000004">
      <c r="A31" s="100"/>
      <c r="B31" s="158" t="s">
        <v>71</v>
      </c>
      <c r="C31" s="17" t="s">
        <v>70</v>
      </c>
      <c r="D31" s="17" t="s">
        <v>70</v>
      </c>
      <c r="E31" s="17" t="s">
        <v>70</v>
      </c>
      <c r="F31" s="17" t="s">
        <v>70</v>
      </c>
      <c r="G31" s="17" t="s">
        <v>70</v>
      </c>
      <c r="H31" s="17" t="s">
        <v>70</v>
      </c>
      <c r="I31" s="17" t="s">
        <v>70</v>
      </c>
      <c r="J31" s="17" t="s">
        <v>70</v>
      </c>
      <c r="K31" s="17" t="s">
        <v>70</v>
      </c>
      <c r="L31" s="17" t="s">
        <v>70</v>
      </c>
      <c r="M31" s="17" t="s">
        <v>70</v>
      </c>
      <c r="N31" s="17" t="s">
        <v>70</v>
      </c>
      <c r="O31" s="17" t="s">
        <v>70</v>
      </c>
      <c r="P31" s="17" t="s">
        <v>70</v>
      </c>
      <c r="Q31" s="17" t="s">
        <v>70</v>
      </c>
      <c r="R31" s="17" t="s">
        <v>70</v>
      </c>
      <c r="S31" s="11"/>
    </row>
    <row r="32" spans="1:19" ht="18" customHeight="1" x14ac:dyDescent="0.55000000000000004">
      <c r="A32" s="102" t="s">
        <v>20</v>
      </c>
      <c r="B32" s="158" t="s">
        <v>73</v>
      </c>
      <c r="C32" s="17">
        <f>IF(SUM(C33:C34)=0,"-",SUM(C33:C34))</f>
        <v>1</v>
      </c>
      <c r="D32" s="17" t="str">
        <f>IF(SUM(D33:D34)=0,"-",SUM(D33:D34))</f>
        <v>-</v>
      </c>
      <c r="E32" s="17" t="str">
        <f>IF(SUM(E33:E34)=0,"-",SUM(E33:E34))</f>
        <v>-</v>
      </c>
      <c r="F32" s="17">
        <f>IF(SUM(F33:F34)=0,"-",SUM(F33:F34))</f>
        <v>1</v>
      </c>
      <c r="G32" s="17" t="str">
        <f>IF(SUM(G33:G34)=0,"-",SUM(G33:G34))</f>
        <v>-</v>
      </c>
      <c r="H32" s="17" t="str">
        <f>IF(SUM(H33:H34)=0,"-",SUM(H33:H34))</f>
        <v>-</v>
      </c>
      <c r="I32" s="17" t="str">
        <f>IF(SUM(I33:I34)=0,"-",SUM(I33:I34))</f>
        <v>-</v>
      </c>
      <c r="J32" s="17" t="str">
        <f>IF(SUM(J33:J34)=0,"-",SUM(J33:J34))</f>
        <v>-</v>
      </c>
      <c r="K32" s="17" t="str">
        <f>IF(SUM(K33:K34)=0,"-",SUM(K33:K34))</f>
        <v>-</v>
      </c>
      <c r="L32" s="17" t="str">
        <f>IF(SUM(L33:L34)=0,"-",SUM(L33:L34))</f>
        <v>-</v>
      </c>
      <c r="M32" s="17" t="str">
        <f>IF(SUM(M33:M34)=0,"-",SUM(M33:M34))</f>
        <v>-</v>
      </c>
      <c r="N32" s="17" t="str">
        <f>IF(SUM(N33:N34)=0,"-",SUM(N33:N34))</f>
        <v>-</v>
      </c>
      <c r="O32" s="17" t="str">
        <f>IF(SUM(O33:O34)=0,"-",SUM(O33:O34))</f>
        <v>-</v>
      </c>
      <c r="P32" s="17" t="str">
        <f>IF(SUM(P33:P34)=0,"-",SUM(P33:P34))</f>
        <v>-</v>
      </c>
      <c r="Q32" s="17" t="str">
        <f>IF(SUM(Q33:Q34)=0,"-",SUM(Q33:Q34))</f>
        <v>-</v>
      </c>
      <c r="R32" s="17" t="str">
        <f>IF(SUM(R33:R34)=0,"-",SUM(R33:R34))</f>
        <v>-</v>
      </c>
      <c r="S32" s="11"/>
    </row>
    <row r="33" spans="1:19" ht="18" customHeight="1" x14ac:dyDescent="0.55000000000000004">
      <c r="A33" s="101"/>
      <c r="B33" s="158" t="s">
        <v>72</v>
      </c>
      <c r="C33" s="17">
        <v>1</v>
      </c>
      <c r="D33" s="17" t="s">
        <v>70</v>
      </c>
      <c r="E33" s="17" t="s">
        <v>70</v>
      </c>
      <c r="F33" s="17">
        <v>1</v>
      </c>
      <c r="G33" s="17" t="s">
        <v>70</v>
      </c>
      <c r="H33" s="17" t="s">
        <v>70</v>
      </c>
      <c r="I33" s="17" t="s">
        <v>70</v>
      </c>
      <c r="J33" s="17" t="s">
        <v>70</v>
      </c>
      <c r="K33" s="17" t="s">
        <v>70</v>
      </c>
      <c r="L33" s="17" t="s">
        <v>70</v>
      </c>
      <c r="M33" s="17" t="s">
        <v>70</v>
      </c>
      <c r="N33" s="17" t="s">
        <v>70</v>
      </c>
      <c r="O33" s="17" t="s">
        <v>70</v>
      </c>
      <c r="P33" s="17" t="s">
        <v>70</v>
      </c>
      <c r="Q33" s="17" t="s">
        <v>70</v>
      </c>
      <c r="R33" s="17" t="s">
        <v>70</v>
      </c>
      <c r="S33" s="11"/>
    </row>
    <row r="34" spans="1:19" ht="18" customHeight="1" x14ac:dyDescent="0.55000000000000004">
      <c r="A34" s="100"/>
      <c r="B34" s="158" t="s">
        <v>71</v>
      </c>
      <c r="C34" s="17" t="s">
        <v>70</v>
      </c>
      <c r="D34" s="17" t="s">
        <v>70</v>
      </c>
      <c r="E34" s="17" t="s">
        <v>70</v>
      </c>
      <c r="F34" s="17" t="s">
        <v>70</v>
      </c>
      <c r="G34" s="17" t="s">
        <v>70</v>
      </c>
      <c r="H34" s="17" t="s">
        <v>70</v>
      </c>
      <c r="I34" s="17" t="s">
        <v>70</v>
      </c>
      <c r="J34" s="17" t="s">
        <v>70</v>
      </c>
      <c r="K34" s="17" t="s">
        <v>70</v>
      </c>
      <c r="L34" s="17" t="s">
        <v>70</v>
      </c>
      <c r="M34" s="17" t="s">
        <v>70</v>
      </c>
      <c r="N34" s="17" t="s">
        <v>70</v>
      </c>
      <c r="O34" s="17" t="s">
        <v>70</v>
      </c>
      <c r="P34" s="17" t="s">
        <v>70</v>
      </c>
      <c r="Q34" s="17" t="s">
        <v>70</v>
      </c>
      <c r="R34" s="17" t="s">
        <v>70</v>
      </c>
      <c r="S34" s="11"/>
    </row>
    <row r="35" spans="1:19" ht="18" customHeight="1" x14ac:dyDescent="0.55000000000000004">
      <c r="A35" s="102" t="s">
        <v>19</v>
      </c>
      <c r="B35" s="158" t="s">
        <v>73</v>
      </c>
      <c r="C35" s="17" t="str">
        <f>IF(SUM(C36:C37)=0,"-",SUM(C36:C37))</f>
        <v>-</v>
      </c>
      <c r="D35" s="17" t="str">
        <f>IF(SUM(D36:D37)=0,"-",SUM(D36:D37))</f>
        <v>-</v>
      </c>
      <c r="E35" s="17" t="str">
        <f>IF(SUM(E36:E37)=0,"-",SUM(E36:E37))</f>
        <v>-</v>
      </c>
      <c r="F35" s="17" t="str">
        <f>IF(SUM(F36:F37)=0,"-",SUM(F36:F37))</f>
        <v>-</v>
      </c>
      <c r="G35" s="17" t="str">
        <f>IF(SUM(G36:G37)=0,"-",SUM(G36:G37))</f>
        <v>-</v>
      </c>
      <c r="H35" s="17" t="str">
        <f>IF(SUM(H36:H37)=0,"-",SUM(H36:H37))</f>
        <v>-</v>
      </c>
      <c r="I35" s="17" t="str">
        <f>IF(SUM(I36:I37)=0,"-",SUM(I36:I37))</f>
        <v>-</v>
      </c>
      <c r="J35" s="17" t="str">
        <f>IF(SUM(J36:J37)=0,"-",SUM(J36:J37))</f>
        <v>-</v>
      </c>
      <c r="K35" s="17" t="str">
        <f>IF(SUM(K36:K37)=0,"-",SUM(K36:K37))</f>
        <v>-</v>
      </c>
      <c r="L35" s="17" t="str">
        <f>IF(SUM(L36:L37)=0,"-",SUM(L36:L37))</f>
        <v>-</v>
      </c>
      <c r="M35" s="17" t="str">
        <f>IF(SUM(M36:M37)=0,"-",SUM(M36:M37))</f>
        <v>-</v>
      </c>
      <c r="N35" s="17" t="str">
        <f>IF(SUM(N36:N37)=0,"-",SUM(N36:N37))</f>
        <v>-</v>
      </c>
      <c r="O35" s="17" t="str">
        <f>IF(SUM(O36:O37)=0,"-",SUM(O36:O37))</f>
        <v>-</v>
      </c>
      <c r="P35" s="17" t="str">
        <f>IF(SUM(P36:P37)=0,"-",SUM(P36:P37))</f>
        <v>-</v>
      </c>
      <c r="Q35" s="17" t="str">
        <f>IF(SUM(Q36:Q37)=0,"-",SUM(Q36:Q37))</f>
        <v>-</v>
      </c>
      <c r="R35" s="17" t="str">
        <f>IF(SUM(R36:R37)=0,"-",SUM(R36:R37))</f>
        <v>-</v>
      </c>
      <c r="S35" s="11"/>
    </row>
    <row r="36" spans="1:19" ht="18" customHeight="1" x14ac:dyDescent="0.55000000000000004">
      <c r="A36" s="101"/>
      <c r="B36" s="158" t="s">
        <v>72</v>
      </c>
      <c r="C36" s="17" t="s">
        <v>70</v>
      </c>
      <c r="D36" s="17" t="s">
        <v>70</v>
      </c>
      <c r="E36" s="17" t="s">
        <v>70</v>
      </c>
      <c r="F36" s="17" t="s">
        <v>70</v>
      </c>
      <c r="G36" s="17" t="s">
        <v>70</v>
      </c>
      <c r="H36" s="17" t="s">
        <v>70</v>
      </c>
      <c r="I36" s="17" t="s">
        <v>70</v>
      </c>
      <c r="J36" s="17" t="s">
        <v>70</v>
      </c>
      <c r="K36" s="17" t="s">
        <v>70</v>
      </c>
      <c r="L36" s="17" t="s">
        <v>70</v>
      </c>
      <c r="M36" s="17" t="s">
        <v>70</v>
      </c>
      <c r="N36" s="17" t="s">
        <v>70</v>
      </c>
      <c r="O36" s="17" t="s">
        <v>70</v>
      </c>
      <c r="P36" s="17" t="s">
        <v>70</v>
      </c>
      <c r="Q36" s="17" t="s">
        <v>70</v>
      </c>
      <c r="R36" s="17" t="s">
        <v>70</v>
      </c>
      <c r="S36" s="11"/>
    </row>
    <row r="37" spans="1:19" ht="18" customHeight="1" x14ac:dyDescent="0.55000000000000004">
      <c r="A37" s="100"/>
      <c r="B37" s="158" t="s">
        <v>71</v>
      </c>
      <c r="C37" s="17" t="s">
        <v>70</v>
      </c>
      <c r="D37" s="17" t="s">
        <v>70</v>
      </c>
      <c r="E37" s="17" t="s">
        <v>70</v>
      </c>
      <c r="F37" s="17" t="s">
        <v>70</v>
      </c>
      <c r="G37" s="17" t="s">
        <v>70</v>
      </c>
      <c r="H37" s="17" t="s">
        <v>70</v>
      </c>
      <c r="I37" s="17" t="s">
        <v>70</v>
      </c>
      <c r="J37" s="17" t="s">
        <v>70</v>
      </c>
      <c r="K37" s="17" t="s">
        <v>70</v>
      </c>
      <c r="L37" s="17" t="s">
        <v>70</v>
      </c>
      <c r="M37" s="17" t="s">
        <v>70</v>
      </c>
      <c r="N37" s="17" t="s">
        <v>70</v>
      </c>
      <c r="O37" s="17" t="s">
        <v>70</v>
      </c>
      <c r="P37" s="17" t="s">
        <v>70</v>
      </c>
      <c r="Q37" s="17" t="s">
        <v>70</v>
      </c>
      <c r="R37" s="17" t="s">
        <v>70</v>
      </c>
      <c r="S37" s="11"/>
    </row>
    <row r="38" spans="1:19" ht="18" customHeight="1" x14ac:dyDescent="0.55000000000000004">
      <c r="A38" s="102" t="s">
        <v>18</v>
      </c>
      <c r="B38" s="158" t="s">
        <v>73</v>
      </c>
      <c r="C38" s="17">
        <f>IF(SUM(C39:C40)=0,"-",SUM(C39:C40))</f>
        <v>2</v>
      </c>
      <c r="D38" s="17" t="str">
        <f>IF(SUM(D39:D40)=0,"-",SUM(D39:D40))</f>
        <v>-</v>
      </c>
      <c r="E38" s="17" t="str">
        <f>IF(SUM(E39:E40)=0,"-",SUM(E39:E40))</f>
        <v>-</v>
      </c>
      <c r="F38" s="17">
        <f>IF(SUM(F39:F40)=0,"-",SUM(F39:F40))</f>
        <v>2</v>
      </c>
      <c r="G38" s="17" t="str">
        <f>IF(SUM(G39:G40)=0,"-",SUM(G39:G40))</f>
        <v>-</v>
      </c>
      <c r="H38" s="17" t="str">
        <f>IF(SUM(H39:H40)=0,"-",SUM(H39:H40))</f>
        <v>-</v>
      </c>
      <c r="I38" s="17">
        <f>IF(SUM(I39:I40)=0,"-",SUM(I39:I40))</f>
        <v>1</v>
      </c>
      <c r="J38" s="17" t="str">
        <f>IF(SUM(J39:J40)=0,"-",SUM(J39:J40))</f>
        <v>-</v>
      </c>
      <c r="K38" s="17" t="str">
        <f>IF(SUM(K39:K40)=0,"-",SUM(K39:K40))</f>
        <v>-</v>
      </c>
      <c r="L38" s="17" t="str">
        <f>IF(SUM(L39:L40)=0,"-",SUM(L39:L40))</f>
        <v>-</v>
      </c>
      <c r="M38" s="17">
        <f>IF(SUM(M39:M40)=0,"-",SUM(M39:M40))</f>
        <v>1</v>
      </c>
      <c r="N38" s="17" t="str">
        <f>IF(SUM(N39:N40)=0,"-",SUM(N39:N40))</f>
        <v>-</v>
      </c>
      <c r="O38" s="17">
        <f>IF(SUM(O39:O40)=0,"-",SUM(O39:O40))</f>
        <v>1</v>
      </c>
      <c r="P38" s="17" t="str">
        <f>IF(SUM(P39:P40)=0,"-",SUM(P39:P40))</f>
        <v>-</v>
      </c>
      <c r="Q38" s="17">
        <f>IF(SUM(Q39:Q40)=0,"-",SUM(Q39:Q40))</f>
        <v>2</v>
      </c>
      <c r="R38" s="17" t="str">
        <f>IF(SUM(R39:R40)=0,"-",SUM(R39:R40))</f>
        <v>-</v>
      </c>
      <c r="S38" s="11"/>
    </row>
    <row r="39" spans="1:19" ht="18" customHeight="1" x14ac:dyDescent="0.55000000000000004">
      <c r="A39" s="101"/>
      <c r="B39" s="158" t="s">
        <v>72</v>
      </c>
      <c r="C39" s="17" t="s">
        <v>70</v>
      </c>
      <c r="D39" s="17" t="s">
        <v>70</v>
      </c>
      <c r="E39" s="17" t="s">
        <v>70</v>
      </c>
      <c r="F39" s="17" t="s">
        <v>70</v>
      </c>
      <c r="G39" s="17" t="s">
        <v>70</v>
      </c>
      <c r="H39" s="17" t="s">
        <v>70</v>
      </c>
      <c r="I39" s="17" t="s">
        <v>70</v>
      </c>
      <c r="J39" s="17" t="s">
        <v>70</v>
      </c>
      <c r="K39" s="17" t="s">
        <v>70</v>
      </c>
      <c r="L39" s="17" t="s">
        <v>70</v>
      </c>
      <c r="M39" s="17" t="s">
        <v>70</v>
      </c>
      <c r="N39" s="17" t="s">
        <v>70</v>
      </c>
      <c r="O39" s="17" t="s">
        <v>70</v>
      </c>
      <c r="P39" s="17" t="s">
        <v>70</v>
      </c>
      <c r="Q39" s="17" t="s">
        <v>70</v>
      </c>
      <c r="R39" s="17" t="s">
        <v>70</v>
      </c>
      <c r="S39" s="11"/>
    </row>
    <row r="40" spans="1:19" ht="18" customHeight="1" x14ac:dyDescent="0.55000000000000004">
      <c r="A40" s="100"/>
      <c r="B40" s="158" t="s">
        <v>71</v>
      </c>
      <c r="C40" s="17">
        <v>2</v>
      </c>
      <c r="D40" s="17" t="s">
        <v>70</v>
      </c>
      <c r="E40" s="17" t="s">
        <v>70</v>
      </c>
      <c r="F40" s="17">
        <v>2</v>
      </c>
      <c r="G40" s="17" t="s">
        <v>70</v>
      </c>
      <c r="H40" s="17" t="s">
        <v>70</v>
      </c>
      <c r="I40" s="17">
        <v>1</v>
      </c>
      <c r="J40" s="17" t="s">
        <v>70</v>
      </c>
      <c r="K40" s="17" t="s">
        <v>70</v>
      </c>
      <c r="L40" s="17" t="s">
        <v>70</v>
      </c>
      <c r="M40" s="17">
        <v>1</v>
      </c>
      <c r="N40" s="17" t="s">
        <v>70</v>
      </c>
      <c r="O40" s="17">
        <v>1</v>
      </c>
      <c r="P40" s="17" t="s">
        <v>70</v>
      </c>
      <c r="Q40" s="17">
        <v>2</v>
      </c>
      <c r="R40" s="17" t="s">
        <v>70</v>
      </c>
      <c r="S40" s="11"/>
    </row>
    <row r="41" spans="1:19" ht="18" customHeight="1" x14ac:dyDescent="0.55000000000000004">
      <c r="A41" s="159" t="s">
        <v>17</v>
      </c>
      <c r="B41" s="113" t="s">
        <v>67</v>
      </c>
      <c r="C41" s="22">
        <f>C44</f>
        <v>505</v>
      </c>
      <c r="D41" s="22">
        <f>D44</f>
        <v>57</v>
      </c>
      <c r="E41" s="22">
        <f>E44</f>
        <v>61</v>
      </c>
      <c r="F41" s="22">
        <f>F44</f>
        <v>503</v>
      </c>
      <c r="G41" s="22">
        <f>G44</f>
        <v>126</v>
      </c>
      <c r="H41" s="22">
        <f>H44</f>
        <v>101</v>
      </c>
      <c r="I41" s="22">
        <f>I44</f>
        <v>505</v>
      </c>
      <c r="J41" s="22">
        <f>J44</f>
        <v>190</v>
      </c>
      <c r="K41" s="22">
        <f>K44</f>
        <v>15</v>
      </c>
      <c r="L41" s="22">
        <f>L44</f>
        <v>2</v>
      </c>
      <c r="M41" s="22">
        <f>M44</f>
        <v>121</v>
      </c>
      <c r="N41" s="22" t="str">
        <f>N44</f>
        <v>-</v>
      </c>
      <c r="O41" s="22">
        <f>O44</f>
        <v>63</v>
      </c>
      <c r="P41" s="22">
        <f>P44</f>
        <v>1</v>
      </c>
      <c r="Q41" s="22">
        <f>Q44</f>
        <v>434</v>
      </c>
      <c r="R41" s="22">
        <f>R44</f>
        <v>62</v>
      </c>
      <c r="S41" s="11"/>
    </row>
    <row r="42" spans="1:19" ht="18" customHeight="1" x14ac:dyDescent="0.55000000000000004">
      <c r="A42" s="161"/>
      <c r="B42" s="113" t="s">
        <v>66</v>
      </c>
      <c r="C42" s="22">
        <f>C45</f>
        <v>201</v>
      </c>
      <c r="D42" s="22">
        <f>D45</f>
        <v>27</v>
      </c>
      <c r="E42" s="22">
        <f>E45</f>
        <v>25</v>
      </c>
      <c r="F42" s="22">
        <f>F45</f>
        <v>200</v>
      </c>
      <c r="G42" s="22">
        <f>G45</f>
        <v>62</v>
      </c>
      <c r="H42" s="22">
        <f>H45</f>
        <v>39</v>
      </c>
      <c r="I42" s="22">
        <f>I45</f>
        <v>200</v>
      </c>
      <c r="J42" s="22">
        <f>J45</f>
        <v>76</v>
      </c>
      <c r="K42" s="22">
        <f>K45</f>
        <v>8</v>
      </c>
      <c r="L42" s="22">
        <f>L45</f>
        <v>1</v>
      </c>
      <c r="M42" s="22">
        <f>M45</f>
        <v>69</v>
      </c>
      <c r="N42" s="22" t="str">
        <f>N45</f>
        <v>-</v>
      </c>
      <c r="O42" s="22">
        <f>O45</f>
        <v>34</v>
      </c>
      <c r="P42" s="22">
        <f>P45</f>
        <v>1</v>
      </c>
      <c r="Q42" s="22">
        <f>Q45</f>
        <v>159</v>
      </c>
      <c r="R42" s="22">
        <f>R45</f>
        <v>41</v>
      </c>
      <c r="S42" s="11"/>
    </row>
    <row r="43" spans="1:19" ht="18" customHeight="1" x14ac:dyDescent="0.55000000000000004">
      <c r="A43" s="160"/>
      <c r="B43" s="113" t="s">
        <v>65</v>
      </c>
      <c r="C43" s="22">
        <f>C46</f>
        <v>304</v>
      </c>
      <c r="D43" s="22">
        <f>D46</f>
        <v>30</v>
      </c>
      <c r="E43" s="22">
        <f>E46</f>
        <v>36</v>
      </c>
      <c r="F43" s="22">
        <f>F46</f>
        <v>303</v>
      </c>
      <c r="G43" s="22">
        <f>G46</f>
        <v>64</v>
      </c>
      <c r="H43" s="22">
        <f>H46</f>
        <v>62</v>
      </c>
      <c r="I43" s="22">
        <f>I46</f>
        <v>305</v>
      </c>
      <c r="J43" s="22">
        <f>J46</f>
        <v>114</v>
      </c>
      <c r="K43" s="22">
        <f>K46</f>
        <v>7</v>
      </c>
      <c r="L43" s="22">
        <f>L46</f>
        <v>1</v>
      </c>
      <c r="M43" s="22">
        <f>M46</f>
        <v>52</v>
      </c>
      <c r="N43" s="22" t="str">
        <f>N46</f>
        <v>-</v>
      </c>
      <c r="O43" s="22">
        <f>O46</f>
        <v>29</v>
      </c>
      <c r="P43" s="22" t="str">
        <f>P46</f>
        <v>-</v>
      </c>
      <c r="Q43" s="22">
        <f>Q46</f>
        <v>275</v>
      </c>
      <c r="R43" s="22">
        <f>R46</f>
        <v>21</v>
      </c>
      <c r="S43" s="11"/>
    </row>
    <row r="44" spans="1:19" ht="18" customHeight="1" x14ac:dyDescent="0.55000000000000004">
      <c r="A44" s="109" t="s">
        <v>16</v>
      </c>
      <c r="B44" s="105" t="s">
        <v>67</v>
      </c>
      <c r="C44" s="20">
        <v>505</v>
      </c>
      <c r="D44" s="20">
        <v>57</v>
      </c>
      <c r="E44" s="20">
        <v>61</v>
      </c>
      <c r="F44" s="20">
        <v>503</v>
      </c>
      <c r="G44" s="20">
        <v>126</v>
      </c>
      <c r="H44" s="20">
        <v>101</v>
      </c>
      <c r="I44" s="20">
        <v>505</v>
      </c>
      <c r="J44" s="20">
        <v>190</v>
      </c>
      <c r="K44" s="20">
        <v>15</v>
      </c>
      <c r="L44" s="20">
        <v>2</v>
      </c>
      <c r="M44" s="20">
        <v>121</v>
      </c>
      <c r="N44" s="20" t="s">
        <v>4</v>
      </c>
      <c r="O44" s="20">
        <v>63</v>
      </c>
      <c r="P44" s="20">
        <v>1</v>
      </c>
      <c r="Q44" s="20">
        <v>434</v>
      </c>
      <c r="R44" s="20">
        <v>62</v>
      </c>
      <c r="S44" s="11"/>
    </row>
    <row r="45" spans="1:19" ht="18" customHeight="1" x14ac:dyDescent="0.55000000000000004">
      <c r="A45" s="108"/>
      <c r="B45" s="105" t="s">
        <v>66</v>
      </c>
      <c r="C45" s="20">
        <v>201</v>
      </c>
      <c r="D45" s="20">
        <v>27</v>
      </c>
      <c r="E45" s="20">
        <v>25</v>
      </c>
      <c r="F45" s="20">
        <v>200</v>
      </c>
      <c r="G45" s="20">
        <v>62</v>
      </c>
      <c r="H45" s="20">
        <v>39</v>
      </c>
      <c r="I45" s="20">
        <v>200</v>
      </c>
      <c r="J45" s="20">
        <v>76</v>
      </c>
      <c r="K45" s="20">
        <v>8</v>
      </c>
      <c r="L45" s="20">
        <v>1</v>
      </c>
      <c r="M45" s="20">
        <v>69</v>
      </c>
      <c r="N45" s="20" t="s">
        <v>4</v>
      </c>
      <c r="O45" s="20">
        <v>34</v>
      </c>
      <c r="P45" s="20">
        <v>1</v>
      </c>
      <c r="Q45" s="20">
        <v>159</v>
      </c>
      <c r="R45" s="20">
        <v>41</v>
      </c>
      <c r="S45" s="11"/>
    </row>
    <row r="46" spans="1:19" ht="18" customHeight="1" x14ac:dyDescent="0.55000000000000004">
      <c r="A46" s="106"/>
      <c r="B46" s="105" t="s">
        <v>65</v>
      </c>
      <c r="C46" s="20">
        <v>304</v>
      </c>
      <c r="D46" s="20">
        <v>30</v>
      </c>
      <c r="E46" s="20">
        <v>36</v>
      </c>
      <c r="F46" s="20">
        <v>303</v>
      </c>
      <c r="G46" s="20">
        <v>64</v>
      </c>
      <c r="H46" s="20">
        <v>62</v>
      </c>
      <c r="I46" s="20">
        <v>305</v>
      </c>
      <c r="J46" s="20">
        <v>114</v>
      </c>
      <c r="K46" s="20">
        <v>7</v>
      </c>
      <c r="L46" s="20">
        <v>1</v>
      </c>
      <c r="M46" s="20">
        <v>52</v>
      </c>
      <c r="N46" s="20" t="s">
        <v>4</v>
      </c>
      <c r="O46" s="20">
        <v>29</v>
      </c>
      <c r="P46" s="20" t="s">
        <v>4</v>
      </c>
      <c r="Q46" s="20">
        <v>275</v>
      </c>
      <c r="R46" s="20">
        <v>21</v>
      </c>
      <c r="S46" s="11"/>
    </row>
    <row r="47" spans="1:19" ht="18" customHeight="1" x14ac:dyDescent="0.55000000000000004">
      <c r="A47" s="102" t="s">
        <v>15</v>
      </c>
      <c r="B47" s="158" t="s">
        <v>67</v>
      </c>
      <c r="C47" s="17">
        <v>14</v>
      </c>
      <c r="D47" s="17">
        <v>3</v>
      </c>
      <c r="E47" s="17">
        <v>7</v>
      </c>
      <c r="F47" s="17">
        <v>14</v>
      </c>
      <c r="G47" s="17">
        <v>4</v>
      </c>
      <c r="H47" s="17">
        <v>6</v>
      </c>
      <c r="I47" s="17">
        <v>14</v>
      </c>
      <c r="J47" s="17">
        <v>8</v>
      </c>
      <c r="K47" s="17">
        <v>1</v>
      </c>
      <c r="L47" s="17" t="s">
        <v>4</v>
      </c>
      <c r="M47" s="17">
        <v>4</v>
      </c>
      <c r="N47" s="17" t="s">
        <v>4</v>
      </c>
      <c r="O47" s="17">
        <v>1</v>
      </c>
      <c r="P47" s="17">
        <v>1</v>
      </c>
      <c r="Q47" s="17">
        <v>5</v>
      </c>
      <c r="R47" s="17">
        <v>9</v>
      </c>
      <c r="S47" s="11"/>
    </row>
    <row r="48" spans="1:19" ht="18" customHeight="1" x14ac:dyDescent="0.55000000000000004">
      <c r="A48" s="101"/>
      <c r="B48" s="158" t="s">
        <v>66</v>
      </c>
      <c r="C48" s="17">
        <v>7</v>
      </c>
      <c r="D48" s="17">
        <v>2</v>
      </c>
      <c r="E48" s="17">
        <v>3</v>
      </c>
      <c r="F48" s="17">
        <v>7</v>
      </c>
      <c r="G48" s="17">
        <v>4</v>
      </c>
      <c r="H48" s="17">
        <v>1</v>
      </c>
      <c r="I48" s="17">
        <v>7</v>
      </c>
      <c r="J48" s="17">
        <v>4</v>
      </c>
      <c r="K48" s="17">
        <v>1</v>
      </c>
      <c r="L48" s="17">
        <v>0</v>
      </c>
      <c r="M48" s="17">
        <v>2</v>
      </c>
      <c r="N48" s="17">
        <v>0</v>
      </c>
      <c r="O48" s="17">
        <v>1</v>
      </c>
      <c r="P48" s="17">
        <v>1</v>
      </c>
      <c r="Q48" s="17">
        <v>0</v>
      </c>
      <c r="R48" s="17">
        <v>7</v>
      </c>
      <c r="S48" s="11"/>
    </row>
    <row r="49" spans="1:19" ht="18" customHeight="1" x14ac:dyDescent="0.55000000000000004">
      <c r="A49" s="100"/>
      <c r="B49" s="158" t="s">
        <v>65</v>
      </c>
      <c r="C49" s="17">
        <v>7</v>
      </c>
      <c r="D49" s="17">
        <v>1</v>
      </c>
      <c r="E49" s="17">
        <v>4</v>
      </c>
      <c r="F49" s="17">
        <v>7</v>
      </c>
      <c r="G49" s="17">
        <v>0</v>
      </c>
      <c r="H49" s="17">
        <v>5</v>
      </c>
      <c r="I49" s="17">
        <v>7</v>
      </c>
      <c r="J49" s="17">
        <v>4</v>
      </c>
      <c r="K49" s="17">
        <v>0</v>
      </c>
      <c r="L49" s="17">
        <v>0</v>
      </c>
      <c r="M49" s="17">
        <v>2</v>
      </c>
      <c r="N49" s="17">
        <v>0</v>
      </c>
      <c r="O49" s="17">
        <v>0</v>
      </c>
      <c r="P49" s="17">
        <v>0</v>
      </c>
      <c r="Q49" s="17">
        <v>5</v>
      </c>
      <c r="R49" s="17">
        <v>2</v>
      </c>
      <c r="S49" s="11"/>
    </row>
    <row r="50" spans="1:19" ht="18" customHeight="1" x14ac:dyDescent="0.55000000000000004">
      <c r="A50" s="102" t="s">
        <v>14</v>
      </c>
      <c r="B50" s="158" t="s">
        <v>67</v>
      </c>
      <c r="C50" s="17">
        <v>4</v>
      </c>
      <c r="D50" s="17" t="s">
        <v>4</v>
      </c>
      <c r="E50" s="17" t="s">
        <v>4</v>
      </c>
      <c r="F50" s="17">
        <v>4</v>
      </c>
      <c r="G50" s="17" t="s">
        <v>4</v>
      </c>
      <c r="H50" s="17" t="s">
        <v>4</v>
      </c>
      <c r="I50" s="17">
        <v>4</v>
      </c>
      <c r="J50" s="17" t="s">
        <v>4</v>
      </c>
      <c r="K50" s="17" t="s">
        <v>4</v>
      </c>
      <c r="L50" s="17" t="s">
        <v>4</v>
      </c>
      <c r="M50" s="17">
        <v>4</v>
      </c>
      <c r="N50" s="17" t="s">
        <v>4</v>
      </c>
      <c r="O50" s="17">
        <v>4</v>
      </c>
      <c r="P50" s="17" t="s">
        <v>4</v>
      </c>
      <c r="Q50" s="17">
        <v>3</v>
      </c>
      <c r="R50" s="17">
        <v>1</v>
      </c>
      <c r="S50" s="11"/>
    </row>
    <row r="51" spans="1:19" ht="18" customHeight="1" x14ac:dyDescent="0.55000000000000004">
      <c r="A51" s="101"/>
      <c r="B51" s="158" t="s">
        <v>66</v>
      </c>
      <c r="C51" s="17">
        <v>1</v>
      </c>
      <c r="D51" s="17">
        <v>0</v>
      </c>
      <c r="E51" s="17">
        <v>0</v>
      </c>
      <c r="F51" s="17">
        <v>1</v>
      </c>
      <c r="G51" s="17">
        <v>0</v>
      </c>
      <c r="H51" s="17">
        <v>0</v>
      </c>
      <c r="I51" s="17">
        <v>1</v>
      </c>
      <c r="J51" s="17">
        <v>0</v>
      </c>
      <c r="K51" s="17">
        <v>0</v>
      </c>
      <c r="L51" s="17">
        <v>0</v>
      </c>
      <c r="M51" s="17">
        <v>1</v>
      </c>
      <c r="N51" s="17">
        <v>0</v>
      </c>
      <c r="O51" s="17">
        <v>1</v>
      </c>
      <c r="P51" s="17">
        <v>0</v>
      </c>
      <c r="Q51" s="17">
        <v>1</v>
      </c>
      <c r="R51" s="17">
        <v>0</v>
      </c>
      <c r="S51" s="11"/>
    </row>
    <row r="52" spans="1:19" ht="18" customHeight="1" x14ac:dyDescent="0.55000000000000004">
      <c r="A52" s="100"/>
      <c r="B52" s="158" t="s">
        <v>65</v>
      </c>
      <c r="C52" s="17">
        <v>3</v>
      </c>
      <c r="D52" s="17">
        <v>0</v>
      </c>
      <c r="E52" s="17">
        <v>0</v>
      </c>
      <c r="F52" s="17">
        <v>3</v>
      </c>
      <c r="G52" s="17">
        <v>0</v>
      </c>
      <c r="H52" s="17">
        <v>0</v>
      </c>
      <c r="I52" s="17">
        <v>3</v>
      </c>
      <c r="J52" s="17">
        <v>0</v>
      </c>
      <c r="K52" s="17">
        <v>0</v>
      </c>
      <c r="L52" s="17">
        <v>0</v>
      </c>
      <c r="M52" s="17">
        <v>3</v>
      </c>
      <c r="N52" s="17">
        <v>0</v>
      </c>
      <c r="O52" s="17">
        <v>3</v>
      </c>
      <c r="P52" s="17">
        <v>0</v>
      </c>
      <c r="Q52" s="17">
        <v>2</v>
      </c>
      <c r="R52" s="17">
        <v>1</v>
      </c>
      <c r="S52" s="11"/>
    </row>
    <row r="53" spans="1:19" ht="18" customHeight="1" x14ac:dyDescent="0.55000000000000004">
      <c r="A53" s="102" t="s">
        <v>13</v>
      </c>
      <c r="B53" s="158" t="s">
        <v>67</v>
      </c>
      <c r="C53" s="17">
        <v>484</v>
      </c>
      <c r="D53" s="17">
        <v>54</v>
      </c>
      <c r="E53" s="17">
        <v>54</v>
      </c>
      <c r="F53" s="17">
        <v>484</v>
      </c>
      <c r="G53" s="17">
        <v>121</v>
      </c>
      <c r="H53" s="17">
        <v>95</v>
      </c>
      <c r="I53" s="17">
        <v>484</v>
      </c>
      <c r="J53" s="17">
        <v>182</v>
      </c>
      <c r="K53" s="17">
        <v>14</v>
      </c>
      <c r="L53" s="17">
        <v>2</v>
      </c>
      <c r="M53" s="17">
        <v>113</v>
      </c>
      <c r="N53" s="17" t="s">
        <v>4</v>
      </c>
      <c r="O53" s="17">
        <v>58</v>
      </c>
      <c r="P53" s="17" t="s">
        <v>4</v>
      </c>
      <c r="Q53" s="17">
        <v>424</v>
      </c>
      <c r="R53" s="17">
        <v>50</v>
      </c>
      <c r="S53" s="11"/>
    </row>
    <row r="54" spans="1:19" ht="18" customHeight="1" x14ac:dyDescent="0.55000000000000004">
      <c r="A54" s="101"/>
      <c r="B54" s="158" t="s">
        <v>66</v>
      </c>
      <c r="C54" s="17">
        <v>191</v>
      </c>
      <c r="D54" s="17">
        <v>25</v>
      </c>
      <c r="E54" s="17">
        <v>22</v>
      </c>
      <c r="F54" s="17">
        <v>191</v>
      </c>
      <c r="G54" s="17">
        <v>57</v>
      </c>
      <c r="H54" s="17">
        <v>38</v>
      </c>
      <c r="I54" s="17">
        <v>191</v>
      </c>
      <c r="J54" s="17">
        <v>72</v>
      </c>
      <c r="K54" s="17">
        <v>7</v>
      </c>
      <c r="L54" s="17">
        <v>1</v>
      </c>
      <c r="M54" s="17">
        <v>66</v>
      </c>
      <c r="N54" s="17">
        <v>0</v>
      </c>
      <c r="O54" s="17">
        <v>32</v>
      </c>
      <c r="P54" s="17">
        <v>0</v>
      </c>
      <c r="Q54" s="17">
        <v>158</v>
      </c>
      <c r="R54" s="17">
        <v>33</v>
      </c>
      <c r="S54" s="11"/>
    </row>
    <row r="55" spans="1:19" ht="18" customHeight="1" x14ac:dyDescent="0.55000000000000004">
      <c r="A55" s="100"/>
      <c r="B55" s="158" t="s">
        <v>65</v>
      </c>
      <c r="C55" s="17">
        <v>293</v>
      </c>
      <c r="D55" s="17">
        <v>29</v>
      </c>
      <c r="E55" s="17">
        <v>32</v>
      </c>
      <c r="F55" s="17">
        <v>293</v>
      </c>
      <c r="G55" s="17">
        <v>64</v>
      </c>
      <c r="H55" s="17">
        <v>57</v>
      </c>
      <c r="I55" s="17">
        <v>293</v>
      </c>
      <c r="J55" s="17">
        <v>110</v>
      </c>
      <c r="K55" s="17">
        <v>7</v>
      </c>
      <c r="L55" s="17">
        <v>1</v>
      </c>
      <c r="M55" s="17">
        <v>47</v>
      </c>
      <c r="N55" s="17">
        <v>0</v>
      </c>
      <c r="O55" s="17">
        <v>26</v>
      </c>
      <c r="P55" s="17">
        <v>0</v>
      </c>
      <c r="Q55" s="17">
        <v>266</v>
      </c>
      <c r="R55" s="17">
        <v>17</v>
      </c>
      <c r="S55" s="11"/>
    </row>
    <row r="56" spans="1:19" ht="18" customHeight="1" x14ac:dyDescent="0.55000000000000004">
      <c r="A56" s="102" t="s">
        <v>12</v>
      </c>
      <c r="B56" s="158" t="s">
        <v>67</v>
      </c>
      <c r="C56" s="17">
        <v>3</v>
      </c>
      <c r="D56" s="17" t="s">
        <v>4</v>
      </c>
      <c r="E56" s="17" t="s">
        <v>4</v>
      </c>
      <c r="F56" s="17">
        <v>1</v>
      </c>
      <c r="G56" s="17">
        <v>1</v>
      </c>
      <c r="H56" s="17" t="s">
        <v>4</v>
      </c>
      <c r="I56" s="17">
        <v>3</v>
      </c>
      <c r="J56" s="17" t="s">
        <v>4</v>
      </c>
      <c r="K56" s="17" t="s">
        <v>4</v>
      </c>
      <c r="L56" s="17" t="s">
        <v>4</v>
      </c>
      <c r="M56" s="17" t="s">
        <v>4</v>
      </c>
      <c r="N56" s="17" t="s">
        <v>4</v>
      </c>
      <c r="O56" s="17" t="s">
        <v>4</v>
      </c>
      <c r="P56" s="17" t="s">
        <v>4</v>
      </c>
      <c r="Q56" s="17">
        <v>2</v>
      </c>
      <c r="R56" s="17">
        <v>2</v>
      </c>
      <c r="S56" s="11"/>
    </row>
    <row r="57" spans="1:19" ht="18" customHeight="1" x14ac:dyDescent="0.55000000000000004">
      <c r="A57" s="101"/>
      <c r="B57" s="158" t="s">
        <v>66</v>
      </c>
      <c r="C57" s="17">
        <v>2</v>
      </c>
      <c r="D57" s="17">
        <v>0</v>
      </c>
      <c r="E57" s="17">
        <v>0</v>
      </c>
      <c r="F57" s="17">
        <v>1</v>
      </c>
      <c r="G57" s="17">
        <v>1</v>
      </c>
      <c r="H57" s="17">
        <v>0</v>
      </c>
      <c r="I57" s="17">
        <v>1</v>
      </c>
      <c r="J57" s="17">
        <v>0</v>
      </c>
      <c r="K57" s="17">
        <v>0</v>
      </c>
      <c r="L57" s="17">
        <v>0</v>
      </c>
      <c r="M57" s="17">
        <v>0</v>
      </c>
      <c r="N57" s="17">
        <v>0</v>
      </c>
      <c r="O57" s="17">
        <v>0</v>
      </c>
      <c r="P57" s="17">
        <v>0</v>
      </c>
      <c r="Q57" s="17">
        <v>0</v>
      </c>
      <c r="R57" s="17">
        <v>1</v>
      </c>
      <c r="S57" s="11"/>
    </row>
    <row r="58" spans="1:19" ht="18" customHeight="1" x14ac:dyDescent="0.55000000000000004">
      <c r="A58" s="100"/>
      <c r="B58" s="158" t="s">
        <v>65</v>
      </c>
      <c r="C58" s="17">
        <v>1</v>
      </c>
      <c r="D58" s="17">
        <v>0</v>
      </c>
      <c r="E58" s="17">
        <v>0</v>
      </c>
      <c r="F58" s="17">
        <v>0</v>
      </c>
      <c r="G58" s="17">
        <v>0</v>
      </c>
      <c r="H58" s="17">
        <v>0</v>
      </c>
      <c r="I58" s="17">
        <v>2</v>
      </c>
      <c r="J58" s="17">
        <v>0</v>
      </c>
      <c r="K58" s="17">
        <v>0</v>
      </c>
      <c r="L58" s="17">
        <v>0</v>
      </c>
      <c r="M58" s="17">
        <v>0</v>
      </c>
      <c r="N58" s="17">
        <v>0</v>
      </c>
      <c r="O58" s="17">
        <v>0</v>
      </c>
      <c r="P58" s="17">
        <v>0</v>
      </c>
      <c r="Q58" s="17">
        <v>2</v>
      </c>
      <c r="R58" s="17">
        <v>1</v>
      </c>
      <c r="S58" s="11"/>
    </row>
    <row r="59" spans="1:19" ht="18" customHeight="1" x14ac:dyDescent="0.55000000000000004">
      <c r="A59" s="159" t="s">
        <v>11</v>
      </c>
      <c r="B59" s="113" t="s">
        <v>67</v>
      </c>
      <c r="C59" s="22">
        <f>SUM(C60:C61)</f>
        <v>8</v>
      </c>
      <c r="D59" s="22">
        <f>SUM(D60:D61)</f>
        <v>0</v>
      </c>
      <c r="E59" s="22">
        <f>SUM(E60:E61)</f>
        <v>3</v>
      </c>
      <c r="F59" s="22">
        <f>SUM(F60:F61)</f>
        <v>8</v>
      </c>
      <c r="G59" s="22">
        <f>SUM(G60:G61)</f>
        <v>0</v>
      </c>
      <c r="H59" s="22">
        <f>SUM(H60:H61)</f>
        <v>2</v>
      </c>
      <c r="I59" s="22">
        <f>SUM(I60:I61)</f>
        <v>8</v>
      </c>
      <c r="J59" s="22" t="s">
        <v>4</v>
      </c>
      <c r="K59" s="22">
        <f>SUM(K60:K61)</f>
        <v>1</v>
      </c>
      <c r="L59" s="22" t="s">
        <v>4</v>
      </c>
      <c r="M59" s="22">
        <f>SUM(M60:M61)</f>
        <v>4</v>
      </c>
      <c r="N59" s="22">
        <f>SUM(N60:N61)</f>
        <v>1</v>
      </c>
      <c r="O59" s="22">
        <f>SUM(O60:O61)</f>
        <v>3</v>
      </c>
      <c r="P59" s="22" t="s">
        <v>4</v>
      </c>
      <c r="Q59" s="22">
        <f>SUM(Q60:Q61)</f>
        <v>5</v>
      </c>
      <c r="R59" s="22">
        <f>SUM(R60:R61)</f>
        <v>1</v>
      </c>
      <c r="S59" s="11"/>
    </row>
    <row r="60" spans="1:19" ht="18" customHeight="1" x14ac:dyDescent="0.55000000000000004">
      <c r="A60" s="115"/>
      <c r="B60" s="113" t="s">
        <v>66</v>
      </c>
      <c r="C60" s="22">
        <f>C63</f>
        <v>2</v>
      </c>
      <c r="D60" s="22" t="str">
        <f>D63</f>
        <v>-</v>
      </c>
      <c r="E60" s="22" t="str">
        <f>E63</f>
        <v>-</v>
      </c>
      <c r="F60" s="22">
        <f>F63</f>
        <v>2</v>
      </c>
      <c r="G60" s="22" t="str">
        <f>G63</f>
        <v>-</v>
      </c>
      <c r="H60" s="22" t="str">
        <f>H63</f>
        <v>-</v>
      </c>
      <c r="I60" s="22">
        <f>I63</f>
        <v>2</v>
      </c>
      <c r="J60" s="22" t="str">
        <f>J63</f>
        <v>-</v>
      </c>
      <c r="K60" s="22" t="str">
        <f>K63</f>
        <v>-</v>
      </c>
      <c r="L60" s="22">
        <f>L63</f>
        <v>1</v>
      </c>
      <c r="M60" s="22">
        <f>M63</f>
        <v>1</v>
      </c>
      <c r="N60" s="22" t="str">
        <f>N63</f>
        <v>-</v>
      </c>
      <c r="O60" s="22">
        <f>O63</f>
        <v>1</v>
      </c>
      <c r="P60" s="22" t="str">
        <f>P63</f>
        <v>-</v>
      </c>
      <c r="Q60" s="22">
        <f>Q63</f>
        <v>1</v>
      </c>
      <c r="R60" s="22" t="str">
        <f>R63</f>
        <v>-</v>
      </c>
      <c r="S60" s="11"/>
    </row>
    <row r="61" spans="1:19" ht="18" customHeight="1" x14ac:dyDescent="0.55000000000000004">
      <c r="A61" s="114"/>
      <c r="B61" s="113" t="s">
        <v>65</v>
      </c>
      <c r="C61" s="22">
        <f>C64</f>
        <v>6</v>
      </c>
      <c r="D61" s="22" t="str">
        <f>D64</f>
        <v>-</v>
      </c>
      <c r="E61" s="22">
        <f>E64</f>
        <v>3</v>
      </c>
      <c r="F61" s="22">
        <f>F64</f>
        <v>6</v>
      </c>
      <c r="G61" s="22" t="str">
        <f>G64</f>
        <v>-</v>
      </c>
      <c r="H61" s="22">
        <f>H64</f>
        <v>2</v>
      </c>
      <c r="I61" s="22">
        <f>I64</f>
        <v>6</v>
      </c>
      <c r="J61" s="22" t="str">
        <f>J64</f>
        <v>-</v>
      </c>
      <c r="K61" s="22">
        <f>K64</f>
        <v>1</v>
      </c>
      <c r="L61" s="22">
        <f>L64</f>
        <v>2</v>
      </c>
      <c r="M61" s="22">
        <f>M64</f>
        <v>3</v>
      </c>
      <c r="N61" s="22">
        <f>N64</f>
        <v>1</v>
      </c>
      <c r="O61" s="22">
        <f>O64</f>
        <v>2</v>
      </c>
      <c r="P61" s="22" t="str">
        <f>P64</f>
        <v>-</v>
      </c>
      <c r="Q61" s="22">
        <f>Q64</f>
        <v>4</v>
      </c>
      <c r="R61" s="22">
        <f>R64</f>
        <v>1</v>
      </c>
      <c r="S61" s="11"/>
    </row>
    <row r="62" spans="1:19" ht="18" customHeight="1" x14ac:dyDescent="0.55000000000000004">
      <c r="A62" s="109" t="s">
        <v>10</v>
      </c>
      <c r="B62" s="105" t="s">
        <v>67</v>
      </c>
      <c r="C62" s="20">
        <v>8</v>
      </c>
      <c r="D62" s="20" t="s">
        <v>4</v>
      </c>
      <c r="E62" s="20">
        <v>3</v>
      </c>
      <c r="F62" s="20">
        <v>8</v>
      </c>
      <c r="G62" s="20" t="s">
        <v>4</v>
      </c>
      <c r="H62" s="20">
        <v>2</v>
      </c>
      <c r="I62" s="20">
        <v>8</v>
      </c>
      <c r="J62" s="20" t="s">
        <v>4</v>
      </c>
      <c r="K62" s="20">
        <v>1</v>
      </c>
      <c r="L62" s="20">
        <v>3</v>
      </c>
      <c r="M62" s="20">
        <v>4</v>
      </c>
      <c r="N62" s="20">
        <v>1</v>
      </c>
      <c r="O62" s="20">
        <v>3</v>
      </c>
      <c r="P62" s="20" t="s">
        <v>4</v>
      </c>
      <c r="Q62" s="20">
        <v>5</v>
      </c>
      <c r="R62" s="20">
        <v>1</v>
      </c>
      <c r="S62" s="11"/>
    </row>
    <row r="63" spans="1:19" ht="18" customHeight="1" x14ac:dyDescent="0.55000000000000004">
      <c r="A63" s="108"/>
      <c r="B63" s="105" t="s">
        <v>66</v>
      </c>
      <c r="C63" s="20">
        <v>2</v>
      </c>
      <c r="D63" s="20" t="s">
        <v>4</v>
      </c>
      <c r="E63" s="20" t="s">
        <v>4</v>
      </c>
      <c r="F63" s="20">
        <v>2</v>
      </c>
      <c r="G63" s="20" t="s">
        <v>4</v>
      </c>
      <c r="H63" s="20" t="s">
        <v>4</v>
      </c>
      <c r="I63" s="20">
        <v>2</v>
      </c>
      <c r="J63" s="20" t="s">
        <v>4</v>
      </c>
      <c r="K63" s="20" t="s">
        <v>4</v>
      </c>
      <c r="L63" s="20">
        <v>1</v>
      </c>
      <c r="M63" s="20">
        <v>1</v>
      </c>
      <c r="N63" s="20" t="s">
        <v>4</v>
      </c>
      <c r="O63" s="20">
        <v>1</v>
      </c>
      <c r="P63" s="20" t="s">
        <v>4</v>
      </c>
      <c r="Q63" s="20">
        <v>1</v>
      </c>
      <c r="R63" s="20" t="s">
        <v>4</v>
      </c>
      <c r="S63" s="11"/>
    </row>
    <row r="64" spans="1:19" ht="18" customHeight="1" x14ac:dyDescent="0.55000000000000004">
      <c r="A64" s="106"/>
      <c r="B64" s="105" t="s">
        <v>65</v>
      </c>
      <c r="C64" s="20">
        <v>6</v>
      </c>
      <c r="D64" s="20" t="s">
        <v>4</v>
      </c>
      <c r="E64" s="20">
        <v>3</v>
      </c>
      <c r="F64" s="20">
        <v>6</v>
      </c>
      <c r="G64" s="20" t="s">
        <v>4</v>
      </c>
      <c r="H64" s="20">
        <v>2</v>
      </c>
      <c r="I64" s="20">
        <v>6</v>
      </c>
      <c r="J64" s="20" t="s">
        <v>4</v>
      </c>
      <c r="K64" s="20">
        <v>1</v>
      </c>
      <c r="L64" s="20">
        <v>2</v>
      </c>
      <c r="M64" s="20">
        <v>3</v>
      </c>
      <c r="N64" s="20">
        <v>1</v>
      </c>
      <c r="O64" s="20">
        <v>2</v>
      </c>
      <c r="P64" s="20" t="s">
        <v>4</v>
      </c>
      <c r="Q64" s="20">
        <v>4</v>
      </c>
      <c r="R64" s="20">
        <v>1</v>
      </c>
      <c r="S64" s="11"/>
    </row>
    <row r="65" spans="1:19" ht="18" customHeight="1" x14ac:dyDescent="0.55000000000000004">
      <c r="A65" s="102" t="s">
        <v>9</v>
      </c>
      <c r="B65" s="158" t="s">
        <v>67</v>
      </c>
      <c r="C65" s="17" t="s">
        <v>4</v>
      </c>
      <c r="D65" s="17" t="s">
        <v>4</v>
      </c>
      <c r="E65" s="17" t="s">
        <v>4</v>
      </c>
      <c r="F65" s="17" t="s">
        <v>4</v>
      </c>
      <c r="G65" s="17" t="s">
        <v>4</v>
      </c>
      <c r="H65" s="17" t="s">
        <v>4</v>
      </c>
      <c r="I65" s="17" t="s">
        <v>4</v>
      </c>
      <c r="J65" s="17" t="s">
        <v>4</v>
      </c>
      <c r="K65" s="17" t="s">
        <v>4</v>
      </c>
      <c r="L65" s="17" t="s">
        <v>4</v>
      </c>
      <c r="M65" s="17" t="s">
        <v>4</v>
      </c>
      <c r="N65" s="17" t="s">
        <v>4</v>
      </c>
      <c r="O65" s="17" t="s">
        <v>4</v>
      </c>
      <c r="P65" s="17" t="s">
        <v>4</v>
      </c>
      <c r="Q65" s="17">
        <v>1</v>
      </c>
      <c r="R65" s="17" t="s">
        <v>4</v>
      </c>
      <c r="S65" s="11"/>
    </row>
    <row r="66" spans="1:19" ht="18" customHeight="1" x14ac:dyDescent="0.55000000000000004">
      <c r="A66" s="101"/>
      <c r="B66" s="158" t="s">
        <v>66</v>
      </c>
      <c r="C66" s="17" t="s">
        <v>4</v>
      </c>
      <c r="D66" s="17" t="s">
        <v>4</v>
      </c>
      <c r="E66" s="17" t="s">
        <v>4</v>
      </c>
      <c r="F66" s="17" t="s">
        <v>4</v>
      </c>
      <c r="G66" s="17" t="s">
        <v>4</v>
      </c>
      <c r="H66" s="17" t="s">
        <v>4</v>
      </c>
      <c r="I66" s="17" t="s">
        <v>4</v>
      </c>
      <c r="J66" s="17" t="s">
        <v>4</v>
      </c>
      <c r="K66" s="17" t="s">
        <v>4</v>
      </c>
      <c r="L66" s="17" t="s">
        <v>4</v>
      </c>
      <c r="M66" s="17" t="s">
        <v>4</v>
      </c>
      <c r="N66" s="17" t="s">
        <v>4</v>
      </c>
      <c r="O66" s="17" t="s">
        <v>4</v>
      </c>
      <c r="P66" s="17" t="s">
        <v>4</v>
      </c>
      <c r="Q66" s="17" t="s">
        <v>4</v>
      </c>
      <c r="R66" s="17" t="s">
        <v>4</v>
      </c>
      <c r="S66" s="11"/>
    </row>
    <row r="67" spans="1:19" ht="18" customHeight="1" x14ac:dyDescent="0.55000000000000004">
      <c r="A67" s="100"/>
      <c r="B67" s="158" t="s">
        <v>65</v>
      </c>
      <c r="C67" s="17" t="s">
        <v>4</v>
      </c>
      <c r="D67" s="17" t="s">
        <v>4</v>
      </c>
      <c r="E67" s="17" t="s">
        <v>4</v>
      </c>
      <c r="F67" s="17" t="s">
        <v>4</v>
      </c>
      <c r="G67" s="17" t="s">
        <v>4</v>
      </c>
      <c r="H67" s="17" t="s">
        <v>4</v>
      </c>
      <c r="I67" s="17" t="s">
        <v>4</v>
      </c>
      <c r="J67" s="17" t="s">
        <v>4</v>
      </c>
      <c r="K67" s="17" t="s">
        <v>4</v>
      </c>
      <c r="L67" s="17" t="s">
        <v>4</v>
      </c>
      <c r="M67" s="17" t="s">
        <v>4</v>
      </c>
      <c r="N67" s="17" t="s">
        <v>4</v>
      </c>
      <c r="O67" s="17" t="s">
        <v>4</v>
      </c>
      <c r="P67" s="17" t="s">
        <v>4</v>
      </c>
      <c r="Q67" s="17">
        <v>1</v>
      </c>
      <c r="R67" s="17" t="s">
        <v>4</v>
      </c>
      <c r="S67" s="11"/>
    </row>
    <row r="68" spans="1:19" ht="18" customHeight="1" x14ac:dyDescent="0.55000000000000004">
      <c r="A68" s="102" t="s">
        <v>8</v>
      </c>
      <c r="B68" s="158" t="s">
        <v>67</v>
      </c>
      <c r="C68" s="17">
        <v>5</v>
      </c>
      <c r="D68" s="17" t="s">
        <v>4</v>
      </c>
      <c r="E68" s="17">
        <v>3</v>
      </c>
      <c r="F68" s="17">
        <v>5</v>
      </c>
      <c r="G68" s="17" t="s">
        <v>4</v>
      </c>
      <c r="H68" s="17">
        <v>2</v>
      </c>
      <c r="I68" s="17">
        <v>5</v>
      </c>
      <c r="J68" s="17" t="s">
        <v>4</v>
      </c>
      <c r="K68" s="17">
        <v>1</v>
      </c>
      <c r="L68" s="17" t="s">
        <v>4</v>
      </c>
      <c r="M68" s="17">
        <v>1</v>
      </c>
      <c r="N68" s="17">
        <v>1</v>
      </c>
      <c r="O68" s="17" t="s">
        <v>4</v>
      </c>
      <c r="P68" s="17" t="s">
        <v>4</v>
      </c>
      <c r="Q68" s="17">
        <v>4</v>
      </c>
      <c r="R68" s="17">
        <v>1</v>
      </c>
      <c r="S68" s="11"/>
    </row>
    <row r="69" spans="1:19" ht="18" customHeight="1" x14ac:dyDescent="0.55000000000000004">
      <c r="A69" s="101"/>
      <c r="B69" s="158" t="s">
        <v>66</v>
      </c>
      <c r="C69" s="17">
        <v>1</v>
      </c>
      <c r="D69" s="17" t="s">
        <v>4</v>
      </c>
      <c r="E69" s="17" t="s">
        <v>4</v>
      </c>
      <c r="F69" s="17">
        <v>1</v>
      </c>
      <c r="G69" s="17" t="s">
        <v>4</v>
      </c>
      <c r="H69" s="17" t="s">
        <v>4</v>
      </c>
      <c r="I69" s="17">
        <v>1</v>
      </c>
      <c r="J69" s="17" t="s">
        <v>4</v>
      </c>
      <c r="K69" s="17" t="s">
        <v>4</v>
      </c>
      <c r="L69" s="17" t="s">
        <v>4</v>
      </c>
      <c r="M69" s="17" t="s">
        <v>4</v>
      </c>
      <c r="N69" s="17" t="s">
        <v>4</v>
      </c>
      <c r="O69" s="17" t="s">
        <v>4</v>
      </c>
      <c r="P69" s="17" t="s">
        <v>4</v>
      </c>
      <c r="Q69" s="17">
        <v>1</v>
      </c>
      <c r="R69" s="17" t="s">
        <v>4</v>
      </c>
      <c r="S69" s="11"/>
    </row>
    <row r="70" spans="1:19" ht="18" customHeight="1" x14ac:dyDescent="0.55000000000000004">
      <c r="A70" s="100"/>
      <c r="B70" s="158" t="s">
        <v>65</v>
      </c>
      <c r="C70" s="17">
        <v>4</v>
      </c>
      <c r="D70" s="17" t="s">
        <v>4</v>
      </c>
      <c r="E70" s="17">
        <v>3</v>
      </c>
      <c r="F70" s="17">
        <v>4</v>
      </c>
      <c r="G70" s="17" t="s">
        <v>4</v>
      </c>
      <c r="H70" s="17">
        <v>2</v>
      </c>
      <c r="I70" s="17">
        <v>4</v>
      </c>
      <c r="J70" s="17" t="s">
        <v>4</v>
      </c>
      <c r="K70" s="17">
        <v>1</v>
      </c>
      <c r="L70" s="17" t="s">
        <v>4</v>
      </c>
      <c r="M70" s="17">
        <v>1</v>
      </c>
      <c r="N70" s="17">
        <v>1</v>
      </c>
      <c r="O70" s="17" t="s">
        <v>4</v>
      </c>
      <c r="P70" s="17" t="s">
        <v>4</v>
      </c>
      <c r="Q70" s="17">
        <v>3</v>
      </c>
      <c r="R70" s="17">
        <v>1</v>
      </c>
      <c r="S70" s="11"/>
    </row>
    <row r="71" spans="1:19" ht="18" customHeight="1" x14ac:dyDescent="0.55000000000000004">
      <c r="A71" s="102" t="s">
        <v>7</v>
      </c>
      <c r="B71" s="158" t="s">
        <v>67</v>
      </c>
      <c r="C71" s="17" t="s">
        <v>4</v>
      </c>
      <c r="D71" s="17" t="s">
        <v>4</v>
      </c>
      <c r="E71" s="17" t="s">
        <v>4</v>
      </c>
      <c r="F71" s="17" t="s">
        <v>4</v>
      </c>
      <c r="G71" s="17" t="s">
        <v>4</v>
      </c>
      <c r="H71" s="17" t="s">
        <v>4</v>
      </c>
      <c r="I71" s="17" t="s">
        <v>4</v>
      </c>
      <c r="J71" s="17" t="s">
        <v>4</v>
      </c>
      <c r="K71" s="17" t="s">
        <v>4</v>
      </c>
      <c r="L71" s="17" t="s">
        <v>4</v>
      </c>
      <c r="M71" s="17" t="s">
        <v>4</v>
      </c>
      <c r="N71" s="17" t="s">
        <v>4</v>
      </c>
      <c r="O71" s="17" t="s">
        <v>4</v>
      </c>
      <c r="P71" s="17" t="s">
        <v>4</v>
      </c>
      <c r="Q71" s="17" t="s">
        <v>4</v>
      </c>
      <c r="R71" s="17" t="s">
        <v>4</v>
      </c>
      <c r="S71" s="11"/>
    </row>
    <row r="72" spans="1:19" ht="18" customHeight="1" x14ac:dyDescent="0.55000000000000004">
      <c r="A72" s="101"/>
      <c r="B72" s="158" t="s">
        <v>66</v>
      </c>
      <c r="C72" s="17" t="s">
        <v>4</v>
      </c>
      <c r="D72" s="17" t="s">
        <v>4</v>
      </c>
      <c r="E72" s="17" t="s">
        <v>4</v>
      </c>
      <c r="F72" s="17" t="s">
        <v>4</v>
      </c>
      <c r="G72" s="17" t="s">
        <v>4</v>
      </c>
      <c r="H72" s="17" t="s">
        <v>4</v>
      </c>
      <c r="I72" s="17" t="s">
        <v>4</v>
      </c>
      <c r="J72" s="17" t="s">
        <v>4</v>
      </c>
      <c r="K72" s="17" t="s">
        <v>4</v>
      </c>
      <c r="L72" s="17" t="s">
        <v>4</v>
      </c>
      <c r="M72" s="17" t="s">
        <v>4</v>
      </c>
      <c r="N72" s="17" t="s">
        <v>4</v>
      </c>
      <c r="O72" s="17" t="s">
        <v>4</v>
      </c>
      <c r="P72" s="17" t="s">
        <v>4</v>
      </c>
      <c r="Q72" s="17" t="s">
        <v>4</v>
      </c>
      <c r="R72" s="17" t="s">
        <v>4</v>
      </c>
      <c r="S72" s="11"/>
    </row>
    <row r="73" spans="1:19" ht="18" customHeight="1" x14ac:dyDescent="0.55000000000000004">
      <c r="A73" s="100"/>
      <c r="B73" s="158" t="s">
        <v>65</v>
      </c>
      <c r="C73" s="17" t="s">
        <v>4</v>
      </c>
      <c r="D73" s="17" t="s">
        <v>4</v>
      </c>
      <c r="E73" s="17" t="s">
        <v>4</v>
      </c>
      <c r="F73" s="17" t="s">
        <v>4</v>
      </c>
      <c r="G73" s="17" t="s">
        <v>4</v>
      </c>
      <c r="H73" s="17" t="s">
        <v>4</v>
      </c>
      <c r="I73" s="17" t="s">
        <v>4</v>
      </c>
      <c r="J73" s="17" t="s">
        <v>4</v>
      </c>
      <c r="K73" s="17" t="s">
        <v>4</v>
      </c>
      <c r="L73" s="17" t="s">
        <v>4</v>
      </c>
      <c r="M73" s="17" t="s">
        <v>4</v>
      </c>
      <c r="N73" s="17" t="s">
        <v>4</v>
      </c>
      <c r="O73" s="17" t="s">
        <v>4</v>
      </c>
      <c r="P73" s="17" t="s">
        <v>4</v>
      </c>
      <c r="Q73" s="17" t="s">
        <v>4</v>
      </c>
      <c r="R73" s="17" t="s">
        <v>4</v>
      </c>
      <c r="S73" s="11"/>
    </row>
    <row r="74" spans="1:19" ht="18" customHeight="1" x14ac:dyDescent="0.55000000000000004">
      <c r="A74" s="102" t="s">
        <v>6</v>
      </c>
      <c r="B74" s="158" t="s">
        <v>67</v>
      </c>
      <c r="C74" s="17" t="s">
        <v>4</v>
      </c>
      <c r="D74" s="17" t="s">
        <v>4</v>
      </c>
      <c r="E74" s="17" t="s">
        <v>4</v>
      </c>
      <c r="F74" s="17" t="s">
        <v>4</v>
      </c>
      <c r="G74" s="17" t="s">
        <v>4</v>
      </c>
      <c r="H74" s="17" t="s">
        <v>4</v>
      </c>
      <c r="I74" s="17" t="s">
        <v>4</v>
      </c>
      <c r="J74" s="17" t="s">
        <v>4</v>
      </c>
      <c r="K74" s="17" t="s">
        <v>4</v>
      </c>
      <c r="L74" s="17" t="s">
        <v>4</v>
      </c>
      <c r="M74" s="17" t="s">
        <v>4</v>
      </c>
      <c r="N74" s="17" t="s">
        <v>4</v>
      </c>
      <c r="O74" s="17" t="s">
        <v>4</v>
      </c>
      <c r="P74" s="17" t="s">
        <v>4</v>
      </c>
      <c r="Q74" s="17" t="s">
        <v>4</v>
      </c>
      <c r="R74" s="17" t="s">
        <v>4</v>
      </c>
      <c r="S74" s="11"/>
    </row>
    <row r="75" spans="1:19" ht="18" customHeight="1" x14ac:dyDescent="0.55000000000000004">
      <c r="A75" s="101"/>
      <c r="B75" s="158" t="s">
        <v>66</v>
      </c>
      <c r="C75" s="17" t="s">
        <v>4</v>
      </c>
      <c r="D75" s="17" t="s">
        <v>4</v>
      </c>
      <c r="E75" s="17" t="s">
        <v>4</v>
      </c>
      <c r="F75" s="17" t="s">
        <v>4</v>
      </c>
      <c r="G75" s="17" t="s">
        <v>4</v>
      </c>
      <c r="H75" s="17" t="s">
        <v>4</v>
      </c>
      <c r="I75" s="17" t="s">
        <v>4</v>
      </c>
      <c r="J75" s="17" t="s">
        <v>4</v>
      </c>
      <c r="K75" s="17" t="s">
        <v>4</v>
      </c>
      <c r="L75" s="17" t="s">
        <v>4</v>
      </c>
      <c r="M75" s="17" t="s">
        <v>4</v>
      </c>
      <c r="N75" s="17" t="s">
        <v>4</v>
      </c>
      <c r="O75" s="17" t="s">
        <v>4</v>
      </c>
      <c r="P75" s="17" t="s">
        <v>4</v>
      </c>
      <c r="Q75" s="17" t="s">
        <v>4</v>
      </c>
      <c r="R75" s="17" t="s">
        <v>4</v>
      </c>
      <c r="S75" s="11"/>
    </row>
    <row r="76" spans="1:19" ht="18" customHeight="1" x14ac:dyDescent="0.55000000000000004">
      <c r="A76" s="100"/>
      <c r="B76" s="158" t="s">
        <v>65</v>
      </c>
      <c r="C76" s="17" t="s">
        <v>4</v>
      </c>
      <c r="D76" s="17" t="s">
        <v>4</v>
      </c>
      <c r="E76" s="17" t="s">
        <v>4</v>
      </c>
      <c r="F76" s="17" t="s">
        <v>4</v>
      </c>
      <c r="G76" s="17" t="s">
        <v>4</v>
      </c>
      <c r="H76" s="17" t="s">
        <v>4</v>
      </c>
      <c r="I76" s="17" t="s">
        <v>4</v>
      </c>
      <c r="J76" s="17" t="s">
        <v>4</v>
      </c>
      <c r="K76" s="17" t="s">
        <v>4</v>
      </c>
      <c r="L76" s="17" t="s">
        <v>4</v>
      </c>
      <c r="M76" s="17" t="s">
        <v>4</v>
      </c>
      <c r="N76" s="17" t="s">
        <v>4</v>
      </c>
      <c r="O76" s="17" t="s">
        <v>4</v>
      </c>
      <c r="P76" s="17" t="s">
        <v>4</v>
      </c>
      <c r="Q76" s="17" t="s">
        <v>4</v>
      </c>
      <c r="R76" s="17" t="s">
        <v>4</v>
      </c>
      <c r="S76" s="11"/>
    </row>
    <row r="77" spans="1:19" ht="18" customHeight="1" x14ac:dyDescent="0.55000000000000004">
      <c r="A77" s="102" t="s">
        <v>5</v>
      </c>
      <c r="B77" s="158" t="s">
        <v>67</v>
      </c>
      <c r="C77" s="17">
        <v>3</v>
      </c>
      <c r="D77" s="17" t="s">
        <v>4</v>
      </c>
      <c r="E77" s="17" t="s">
        <v>4</v>
      </c>
      <c r="F77" s="17">
        <v>3</v>
      </c>
      <c r="G77" s="17" t="s">
        <v>4</v>
      </c>
      <c r="H77" s="17" t="s">
        <v>4</v>
      </c>
      <c r="I77" s="17">
        <v>3</v>
      </c>
      <c r="J77" s="17" t="s">
        <v>4</v>
      </c>
      <c r="K77" s="17" t="s">
        <v>4</v>
      </c>
      <c r="L77" s="17">
        <v>3</v>
      </c>
      <c r="M77" s="17">
        <v>3</v>
      </c>
      <c r="N77" s="17" t="s">
        <v>4</v>
      </c>
      <c r="O77" s="17">
        <v>3</v>
      </c>
      <c r="P77" s="17" t="s">
        <v>4</v>
      </c>
      <c r="Q77" s="17" t="s">
        <v>4</v>
      </c>
      <c r="R77" s="17" t="s">
        <v>4</v>
      </c>
      <c r="S77" s="11"/>
    </row>
    <row r="78" spans="1:19" ht="18" customHeight="1" x14ac:dyDescent="0.55000000000000004">
      <c r="A78" s="101"/>
      <c r="B78" s="158" t="s">
        <v>66</v>
      </c>
      <c r="C78" s="17">
        <v>1</v>
      </c>
      <c r="D78" s="17" t="s">
        <v>4</v>
      </c>
      <c r="E78" s="17" t="s">
        <v>4</v>
      </c>
      <c r="F78" s="17">
        <v>1</v>
      </c>
      <c r="G78" s="17" t="s">
        <v>4</v>
      </c>
      <c r="H78" s="17" t="s">
        <v>4</v>
      </c>
      <c r="I78" s="17">
        <v>1</v>
      </c>
      <c r="J78" s="17" t="s">
        <v>4</v>
      </c>
      <c r="K78" s="17" t="s">
        <v>4</v>
      </c>
      <c r="L78" s="17">
        <v>1</v>
      </c>
      <c r="M78" s="17">
        <v>1</v>
      </c>
      <c r="N78" s="17" t="s">
        <v>4</v>
      </c>
      <c r="O78" s="17">
        <v>1</v>
      </c>
      <c r="P78" s="17" t="s">
        <v>4</v>
      </c>
      <c r="Q78" s="17" t="s">
        <v>4</v>
      </c>
      <c r="R78" s="17" t="s">
        <v>4</v>
      </c>
      <c r="S78" s="11"/>
    </row>
    <row r="79" spans="1:19" ht="18" customHeight="1" x14ac:dyDescent="0.55000000000000004">
      <c r="A79" s="100"/>
      <c r="B79" s="158" t="s">
        <v>65</v>
      </c>
      <c r="C79" s="17">
        <v>2</v>
      </c>
      <c r="D79" s="17" t="s">
        <v>4</v>
      </c>
      <c r="E79" s="17" t="s">
        <v>4</v>
      </c>
      <c r="F79" s="17">
        <v>2</v>
      </c>
      <c r="G79" s="17" t="s">
        <v>4</v>
      </c>
      <c r="H79" s="17" t="s">
        <v>4</v>
      </c>
      <c r="I79" s="17">
        <v>2</v>
      </c>
      <c r="J79" s="17" t="s">
        <v>4</v>
      </c>
      <c r="K79" s="17" t="s">
        <v>4</v>
      </c>
      <c r="L79" s="17">
        <v>2</v>
      </c>
      <c r="M79" s="17">
        <v>2</v>
      </c>
      <c r="N79" s="17" t="s">
        <v>4</v>
      </c>
      <c r="O79" s="17">
        <v>2</v>
      </c>
      <c r="P79" s="17" t="s">
        <v>4</v>
      </c>
      <c r="Q79" s="17" t="s">
        <v>4</v>
      </c>
      <c r="R79" s="17" t="s">
        <v>4</v>
      </c>
      <c r="S79" s="11"/>
    </row>
    <row r="80" spans="1:19" x14ac:dyDescent="0.55000000000000004">
      <c r="A80" s="157"/>
      <c r="B80" s="156"/>
      <c r="C80" s="14"/>
      <c r="D80" s="14"/>
      <c r="E80" s="14"/>
      <c r="F80" s="14"/>
      <c r="G80" s="14"/>
      <c r="H80" s="14"/>
      <c r="I80" s="14"/>
      <c r="J80" s="14"/>
      <c r="K80" s="14"/>
      <c r="L80" s="14"/>
      <c r="M80" s="14"/>
      <c r="N80" s="14"/>
      <c r="O80" s="14"/>
      <c r="P80" s="14"/>
      <c r="Q80" s="14"/>
      <c r="R80" s="14"/>
      <c r="S80" s="11"/>
    </row>
    <row r="81" spans="1:20" ht="12.75" customHeight="1" x14ac:dyDescent="0.55000000000000004">
      <c r="A81" s="92" t="s">
        <v>64</v>
      </c>
      <c r="B81" s="155"/>
      <c r="C81" s="29"/>
      <c r="D81" s="29"/>
      <c r="E81" s="29"/>
      <c r="F81" s="29"/>
      <c r="G81" s="29"/>
      <c r="H81" s="29"/>
      <c r="I81" s="29"/>
      <c r="J81" s="29"/>
      <c r="K81" s="29"/>
      <c r="L81" s="29"/>
      <c r="M81" s="29"/>
      <c r="N81" s="29"/>
      <c r="O81" s="29"/>
      <c r="P81" s="29"/>
      <c r="Q81" s="29"/>
      <c r="R81" s="29"/>
      <c r="S81" s="29"/>
      <c r="T81" s="16"/>
    </row>
    <row r="82" spans="1:20" x14ac:dyDescent="0.55000000000000004">
      <c r="A82" s="91"/>
      <c r="B82" s="155"/>
      <c r="C82" s="29"/>
      <c r="D82" s="29"/>
      <c r="E82" s="29"/>
      <c r="F82" s="29"/>
      <c r="G82" s="29"/>
      <c r="H82" s="29"/>
      <c r="I82" s="29"/>
      <c r="J82" s="29"/>
      <c r="K82" s="29"/>
      <c r="L82" s="29"/>
      <c r="M82" s="29"/>
      <c r="N82" s="29"/>
      <c r="O82" s="29"/>
      <c r="P82" s="29"/>
      <c r="Q82" s="29"/>
      <c r="R82" s="29"/>
      <c r="S82" s="29"/>
      <c r="T82" s="16"/>
    </row>
    <row r="83" spans="1:20" x14ac:dyDescent="0.55000000000000004">
      <c r="A83" s="91" t="s">
        <v>91</v>
      </c>
      <c r="B83" s="155"/>
      <c r="C83" s="29"/>
      <c r="D83" s="29"/>
      <c r="E83" s="29"/>
      <c r="F83" s="29"/>
      <c r="G83" s="29"/>
      <c r="H83" s="29"/>
      <c r="I83" s="29"/>
      <c r="J83" s="29"/>
      <c r="K83" s="29"/>
      <c r="L83" s="29"/>
      <c r="M83" s="29"/>
      <c r="N83" s="29"/>
      <c r="O83" s="29"/>
      <c r="P83" s="29"/>
      <c r="Q83" s="29"/>
      <c r="R83" s="29"/>
      <c r="S83" s="29"/>
      <c r="T83" s="16"/>
    </row>
    <row r="84" spans="1:20" x14ac:dyDescent="0.55000000000000004">
      <c r="A84" s="91" t="s">
        <v>90</v>
      </c>
      <c r="B84" s="155"/>
      <c r="C84" s="29"/>
      <c r="D84" s="29"/>
      <c r="E84" s="29"/>
      <c r="F84" s="29"/>
      <c r="G84" s="29"/>
      <c r="H84" s="29"/>
      <c r="I84" s="29"/>
      <c r="J84" s="29"/>
      <c r="K84" s="29"/>
      <c r="L84" s="29"/>
      <c r="M84" s="29"/>
      <c r="N84" s="29"/>
      <c r="O84" s="29"/>
      <c r="P84" s="29"/>
      <c r="Q84" s="29"/>
      <c r="R84" s="29"/>
      <c r="S84" s="29"/>
      <c r="T84" s="16"/>
    </row>
    <row r="85" spans="1:20" x14ac:dyDescent="0.55000000000000004">
      <c r="A85" s="10"/>
      <c r="B85" s="155"/>
      <c r="C85" s="29"/>
      <c r="D85" s="29"/>
      <c r="E85" s="29"/>
      <c r="F85" s="29"/>
      <c r="G85" s="29"/>
      <c r="H85" s="29"/>
      <c r="I85" s="29"/>
      <c r="J85" s="29"/>
      <c r="K85" s="29"/>
      <c r="L85" s="29"/>
      <c r="M85" s="29"/>
      <c r="N85" s="29"/>
      <c r="O85" s="29"/>
      <c r="P85" s="29"/>
      <c r="Q85" s="29"/>
      <c r="R85" s="29"/>
      <c r="S85" s="29"/>
      <c r="T85" s="16"/>
    </row>
    <row r="86" spans="1:20" x14ac:dyDescent="0.55000000000000004">
      <c r="A86" s="4"/>
      <c r="B86" s="154"/>
      <c r="C86" s="3"/>
      <c r="D86" s="3"/>
      <c r="E86" s="3"/>
      <c r="F86" s="3"/>
      <c r="G86" s="3"/>
      <c r="H86" s="3"/>
      <c r="I86" s="3"/>
      <c r="J86" s="3"/>
      <c r="K86" s="3"/>
      <c r="L86" s="3"/>
      <c r="M86" s="3"/>
      <c r="N86" s="3"/>
      <c r="O86" s="3"/>
      <c r="P86" s="3"/>
      <c r="Q86" s="153"/>
      <c r="R86" s="153"/>
      <c r="S86" s="3"/>
      <c r="T86" s="3"/>
    </row>
    <row r="87" spans="1:20" x14ac:dyDescent="0.55000000000000004">
      <c r="A87" s="4"/>
      <c r="B87" s="154"/>
      <c r="C87" s="3"/>
      <c r="D87" s="3"/>
      <c r="E87" s="3"/>
      <c r="F87" s="3"/>
      <c r="G87" s="3"/>
      <c r="H87" s="3"/>
      <c r="I87" s="3"/>
      <c r="J87" s="3"/>
      <c r="K87" s="3"/>
      <c r="L87" s="3"/>
      <c r="M87" s="3"/>
      <c r="N87" s="3"/>
      <c r="O87" s="3"/>
      <c r="P87" s="3"/>
      <c r="Q87" s="153"/>
      <c r="R87" s="153"/>
      <c r="S87" s="3"/>
      <c r="T87" s="3"/>
    </row>
  </sheetData>
  <mergeCells count="40">
    <mergeCell ref="A8:A10"/>
    <mergeCell ref="D3:E3"/>
    <mergeCell ref="Q2:R2"/>
    <mergeCell ref="G3:H3"/>
    <mergeCell ref="F2:F3"/>
    <mergeCell ref="I2:I3"/>
    <mergeCell ref="A29:A31"/>
    <mergeCell ref="C2:C3"/>
    <mergeCell ref="A23:A25"/>
    <mergeCell ref="B2:B3"/>
    <mergeCell ref="A5:A7"/>
    <mergeCell ref="A14:A16"/>
    <mergeCell ref="A20:A22"/>
    <mergeCell ref="A26:A28"/>
    <mergeCell ref="A17:A19"/>
    <mergeCell ref="A11:A13"/>
    <mergeCell ref="Q1:R1"/>
    <mergeCell ref="J3:K3"/>
    <mergeCell ref="N3:N4"/>
    <mergeCell ref="Q3:Q4"/>
    <mergeCell ref="R3:R4"/>
    <mergeCell ref="M2:M4"/>
    <mergeCell ref="L2:L4"/>
    <mergeCell ref="O2:O4"/>
    <mergeCell ref="A32:A34"/>
    <mergeCell ref="A35:A37"/>
    <mergeCell ref="A38:A40"/>
    <mergeCell ref="A44:A46"/>
    <mergeCell ref="A47:A49"/>
    <mergeCell ref="A41:A43"/>
    <mergeCell ref="A74:A76"/>
    <mergeCell ref="A50:A52"/>
    <mergeCell ref="A53:A55"/>
    <mergeCell ref="A77:A79"/>
    <mergeCell ref="A56:A58"/>
    <mergeCell ref="A59:A61"/>
    <mergeCell ref="A68:A70"/>
    <mergeCell ref="A71:A73"/>
    <mergeCell ref="A62:A64"/>
    <mergeCell ref="A65:A67"/>
  </mergeCells>
  <phoneticPr fontId="6"/>
  <pageMargins left="0.78740157480314965" right="0.35433070866141736" top="0.94488188976377963" bottom="0.78740157480314965" header="0" footer="0"/>
  <pageSetup paperSize="9" scale="5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M85"/>
  <sheetViews>
    <sheetView showGridLines="0" view="pageBreakPreview" zoomScaleNormal="25" workbookViewId="0">
      <pane xSplit="2" ySplit="16" topLeftCell="C17"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55000000000000004"/>
  <cols>
    <col min="1" max="1" width="11.26953125" style="2" customWidth="1"/>
    <col min="2" max="2" width="7.6328125" style="152" customWidth="1"/>
    <col min="3" max="6" width="9.08984375" style="1" customWidth="1"/>
    <col min="7" max="7" width="7.6328125" style="1" customWidth="1"/>
    <col min="8" max="10" width="9.36328125" style="1" customWidth="1"/>
    <col min="11" max="11" width="10.08984375" style="151" customWidth="1"/>
    <col min="12" max="16384" width="9" style="1"/>
  </cols>
  <sheetData>
    <row r="1" spans="1:13" ht="18" customHeight="1" x14ac:dyDescent="0.55000000000000004">
      <c r="A1" s="15" t="s">
        <v>121</v>
      </c>
      <c r="B1" s="154"/>
      <c r="C1" s="3"/>
      <c r="D1" s="154"/>
      <c r="E1" s="154"/>
      <c r="F1" s="3"/>
      <c r="G1" s="3"/>
      <c r="H1" s="3"/>
      <c r="I1" s="3"/>
      <c r="J1" s="205" t="s">
        <v>39</v>
      </c>
      <c r="K1" s="205"/>
      <c r="L1" s="3"/>
    </row>
    <row r="2" spans="1:13" ht="14.25" customHeight="1" x14ac:dyDescent="0.55000000000000004">
      <c r="A2" s="192"/>
      <c r="B2" s="176"/>
      <c r="C2" s="189" t="s">
        <v>76</v>
      </c>
      <c r="D2" s="204"/>
      <c r="E2" s="204"/>
      <c r="F2" s="176"/>
      <c r="G2" s="203" t="s">
        <v>75</v>
      </c>
      <c r="H2" s="203"/>
      <c r="I2" s="203"/>
      <c r="J2" s="203"/>
      <c r="K2" s="203"/>
      <c r="L2" s="187"/>
      <c r="M2" s="16"/>
    </row>
    <row r="3" spans="1:13" s="162" customFormat="1" ht="30" customHeight="1" x14ac:dyDescent="0.55000000000000004">
      <c r="A3" s="141"/>
      <c r="B3" s="186"/>
      <c r="C3" s="202" t="s">
        <v>120</v>
      </c>
      <c r="D3" s="184" t="s">
        <v>118</v>
      </c>
      <c r="E3" s="183"/>
      <c r="F3" s="202" t="s">
        <v>117</v>
      </c>
      <c r="G3" s="201" t="s">
        <v>119</v>
      </c>
      <c r="H3" s="86" t="s">
        <v>118</v>
      </c>
      <c r="I3" s="200"/>
      <c r="J3" s="199"/>
      <c r="K3" s="175" t="s">
        <v>117</v>
      </c>
      <c r="L3" s="164"/>
      <c r="M3" s="163"/>
    </row>
    <row r="4" spans="1:13" s="162" customFormat="1" ht="30" customHeight="1" x14ac:dyDescent="0.55000000000000004">
      <c r="A4" s="132"/>
      <c r="B4" s="174"/>
      <c r="C4" s="198"/>
      <c r="D4" s="171" t="s">
        <v>115</v>
      </c>
      <c r="E4" s="171" t="s">
        <v>116</v>
      </c>
      <c r="F4" s="198"/>
      <c r="G4" s="197"/>
      <c r="H4" s="53" t="s">
        <v>115</v>
      </c>
      <c r="I4" s="53" t="s">
        <v>114</v>
      </c>
      <c r="J4" s="196" t="s">
        <v>113</v>
      </c>
      <c r="K4" s="195"/>
      <c r="L4" s="164"/>
      <c r="M4" s="163"/>
    </row>
    <row r="5" spans="1:13" x14ac:dyDescent="0.55000000000000004">
      <c r="A5" s="116" t="s">
        <v>92</v>
      </c>
      <c r="B5" s="113" t="s">
        <v>73</v>
      </c>
      <c r="C5" s="22">
        <v>51</v>
      </c>
      <c r="D5" s="22">
        <v>31</v>
      </c>
      <c r="E5" s="22">
        <v>15</v>
      </c>
      <c r="F5" s="22">
        <v>90</v>
      </c>
      <c r="G5" s="22">
        <v>19</v>
      </c>
      <c r="H5" s="22">
        <v>17</v>
      </c>
      <c r="I5" s="194">
        <v>9</v>
      </c>
      <c r="J5" s="194">
        <v>8</v>
      </c>
      <c r="K5" s="22">
        <v>42</v>
      </c>
      <c r="L5" s="11"/>
    </row>
    <row r="6" spans="1:13" x14ac:dyDescent="0.55000000000000004">
      <c r="A6" s="123"/>
      <c r="B6" s="113" t="s">
        <v>72</v>
      </c>
      <c r="C6" s="22">
        <v>27</v>
      </c>
      <c r="D6" s="22">
        <v>21</v>
      </c>
      <c r="E6" s="22">
        <v>8</v>
      </c>
      <c r="F6" s="22">
        <v>53</v>
      </c>
      <c r="G6" s="22">
        <v>12</v>
      </c>
      <c r="H6" s="22">
        <v>9</v>
      </c>
      <c r="I6" s="194">
        <v>4</v>
      </c>
      <c r="J6" s="194">
        <v>4</v>
      </c>
      <c r="K6" s="22">
        <v>24</v>
      </c>
      <c r="L6" s="11"/>
    </row>
    <row r="7" spans="1:13" x14ac:dyDescent="0.55000000000000004">
      <c r="A7" s="122"/>
      <c r="B7" s="113" t="s">
        <v>71</v>
      </c>
      <c r="C7" s="22">
        <v>24</v>
      </c>
      <c r="D7" s="22">
        <v>10</v>
      </c>
      <c r="E7" s="22">
        <v>7</v>
      </c>
      <c r="F7" s="22">
        <v>37</v>
      </c>
      <c r="G7" s="22">
        <v>7</v>
      </c>
      <c r="H7" s="22">
        <v>8</v>
      </c>
      <c r="I7" s="194">
        <v>5</v>
      </c>
      <c r="J7" s="194">
        <v>4</v>
      </c>
      <c r="K7" s="22">
        <v>18</v>
      </c>
      <c r="L7" s="11"/>
    </row>
    <row r="8" spans="1:13" x14ac:dyDescent="0.55000000000000004">
      <c r="A8" s="116" t="s">
        <v>44</v>
      </c>
      <c r="B8" s="113" t="s">
        <v>73</v>
      </c>
      <c r="C8" s="22">
        <f>SUM(C11+C14)</f>
        <v>15</v>
      </c>
      <c r="D8" s="22">
        <f>SUM(D11+D14)</f>
        <v>0</v>
      </c>
      <c r="E8" s="22">
        <f>SUM(E11+E14)</f>
        <v>1</v>
      </c>
      <c r="F8" s="22">
        <f>SUM(F11+F14)</f>
        <v>16</v>
      </c>
      <c r="G8" s="22">
        <f>SUM(G11+G14)</f>
        <v>10</v>
      </c>
      <c r="H8" s="22">
        <f>SUM(H11+H14)</f>
        <v>0</v>
      </c>
      <c r="I8" s="22">
        <f>SUM(I11+I14)</f>
        <v>0</v>
      </c>
      <c r="J8" s="22">
        <f>SUM(J11+J14)</f>
        <v>0</v>
      </c>
      <c r="K8" s="22">
        <f>SUM(K11+K14)</f>
        <v>10</v>
      </c>
      <c r="L8" s="11"/>
    </row>
    <row r="9" spans="1:13" x14ac:dyDescent="0.55000000000000004">
      <c r="A9" s="123"/>
      <c r="B9" s="113" t="s">
        <v>72</v>
      </c>
      <c r="C9" s="22">
        <f>SUM(C12+C15)</f>
        <v>6</v>
      </c>
      <c r="D9" s="22">
        <f>SUM(D12+D15)</f>
        <v>0</v>
      </c>
      <c r="E9" s="22">
        <f>SUM(E12+E15)</f>
        <v>1</v>
      </c>
      <c r="F9" s="22">
        <f>SUM(F12+F15)</f>
        <v>7</v>
      </c>
      <c r="G9" s="22">
        <f>SUM(G12+G15)</f>
        <v>6</v>
      </c>
      <c r="H9" s="22">
        <f>SUM(H12+H15)</f>
        <v>0</v>
      </c>
      <c r="I9" s="22">
        <f>SUM(I12+I15)</f>
        <v>0</v>
      </c>
      <c r="J9" s="22">
        <f>SUM(J12+J15)</f>
        <v>0</v>
      </c>
      <c r="K9" s="22">
        <f>SUM(K12+K15)</f>
        <v>6</v>
      </c>
      <c r="L9" s="11"/>
    </row>
    <row r="10" spans="1:13" x14ac:dyDescent="0.55000000000000004">
      <c r="A10" s="122"/>
      <c r="B10" s="113" t="s">
        <v>71</v>
      </c>
      <c r="C10" s="22">
        <f>SUM(C13+C16)</f>
        <v>9</v>
      </c>
      <c r="D10" s="22">
        <f>SUM(D13+D16)</f>
        <v>0</v>
      </c>
      <c r="E10" s="22">
        <f>SUM(E13+E16)</f>
        <v>0</v>
      </c>
      <c r="F10" s="22">
        <f>SUM(F13+F16)</f>
        <v>9</v>
      </c>
      <c r="G10" s="22">
        <f>SUM(G13+G16)</f>
        <v>4</v>
      </c>
      <c r="H10" s="22">
        <f>SUM(H13+H16)</f>
        <v>0</v>
      </c>
      <c r="I10" s="22">
        <f>SUM(I13+I16)</f>
        <v>0</v>
      </c>
      <c r="J10" s="22">
        <f>SUM(J13+J16)</f>
        <v>0</v>
      </c>
      <c r="K10" s="22">
        <f>SUM(K13+K16)</f>
        <v>4</v>
      </c>
      <c r="L10" s="11"/>
    </row>
    <row r="11" spans="1:13" x14ac:dyDescent="0.55000000000000004">
      <c r="A11" s="109" t="s">
        <v>112</v>
      </c>
      <c r="B11" s="105" t="s">
        <v>73</v>
      </c>
      <c r="C11" s="20">
        <f>IF(SUM(C12:C13)=0,"-",(SUM(C12:C13)))</f>
        <v>1</v>
      </c>
      <c r="D11" s="20" t="str">
        <f>IF(SUM(D12:D13)=0,"-",(SUM(D12:D13)))</f>
        <v>-</v>
      </c>
      <c r="E11" s="20">
        <f>IF(SUM(E12:E13)=0,"-",(SUM(E12:E13)))</f>
        <v>1</v>
      </c>
      <c r="F11" s="20">
        <f>IF(SUM(F12:F13)=0,"-",(SUM(F12:F13)))</f>
        <v>2</v>
      </c>
      <c r="G11" s="20" t="str">
        <f>IF(SUM(G12:G13)=0,"-",(SUM(G12:G13)))</f>
        <v>-</v>
      </c>
      <c r="H11" s="20" t="str">
        <f>IF(SUM(H12:H13)=0,"-",(SUM(H12:H13)))</f>
        <v>-</v>
      </c>
      <c r="I11" s="20" t="str">
        <f>IF(SUM(I12:I13)=0,"-",(SUM(I12:I13)))</f>
        <v>-</v>
      </c>
      <c r="J11" s="20" t="str">
        <f>IF(SUM(J12:J13)=0,"-",(SUM(J12:J13)))</f>
        <v>-</v>
      </c>
      <c r="K11" s="20" t="str">
        <f>IF(SUM(K12:K13)=0,"-",(SUM(K12:K13)))</f>
        <v>-</v>
      </c>
      <c r="L11" s="11"/>
    </row>
    <row r="12" spans="1:13" x14ac:dyDescent="0.55000000000000004">
      <c r="A12" s="108"/>
      <c r="B12" s="105" t="s">
        <v>72</v>
      </c>
      <c r="C12" s="20">
        <v>0</v>
      </c>
      <c r="D12" s="20">
        <v>0</v>
      </c>
      <c r="E12" s="20">
        <v>1</v>
      </c>
      <c r="F12" s="20">
        <v>1</v>
      </c>
      <c r="G12" s="20">
        <v>0</v>
      </c>
      <c r="H12" s="20">
        <v>0</v>
      </c>
      <c r="I12" s="20">
        <v>0</v>
      </c>
      <c r="J12" s="20">
        <v>0</v>
      </c>
      <c r="K12" s="20">
        <v>0</v>
      </c>
      <c r="L12" s="11"/>
    </row>
    <row r="13" spans="1:13" x14ac:dyDescent="0.55000000000000004">
      <c r="A13" s="106"/>
      <c r="B13" s="105" t="s">
        <v>71</v>
      </c>
      <c r="C13" s="20">
        <v>1</v>
      </c>
      <c r="D13" s="20">
        <v>0</v>
      </c>
      <c r="E13" s="20">
        <v>0</v>
      </c>
      <c r="F13" s="20">
        <v>1</v>
      </c>
      <c r="G13" s="20">
        <v>0</v>
      </c>
      <c r="H13" s="20">
        <v>0</v>
      </c>
      <c r="I13" s="20">
        <v>0</v>
      </c>
      <c r="J13" s="20">
        <v>0</v>
      </c>
      <c r="K13" s="20">
        <v>0</v>
      </c>
      <c r="L13" s="11"/>
    </row>
    <row r="14" spans="1:13" s="24" customFormat="1" x14ac:dyDescent="0.55000000000000004">
      <c r="A14" s="109" t="s">
        <v>42</v>
      </c>
      <c r="B14" s="105" t="s">
        <v>73</v>
      </c>
      <c r="C14" s="20">
        <f>IF(SUM(C15:C16)=0,"-",(SUM(C15:C16)))</f>
        <v>14</v>
      </c>
      <c r="D14" s="20" t="str">
        <f>IF(SUM(D15:D16)=0,"-",(SUM(D15:D16)))</f>
        <v>-</v>
      </c>
      <c r="E14" s="20" t="str">
        <f>IF(SUM(E15:E16)=0,"-",(SUM(E15:E16)))</f>
        <v>-</v>
      </c>
      <c r="F14" s="20">
        <f>IF(SUM(F15:F16)=0,"-",(SUM(F15:F16)))</f>
        <v>14</v>
      </c>
      <c r="G14" s="20">
        <f>IF(SUM(G15:G16)=0,"-",(SUM(G15:G16)))</f>
        <v>10</v>
      </c>
      <c r="H14" s="20" t="str">
        <f>IF(SUM(H15:H16)=0,"-",(SUM(H15:H16)))</f>
        <v>-</v>
      </c>
      <c r="I14" s="20" t="str">
        <f>IF(SUM(I15:I16)=0,"-",(SUM(I15:I16)))</f>
        <v>-</v>
      </c>
      <c r="J14" s="20" t="str">
        <f>IF(SUM(J15:J16)=0,"-",(SUM(J15:J16)))</f>
        <v>-</v>
      </c>
      <c r="K14" s="20">
        <f>IF(SUM(K15:K16)=0,"-",(SUM(K15:K16)))</f>
        <v>10</v>
      </c>
      <c r="L14" s="49"/>
    </row>
    <row r="15" spans="1:13" s="24" customFormat="1" x14ac:dyDescent="0.55000000000000004">
      <c r="A15" s="120"/>
      <c r="B15" s="105" t="s">
        <v>72</v>
      </c>
      <c r="C15" s="20">
        <f>IF(SUM(C18,C21,C24,C27,C30,C33,C36,C39)=0,"-",SUM(C18,C21,C24,C27,C30,C33,C36,C39))</f>
        <v>6</v>
      </c>
      <c r="D15" s="20" t="str">
        <f>IF(SUM(D18,D21,D24,D27,D30,D33,D36,D39)=0,"-",SUM(D18,D21,D24,D27,D30,D33,D36,D39))</f>
        <v>-</v>
      </c>
      <c r="E15" s="20" t="str">
        <f>IF(SUM(E18,E21,E24,E27,E30,E33,E36,E39)=0,"-",SUM(E18,E21,E24,E27,E30,E33,E36,E39))</f>
        <v>-</v>
      </c>
      <c r="F15" s="20">
        <f>IF(SUM(F18,F21,F24,F27,F30,F33,F36,F39)=0,"-",SUM(F18,F21,F24,F27,F30,F33,F36,F39))</f>
        <v>6</v>
      </c>
      <c r="G15" s="20">
        <f>IF(SUM(G18,G21,G24,G27,G30,G33,G36,G39)=0,"-",SUM(G18,G21,G24,G27,G30,G33,G36,G39))</f>
        <v>6</v>
      </c>
      <c r="H15" s="20" t="str">
        <f>IF(SUM(H18,H21,H24,H27,H30,H33,H36,H39)=0,"-",SUM(H18,H21,H24,H27,H30,H33,H36,H39))</f>
        <v>-</v>
      </c>
      <c r="I15" s="20" t="str">
        <f>IF(SUM(I18,I21,I24,I27,I30,I33,I36,I39)=0,"-",SUM(I18,I21,I24,I27,I30,I33,I36,I39))</f>
        <v>-</v>
      </c>
      <c r="J15" s="20" t="str">
        <f>IF(SUM(J18,J21,J24,J27,J30,J33,J36,J39)=0,"-",SUM(J18,J21,J24,J27,J30,J33,J36,J39))</f>
        <v>-</v>
      </c>
      <c r="K15" s="20">
        <f>IF(SUM(K18,K21,K24,K27,K30,K33,K36,K39)=0,"-",SUM(K18,K21,K24,K27,K30,K33,K36,K39))</f>
        <v>6</v>
      </c>
      <c r="L15" s="49"/>
    </row>
    <row r="16" spans="1:13" s="24" customFormat="1" x14ac:dyDescent="0.55000000000000004">
      <c r="A16" s="119"/>
      <c r="B16" s="105" t="s">
        <v>71</v>
      </c>
      <c r="C16" s="20">
        <f>IF(SUM(C19,C22,C25,C28,C31,C34,C37,C40)=0,"-",SUM(C19,C22,C25,C28,C31,C34,C37,C40))</f>
        <v>8</v>
      </c>
      <c r="D16" s="20" t="str">
        <f>IF(SUM(D19,D22,D25,D28,D31,D34,D37,D40)=0,"-",SUM(D19,D22,D25,D28,D31,D34,D37,D40))</f>
        <v>-</v>
      </c>
      <c r="E16" s="20" t="str">
        <f>IF(SUM(E19,E22,E25,E28,E31,E34,E37,E40)=0,"-",SUM(E19,E22,E25,E28,E31,E34,E37,E40))</f>
        <v>-</v>
      </c>
      <c r="F16" s="20">
        <f>IF(SUM(F19,F22,F25,F28,F31,F34,F37,F40)=0,"-",SUM(F19,F22,F25,F28,F31,F34,F37,F40))</f>
        <v>8</v>
      </c>
      <c r="G16" s="20">
        <f>IF(SUM(G19,G22,G25,G28,G31,G34,G37,G40)=0,"-",SUM(G19,G22,G25,G28,G31,G34,G37,G40))</f>
        <v>4</v>
      </c>
      <c r="H16" s="20" t="str">
        <f>IF(SUM(H19,H22,H25,H28,H31,H34,H37,H40)=0,"-",SUM(H19,H22,H25,H28,H31,H34,H37,H40))</f>
        <v>-</v>
      </c>
      <c r="I16" s="20" t="str">
        <f>IF(SUM(I19,I22,I25,I28,I31,I34,I37,I40)=0,"-",SUM(I19,I22,I25,I28,I31,I34,I37,I40))</f>
        <v>-</v>
      </c>
      <c r="J16" s="20" t="str">
        <f>IF(SUM(J19,J22,J25,J28,J31,J34,J37,J40)=0,"-",SUM(J19,J22,J25,J28,J31,J34,J37,J40))</f>
        <v>-</v>
      </c>
      <c r="K16" s="20">
        <f>IF(SUM(K19,K22,K25,K28,K31,K34,K37,K40)=0,"-",SUM(K19,K22,K25,K28,K31,K34,K37,K40))</f>
        <v>4</v>
      </c>
      <c r="L16" s="49"/>
    </row>
    <row r="17" spans="1:12" x14ac:dyDescent="0.55000000000000004">
      <c r="A17" s="102" t="s">
        <v>25</v>
      </c>
      <c r="B17" s="158" t="s">
        <v>73</v>
      </c>
      <c r="C17" s="17" t="str">
        <f>IF(SUM(C18:C19)=0,"-",(SUM(C18:C19)))</f>
        <v>-</v>
      </c>
      <c r="D17" s="17" t="str">
        <f>IF(SUM(D18:D19)=0,"-",(SUM(D18:D19)))</f>
        <v>-</v>
      </c>
      <c r="E17" s="17" t="str">
        <f>IF(SUM(E18:E19)=0,"-",(SUM(E18:E19)))</f>
        <v>-</v>
      </c>
      <c r="F17" s="17" t="str">
        <f>IF(SUM(F18:F19)=0,"-",(SUM(F18:F19)))</f>
        <v>-</v>
      </c>
      <c r="G17" s="17" t="str">
        <f>IF(SUM(G18:G19)=0,"-",(SUM(G18:G19)))</f>
        <v>-</v>
      </c>
      <c r="H17" s="17" t="str">
        <f>IF(SUM(H18:H19)=0,"-",(SUM(H18:H19)))</f>
        <v>-</v>
      </c>
      <c r="I17" s="17" t="str">
        <f>IF(SUM(I18:I19)=0,"-",(SUM(I18:I19)))</f>
        <v>-</v>
      </c>
      <c r="J17" s="17" t="str">
        <f>IF(SUM(J18:J19)=0,"-",(SUM(J18:J19)))</f>
        <v>-</v>
      </c>
      <c r="K17" s="17" t="str">
        <f>IF(SUM(K18:K19)=0,"-",(SUM(K18:K19)))</f>
        <v>-</v>
      </c>
      <c r="L17" s="11"/>
    </row>
    <row r="18" spans="1:12" x14ac:dyDescent="0.55000000000000004">
      <c r="A18" s="101"/>
      <c r="B18" s="158" t="s">
        <v>72</v>
      </c>
      <c r="C18" s="17" t="s">
        <v>70</v>
      </c>
      <c r="D18" s="17" t="s">
        <v>70</v>
      </c>
      <c r="E18" s="17" t="s">
        <v>70</v>
      </c>
      <c r="F18" s="17" t="s">
        <v>70</v>
      </c>
      <c r="G18" s="17" t="s">
        <v>70</v>
      </c>
      <c r="H18" s="17" t="s">
        <v>70</v>
      </c>
      <c r="I18" s="17" t="s">
        <v>70</v>
      </c>
      <c r="J18" s="17" t="s">
        <v>70</v>
      </c>
      <c r="K18" s="17" t="s">
        <v>70</v>
      </c>
      <c r="L18" s="11"/>
    </row>
    <row r="19" spans="1:12" x14ac:dyDescent="0.55000000000000004">
      <c r="A19" s="100"/>
      <c r="B19" s="158" t="s">
        <v>71</v>
      </c>
      <c r="C19" s="17" t="s">
        <v>70</v>
      </c>
      <c r="D19" s="17" t="s">
        <v>70</v>
      </c>
      <c r="E19" s="17" t="s">
        <v>70</v>
      </c>
      <c r="F19" s="17" t="s">
        <v>70</v>
      </c>
      <c r="G19" s="17" t="s">
        <v>70</v>
      </c>
      <c r="H19" s="17" t="s">
        <v>70</v>
      </c>
      <c r="I19" s="17" t="s">
        <v>70</v>
      </c>
      <c r="J19" s="17" t="s">
        <v>70</v>
      </c>
      <c r="K19" s="17" t="s">
        <v>70</v>
      </c>
      <c r="L19" s="11"/>
    </row>
    <row r="20" spans="1:12" x14ac:dyDescent="0.55000000000000004">
      <c r="A20" s="102" t="s">
        <v>24</v>
      </c>
      <c r="B20" s="158" t="s">
        <v>73</v>
      </c>
      <c r="C20" s="17">
        <f>IF(SUM(C21:C22)=0,"-",(SUM(C21:C22)))</f>
        <v>14</v>
      </c>
      <c r="D20" s="17" t="str">
        <f>IF(SUM(D21:D22)=0,"-",(SUM(D21:D22)))</f>
        <v>-</v>
      </c>
      <c r="E20" s="17" t="str">
        <f>IF(SUM(E21:E22)=0,"-",(SUM(E21:E22)))</f>
        <v>-</v>
      </c>
      <c r="F20" s="17">
        <f>IF(SUM(F21:F22)=0,"-",(SUM(F21:F22)))</f>
        <v>14</v>
      </c>
      <c r="G20" s="17">
        <f>IF(SUM(G21:G22)=0,"-",(SUM(G21:G22)))</f>
        <v>10</v>
      </c>
      <c r="H20" s="17" t="str">
        <f>IF(SUM(H21:H22)=0,"-",(SUM(H21:H22)))</f>
        <v>-</v>
      </c>
      <c r="I20" s="17" t="str">
        <f>IF(SUM(I21:I22)=0,"-",(SUM(I21:I22)))</f>
        <v>-</v>
      </c>
      <c r="J20" s="17" t="str">
        <f>IF(SUM(J21:J22)=0,"-",(SUM(J21:J22)))</f>
        <v>-</v>
      </c>
      <c r="K20" s="17">
        <f>IF(SUM(K21:K22)=0,"-",(SUM(K21:K22)))</f>
        <v>10</v>
      </c>
      <c r="L20" s="11"/>
    </row>
    <row r="21" spans="1:12" x14ac:dyDescent="0.55000000000000004">
      <c r="A21" s="101"/>
      <c r="B21" s="158" t="s">
        <v>72</v>
      </c>
      <c r="C21" s="17">
        <v>6</v>
      </c>
      <c r="D21" s="17" t="s">
        <v>70</v>
      </c>
      <c r="E21" s="17" t="s">
        <v>70</v>
      </c>
      <c r="F21" s="17">
        <v>6</v>
      </c>
      <c r="G21" s="17">
        <v>6</v>
      </c>
      <c r="H21" s="17" t="s">
        <v>70</v>
      </c>
      <c r="I21" s="17" t="s">
        <v>70</v>
      </c>
      <c r="J21" s="17" t="s">
        <v>70</v>
      </c>
      <c r="K21" s="17">
        <v>6</v>
      </c>
      <c r="L21" s="11"/>
    </row>
    <row r="22" spans="1:12" x14ac:dyDescent="0.55000000000000004">
      <c r="A22" s="100"/>
      <c r="B22" s="158" t="s">
        <v>71</v>
      </c>
      <c r="C22" s="17">
        <v>8</v>
      </c>
      <c r="D22" s="17" t="s">
        <v>70</v>
      </c>
      <c r="E22" s="17" t="s">
        <v>70</v>
      </c>
      <c r="F22" s="17">
        <v>8</v>
      </c>
      <c r="G22" s="17">
        <v>4</v>
      </c>
      <c r="H22" s="17" t="s">
        <v>70</v>
      </c>
      <c r="I22" s="17" t="s">
        <v>70</v>
      </c>
      <c r="J22" s="17" t="s">
        <v>70</v>
      </c>
      <c r="K22" s="17">
        <v>4</v>
      </c>
      <c r="L22" s="11"/>
    </row>
    <row r="23" spans="1:12" x14ac:dyDescent="0.55000000000000004">
      <c r="A23" s="102" t="s">
        <v>23</v>
      </c>
      <c r="B23" s="158" t="s">
        <v>73</v>
      </c>
      <c r="C23" s="17" t="str">
        <f>IF(SUM(C24:C25)=0,"-",(SUM(C24:C25)))</f>
        <v>-</v>
      </c>
      <c r="D23" s="17" t="str">
        <f>IF(SUM(D24:D25)=0,"-",(SUM(D24:D25)))</f>
        <v>-</v>
      </c>
      <c r="E23" s="17" t="str">
        <f>IF(SUM(E24:E25)=0,"-",(SUM(E24:E25)))</f>
        <v>-</v>
      </c>
      <c r="F23" s="17" t="str">
        <f>IF(SUM(F24:F25)=0,"-",(SUM(F24:F25)))</f>
        <v>-</v>
      </c>
      <c r="G23" s="17" t="str">
        <f>IF(SUM(G24:G25)=0,"-",(SUM(G24:G25)))</f>
        <v>-</v>
      </c>
      <c r="H23" s="17" t="str">
        <f>IF(SUM(H24:H25)=0,"-",(SUM(H24:H25)))</f>
        <v>-</v>
      </c>
      <c r="I23" s="17" t="str">
        <f>IF(SUM(I24:I25)=0,"-",(SUM(I24:I25)))</f>
        <v>-</v>
      </c>
      <c r="J23" s="17" t="str">
        <f>IF(SUM(J24:J25)=0,"-",(SUM(J24:J25)))</f>
        <v>-</v>
      </c>
      <c r="K23" s="17" t="str">
        <f>IF(SUM(K24:K25)=0,"-",(SUM(K24:K25)))</f>
        <v>-</v>
      </c>
      <c r="L23" s="11"/>
    </row>
    <row r="24" spans="1:12" x14ac:dyDescent="0.55000000000000004">
      <c r="A24" s="101"/>
      <c r="B24" s="158" t="s">
        <v>72</v>
      </c>
      <c r="C24" s="17" t="s">
        <v>70</v>
      </c>
      <c r="D24" s="17" t="s">
        <v>70</v>
      </c>
      <c r="E24" s="17" t="s">
        <v>70</v>
      </c>
      <c r="F24" s="17" t="s">
        <v>70</v>
      </c>
      <c r="G24" s="17" t="s">
        <v>70</v>
      </c>
      <c r="H24" s="17" t="s">
        <v>70</v>
      </c>
      <c r="I24" s="17" t="s">
        <v>70</v>
      </c>
      <c r="J24" s="17" t="s">
        <v>70</v>
      </c>
      <c r="K24" s="17" t="s">
        <v>70</v>
      </c>
      <c r="L24" s="11"/>
    </row>
    <row r="25" spans="1:12" x14ac:dyDescent="0.55000000000000004">
      <c r="A25" s="100"/>
      <c r="B25" s="158" t="s">
        <v>71</v>
      </c>
      <c r="C25" s="17" t="s">
        <v>70</v>
      </c>
      <c r="D25" s="17" t="s">
        <v>70</v>
      </c>
      <c r="E25" s="17" t="s">
        <v>70</v>
      </c>
      <c r="F25" s="17" t="s">
        <v>70</v>
      </c>
      <c r="G25" s="17" t="s">
        <v>70</v>
      </c>
      <c r="H25" s="17" t="s">
        <v>70</v>
      </c>
      <c r="I25" s="17" t="s">
        <v>70</v>
      </c>
      <c r="J25" s="17" t="s">
        <v>70</v>
      </c>
      <c r="K25" s="17" t="s">
        <v>70</v>
      </c>
      <c r="L25" s="11"/>
    </row>
    <row r="26" spans="1:12" x14ac:dyDescent="0.55000000000000004">
      <c r="A26" s="102" t="s">
        <v>22</v>
      </c>
      <c r="B26" s="158" t="s">
        <v>73</v>
      </c>
      <c r="C26" s="17" t="str">
        <f>IF(SUM(C27:C28)=0,"-",(SUM(C27:C28)))</f>
        <v>-</v>
      </c>
      <c r="D26" s="17" t="str">
        <f>IF(SUM(D27:D28)=0,"-",(SUM(D27:D28)))</f>
        <v>-</v>
      </c>
      <c r="E26" s="17" t="str">
        <f>IF(SUM(E27:E28)=0,"-",(SUM(E27:E28)))</f>
        <v>-</v>
      </c>
      <c r="F26" s="17" t="str">
        <f>IF(SUM(F27:F28)=0,"-",(SUM(F27:F28)))</f>
        <v>-</v>
      </c>
      <c r="G26" s="17" t="str">
        <f>IF(SUM(G27:G28)=0,"-",(SUM(G27:G28)))</f>
        <v>-</v>
      </c>
      <c r="H26" s="17" t="str">
        <f>IF(SUM(H27:H28)=0,"-",(SUM(H27:H28)))</f>
        <v>-</v>
      </c>
      <c r="I26" s="17" t="str">
        <f>IF(SUM(I27:I28)=0,"-",(SUM(I27:I28)))</f>
        <v>-</v>
      </c>
      <c r="J26" s="17" t="str">
        <f>IF(SUM(J27:J28)=0,"-",(SUM(J27:J28)))</f>
        <v>-</v>
      </c>
      <c r="K26" s="17" t="str">
        <f>IF(SUM(K27:K28)=0,"-",(SUM(K27:K28)))</f>
        <v>-</v>
      </c>
      <c r="L26" s="11"/>
    </row>
    <row r="27" spans="1:12" x14ac:dyDescent="0.55000000000000004">
      <c r="A27" s="101"/>
      <c r="B27" s="158" t="s">
        <v>72</v>
      </c>
      <c r="C27" s="17" t="s">
        <v>70</v>
      </c>
      <c r="D27" s="17" t="s">
        <v>70</v>
      </c>
      <c r="E27" s="17" t="s">
        <v>70</v>
      </c>
      <c r="F27" s="17" t="s">
        <v>70</v>
      </c>
      <c r="G27" s="17" t="s">
        <v>70</v>
      </c>
      <c r="H27" s="17" t="s">
        <v>70</v>
      </c>
      <c r="I27" s="17" t="s">
        <v>70</v>
      </c>
      <c r="J27" s="17" t="s">
        <v>70</v>
      </c>
      <c r="K27" s="17" t="s">
        <v>70</v>
      </c>
      <c r="L27" s="11"/>
    </row>
    <row r="28" spans="1:12" x14ac:dyDescent="0.55000000000000004">
      <c r="A28" s="100"/>
      <c r="B28" s="158" t="s">
        <v>71</v>
      </c>
      <c r="C28" s="17" t="s">
        <v>70</v>
      </c>
      <c r="D28" s="17" t="s">
        <v>70</v>
      </c>
      <c r="E28" s="17" t="s">
        <v>70</v>
      </c>
      <c r="F28" s="17" t="s">
        <v>70</v>
      </c>
      <c r="G28" s="17" t="s">
        <v>70</v>
      </c>
      <c r="H28" s="17" t="s">
        <v>70</v>
      </c>
      <c r="I28" s="17" t="s">
        <v>70</v>
      </c>
      <c r="J28" s="17" t="s">
        <v>70</v>
      </c>
      <c r="K28" s="17" t="s">
        <v>70</v>
      </c>
      <c r="L28" s="11"/>
    </row>
    <row r="29" spans="1:12" x14ac:dyDescent="0.55000000000000004">
      <c r="A29" s="102" t="s">
        <v>41</v>
      </c>
      <c r="B29" s="158" t="s">
        <v>73</v>
      </c>
      <c r="C29" s="17" t="str">
        <f>IF(SUM(C30:C31)=0,"-",(SUM(C30:C31)))</f>
        <v>-</v>
      </c>
      <c r="D29" s="17" t="str">
        <f>IF(SUM(D30:D31)=0,"-",(SUM(D30:D31)))</f>
        <v>-</v>
      </c>
      <c r="E29" s="17" t="str">
        <f>IF(SUM(E30:E31)=0,"-",(SUM(E30:E31)))</f>
        <v>-</v>
      </c>
      <c r="F29" s="17" t="str">
        <f>IF(SUM(F30:F31)=0,"-",(SUM(F30:F31)))</f>
        <v>-</v>
      </c>
      <c r="G29" s="17" t="str">
        <f>IF(SUM(G30:G31)=0,"-",(SUM(G30:G31)))</f>
        <v>-</v>
      </c>
      <c r="H29" s="17" t="str">
        <f>IF(SUM(H30:H31)=0,"-",(SUM(H30:H31)))</f>
        <v>-</v>
      </c>
      <c r="I29" s="17" t="str">
        <f>IF(SUM(I30:I31)=0,"-",(SUM(I30:I31)))</f>
        <v>-</v>
      </c>
      <c r="J29" s="17" t="str">
        <f>IF(SUM(J30:J31)=0,"-",(SUM(J30:J31)))</f>
        <v>-</v>
      </c>
      <c r="K29" s="17" t="str">
        <f>IF(SUM(K30:K31)=0,"-",(SUM(K30:K31)))</f>
        <v>-</v>
      </c>
      <c r="L29" s="11"/>
    </row>
    <row r="30" spans="1:12" x14ac:dyDescent="0.55000000000000004">
      <c r="A30" s="101"/>
      <c r="B30" s="158" t="s">
        <v>72</v>
      </c>
      <c r="C30" s="17" t="s">
        <v>70</v>
      </c>
      <c r="D30" s="17" t="s">
        <v>70</v>
      </c>
      <c r="E30" s="17" t="s">
        <v>70</v>
      </c>
      <c r="F30" s="17" t="s">
        <v>70</v>
      </c>
      <c r="G30" s="17" t="s">
        <v>70</v>
      </c>
      <c r="H30" s="17" t="s">
        <v>70</v>
      </c>
      <c r="I30" s="17" t="s">
        <v>70</v>
      </c>
      <c r="J30" s="17" t="s">
        <v>70</v>
      </c>
      <c r="K30" s="17" t="s">
        <v>70</v>
      </c>
      <c r="L30" s="11"/>
    </row>
    <row r="31" spans="1:12" x14ac:dyDescent="0.55000000000000004">
      <c r="A31" s="100"/>
      <c r="B31" s="158" t="s">
        <v>71</v>
      </c>
      <c r="C31" s="17" t="s">
        <v>70</v>
      </c>
      <c r="D31" s="17" t="s">
        <v>70</v>
      </c>
      <c r="E31" s="17" t="s">
        <v>70</v>
      </c>
      <c r="F31" s="17" t="s">
        <v>70</v>
      </c>
      <c r="G31" s="17" t="s">
        <v>70</v>
      </c>
      <c r="H31" s="17" t="s">
        <v>70</v>
      </c>
      <c r="I31" s="17" t="s">
        <v>70</v>
      </c>
      <c r="J31" s="17" t="s">
        <v>70</v>
      </c>
      <c r="K31" s="17" t="s">
        <v>70</v>
      </c>
      <c r="L31" s="11"/>
    </row>
    <row r="32" spans="1:12" x14ac:dyDescent="0.55000000000000004">
      <c r="A32" s="102" t="s">
        <v>20</v>
      </c>
      <c r="B32" s="158" t="s">
        <v>73</v>
      </c>
      <c r="C32" s="17" t="str">
        <f>IF(SUM(C33:C34)=0,"-",(SUM(C33:C34)))</f>
        <v>-</v>
      </c>
      <c r="D32" s="17" t="str">
        <f>IF(SUM(D33:D34)=0,"-",(SUM(D33:D34)))</f>
        <v>-</v>
      </c>
      <c r="E32" s="17" t="str">
        <f>IF(SUM(E33:E34)=0,"-",(SUM(E33:E34)))</f>
        <v>-</v>
      </c>
      <c r="F32" s="17" t="str">
        <f>IF(SUM(F33:F34)=0,"-",(SUM(F33:F34)))</f>
        <v>-</v>
      </c>
      <c r="G32" s="17" t="str">
        <f>IF(SUM(G33:G34)=0,"-",(SUM(G33:G34)))</f>
        <v>-</v>
      </c>
      <c r="H32" s="17" t="str">
        <f>IF(SUM(H33:H34)=0,"-",(SUM(H33:H34)))</f>
        <v>-</v>
      </c>
      <c r="I32" s="17" t="str">
        <f>IF(SUM(I33:I34)=0,"-",(SUM(I33:I34)))</f>
        <v>-</v>
      </c>
      <c r="J32" s="17" t="str">
        <f>IF(SUM(J33:J34)=0,"-",(SUM(J33:J34)))</f>
        <v>-</v>
      </c>
      <c r="K32" s="17" t="str">
        <f>IF(SUM(K33:K34)=0,"-",(SUM(K33:K34)))</f>
        <v>-</v>
      </c>
      <c r="L32" s="11"/>
    </row>
    <row r="33" spans="1:12" x14ac:dyDescent="0.55000000000000004">
      <c r="A33" s="101"/>
      <c r="B33" s="158" t="s">
        <v>72</v>
      </c>
      <c r="C33" s="17" t="s">
        <v>70</v>
      </c>
      <c r="D33" s="17" t="s">
        <v>70</v>
      </c>
      <c r="E33" s="17" t="s">
        <v>70</v>
      </c>
      <c r="F33" s="17" t="s">
        <v>70</v>
      </c>
      <c r="G33" s="17" t="s">
        <v>70</v>
      </c>
      <c r="H33" s="17" t="s">
        <v>70</v>
      </c>
      <c r="I33" s="17" t="s">
        <v>70</v>
      </c>
      <c r="J33" s="17" t="s">
        <v>70</v>
      </c>
      <c r="K33" s="17" t="s">
        <v>70</v>
      </c>
      <c r="L33" s="11"/>
    </row>
    <row r="34" spans="1:12" x14ac:dyDescent="0.55000000000000004">
      <c r="A34" s="100"/>
      <c r="B34" s="158" t="s">
        <v>71</v>
      </c>
      <c r="C34" s="17" t="s">
        <v>70</v>
      </c>
      <c r="D34" s="17" t="s">
        <v>70</v>
      </c>
      <c r="E34" s="17" t="s">
        <v>70</v>
      </c>
      <c r="F34" s="17" t="s">
        <v>70</v>
      </c>
      <c r="G34" s="17" t="s">
        <v>70</v>
      </c>
      <c r="H34" s="17" t="s">
        <v>70</v>
      </c>
      <c r="I34" s="17" t="s">
        <v>70</v>
      </c>
      <c r="J34" s="17" t="s">
        <v>70</v>
      </c>
      <c r="K34" s="17" t="s">
        <v>70</v>
      </c>
      <c r="L34" s="11"/>
    </row>
    <row r="35" spans="1:12" x14ac:dyDescent="0.55000000000000004">
      <c r="A35" s="102" t="s">
        <v>19</v>
      </c>
      <c r="B35" s="158" t="s">
        <v>73</v>
      </c>
      <c r="C35" s="17" t="str">
        <f>IF(SUM(C36:C37)=0,"-",(SUM(C36:C37)))</f>
        <v>-</v>
      </c>
      <c r="D35" s="17" t="str">
        <f>IF(SUM(D36:D37)=0,"-",(SUM(D36:D37)))</f>
        <v>-</v>
      </c>
      <c r="E35" s="17" t="str">
        <f>IF(SUM(E36:E37)=0,"-",(SUM(E36:E37)))</f>
        <v>-</v>
      </c>
      <c r="F35" s="17" t="str">
        <f>IF(SUM(F36:F37)=0,"-",(SUM(F36:F37)))</f>
        <v>-</v>
      </c>
      <c r="G35" s="17" t="str">
        <f>IF(SUM(G36:G37)=0,"-",(SUM(G36:G37)))</f>
        <v>-</v>
      </c>
      <c r="H35" s="17" t="str">
        <f>IF(SUM(H36:H37)=0,"-",(SUM(H36:H37)))</f>
        <v>-</v>
      </c>
      <c r="I35" s="17" t="str">
        <f>IF(SUM(I36:I37)=0,"-",(SUM(I36:I37)))</f>
        <v>-</v>
      </c>
      <c r="J35" s="17" t="str">
        <f>IF(SUM(J36:J37)=0,"-",(SUM(J36:J37)))</f>
        <v>-</v>
      </c>
      <c r="K35" s="17" t="str">
        <f>IF(SUM(K36:K37)=0,"-",(SUM(K36:K37)))</f>
        <v>-</v>
      </c>
      <c r="L35" s="11"/>
    </row>
    <row r="36" spans="1:12" x14ac:dyDescent="0.55000000000000004">
      <c r="A36" s="101"/>
      <c r="B36" s="158" t="s">
        <v>72</v>
      </c>
      <c r="C36" s="17" t="s">
        <v>70</v>
      </c>
      <c r="D36" s="17" t="s">
        <v>70</v>
      </c>
      <c r="E36" s="17" t="s">
        <v>70</v>
      </c>
      <c r="F36" s="17" t="s">
        <v>70</v>
      </c>
      <c r="G36" s="17" t="s">
        <v>70</v>
      </c>
      <c r="H36" s="17" t="s">
        <v>70</v>
      </c>
      <c r="I36" s="17" t="s">
        <v>70</v>
      </c>
      <c r="J36" s="17" t="s">
        <v>70</v>
      </c>
      <c r="K36" s="17" t="s">
        <v>70</v>
      </c>
      <c r="L36" s="11"/>
    </row>
    <row r="37" spans="1:12" x14ac:dyDescent="0.55000000000000004">
      <c r="A37" s="100"/>
      <c r="B37" s="158" t="s">
        <v>71</v>
      </c>
      <c r="C37" s="17" t="s">
        <v>70</v>
      </c>
      <c r="D37" s="17" t="s">
        <v>70</v>
      </c>
      <c r="E37" s="17" t="s">
        <v>70</v>
      </c>
      <c r="F37" s="17" t="s">
        <v>70</v>
      </c>
      <c r="G37" s="17" t="s">
        <v>70</v>
      </c>
      <c r="H37" s="17" t="s">
        <v>70</v>
      </c>
      <c r="I37" s="17" t="s">
        <v>70</v>
      </c>
      <c r="J37" s="17" t="s">
        <v>70</v>
      </c>
      <c r="K37" s="17" t="s">
        <v>70</v>
      </c>
      <c r="L37" s="11"/>
    </row>
    <row r="38" spans="1:12" x14ac:dyDescent="0.55000000000000004">
      <c r="A38" s="102" t="s">
        <v>18</v>
      </c>
      <c r="B38" s="158" t="s">
        <v>73</v>
      </c>
      <c r="C38" s="17" t="str">
        <f>IF(SUM(C39:C40)=0,"-",(SUM(C39:C40)))</f>
        <v>-</v>
      </c>
      <c r="D38" s="17" t="str">
        <f>IF(SUM(D39:D40)=0,"-",(SUM(D39:D40)))</f>
        <v>-</v>
      </c>
      <c r="E38" s="17" t="str">
        <f>IF(SUM(E39:E40)=0,"-",(SUM(E39:E40)))</f>
        <v>-</v>
      </c>
      <c r="F38" s="17" t="str">
        <f>IF(SUM(F39:F40)=0,"-",(SUM(F39:F40)))</f>
        <v>-</v>
      </c>
      <c r="G38" s="17" t="str">
        <f>IF(SUM(G39:G40)=0,"-",(SUM(G39:G40)))</f>
        <v>-</v>
      </c>
      <c r="H38" s="17" t="str">
        <f>IF(SUM(H39:H40)=0,"-",(SUM(H39:H40)))</f>
        <v>-</v>
      </c>
      <c r="I38" s="17" t="str">
        <f>IF(SUM(I39:I40)=0,"-",(SUM(I39:I40)))</f>
        <v>-</v>
      </c>
      <c r="J38" s="17" t="str">
        <f>IF(SUM(J39:J40)=0,"-",(SUM(J39:J40)))</f>
        <v>-</v>
      </c>
      <c r="K38" s="17" t="str">
        <f>IF(SUM(K39:K40)=0,"-",(SUM(K39:K40)))</f>
        <v>-</v>
      </c>
      <c r="L38" s="11"/>
    </row>
    <row r="39" spans="1:12" x14ac:dyDescent="0.55000000000000004">
      <c r="A39" s="101"/>
      <c r="B39" s="158" t="s">
        <v>72</v>
      </c>
      <c r="C39" s="17" t="s">
        <v>70</v>
      </c>
      <c r="D39" s="17" t="s">
        <v>70</v>
      </c>
      <c r="E39" s="17" t="s">
        <v>70</v>
      </c>
      <c r="F39" s="17" t="s">
        <v>70</v>
      </c>
      <c r="G39" s="17" t="s">
        <v>70</v>
      </c>
      <c r="H39" s="17" t="s">
        <v>70</v>
      </c>
      <c r="I39" s="17" t="s">
        <v>70</v>
      </c>
      <c r="J39" s="17" t="s">
        <v>70</v>
      </c>
      <c r="K39" s="17" t="s">
        <v>70</v>
      </c>
      <c r="L39" s="11"/>
    </row>
    <row r="40" spans="1:12" x14ac:dyDescent="0.55000000000000004">
      <c r="A40" s="100"/>
      <c r="B40" s="158" t="s">
        <v>71</v>
      </c>
      <c r="C40" s="17" t="s">
        <v>70</v>
      </c>
      <c r="D40" s="17" t="s">
        <v>70</v>
      </c>
      <c r="E40" s="17" t="s">
        <v>70</v>
      </c>
      <c r="F40" s="17" t="s">
        <v>70</v>
      </c>
      <c r="G40" s="17" t="s">
        <v>70</v>
      </c>
      <c r="H40" s="17" t="s">
        <v>70</v>
      </c>
      <c r="I40" s="17" t="s">
        <v>70</v>
      </c>
      <c r="J40" s="17" t="s">
        <v>70</v>
      </c>
      <c r="K40" s="17" t="s">
        <v>70</v>
      </c>
      <c r="L40" s="11"/>
    </row>
    <row r="41" spans="1:12" x14ac:dyDescent="0.55000000000000004">
      <c r="A41" s="159" t="s">
        <v>17</v>
      </c>
      <c r="B41" s="113" t="s">
        <v>67</v>
      </c>
      <c r="C41" s="22">
        <f>C44</f>
        <v>6</v>
      </c>
      <c r="D41" s="22" t="str">
        <f>D44</f>
        <v>-</v>
      </c>
      <c r="E41" s="22">
        <f>E44</f>
        <v>17</v>
      </c>
      <c r="F41" s="22">
        <f>F44</f>
        <v>23</v>
      </c>
      <c r="G41" s="22">
        <f>G44</f>
        <v>2</v>
      </c>
      <c r="H41" s="22" t="str">
        <f>H44</f>
        <v>-</v>
      </c>
      <c r="I41" s="22" t="str">
        <f>I44</f>
        <v>-</v>
      </c>
      <c r="J41" s="22" t="str">
        <f>J44</f>
        <v>-</v>
      </c>
      <c r="K41" s="22">
        <f>K44</f>
        <v>2</v>
      </c>
      <c r="L41" s="11"/>
    </row>
    <row r="42" spans="1:12" x14ac:dyDescent="0.55000000000000004">
      <c r="A42" s="161"/>
      <c r="B42" s="113" t="s">
        <v>66</v>
      </c>
      <c r="C42" s="22">
        <f>C45</f>
        <v>3</v>
      </c>
      <c r="D42" s="22" t="str">
        <f>D45</f>
        <v>-</v>
      </c>
      <c r="E42" s="22">
        <f>E45</f>
        <v>9</v>
      </c>
      <c r="F42" s="22">
        <f>F45</f>
        <v>12</v>
      </c>
      <c r="G42" s="22">
        <f>G45</f>
        <v>2</v>
      </c>
      <c r="H42" s="22" t="str">
        <f>H45</f>
        <v>-</v>
      </c>
      <c r="I42" s="22" t="str">
        <f>I45</f>
        <v>-</v>
      </c>
      <c r="J42" s="22" t="str">
        <f>J45</f>
        <v>-</v>
      </c>
      <c r="K42" s="22">
        <f>K45</f>
        <v>2</v>
      </c>
      <c r="L42" s="11"/>
    </row>
    <row r="43" spans="1:12" x14ac:dyDescent="0.55000000000000004">
      <c r="A43" s="160"/>
      <c r="B43" s="113" t="s">
        <v>65</v>
      </c>
      <c r="C43" s="22">
        <f>C46</f>
        <v>3</v>
      </c>
      <c r="D43" s="22" t="str">
        <f>D46</f>
        <v>-</v>
      </c>
      <c r="E43" s="22">
        <f>E46</f>
        <v>8</v>
      </c>
      <c r="F43" s="22">
        <f>F46</f>
        <v>11</v>
      </c>
      <c r="G43" s="22" t="str">
        <f>G46</f>
        <v>-</v>
      </c>
      <c r="H43" s="22" t="str">
        <f>H46</f>
        <v>-</v>
      </c>
      <c r="I43" s="22" t="str">
        <f>I46</f>
        <v>-</v>
      </c>
      <c r="J43" s="22" t="str">
        <f>J46</f>
        <v>-</v>
      </c>
      <c r="K43" s="22" t="str">
        <f>K46</f>
        <v>-</v>
      </c>
      <c r="L43" s="11"/>
    </row>
    <row r="44" spans="1:12" x14ac:dyDescent="0.55000000000000004">
      <c r="A44" s="109" t="s">
        <v>16</v>
      </c>
      <c r="B44" s="105" t="s">
        <v>67</v>
      </c>
      <c r="C44" s="20">
        <v>6</v>
      </c>
      <c r="D44" s="20" t="s">
        <v>4</v>
      </c>
      <c r="E44" s="20">
        <v>17</v>
      </c>
      <c r="F44" s="20">
        <v>23</v>
      </c>
      <c r="G44" s="20">
        <v>2</v>
      </c>
      <c r="H44" s="20" t="s">
        <v>4</v>
      </c>
      <c r="I44" s="20" t="s">
        <v>4</v>
      </c>
      <c r="J44" s="20" t="s">
        <v>4</v>
      </c>
      <c r="K44" s="20">
        <v>2</v>
      </c>
      <c r="L44" s="11"/>
    </row>
    <row r="45" spans="1:12" x14ac:dyDescent="0.55000000000000004">
      <c r="A45" s="108"/>
      <c r="B45" s="105" t="s">
        <v>66</v>
      </c>
      <c r="C45" s="20">
        <v>3</v>
      </c>
      <c r="D45" s="20" t="s">
        <v>4</v>
      </c>
      <c r="E45" s="20">
        <v>9</v>
      </c>
      <c r="F45" s="20">
        <v>12</v>
      </c>
      <c r="G45" s="20">
        <v>2</v>
      </c>
      <c r="H45" s="20" t="s">
        <v>4</v>
      </c>
      <c r="I45" s="20" t="s">
        <v>4</v>
      </c>
      <c r="J45" s="20" t="s">
        <v>4</v>
      </c>
      <c r="K45" s="20">
        <v>2</v>
      </c>
      <c r="L45" s="11"/>
    </row>
    <row r="46" spans="1:12" x14ac:dyDescent="0.55000000000000004">
      <c r="A46" s="106"/>
      <c r="B46" s="105" t="s">
        <v>65</v>
      </c>
      <c r="C46" s="20">
        <v>3</v>
      </c>
      <c r="D46" s="20" t="s">
        <v>4</v>
      </c>
      <c r="E46" s="20">
        <v>8</v>
      </c>
      <c r="F46" s="20">
        <v>11</v>
      </c>
      <c r="G46" s="20" t="s">
        <v>4</v>
      </c>
      <c r="H46" s="20" t="s">
        <v>4</v>
      </c>
      <c r="I46" s="20" t="s">
        <v>4</v>
      </c>
      <c r="J46" s="20" t="s">
        <v>4</v>
      </c>
      <c r="K46" s="20" t="s">
        <v>4</v>
      </c>
      <c r="L46" s="11"/>
    </row>
    <row r="47" spans="1:12" x14ac:dyDescent="0.55000000000000004">
      <c r="A47" s="102" t="s">
        <v>15</v>
      </c>
      <c r="B47" s="158" t="s">
        <v>67</v>
      </c>
      <c r="C47" s="17" t="s">
        <v>4</v>
      </c>
      <c r="D47" s="17" t="s">
        <v>4</v>
      </c>
      <c r="E47" s="17" t="s">
        <v>4</v>
      </c>
      <c r="F47" s="17" t="s">
        <v>4</v>
      </c>
      <c r="G47" s="17" t="s">
        <v>4</v>
      </c>
      <c r="H47" s="17" t="s">
        <v>4</v>
      </c>
      <c r="I47" s="17" t="s">
        <v>4</v>
      </c>
      <c r="J47" s="17" t="s">
        <v>4</v>
      </c>
      <c r="K47" s="17" t="s">
        <v>4</v>
      </c>
      <c r="L47" s="11"/>
    </row>
    <row r="48" spans="1:12" x14ac:dyDescent="0.55000000000000004">
      <c r="A48" s="101"/>
      <c r="B48" s="158" t="s">
        <v>66</v>
      </c>
      <c r="C48" s="17">
        <v>0</v>
      </c>
      <c r="D48" s="17">
        <v>0</v>
      </c>
      <c r="E48" s="17">
        <v>0</v>
      </c>
      <c r="F48" s="17">
        <v>0</v>
      </c>
      <c r="G48" s="17">
        <v>0</v>
      </c>
      <c r="H48" s="17">
        <v>0</v>
      </c>
      <c r="I48" s="17">
        <v>0</v>
      </c>
      <c r="J48" s="17"/>
      <c r="K48" s="17">
        <v>0</v>
      </c>
      <c r="L48" s="11"/>
    </row>
    <row r="49" spans="1:12" x14ac:dyDescent="0.55000000000000004">
      <c r="A49" s="100"/>
      <c r="B49" s="158" t="s">
        <v>65</v>
      </c>
      <c r="C49" s="17">
        <v>0</v>
      </c>
      <c r="D49" s="17">
        <v>0</v>
      </c>
      <c r="E49" s="17">
        <v>0</v>
      </c>
      <c r="F49" s="17">
        <v>0</v>
      </c>
      <c r="G49" s="17">
        <v>0</v>
      </c>
      <c r="H49" s="17">
        <v>0</v>
      </c>
      <c r="I49" s="17">
        <v>0</v>
      </c>
      <c r="J49" s="17">
        <v>0</v>
      </c>
      <c r="K49" s="17">
        <v>0</v>
      </c>
      <c r="L49" s="11"/>
    </row>
    <row r="50" spans="1:12" x14ac:dyDescent="0.55000000000000004">
      <c r="A50" s="102" t="s">
        <v>14</v>
      </c>
      <c r="B50" s="158" t="s">
        <v>67</v>
      </c>
      <c r="C50" s="17" t="s">
        <v>4</v>
      </c>
      <c r="D50" s="17" t="s">
        <v>4</v>
      </c>
      <c r="E50" s="17" t="s">
        <v>4</v>
      </c>
      <c r="F50" s="17" t="s">
        <v>4</v>
      </c>
      <c r="G50" s="17" t="s">
        <v>4</v>
      </c>
      <c r="H50" s="17" t="s">
        <v>4</v>
      </c>
      <c r="I50" s="17" t="s">
        <v>4</v>
      </c>
      <c r="J50" s="17" t="s">
        <v>4</v>
      </c>
      <c r="K50" s="17" t="s">
        <v>4</v>
      </c>
      <c r="L50" s="11"/>
    </row>
    <row r="51" spans="1:12" x14ac:dyDescent="0.55000000000000004">
      <c r="A51" s="101"/>
      <c r="B51" s="158" t="s">
        <v>66</v>
      </c>
      <c r="C51" s="17">
        <v>0</v>
      </c>
      <c r="D51" s="17">
        <v>0</v>
      </c>
      <c r="E51" s="17">
        <v>0</v>
      </c>
      <c r="F51" s="17">
        <v>0</v>
      </c>
      <c r="G51" s="17">
        <v>0</v>
      </c>
      <c r="H51" s="17">
        <v>0</v>
      </c>
      <c r="I51" s="17">
        <v>0</v>
      </c>
      <c r="J51" s="17">
        <v>0</v>
      </c>
      <c r="K51" s="17">
        <v>0</v>
      </c>
      <c r="L51" s="11"/>
    </row>
    <row r="52" spans="1:12" x14ac:dyDescent="0.55000000000000004">
      <c r="A52" s="100"/>
      <c r="B52" s="158" t="s">
        <v>65</v>
      </c>
      <c r="C52" s="17">
        <v>0</v>
      </c>
      <c r="D52" s="17">
        <v>0</v>
      </c>
      <c r="E52" s="17">
        <v>0</v>
      </c>
      <c r="F52" s="17">
        <v>0</v>
      </c>
      <c r="G52" s="17">
        <v>0</v>
      </c>
      <c r="H52" s="17">
        <v>0</v>
      </c>
      <c r="I52" s="17">
        <v>0</v>
      </c>
      <c r="J52" s="17">
        <v>0</v>
      </c>
      <c r="K52" s="17">
        <v>0</v>
      </c>
      <c r="L52" s="11"/>
    </row>
    <row r="53" spans="1:12" x14ac:dyDescent="0.55000000000000004">
      <c r="A53" s="102" t="s">
        <v>13</v>
      </c>
      <c r="B53" s="158" t="s">
        <v>67</v>
      </c>
      <c r="C53" s="17">
        <v>6</v>
      </c>
      <c r="D53" s="17" t="s">
        <v>4</v>
      </c>
      <c r="E53" s="17">
        <v>17</v>
      </c>
      <c r="F53" s="17">
        <v>23</v>
      </c>
      <c r="G53" s="17">
        <v>2</v>
      </c>
      <c r="H53" s="17" t="s">
        <v>4</v>
      </c>
      <c r="I53" s="17" t="s">
        <v>4</v>
      </c>
      <c r="J53" s="17" t="s">
        <v>4</v>
      </c>
      <c r="K53" s="17">
        <v>2</v>
      </c>
      <c r="L53" s="11"/>
    </row>
    <row r="54" spans="1:12" x14ac:dyDescent="0.55000000000000004">
      <c r="A54" s="101"/>
      <c r="B54" s="158" t="s">
        <v>66</v>
      </c>
      <c r="C54" s="17">
        <v>3</v>
      </c>
      <c r="D54" s="17">
        <v>0</v>
      </c>
      <c r="E54" s="17">
        <v>9</v>
      </c>
      <c r="F54" s="17">
        <v>12</v>
      </c>
      <c r="G54" s="17">
        <v>2</v>
      </c>
      <c r="H54" s="17">
        <v>0</v>
      </c>
      <c r="I54" s="17">
        <v>0</v>
      </c>
      <c r="J54" s="17">
        <v>0</v>
      </c>
      <c r="K54" s="17">
        <v>2</v>
      </c>
      <c r="L54" s="11"/>
    </row>
    <row r="55" spans="1:12" x14ac:dyDescent="0.55000000000000004">
      <c r="A55" s="100"/>
      <c r="B55" s="158" t="s">
        <v>65</v>
      </c>
      <c r="C55" s="17">
        <v>3</v>
      </c>
      <c r="D55" s="17">
        <v>0</v>
      </c>
      <c r="E55" s="17">
        <v>8</v>
      </c>
      <c r="F55" s="17">
        <v>11</v>
      </c>
      <c r="G55" s="17">
        <v>0</v>
      </c>
      <c r="H55" s="17">
        <v>0</v>
      </c>
      <c r="I55" s="17">
        <v>0</v>
      </c>
      <c r="J55" s="17">
        <v>0</v>
      </c>
      <c r="K55" s="17">
        <v>0</v>
      </c>
      <c r="L55" s="11"/>
    </row>
    <row r="56" spans="1:12" x14ac:dyDescent="0.55000000000000004">
      <c r="A56" s="102" t="s">
        <v>12</v>
      </c>
      <c r="B56" s="158" t="s">
        <v>67</v>
      </c>
      <c r="C56" s="17" t="s">
        <v>4</v>
      </c>
      <c r="D56" s="17" t="s">
        <v>4</v>
      </c>
      <c r="E56" s="17" t="s">
        <v>4</v>
      </c>
      <c r="F56" s="17" t="s">
        <v>4</v>
      </c>
      <c r="G56" s="17" t="s">
        <v>4</v>
      </c>
      <c r="H56" s="17" t="s">
        <v>4</v>
      </c>
      <c r="I56" s="17" t="s">
        <v>4</v>
      </c>
      <c r="J56" s="17" t="s">
        <v>4</v>
      </c>
      <c r="K56" s="17" t="s">
        <v>4</v>
      </c>
      <c r="L56" s="11"/>
    </row>
    <row r="57" spans="1:12" x14ac:dyDescent="0.55000000000000004">
      <c r="A57" s="101"/>
      <c r="B57" s="158" t="s">
        <v>66</v>
      </c>
      <c r="C57" s="17">
        <v>0</v>
      </c>
      <c r="D57" s="17">
        <v>0</v>
      </c>
      <c r="E57" s="17">
        <v>0</v>
      </c>
      <c r="F57" s="17">
        <v>0</v>
      </c>
      <c r="G57" s="17">
        <v>0</v>
      </c>
      <c r="H57" s="17">
        <v>0</v>
      </c>
      <c r="I57" s="17">
        <v>0</v>
      </c>
      <c r="J57" s="17">
        <v>0</v>
      </c>
      <c r="K57" s="17">
        <v>0</v>
      </c>
      <c r="L57" s="11"/>
    </row>
    <row r="58" spans="1:12" x14ac:dyDescent="0.55000000000000004">
      <c r="A58" s="100"/>
      <c r="B58" s="158" t="s">
        <v>65</v>
      </c>
      <c r="C58" s="17">
        <v>0</v>
      </c>
      <c r="D58" s="17">
        <v>0</v>
      </c>
      <c r="E58" s="17">
        <v>0</v>
      </c>
      <c r="F58" s="17">
        <v>0</v>
      </c>
      <c r="G58" s="17">
        <v>0</v>
      </c>
      <c r="H58" s="17">
        <v>0</v>
      </c>
      <c r="I58" s="17">
        <v>0</v>
      </c>
      <c r="J58" s="17">
        <v>0</v>
      </c>
      <c r="K58" s="17">
        <v>0</v>
      </c>
      <c r="L58" s="11"/>
    </row>
    <row r="59" spans="1:12" x14ac:dyDescent="0.55000000000000004">
      <c r="A59" s="159" t="s">
        <v>11</v>
      </c>
      <c r="B59" s="113" t="s">
        <v>67</v>
      </c>
      <c r="C59" s="22">
        <f>SUM(C60:C61)</f>
        <v>0</v>
      </c>
      <c r="D59" s="22" t="s">
        <v>4</v>
      </c>
      <c r="E59" s="22">
        <f>SUM(E60:E61)</f>
        <v>0</v>
      </c>
      <c r="F59" s="22">
        <f>SUM(F60:F61)</f>
        <v>0</v>
      </c>
      <c r="G59" s="22" t="s">
        <v>4</v>
      </c>
      <c r="H59" s="22" t="s">
        <v>4</v>
      </c>
      <c r="I59" s="22" t="s">
        <v>4</v>
      </c>
      <c r="J59" s="22" t="s">
        <v>4</v>
      </c>
      <c r="K59" s="22" t="s">
        <v>4</v>
      </c>
      <c r="L59" s="11"/>
    </row>
    <row r="60" spans="1:12" x14ac:dyDescent="0.55000000000000004">
      <c r="A60" s="115"/>
      <c r="B60" s="113" t="s">
        <v>66</v>
      </c>
      <c r="C60" s="22" t="str">
        <f>C63</f>
        <v>-</v>
      </c>
      <c r="D60" s="22" t="str">
        <f>D63</f>
        <v>-</v>
      </c>
      <c r="E60" s="22" t="str">
        <f>E63</f>
        <v>-</v>
      </c>
      <c r="F60" s="22" t="str">
        <f>F63</f>
        <v>-</v>
      </c>
      <c r="G60" s="22" t="str">
        <f>G63</f>
        <v>-</v>
      </c>
      <c r="H60" s="22" t="str">
        <f>H63</f>
        <v>-</v>
      </c>
      <c r="I60" s="22" t="str">
        <f>I63</f>
        <v>-</v>
      </c>
      <c r="J60" s="22" t="str">
        <f>J63</f>
        <v>-</v>
      </c>
      <c r="K60" s="22" t="str">
        <f>K63</f>
        <v>-</v>
      </c>
      <c r="L60" s="11"/>
    </row>
    <row r="61" spans="1:12" x14ac:dyDescent="0.55000000000000004">
      <c r="A61" s="114"/>
      <c r="B61" s="113" t="s">
        <v>65</v>
      </c>
      <c r="C61" s="22" t="str">
        <f>C64</f>
        <v>-</v>
      </c>
      <c r="D61" s="22" t="str">
        <f>D64</f>
        <v>-</v>
      </c>
      <c r="E61" s="22" t="str">
        <f>E64</f>
        <v>-</v>
      </c>
      <c r="F61" s="22" t="str">
        <f>F64</f>
        <v>-</v>
      </c>
      <c r="G61" s="22" t="str">
        <f>G64</f>
        <v>-</v>
      </c>
      <c r="H61" s="22" t="str">
        <f>H64</f>
        <v>-</v>
      </c>
      <c r="I61" s="22" t="str">
        <f>I64</f>
        <v>-</v>
      </c>
      <c r="J61" s="22" t="str">
        <f>J64</f>
        <v>-</v>
      </c>
      <c r="K61" s="22" t="str">
        <f>K64</f>
        <v>-</v>
      </c>
      <c r="L61" s="11"/>
    </row>
    <row r="62" spans="1:12" x14ac:dyDescent="0.55000000000000004">
      <c r="A62" s="109" t="s">
        <v>10</v>
      </c>
      <c r="B62" s="105" t="s">
        <v>67</v>
      </c>
      <c r="C62" s="20" t="s">
        <v>4</v>
      </c>
      <c r="D62" s="20" t="s">
        <v>4</v>
      </c>
      <c r="E62" s="20" t="s">
        <v>4</v>
      </c>
      <c r="F62" s="20" t="s">
        <v>4</v>
      </c>
      <c r="G62" s="20" t="s">
        <v>4</v>
      </c>
      <c r="H62" s="20" t="s">
        <v>4</v>
      </c>
      <c r="I62" s="20" t="s">
        <v>4</v>
      </c>
      <c r="J62" s="20" t="s">
        <v>4</v>
      </c>
      <c r="K62" s="20" t="s">
        <v>4</v>
      </c>
      <c r="L62" s="11"/>
    </row>
    <row r="63" spans="1:12" x14ac:dyDescent="0.55000000000000004">
      <c r="A63" s="108"/>
      <c r="B63" s="105" t="s">
        <v>66</v>
      </c>
      <c r="C63" s="20" t="s">
        <v>4</v>
      </c>
      <c r="D63" s="20" t="s">
        <v>4</v>
      </c>
      <c r="E63" s="20" t="s">
        <v>4</v>
      </c>
      <c r="F63" s="20" t="s">
        <v>4</v>
      </c>
      <c r="G63" s="20" t="s">
        <v>4</v>
      </c>
      <c r="H63" s="20" t="s">
        <v>4</v>
      </c>
      <c r="I63" s="20" t="s">
        <v>4</v>
      </c>
      <c r="J63" s="20" t="s">
        <v>4</v>
      </c>
      <c r="K63" s="20" t="s">
        <v>4</v>
      </c>
      <c r="L63" s="11"/>
    </row>
    <row r="64" spans="1:12" x14ac:dyDescent="0.55000000000000004">
      <c r="A64" s="106"/>
      <c r="B64" s="105" t="s">
        <v>65</v>
      </c>
      <c r="C64" s="20" t="s">
        <v>4</v>
      </c>
      <c r="D64" s="20" t="s">
        <v>4</v>
      </c>
      <c r="E64" s="20" t="s">
        <v>4</v>
      </c>
      <c r="F64" s="20" t="s">
        <v>4</v>
      </c>
      <c r="G64" s="20" t="s">
        <v>4</v>
      </c>
      <c r="H64" s="20" t="s">
        <v>4</v>
      </c>
      <c r="I64" s="20" t="s">
        <v>4</v>
      </c>
      <c r="J64" s="20" t="s">
        <v>4</v>
      </c>
      <c r="K64" s="20" t="s">
        <v>4</v>
      </c>
      <c r="L64" s="11"/>
    </row>
    <row r="65" spans="1:12" x14ac:dyDescent="0.55000000000000004">
      <c r="A65" s="102" t="s">
        <v>9</v>
      </c>
      <c r="B65" s="158" t="s">
        <v>67</v>
      </c>
      <c r="C65" s="17" t="s">
        <v>4</v>
      </c>
      <c r="D65" s="17" t="s">
        <v>4</v>
      </c>
      <c r="E65" s="17" t="s">
        <v>4</v>
      </c>
      <c r="F65" s="17" t="s">
        <v>4</v>
      </c>
      <c r="G65" s="17" t="s">
        <v>4</v>
      </c>
      <c r="H65" s="17" t="s">
        <v>4</v>
      </c>
      <c r="I65" s="17" t="s">
        <v>4</v>
      </c>
      <c r="J65" s="17" t="s">
        <v>4</v>
      </c>
      <c r="K65" s="17" t="s">
        <v>4</v>
      </c>
      <c r="L65" s="11"/>
    </row>
    <row r="66" spans="1:12" x14ac:dyDescent="0.55000000000000004">
      <c r="A66" s="101"/>
      <c r="B66" s="158" t="s">
        <v>66</v>
      </c>
      <c r="C66" s="17" t="s">
        <v>4</v>
      </c>
      <c r="D66" s="17" t="s">
        <v>4</v>
      </c>
      <c r="E66" s="17" t="s">
        <v>4</v>
      </c>
      <c r="F66" s="17" t="s">
        <v>4</v>
      </c>
      <c r="G66" s="17" t="s">
        <v>4</v>
      </c>
      <c r="H66" s="17" t="s">
        <v>4</v>
      </c>
      <c r="I66" s="17" t="s">
        <v>4</v>
      </c>
      <c r="J66" s="17" t="s">
        <v>4</v>
      </c>
      <c r="K66" s="17" t="s">
        <v>4</v>
      </c>
      <c r="L66" s="11"/>
    </row>
    <row r="67" spans="1:12" x14ac:dyDescent="0.55000000000000004">
      <c r="A67" s="100"/>
      <c r="B67" s="158" t="s">
        <v>65</v>
      </c>
      <c r="C67" s="17" t="s">
        <v>4</v>
      </c>
      <c r="D67" s="17" t="s">
        <v>4</v>
      </c>
      <c r="E67" s="17" t="s">
        <v>4</v>
      </c>
      <c r="F67" s="17" t="s">
        <v>4</v>
      </c>
      <c r="G67" s="17" t="s">
        <v>4</v>
      </c>
      <c r="H67" s="17" t="s">
        <v>4</v>
      </c>
      <c r="I67" s="17" t="s">
        <v>4</v>
      </c>
      <c r="J67" s="17" t="s">
        <v>4</v>
      </c>
      <c r="K67" s="17" t="s">
        <v>4</v>
      </c>
      <c r="L67" s="11"/>
    </row>
    <row r="68" spans="1:12" x14ac:dyDescent="0.55000000000000004">
      <c r="A68" s="102" t="s">
        <v>8</v>
      </c>
      <c r="B68" s="158" t="s">
        <v>67</v>
      </c>
      <c r="C68" s="17" t="s">
        <v>4</v>
      </c>
      <c r="D68" s="17" t="s">
        <v>4</v>
      </c>
      <c r="E68" s="17" t="s">
        <v>4</v>
      </c>
      <c r="F68" s="17" t="s">
        <v>4</v>
      </c>
      <c r="G68" s="17" t="s">
        <v>4</v>
      </c>
      <c r="H68" s="17" t="s">
        <v>4</v>
      </c>
      <c r="I68" s="17" t="s">
        <v>4</v>
      </c>
      <c r="J68" s="17" t="s">
        <v>4</v>
      </c>
      <c r="K68" s="17" t="s">
        <v>4</v>
      </c>
      <c r="L68" s="11"/>
    </row>
    <row r="69" spans="1:12" x14ac:dyDescent="0.55000000000000004">
      <c r="A69" s="101"/>
      <c r="B69" s="158" t="s">
        <v>66</v>
      </c>
      <c r="C69" s="17" t="s">
        <v>4</v>
      </c>
      <c r="D69" s="17" t="s">
        <v>4</v>
      </c>
      <c r="E69" s="17" t="s">
        <v>4</v>
      </c>
      <c r="F69" s="17" t="s">
        <v>4</v>
      </c>
      <c r="G69" s="17" t="s">
        <v>4</v>
      </c>
      <c r="H69" s="17" t="s">
        <v>4</v>
      </c>
      <c r="I69" s="17" t="s">
        <v>4</v>
      </c>
      <c r="J69" s="17" t="s">
        <v>4</v>
      </c>
      <c r="K69" s="17" t="s">
        <v>4</v>
      </c>
      <c r="L69" s="11"/>
    </row>
    <row r="70" spans="1:12" x14ac:dyDescent="0.55000000000000004">
      <c r="A70" s="100"/>
      <c r="B70" s="158" t="s">
        <v>65</v>
      </c>
      <c r="C70" s="17" t="s">
        <v>4</v>
      </c>
      <c r="D70" s="17" t="s">
        <v>4</v>
      </c>
      <c r="E70" s="17" t="s">
        <v>4</v>
      </c>
      <c r="F70" s="17" t="s">
        <v>4</v>
      </c>
      <c r="G70" s="17" t="s">
        <v>4</v>
      </c>
      <c r="H70" s="17" t="s">
        <v>4</v>
      </c>
      <c r="I70" s="17" t="s">
        <v>4</v>
      </c>
      <c r="J70" s="17" t="s">
        <v>4</v>
      </c>
      <c r="K70" s="17" t="s">
        <v>4</v>
      </c>
      <c r="L70" s="11"/>
    </row>
    <row r="71" spans="1:12" x14ac:dyDescent="0.55000000000000004">
      <c r="A71" s="102" t="s">
        <v>7</v>
      </c>
      <c r="B71" s="158" t="s">
        <v>67</v>
      </c>
      <c r="C71" s="17" t="s">
        <v>4</v>
      </c>
      <c r="D71" s="17" t="s">
        <v>4</v>
      </c>
      <c r="E71" s="17" t="s">
        <v>4</v>
      </c>
      <c r="F71" s="17" t="s">
        <v>4</v>
      </c>
      <c r="G71" s="17" t="s">
        <v>4</v>
      </c>
      <c r="H71" s="17" t="s">
        <v>4</v>
      </c>
      <c r="I71" s="17" t="s">
        <v>4</v>
      </c>
      <c r="J71" s="17" t="s">
        <v>4</v>
      </c>
      <c r="K71" s="17" t="s">
        <v>4</v>
      </c>
      <c r="L71" s="11"/>
    </row>
    <row r="72" spans="1:12" x14ac:dyDescent="0.55000000000000004">
      <c r="A72" s="101"/>
      <c r="B72" s="158" t="s">
        <v>66</v>
      </c>
      <c r="C72" s="17" t="s">
        <v>4</v>
      </c>
      <c r="D72" s="17" t="s">
        <v>4</v>
      </c>
      <c r="E72" s="17" t="s">
        <v>4</v>
      </c>
      <c r="F72" s="17" t="s">
        <v>4</v>
      </c>
      <c r="G72" s="17" t="s">
        <v>4</v>
      </c>
      <c r="H72" s="17" t="s">
        <v>4</v>
      </c>
      <c r="I72" s="17" t="s">
        <v>4</v>
      </c>
      <c r="J72" s="17" t="s">
        <v>4</v>
      </c>
      <c r="K72" s="17" t="s">
        <v>4</v>
      </c>
      <c r="L72" s="11"/>
    </row>
    <row r="73" spans="1:12" x14ac:dyDescent="0.55000000000000004">
      <c r="A73" s="100"/>
      <c r="B73" s="158" t="s">
        <v>65</v>
      </c>
      <c r="C73" s="17" t="s">
        <v>4</v>
      </c>
      <c r="D73" s="17" t="s">
        <v>4</v>
      </c>
      <c r="E73" s="17" t="s">
        <v>4</v>
      </c>
      <c r="F73" s="17" t="s">
        <v>4</v>
      </c>
      <c r="G73" s="17" t="s">
        <v>4</v>
      </c>
      <c r="H73" s="17" t="s">
        <v>4</v>
      </c>
      <c r="I73" s="17" t="s">
        <v>4</v>
      </c>
      <c r="J73" s="17" t="s">
        <v>4</v>
      </c>
      <c r="K73" s="17" t="s">
        <v>4</v>
      </c>
      <c r="L73" s="11"/>
    </row>
    <row r="74" spans="1:12" x14ac:dyDescent="0.55000000000000004">
      <c r="A74" s="102" t="s">
        <v>6</v>
      </c>
      <c r="B74" s="158" t="s">
        <v>67</v>
      </c>
      <c r="C74" s="17" t="s">
        <v>4</v>
      </c>
      <c r="D74" s="17" t="s">
        <v>4</v>
      </c>
      <c r="E74" s="17" t="s">
        <v>4</v>
      </c>
      <c r="F74" s="17" t="s">
        <v>4</v>
      </c>
      <c r="G74" s="17" t="s">
        <v>4</v>
      </c>
      <c r="H74" s="17" t="s">
        <v>4</v>
      </c>
      <c r="I74" s="17" t="s">
        <v>4</v>
      </c>
      <c r="J74" s="17" t="s">
        <v>4</v>
      </c>
      <c r="K74" s="17" t="s">
        <v>4</v>
      </c>
      <c r="L74" s="11"/>
    </row>
    <row r="75" spans="1:12" x14ac:dyDescent="0.55000000000000004">
      <c r="A75" s="101"/>
      <c r="B75" s="158" t="s">
        <v>66</v>
      </c>
      <c r="C75" s="17" t="s">
        <v>4</v>
      </c>
      <c r="D75" s="17" t="s">
        <v>4</v>
      </c>
      <c r="E75" s="17" t="s">
        <v>4</v>
      </c>
      <c r="F75" s="17" t="s">
        <v>4</v>
      </c>
      <c r="G75" s="17" t="s">
        <v>4</v>
      </c>
      <c r="H75" s="17" t="s">
        <v>4</v>
      </c>
      <c r="I75" s="17" t="s">
        <v>4</v>
      </c>
      <c r="J75" s="17" t="s">
        <v>4</v>
      </c>
      <c r="K75" s="17" t="s">
        <v>4</v>
      </c>
      <c r="L75" s="11"/>
    </row>
    <row r="76" spans="1:12" x14ac:dyDescent="0.55000000000000004">
      <c r="A76" s="100"/>
      <c r="B76" s="158" t="s">
        <v>65</v>
      </c>
      <c r="C76" s="17" t="s">
        <v>4</v>
      </c>
      <c r="D76" s="17" t="s">
        <v>4</v>
      </c>
      <c r="E76" s="17" t="s">
        <v>4</v>
      </c>
      <c r="F76" s="17" t="s">
        <v>4</v>
      </c>
      <c r="G76" s="17" t="s">
        <v>4</v>
      </c>
      <c r="H76" s="17" t="s">
        <v>4</v>
      </c>
      <c r="I76" s="17" t="s">
        <v>4</v>
      </c>
      <c r="J76" s="17" t="s">
        <v>4</v>
      </c>
      <c r="K76" s="17" t="s">
        <v>4</v>
      </c>
      <c r="L76" s="11"/>
    </row>
    <row r="77" spans="1:12" x14ac:dyDescent="0.55000000000000004">
      <c r="A77" s="102" t="s">
        <v>5</v>
      </c>
      <c r="B77" s="158" t="s">
        <v>67</v>
      </c>
      <c r="C77" s="17" t="s">
        <v>4</v>
      </c>
      <c r="D77" s="17" t="s">
        <v>4</v>
      </c>
      <c r="E77" s="17" t="s">
        <v>4</v>
      </c>
      <c r="F77" s="17" t="s">
        <v>4</v>
      </c>
      <c r="G77" s="17" t="s">
        <v>4</v>
      </c>
      <c r="H77" s="17" t="s">
        <v>4</v>
      </c>
      <c r="I77" s="17" t="s">
        <v>4</v>
      </c>
      <c r="J77" s="17" t="s">
        <v>4</v>
      </c>
      <c r="K77" s="17" t="s">
        <v>4</v>
      </c>
      <c r="L77" s="11"/>
    </row>
    <row r="78" spans="1:12" x14ac:dyDescent="0.55000000000000004">
      <c r="A78" s="101"/>
      <c r="B78" s="158" t="s">
        <v>66</v>
      </c>
      <c r="C78" s="17" t="s">
        <v>4</v>
      </c>
      <c r="D78" s="17" t="s">
        <v>4</v>
      </c>
      <c r="E78" s="17" t="s">
        <v>4</v>
      </c>
      <c r="F78" s="17" t="s">
        <v>4</v>
      </c>
      <c r="G78" s="17" t="s">
        <v>4</v>
      </c>
      <c r="H78" s="17" t="s">
        <v>4</v>
      </c>
      <c r="I78" s="17" t="s">
        <v>4</v>
      </c>
      <c r="J78" s="17" t="s">
        <v>4</v>
      </c>
      <c r="K78" s="17" t="s">
        <v>4</v>
      </c>
      <c r="L78" s="11"/>
    </row>
    <row r="79" spans="1:12" x14ac:dyDescent="0.55000000000000004">
      <c r="A79" s="100"/>
      <c r="B79" s="158" t="s">
        <v>65</v>
      </c>
      <c r="C79" s="17" t="s">
        <v>4</v>
      </c>
      <c r="D79" s="17" t="s">
        <v>4</v>
      </c>
      <c r="E79" s="17" t="s">
        <v>4</v>
      </c>
      <c r="F79" s="17" t="s">
        <v>4</v>
      </c>
      <c r="G79" s="17" t="s">
        <v>4</v>
      </c>
      <c r="H79" s="17" t="s">
        <v>4</v>
      </c>
      <c r="I79" s="17" t="s">
        <v>4</v>
      </c>
      <c r="J79" s="17" t="s">
        <v>4</v>
      </c>
      <c r="K79" s="17" t="s">
        <v>4</v>
      </c>
      <c r="L79" s="11"/>
    </row>
    <row r="80" spans="1:12" x14ac:dyDescent="0.55000000000000004">
      <c r="A80" s="157"/>
      <c r="B80" s="156"/>
      <c r="C80" s="14"/>
      <c r="D80" s="14"/>
      <c r="E80" s="14"/>
      <c r="F80" s="14"/>
      <c r="G80" s="14"/>
      <c r="H80" s="14"/>
      <c r="I80" s="14"/>
      <c r="J80" s="14"/>
      <c r="K80" s="14"/>
      <c r="L80" s="11"/>
    </row>
    <row r="81" spans="1:13" ht="12.75" customHeight="1" x14ac:dyDescent="0.55000000000000004">
      <c r="A81" s="92" t="s">
        <v>64</v>
      </c>
      <c r="B81" s="155"/>
      <c r="C81" s="29"/>
      <c r="D81" s="29"/>
      <c r="E81" s="29"/>
      <c r="F81" s="29"/>
      <c r="G81" s="29"/>
      <c r="H81" s="29"/>
      <c r="I81" s="29"/>
      <c r="J81" s="29"/>
      <c r="K81" s="29"/>
      <c r="L81" s="29"/>
      <c r="M81" s="16"/>
    </row>
    <row r="82" spans="1:13" x14ac:dyDescent="0.55000000000000004">
      <c r="A82" s="91"/>
      <c r="B82" s="155"/>
      <c r="C82" s="29"/>
      <c r="D82" s="29"/>
      <c r="E82" s="29"/>
      <c r="F82" s="29"/>
      <c r="G82" s="29"/>
      <c r="H82" s="29"/>
      <c r="I82" s="29"/>
      <c r="J82" s="29"/>
      <c r="K82" s="29"/>
      <c r="L82" s="29"/>
      <c r="M82" s="16"/>
    </row>
    <row r="83" spans="1:13" x14ac:dyDescent="0.55000000000000004">
      <c r="A83" s="10"/>
      <c r="B83" s="155"/>
      <c r="C83" s="29"/>
      <c r="D83" s="29"/>
      <c r="E83" s="29"/>
      <c r="F83" s="29"/>
      <c r="G83" s="29"/>
      <c r="H83" s="29"/>
      <c r="I83" s="29"/>
      <c r="J83" s="29"/>
      <c r="K83" s="29"/>
      <c r="L83" s="29"/>
      <c r="M83" s="16"/>
    </row>
    <row r="84" spans="1:13" x14ac:dyDescent="0.55000000000000004">
      <c r="A84" s="4"/>
      <c r="B84" s="154"/>
      <c r="C84" s="3"/>
      <c r="D84" s="3"/>
      <c r="E84" s="3"/>
      <c r="F84" s="3"/>
      <c r="G84" s="3"/>
      <c r="H84" s="3"/>
      <c r="I84" s="3"/>
      <c r="J84" s="3"/>
      <c r="K84" s="153"/>
      <c r="L84" s="3"/>
      <c r="M84" s="3"/>
    </row>
    <row r="85" spans="1:13" x14ac:dyDescent="0.55000000000000004">
      <c r="A85" s="4"/>
      <c r="B85" s="154"/>
      <c r="C85" s="3"/>
      <c r="D85" s="3"/>
      <c r="E85" s="3"/>
      <c r="F85" s="3"/>
      <c r="G85" s="3"/>
      <c r="H85" s="3"/>
      <c r="I85" s="3"/>
      <c r="J85" s="3"/>
      <c r="K85" s="153"/>
      <c r="L85" s="3"/>
      <c r="M85" s="3"/>
    </row>
  </sheetData>
  <mergeCells count="35">
    <mergeCell ref="F3:F4"/>
    <mergeCell ref="D3:E3"/>
    <mergeCell ref="C3:C4"/>
    <mergeCell ref="A5:A7"/>
    <mergeCell ref="A14:A16"/>
    <mergeCell ref="B2:B3"/>
    <mergeCell ref="A11:A13"/>
    <mergeCell ref="A8:A10"/>
    <mergeCell ref="A44:A46"/>
    <mergeCell ref="A29:A31"/>
    <mergeCell ref="A41:A43"/>
    <mergeCell ref="J1:K1"/>
    <mergeCell ref="A17:A19"/>
    <mergeCell ref="G2:K2"/>
    <mergeCell ref="G3:G4"/>
    <mergeCell ref="H3:J3"/>
    <mergeCell ref="K3:K4"/>
    <mergeCell ref="C2:F2"/>
    <mergeCell ref="A26:A28"/>
    <mergeCell ref="A20:A22"/>
    <mergeCell ref="A23:A25"/>
    <mergeCell ref="A47:A49"/>
    <mergeCell ref="A74:A76"/>
    <mergeCell ref="A50:A52"/>
    <mergeCell ref="A53:A55"/>
    <mergeCell ref="A32:A34"/>
    <mergeCell ref="A35:A37"/>
    <mergeCell ref="A38:A40"/>
    <mergeCell ref="A77:A79"/>
    <mergeCell ref="A56:A58"/>
    <mergeCell ref="A59:A61"/>
    <mergeCell ref="A68:A70"/>
    <mergeCell ref="A71:A73"/>
    <mergeCell ref="A62:A64"/>
    <mergeCell ref="A65:A67"/>
  </mergeCells>
  <phoneticPr fontId="6"/>
  <pageMargins left="0.78740157480314965" right="0.78740157480314965" top="0.35433070866141736" bottom="0.78740157480314965" header="0" footer="0"/>
  <pageSetup paperSize="9" scale="90" orientation="landscape" r:id="rId1"/>
  <headerFooter alignWithMargins="0"/>
  <rowBreaks count="1" manualBreakCount="1">
    <brk id="4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showGridLines="0" zoomScaleNormal="100" zoomScaleSheetLayoutView="100" workbookViewId="0">
      <pane xSplit="2" ySplit="8" topLeftCell="C9"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55000000000000004"/>
  <cols>
    <col min="1" max="1" width="11.08984375" style="209" customWidth="1"/>
    <col min="2" max="2" width="6" style="208" customWidth="1"/>
    <col min="3" max="3" width="7.08984375" style="208" customWidth="1"/>
    <col min="4" max="4" width="7.08984375" style="206" customWidth="1"/>
    <col min="5" max="11" width="14" style="206" customWidth="1"/>
    <col min="12" max="13" width="9" style="207"/>
    <col min="14" max="16384" width="9" style="206"/>
  </cols>
  <sheetData>
    <row r="1" spans="1:13" ht="18" customHeight="1" x14ac:dyDescent="0.55000000000000004">
      <c r="A1" s="244" t="s">
        <v>131</v>
      </c>
      <c r="B1" s="243"/>
      <c r="C1" s="243"/>
      <c r="D1" s="241"/>
      <c r="E1" s="49"/>
      <c r="F1" s="49"/>
      <c r="G1" s="242"/>
      <c r="H1" s="241"/>
      <c r="I1" s="49"/>
      <c r="J1" s="49"/>
      <c r="K1" s="48" t="s">
        <v>39</v>
      </c>
    </row>
    <row r="2" spans="1:13" ht="15" customHeight="1" x14ac:dyDescent="0.55000000000000004">
      <c r="A2" s="240"/>
      <c r="B2" s="239"/>
      <c r="C2" s="233" t="s">
        <v>130</v>
      </c>
      <c r="D2" s="71"/>
      <c r="E2" s="71"/>
      <c r="F2" s="71"/>
      <c r="G2" s="70"/>
      <c r="H2" s="233" t="s">
        <v>129</v>
      </c>
      <c r="I2" s="46"/>
      <c r="J2" s="46"/>
      <c r="K2" s="238"/>
    </row>
    <row r="3" spans="1:13" s="213" customFormat="1" x14ac:dyDescent="0.55000000000000004">
      <c r="A3" s="237"/>
      <c r="B3" s="95"/>
      <c r="C3" s="236" t="s">
        <v>127</v>
      </c>
      <c r="D3" s="235"/>
      <c r="E3" s="233" t="s">
        <v>128</v>
      </c>
      <c r="F3" s="232"/>
      <c r="G3" s="232"/>
      <c r="H3" s="234" t="s">
        <v>127</v>
      </c>
      <c r="I3" s="233" t="s">
        <v>126</v>
      </c>
      <c r="J3" s="232"/>
      <c r="K3" s="231"/>
      <c r="L3" s="214"/>
      <c r="M3" s="214"/>
    </row>
    <row r="4" spans="1:13" s="213" customFormat="1" x14ac:dyDescent="0.55000000000000004">
      <c r="A4" s="230"/>
      <c r="B4" s="229"/>
      <c r="C4" s="228" t="s">
        <v>72</v>
      </c>
      <c r="D4" s="228" t="s">
        <v>71</v>
      </c>
      <c r="E4" s="226" t="s">
        <v>125</v>
      </c>
      <c r="F4" s="226" t="s">
        <v>124</v>
      </c>
      <c r="G4" s="226" t="s">
        <v>123</v>
      </c>
      <c r="H4" s="227"/>
      <c r="I4" s="226" t="s">
        <v>125</v>
      </c>
      <c r="J4" s="226" t="s">
        <v>124</v>
      </c>
      <c r="K4" s="225" t="s">
        <v>123</v>
      </c>
      <c r="L4" s="50"/>
      <c r="M4" s="214"/>
    </row>
    <row r="5" spans="1:13" x14ac:dyDescent="0.55000000000000004">
      <c r="A5" s="224" t="s">
        <v>29</v>
      </c>
      <c r="B5" s="121" t="s">
        <v>73</v>
      </c>
      <c r="C5" s="28">
        <v>2393</v>
      </c>
      <c r="D5" s="28">
        <v>4385</v>
      </c>
      <c r="E5" s="28">
        <v>3777</v>
      </c>
      <c r="F5" s="28">
        <v>2067</v>
      </c>
      <c r="G5" s="28">
        <v>931</v>
      </c>
      <c r="H5" s="28">
        <v>3308</v>
      </c>
      <c r="I5" s="28">
        <v>465</v>
      </c>
      <c r="J5" s="28">
        <v>813</v>
      </c>
      <c r="K5" s="28">
        <v>1986</v>
      </c>
    </row>
    <row r="6" spans="1:13" x14ac:dyDescent="0.55000000000000004">
      <c r="A6" s="224" t="s">
        <v>44</v>
      </c>
      <c r="B6" s="121" t="s">
        <v>73</v>
      </c>
      <c r="C6" s="28">
        <f>SUM(C7:C8)</f>
        <v>153</v>
      </c>
      <c r="D6" s="28">
        <f>SUM(D7:D8)</f>
        <v>373</v>
      </c>
      <c r="E6" s="28">
        <f>SUM(E7:E8)</f>
        <v>394</v>
      </c>
      <c r="F6" s="28">
        <f>SUM(F7:F8)</f>
        <v>86</v>
      </c>
      <c r="G6" s="28">
        <f>SUM(G7:G8)</f>
        <v>46</v>
      </c>
      <c r="H6" s="28">
        <f>SUM(H7:H8)</f>
        <v>214</v>
      </c>
      <c r="I6" s="28">
        <f>SUM(I7:I8)</f>
        <v>23</v>
      </c>
      <c r="J6" s="28">
        <f>SUM(J7:J8)</f>
        <v>16</v>
      </c>
      <c r="K6" s="28">
        <f>SUM(K7:K8)</f>
        <v>175</v>
      </c>
    </row>
    <row r="7" spans="1:13" s="213" customFormat="1" x14ac:dyDescent="0.55000000000000004">
      <c r="A7" s="223" t="s">
        <v>43</v>
      </c>
      <c r="B7" s="118" t="s">
        <v>73</v>
      </c>
      <c r="C7" s="219">
        <v>152</v>
      </c>
      <c r="D7" s="219">
        <v>366</v>
      </c>
      <c r="E7" s="219">
        <v>392</v>
      </c>
      <c r="F7" s="219">
        <v>83</v>
      </c>
      <c r="G7" s="219">
        <v>43</v>
      </c>
      <c r="H7" s="219">
        <f>IF(SUM(I7,J7,K7)=0,"-",SUM(I7,J7,K7))</f>
        <v>175</v>
      </c>
      <c r="I7" s="219">
        <v>21</v>
      </c>
      <c r="J7" s="219">
        <v>2</v>
      </c>
      <c r="K7" s="219">
        <v>152</v>
      </c>
      <c r="L7" s="214"/>
      <c r="M7" s="214"/>
    </row>
    <row r="8" spans="1:13" s="213" customFormat="1" x14ac:dyDescent="0.55000000000000004">
      <c r="A8" s="222" t="s">
        <v>26</v>
      </c>
      <c r="B8" s="118" t="s">
        <v>73</v>
      </c>
      <c r="C8" s="219">
        <f>IF(SUM(C9:C16)=0,"-",SUM(C9:C16))</f>
        <v>1</v>
      </c>
      <c r="D8" s="219">
        <f>IF(SUM(D9:D16)=0,"-",SUM(D9:D16))</f>
        <v>7</v>
      </c>
      <c r="E8" s="219">
        <f>IF(SUM(E9:E16)=0,"-",SUM(E9:E16))</f>
        <v>2</v>
      </c>
      <c r="F8" s="219">
        <f>IF(SUM(F9:F16)=0,"-",SUM(F9:F16))</f>
        <v>3</v>
      </c>
      <c r="G8" s="219">
        <f>IF(SUM(G9:G16)=0,"-",SUM(G9:G16))</f>
        <v>3</v>
      </c>
      <c r="H8" s="219">
        <f>IF(SUM(H9:H16)=0,"-",SUM(H9:H16))</f>
        <v>39</v>
      </c>
      <c r="I8" s="219">
        <f>IF(SUM(I9:I16)=0,"-",SUM(I9:I16))</f>
        <v>2</v>
      </c>
      <c r="J8" s="219">
        <f>IF(SUM(J9:J16)=0,"-",SUM(J9:J16))</f>
        <v>14</v>
      </c>
      <c r="K8" s="219">
        <f>IF(SUM(K9:K16)=0,"-",SUM(K9:K16))</f>
        <v>23</v>
      </c>
      <c r="L8" s="214"/>
      <c r="M8" s="214"/>
    </row>
    <row r="9" spans="1:13" s="213" customFormat="1" x14ac:dyDescent="0.55000000000000004">
      <c r="A9" s="218" t="s">
        <v>25</v>
      </c>
      <c r="B9" s="216" t="s">
        <v>73</v>
      </c>
      <c r="C9" s="215" t="s">
        <v>4</v>
      </c>
      <c r="D9" s="215" t="s">
        <v>4</v>
      </c>
      <c r="E9" s="215" t="s">
        <v>4</v>
      </c>
      <c r="F9" s="215" t="s">
        <v>4</v>
      </c>
      <c r="G9" s="215" t="s">
        <v>4</v>
      </c>
      <c r="H9" s="215" t="str">
        <f>IF(SUM(I9,J9,K9)=0,"-",SUM(I9,J9,K9))</f>
        <v>-</v>
      </c>
      <c r="I9" s="215" t="s">
        <v>4</v>
      </c>
      <c r="J9" s="215" t="s">
        <v>4</v>
      </c>
      <c r="K9" s="215" t="s">
        <v>4</v>
      </c>
      <c r="L9" s="214"/>
      <c r="M9" s="214"/>
    </row>
    <row r="10" spans="1:13" s="213" customFormat="1" x14ac:dyDescent="0.55000000000000004">
      <c r="A10" s="218" t="s">
        <v>24</v>
      </c>
      <c r="B10" s="216" t="s">
        <v>73</v>
      </c>
      <c r="C10" s="215" t="s">
        <v>4</v>
      </c>
      <c r="D10" s="215" t="s">
        <v>4</v>
      </c>
      <c r="E10" s="215" t="s">
        <v>4</v>
      </c>
      <c r="F10" s="215" t="s">
        <v>4</v>
      </c>
      <c r="G10" s="215" t="s">
        <v>4</v>
      </c>
      <c r="H10" s="215" t="str">
        <f>IF(SUM(I10,J10,K10)=0,"-",SUM(I10,J10,K10))</f>
        <v>-</v>
      </c>
      <c r="I10" s="215" t="s">
        <v>4</v>
      </c>
      <c r="J10" s="215" t="s">
        <v>4</v>
      </c>
      <c r="K10" s="215" t="s">
        <v>4</v>
      </c>
      <c r="L10" s="214"/>
      <c r="M10" s="214"/>
    </row>
    <row r="11" spans="1:13" s="213" customFormat="1" x14ac:dyDescent="0.55000000000000004">
      <c r="A11" s="218" t="s">
        <v>23</v>
      </c>
      <c r="B11" s="216" t="s">
        <v>73</v>
      </c>
      <c r="C11" s="215" t="s">
        <v>4</v>
      </c>
      <c r="D11" s="215" t="s">
        <v>4</v>
      </c>
      <c r="E11" s="215" t="s">
        <v>4</v>
      </c>
      <c r="F11" s="215" t="s">
        <v>4</v>
      </c>
      <c r="G11" s="215" t="s">
        <v>4</v>
      </c>
      <c r="H11" s="215">
        <f>IF(SUM(I11,J11,K11)=0,"-",SUM(I11,J11,K11))</f>
        <v>5</v>
      </c>
      <c r="I11" s="215">
        <v>1</v>
      </c>
      <c r="J11" s="215" t="s">
        <v>4</v>
      </c>
      <c r="K11" s="215">
        <v>4</v>
      </c>
      <c r="L11" s="214"/>
      <c r="M11" s="214"/>
    </row>
    <row r="12" spans="1:13" s="213" customFormat="1" x14ac:dyDescent="0.55000000000000004">
      <c r="A12" s="218" t="s">
        <v>22</v>
      </c>
      <c r="B12" s="216" t="s">
        <v>73</v>
      </c>
      <c r="C12" s="215" t="s">
        <v>4</v>
      </c>
      <c r="D12" s="215" t="s">
        <v>4</v>
      </c>
      <c r="E12" s="215" t="s">
        <v>4</v>
      </c>
      <c r="F12" s="215" t="s">
        <v>4</v>
      </c>
      <c r="G12" s="215" t="s">
        <v>4</v>
      </c>
      <c r="H12" s="215" t="str">
        <f>IF(SUM(I12,J12,K12)=0,"-",SUM(I12,J12,K12))</f>
        <v>-</v>
      </c>
      <c r="I12" s="215" t="s">
        <v>4</v>
      </c>
      <c r="J12" s="215" t="s">
        <v>4</v>
      </c>
      <c r="K12" s="215" t="s">
        <v>4</v>
      </c>
      <c r="L12" s="214"/>
      <c r="M12" s="214"/>
    </row>
    <row r="13" spans="1:13" s="213" customFormat="1" x14ac:dyDescent="0.55000000000000004">
      <c r="A13" s="218" t="s">
        <v>41</v>
      </c>
      <c r="B13" s="216" t="s">
        <v>73</v>
      </c>
      <c r="C13" s="215" t="s">
        <v>4</v>
      </c>
      <c r="D13" s="215" t="s">
        <v>4</v>
      </c>
      <c r="E13" s="215" t="s">
        <v>4</v>
      </c>
      <c r="F13" s="215" t="s">
        <v>4</v>
      </c>
      <c r="G13" s="215" t="s">
        <v>4</v>
      </c>
      <c r="H13" s="215">
        <f>IF(SUM(I13,J13,K13)=0,"-",SUM(I13,J13,K13))</f>
        <v>7</v>
      </c>
      <c r="I13" s="215" t="s">
        <v>4</v>
      </c>
      <c r="J13" s="215">
        <v>4</v>
      </c>
      <c r="K13" s="215">
        <v>3</v>
      </c>
      <c r="L13" s="214"/>
      <c r="M13" s="214"/>
    </row>
    <row r="14" spans="1:13" s="213" customFormat="1" x14ac:dyDescent="0.55000000000000004">
      <c r="A14" s="218" t="s">
        <v>20</v>
      </c>
      <c r="B14" s="216" t="s">
        <v>73</v>
      </c>
      <c r="C14" s="215" t="s">
        <v>4</v>
      </c>
      <c r="D14" s="215" t="s">
        <v>4</v>
      </c>
      <c r="E14" s="215" t="s">
        <v>4</v>
      </c>
      <c r="F14" s="215" t="s">
        <v>4</v>
      </c>
      <c r="G14" s="215" t="s">
        <v>4</v>
      </c>
      <c r="H14" s="215" t="str">
        <f>IF(SUM(I14,J14,K14)=0,"-",SUM(I14,J14,K14))</f>
        <v>-</v>
      </c>
      <c r="I14" s="215" t="s">
        <v>4</v>
      </c>
      <c r="J14" s="215" t="s">
        <v>4</v>
      </c>
      <c r="K14" s="215" t="s">
        <v>4</v>
      </c>
      <c r="L14" s="214"/>
      <c r="M14" s="214"/>
    </row>
    <row r="15" spans="1:13" s="213" customFormat="1" x14ac:dyDescent="0.55000000000000004">
      <c r="A15" s="218" t="s">
        <v>19</v>
      </c>
      <c r="B15" s="216" t="s">
        <v>73</v>
      </c>
      <c r="C15" s="215">
        <v>1</v>
      </c>
      <c r="D15" s="215" t="s">
        <v>4</v>
      </c>
      <c r="E15" s="215" t="s">
        <v>4</v>
      </c>
      <c r="F15" s="215" t="s">
        <v>4</v>
      </c>
      <c r="G15" s="215">
        <v>1</v>
      </c>
      <c r="H15" s="215">
        <f>IF(SUM(I15,J15,K15)=0,"-",SUM(I15,J15,K15))</f>
        <v>8</v>
      </c>
      <c r="I15" s="215">
        <v>1</v>
      </c>
      <c r="J15" s="215" t="s">
        <v>4</v>
      </c>
      <c r="K15" s="215">
        <v>7</v>
      </c>
      <c r="L15" s="214"/>
      <c r="M15" s="214"/>
    </row>
    <row r="16" spans="1:13" s="213" customFormat="1" x14ac:dyDescent="0.55000000000000004">
      <c r="A16" s="218" t="s">
        <v>18</v>
      </c>
      <c r="B16" s="216" t="s">
        <v>73</v>
      </c>
      <c r="C16" s="215" t="s">
        <v>4</v>
      </c>
      <c r="D16" s="215">
        <v>7</v>
      </c>
      <c r="E16" s="215">
        <v>2</v>
      </c>
      <c r="F16" s="215">
        <v>3</v>
      </c>
      <c r="G16" s="215">
        <v>2</v>
      </c>
      <c r="H16" s="215">
        <f>IF(SUM(I16,J16,K16)=0,"-",SUM(I16,J16,K16))</f>
        <v>19</v>
      </c>
      <c r="I16" s="215" t="s">
        <v>4</v>
      </c>
      <c r="J16" s="215">
        <v>10</v>
      </c>
      <c r="K16" s="215">
        <v>9</v>
      </c>
      <c r="L16" s="214"/>
      <c r="M16" s="214"/>
    </row>
    <row r="17" spans="1:13" s="213" customFormat="1" ht="54" x14ac:dyDescent="0.55000000000000004">
      <c r="A17" s="221" t="s">
        <v>17</v>
      </c>
      <c r="B17" s="121" t="s">
        <v>67</v>
      </c>
      <c r="C17" s="28" t="str">
        <f>C18</f>
        <v>-</v>
      </c>
      <c r="D17" s="28" t="str">
        <f>D18</f>
        <v>-</v>
      </c>
      <c r="E17" s="28" t="str">
        <f>E18</f>
        <v>-</v>
      </c>
      <c r="F17" s="28" t="str">
        <f>F18</f>
        <v>-</v>
      </c>
      <c r="G17" s="28" t="str">
        <f>G18</f>
        <v>-</v>
      </c>
      <c r="H17" s="28">
        <f>H18</f>
        <v>21</v>
      </c>
      <c r="I17" s="28">
        <f>I18</f>
        <v>3</v>
      </c>
      <c r="J17" s="28">
        <f>J18</f>
        <v>9</v>
      </c>
      <c r="K17" s="28">
        <f>K18</f>
        <v>9</v>
      </c>
      <c r="L17" s="214"/>
      <c r="M17" s="214"/>
    </row>
    <row r="18" spans="1:13" s="213" customFormat="1" x14ac:dyDescent="0.55000000000000004">
      <c r="A18" s="220" t="s">
        <v>16</v>
      </c>
      <c r="B18" s="118" t="s">
        <v>67</v>
      </c>
      <c r="C18" s="219" t="s">
        <v>4</v>
      </c>
      <c r="D18" s="219" t="s">
        <v>4</v>
      </c>
      <c r="E18" s="219" t="s">
        <v>4</v>
      </c>
      <c r="F18" s="219" t="s">
        <v>4</v>
      </c>
      <c r="G18" s="219" t="s">
        <v>4</v>
      </c>
      <c r="H18" s="219">
        <v>21</v>
      </c>
      <c r="I18" s="219">
        <v>3</v>
      </c>
      <c r="J18" s="219">
        <v>9</v>
      </c>
      <c r="K18" s="219">
        <v>9</v>
      </c>
      <c r="L18" s="214"/>
      <c r="M18" s="214"/>
    </row>
    <row r="19" spans="1:13" s="213" customFormat="1" x14ac:dyDescent="0.55000000000000004">
      <c r="A19" s="47" t="s">
        <v>15</v>
      </c>
      <c r="B19" s="216" t="s">
        <v>67</v>
      </c>
      <c r="C19" s="215">
        <v>0</v>
      </c>
      <c r="D19" s="215">
        <v>0</v>
      </c>
      <c r="E19" s="215">
        <v>0</v>
      </c>
      <c r="F19" s="215">
        <v>0</v>
      </c>
      <c r="G19" s="215">
        <v>0</v>
      </c>
      <c r="H19" s="215">
        <v>14</v>
      </c>
      <c r="I19" s="215">
        <v>2</v>
      </c>
      <c r="J19" s="215">
        <v>9</v>
      </c>
      <c r="K19" s="215">
        <v>3</v>
      </c>
      <c r="L19" s="214"/>
      <c r="M19" s="214"/>
    </row>
    <row r="20" spans="1:13" s="213" customFormat="1" x14ac:dyDescent="0.55000000000000004">
      <c r="A20" s="218" t="s">
        <v>14</v>
      </c>
      <c r="B20" s="216" t="s">
        <v>67</v>
      </c>
      <c r="C20" s="215">
        <v>0</v>
      </c>
      <c r="D20" s="215">
        <v>0</v>
      </c>
      <c r="E20" s="215">
        <v>0</v>
      </c>
      <c r="F20" s="215">
        <v>0</v>
      </c>
      <c r="G20" s="215">
        <v>0</v>
      </c>
      <c r="H20" s="215">
        <v>7</v>
      </c>
      <c r="I20" s="215">
        <v>1</v>
      </c>
      <c r="J20" s="215">
        <v>0</v>
      </c>
      <c r="K20" s="215">
        <v>6</v>
      </c>
      <c r="L20" s="214"/>
      <c r="M20" s="214"/>
    </row>
    <row r="21" spans="1:13" s="213" customFormat="1" x14ac:dyDescent="0.55000000000000004">
      <c r="A21" s="218" t="s">
        <v>13</v>
      </c>
      <c r="B21" s="216" t="s">
        <v>67</v>
      </c>
      <c r="C21" s="215">
        <v>0</v>
      </c>
      <c r="D21" s="215">
        <v>0</v>
      </c>
      <c r="E21" s="215">
        <v>0</v>
      </c>
      <c r="F21" s="215">
        <v>0</v>
      </c>
      <c r="G21" s="215">
        <v>0</v>
      </c>
      <c r="H21" s="215" t="s">
        <v>4</v>
      </c>
      <c r="I21" s="215">
        <v>0</v>
      </c>
      <c r="J21" s="215">
        <v>0</v>
      </c>
      <c r="K21" s="215">
        <v>0</v>
      </c>
      <c r="L21" s="214"/>
      <c r="M21" s="214"/>
    </row>
    <row r="22" spans="1:13" s="213" customFormat="1" x14ac:dyDescent="0.55000000000000004">
      <c r="A22" s="218" t="s">
        <v>12</v>
      </c>
      <c r="B22" s="216" t="s">
        <v>67</v>
      </c>
      <c r="C22" s="215">
        <v>0</v>
      </c>
      <c r="D22" s="215">
        <v>0</v>
      </c>
      <c r="E22" s="215">
        <v>0</v>
      </c>
      <c r="F22" s="215">
        <v>0</v>
      </c>
      <c r="G22" s="215">
        <v>0</v>
      </c>
      <c r="H22" s="215" t="s">
        <v>4</v>
      </c>
      <c r="I22" s="215">
        <v>0</v>
      </c>
      <c r="J22" s="215">
        <v>0</v>
      </c>
      <c r="K22" s="215">
        <v>0</v>
      </c>
      <c r="L22" s="214"/>
      <c r="M22" s="214"/>
    </row>
    <row r="23" spans="1:13" s="213" customFormat="1" ht="54" x14ac:dyDescent="0.55000000000000004">
      <c r="A23" s="221" t="s">
        <v>11</v>
      </c>
      <c r="B23" s="121" t="s">
        <v>67</v>
      </c>
      <c r="C23" s="28" t="str">
        <f>C24</f>
        <v>-</v>
      </c>
      <c r="D23" s="28" t="str">
        <f>D24</f>
        <v>-</v>
      </c>
      <c r="E23" s="28" t="str">
        <f>E24</f>
        <v>-</v>
      </c>
      <c r="F23" s="28" t="str">
        <f>F24</f>
        <v>-</v>
      </c>
      <c r="G23" s="28" t="str">
        <f>G24</f>
        <v>-</v>
      </c>
      <c r="H23" s="28">
        <f>H24</f>
        <v>84</v>
      </c>
      <c r="I23" s="28">
        <f>I24</f>
        <v>12</v>
      </c>
      <c r="J23" s="28">
        <f>J24</f>
        <v>9</v>
      </c>
      <c r="K23" s="28">
        <f>K24</f>
        <v>63</v>
      </c>
      <c r="L23" s="214"/>
      <c r="M23" s="214"/>
    </row>
    <row r="24" spans="1:13" s="213" customFormat="1" x14ac:dyDescent="0.55000000000000004">
      <c r="A24" s="220" t="s">
        <v>10</v>
      </c>
      <c r="B24" s="118" t="s">
        <v>67</v>
      </c>
      <c r="C24" s="219" t="s">
        <v>4</v>
      </c>
      <c r="D24" s="219" t="s">
        <v>4</v>
      </c>
      <c r="E24" s="219" t="s">
        <v>4</v>
      </c>
      <c r="F24" s="219" t="s">
        <v>4</v>
      </c>
      <c r="G24" s="219" t="s">
        <v>4</v>
      </c>
      <c r="H24" s="219">
        <v>84</v>
      </c>
      <c r="I24" s="219">
        <v>12</v>
      </c>
      <c r="J24" s="219">
        <v>9</v>
      </c>
      <c r="K24" s="219">
        <v>63</v>
      </c>
      <c r="L24" s="214"/>
      <c r="M24" s="214"/>
    </row>
    <row r="25" spans="1:13" s="213" customFormat="1" x14ac:dyDescent="0.55000000000000004">
      <c r="A25" s="218" t="s">
        <v>9</v>
      </c>
      <c r="B25" s="216" t="s">
        <v>67</v>
      </c>
      <c r="C25" s="215" t="s">
        <v>4</v>
      </c>
      <c r="D25" s="215" t="s">
        <v>4</v>
      </c>
      <c r="E25" s="215" t="s">
        <v>4</v>
      </c>
      <c r="F25" s="215" t="s">
        <v>4</v>
      </c>
      <c r="G25" s="215" t="s">
        <v>4</v>
      </c>
      <c r="H25" s="215" t="s">
        <v>4</v>
      </c>
      <c r="I25" s="215" t="s">
        <v>4</v>
      </c>
      <c r="J25" s="215" t="s">
        <v>4</v>
      </c>
      <c r="K25" s="215" t="s">
        <v>4</v>
      </c>
      <c r="L25" s="214"/>
      <c r="M25" s="214"/>
    </row>
    <row r="26" spans="1:13" s="213" customFormat="1" x14ac:dyDescent="0.55000000000000004">
      <c r="A26" s="218" t="s">
        <v>8</v>
      </c>
      <c r="B26" s="216" t="s">
        <v>67</v>
      </c>
      <c r="C26" s="215" t="s">
        <v>4</v>
      </c>
      <c r="D26" s="215" t="s">
        <v>4</v>
      </c>
      <c r="E26" s="215" t="s">
        <v>4</v>
      </c>
      <c r="F26" s="215" t="s">
        <v>4</v>
      </c>
      <c r="G26" s="215" t="s">
        <v>4</v>
      </c>
      <c r="H26" s="215">
        <v>17</v>
      </c>
      <c r="I26" s="215">
        <v>4</v>
      </c>
      <c r="J26" s="215">
        <v>9</v>
      </c>
      <c r="K26" s="215">
        <v>4</v>
      </c>
      <c r="L26" s="214"/>
      <c r="M26" s="214"/>
    </row>
    <row r="27" spans="1:13" s="213" customFormat="1" x14ac:dyDescent="0.55000000000000004">
      <c r="A27" s="218" t="s">
        <v>7</v>
      </c>
      <c r="B27" s="216" t="s">
        <v>67</v>
      </c>
      <c r="C27" s="215" t="s">
        <v>4</v>
      </c>
      <c r="D27" s="215" t="s">
        <v>4</v>
      </c>
      <c r="E27" s="215" t="s">
        <v>4</v>
      </c>
      <c r="F27" s="215" t="s">
        <v>4</v>
      </c>
      <c r="G27" s="215" t="s">
        <v>4</v>
      </c>
      <c r="H27" s="215">
        <v>60</v>
      </c>
      <c r="I27" s="215">
        <v>7</v>
      </c>
      <c r="J27" s="215" t="s">
        <v>4</v>
      </c>
      <c r="K27" s="215">
        <v>53</v>
      </c>
      <c r="L27" s="214"/>
      <c r="M27" s="214"/>
    </row>
    <row r="28" spans="1:13" s="213" customFormat="1" x14ac:dyDescent="0.55000000000000004">
      <c r="A28" s="218" t="s">
        <v>6</v>
      </c>
      <c r="B28" s="216" t="s">
        <v>67</v>
      </c>
      <c r="C28" s="215" t="s">
        <v>4</v>
      </c>
      <c r="D28" s="215" t="s">
        <v>4</v>
      </c>
      <c r="E28" s="215" t="s">
        <v>4</v>
      </c>
      <c r="F28" s="215" t="s">
        <v>4</v>
      </c>
      <c r="G28" s="215" t="s">
        <v>4</v>
      </c>
      <c r="H28" s="215">
        <v>5</v>
      </c>
      <c r="I28" s="215">
        <v>1</v>
      </c>
      <c r="J28" s="215" t="s">
        <v>4</v>
      </c>
      <c r="K28" s="215">
        <v>4</v>
      </c>
      <c r="L28" s="214"/>
      <c r="M28" s="214"/>
    </row>
    <row r="29" spans="1:13" s="213" customFormat="1" x14ac:dyDescent="0.55000000000000004">
      <c r="A29" s="217" t="s">
        <v>5</v>
      </c>
      <c r="B29" s="216" t="s">
        <v>67</v>
      </c>
      <c r="C29" s="215" t="s">
        <v>4</v>
      </c>
      <c r="D29" s="215" t="s">
        <v>4</v>
      </c>
      <c r="E29" s="215" t="s">
        <v>4</v>
      </c>
      <c r="F29" s="215" t="s">
        <v>4</v>
      </c>
      <c r="G29" s="215" t="s">
        <v>4</v>
      </c>
      <c r="H29" s="215">
        <v>2</v>
      </c>
      <c r="I29" s="215" t="s">
        <v>4</v>
      </c>
      <c r="J29" s="215" t="s">
        <v>4</v>
      </c>
      <c r="K29" s="215">
        <v>2</v>
      </c>
      <c r="L29" s="214"/>
      <c r="M29" s="214"/>
    </row>
    <row r="30" spans="1:13" s="213" customFormat="1" x14ac:dyDescent="0.55000000000000004">
      <c r="A30" s="52"/>
      <c r="B30" s="155"/>
      <c r="C30" s="155"/>
      <c r="D30" s="26"/>
      <c r="E30" s="26"/>
      <c r="F30" s="26"/>
      <c r="G30" s="26"/>
      <c r="H30" s="26"/>
      <c r="I30" s="26"/>
      <c r="J30" s="26"/>
      <c r="K30" s="26"/>
      <c r="L30" s="214"/>
      <c r="M30" s="214"/>
    </row>
    <row r="31" spans="1:13" x14ac:dyDescent="0.55000000000000004">
      <c r="A31" s="13" t="s">
        <v>122</v>
      </c>
      <c r="B31" s="156"/>
      <c r="C31" s="156"/>
      <c r="D31" s="211"/>
      <c r="E31" s="211"/>
      <c r="F31" s="211"/>
      <c r="G31" s="211"/>
      <c r="H31" s="211"/>
      <c r="I31" s="211"/>
      <c r="J31" s="211"/>
      <c r="K31" s="211"/>
    </row>
    <row r="32" spans="1:13" s="1" customFormat="1" x14ac:dyDescent="0.55000000000000004">
      <c r="A32" s="10"/>
      <c r="B32" s="212"/>
      <c r="C32" s="212"/>
      <c r="D32" s="9"/>
      <c r="E32" s="9"/>
      <c r="F32" s="9"/>
      <c r="H32" s="9"/>
      <c r="I32" s="9"/>
      <c r="J32" s="9"/>
    </row>
    <row r="33" spans="1:13" x14ac:dyDescent="0.55000000000000004">
      <c r="A33" s="4"/>
      <c r="B33" s="154"/>
      <c r="C33" s="154"/>
      <c r="D33" s="211"/>
      <c r="E33" s="211"/>
      <c r="F33" s="211"/>
      <c r="G33" s="211"/>
      <c r="H33" s="211"/>
      <c r="I33" s="211"/>
      <c r="J33" s="211"/>
      <c r="K33" s="211"/>
    </row>
    <row r="34" spans="1:13" x14ac:dyDescent="0.55000000000000004">
      <c r="A34" s="4"/>
      <c r="B34" s="154"/>
      <c r="C34" s="154"/>
      <c r="D34" s="211"/>
      <c r="E34" s="211"/>
      <c r="F34" s="211"/>
      <c r="G34" s="211"/>
      <c r="H34" s="211"/>
      <c r="I34" s="211"/>
      <c r="J34" s="211"/>
      <c r="K34" s="211"/>
      <c r="L34" s="210"/>
      <c r="M34" s="210"/>
    </row>
    <row r="35" spans="1:13" x14ac:dyDescent="0.55000000000000004">
      <c r="A35" s="4"/>
      <c r="B35" s="154"/>
      <c r="C35" s="154"/>
      <c r="D35" s="211"/>
      <c r="E35" s="211"/>
      <c r="F35" s="211"/>
      <c r="G35" s="211"/>
      <c r="H35" s="211"/>
      <c r="I35" s="211"/>
      <c r="J35" s="211"/>
      <c r="K35" s="211"/>
      <c r="L35" s="210"/>
      <c r="M35" s="210"/>
    </row>
  </sheetData>
  <mergeCells count="6">
    <mergeCell ref="C3:D3"/>
    <mergeCell ref="H2:K2"/>
    <mergeCell ref="E3:G3"/>
    <mergeCell ref="H3:H4"/>
    <mergeCell ref="I3:K3"/>
    <mergeCell ref="C2:G2"/>
  </mergeCells>
  <phoneticPr fontId="6"/>
  <pageMargins left="0.78740157480314965" right="0.78740157480314965" top="0.78740157480314965" bottom="0.78740157480314965" header="0" footer="0"/>
  <pageSetup paperSize="9" scale="84" orientation="landscape" r:id="rId1"/>
  <headerFooter alignWithMargins="0"/>
  <rowBreaks count="1" manualBreakCount="1">
    <brk id="46120" min="245" max="9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43"/>
  <sheetViews>
    <sheetView showGridLines="0" view="pageBreakPreview" zoomScaleNormal="100" workbookViewId="0">
      <pane xSplit="1" ySplit="8" topLeftCell="B9"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8" x14ac:dyDescent="0.55000000000000004"/>
  <cols>
    <col min="1" max="1" width="12.7265625" style="2" customWidth="1"/>
    <col min="2" max="19" width="8.08984375" style="1" customWidth="1"/>
    <col min="20" max="16384" width="9" style="1"/>
  </cols>
  <sheetData>
    <row r="1" spans="1:21" ht="18" customHeight="1" x14ac:dyDescent="0.55000000000000004">
      <c r="A1" s="51" t="s">
        <v>145</v>
      </c>
      <c r="B1" s="155"/>
      <c r="C1" s="155"/>
      <c r="D1" s="155"/>
      <c r="E1" s="155"/>
      <c r="F1" s="9"/>
      <c r="G1" s="49"/>
      <c r="H1" s="50"/>
      <c r="I1" s="49"/>
      <c r="J1" s="49"/>
      <c r="K1" s="49"/>
      <c r="L1" s="49"/>
      <c r="M1" s="49"/>
      <c r="N1" s="49"/>
      <c r="O1" s="49"/>
      <c r="P1" s="49"/>
      <c r="Q1" s="49"/>
      <c r="R1" s="95"/>
      <c r="S1" s="48" t="s">
        <v>39</v>
      </c>
      <c r="T1" s="9"/>
      <c r="U1" s="9"/>
    </row>
    <row r="2" spans="1:21" ht="24.75" customHeight="1" x14ac:dyDescent="0.55000000000000004">
      <c r="A2" s="84"/>
      <c r="B2" s="255" t="s">
        <v>144</v>
      </c>
      <c r="C2" s="260"/>
      <c r="D2" s="255" t="s">
        <v>143</v>
      </c>
      <c r="E2" s="255"/>
      <c r="F2" s="255" t="s">
        <v>142</v>
      </c>
      <c r="G2" s="255"/>
      <c r="H2" s="255" t="s">
        <v>141</v>
      </c>
      <c r="I2" s="254"/>
      <c r="J2" s="259" t="s">
        <v>140</v>
      </c>
      <c r="K2" s="258"/>
      <c r="L2" s="257"/>
      <c r="M2" s="257"/>
      <c r="N2" s="257"/>
      <c r="O2" s="256"/>
      <c r="P2" s="255" t="s">
        <v>139</v>
      </c>
      <c r="Q2" s="254"/>
      <c r="R2" s="255" t="s">
        <v>138</v>
      </c>
      <c r="S2" s="254"/>
      <c r="T2" s="9"/>
      <c r="U2" s="9"/>
    </row>
    <row r="3" spans="1:21" s="247" customFormat="1" x14ac:dyDescent="0.55000000000000004">
      <c r="A3" s="253"/>
      <c r="B3" s="252" t="s">
        <v>133</v>
      </c>
      <c r="C3" s="252" t="s">
        <v>132</v>
      </c>
      <c r="D3" s="252" t="s">
        <v>137</v>
      </c>
      <c r="E3" s="252" t="s">
        <v>132</v>
      </c>
      <c r="F3" s="252" t="s">
        <v>133</v>
      </c>
      <c r="G3" s="252" t="s">
        <v>132</v>
      </c>
      <c r="H3" s="252" t="s">
        <v>133</v>
      </c>
      <c r="I3" s="252" t="s">
        <v>132</v>
      </c>
      <c r="J3" s="66" t="s">
        <v>136</v>
      </c>
      <c r="K3" s="145"/>
      <c r="L3" s="42" t="s">
        <v>135</v>
      </c>
      <c r="M3" s="70"/>
      <c r="N3" s="42" t="s">
        <v>134</v>
      </c>
      <c r="O3" s="70"/>
      <c r="P3" s="216" t="s">
        <v>133</v>
      </c>
      <c r="Q3" s="216" t="s">
        <v>132</v>
      </c>
      <c r="R3" s="216" t="s">
        <v>133</v>
      </c>
      <c r="S3" s="216" t="s">
        <v>132</v>
      </c>
      <c r="T3" s="248"/>
      <c r="U3" s="248"/>
    </row>
    <row r="4" spans="1:21" s="247" customFormat="1" x14ac:dyDescent="0.55000000000000004">
      <c r="A4" s="251"/>
      <c r="B4" s="250"/>
      <c r="C4" s="249"/>
      <c r="D4" s="249"/>
      <c r="E4" s="249"/>
      <c r="F4" s="249"/>
      <c r="G4" s="249"/>
      <c r="H4" s="249"/>
      <c r="I4" s="249"/>
      <c r="J4" s="216" t="s">
        <v>133</v>
      </c>
      <c r="K4" s="216" t="s">
        <v>132</v>
      </c>
      <c r="L4" s="216" t="s">
        <v>133</v>
      </c>
      <c r="M4" s="216" t="s">
        <v>132</v>
      </c>
      <c r="N4" s="216" t="s">
        <v>133</v>
      </c>
      <c r="O4" s="216" t="s">
        <v>132</v>
      </c>
      <c r="P4" s="216"/>
      <c r="Q4" s="216"/>
      <c r="R4" s="216"/>
      <c r="S4" s="216"/>
      <c r="T4" s="248"/>
      <c r="U4" s="248"/>
    </row>
    <row r="5" spans="1:21" x14ac:dyDescent="0.55000000000000004">
      <c r="A5" s="33" t="s">
        <v>29</v>
      </c>
      <c r="B5" s="246">
        <v>11560</v>
      </c>
      <c r="C5" s="28">
        <v>14599</v>
      </c>
      <c r="D5" s="28">
        <v>125</v>
      </c>
      <c r="E5" s="28">
        <v>198</v>
      </c>
      <c r="F5" s="28">
        <v>641</v>
      </c>
      <c r="G5" s="28">
        <v>1182</v>
      </c>
      <c r="H5" s="28">
        <v>1009</v>
      </c>
      <c r="I5" s="28">
        <v>1523</v>
      </c>
      <c r="J5" s="28">
        <v>52</v>
      </c>
      <c r="K5" s="28">
        <v>178</v>
      </c>
      <c r="L5" s="28">
        <v>13</v>
      </c>
      <c r="M5" s="28">
        <v>38</v>
      </c>
      <c r="N5" s="28">
        <v>7</v>
      </c>
      <c r="O5" s="28">
        <v>66</v>
      </c>
      <c r="P5" s="28">
        <v>258</v>
      </c>
      <c r="Q5" s="28">
        <v>845</v>
      </c>
      <c r="R5" s="28">
        <v>4283</v>
      </c>
      <c r="S5" s="28">
        <v>6632</v>
      </c>
      <c r="T5" s="9"/>
      <c r="U5" s="9"/>
    </row>
    <row r="6" spans="1:21" x14ac:dyDescent="0.55000000000000004">
      <c r="A6" s="33" t="s">
        <v>44</v>
      </c>
      <c r="B6" s="246">
        <f>SUM(B7:B8)</f>
        <v>343</v>
      </c>
      <c r="C6" s="246">
        <f>SUM(C7:C8)</f>
        <v>469</v>
      </c>
      <c r="D6" s="246">
        <f>SUM(D7:D8)</f>
        <v>0</v>
      </c>
      <c r="E6" s="246">
        <f>SUM(E7:E8)</f>
        <v>0</v>
      </c>
      <c r="F6" s="246">
        <f>SUM(F7:F8)</f>
        <v>8</v>
      </c>
      <c r="G6" s="246">
        <f>SUM(G7:G8)</f>
        <v>13</v>
      </c>
      <c r="H6" s="246">
        <f>SUM(H7:H8)</f>
        <v>8</v>
      </c>
      <c r="I6" s="246">
        <f>SUM(I7:I8)</f>
        <v>69</v>
      </c>
      <c r="J6" s="246">
        <f>SUM(J7:J8)</f>
        <v>4</v>
      </c>
      <c r="K6" s="246">
        <f>SUM(K7:K8)</f>
        <v>59</v>
      </c>
      <c r="L6" s="246">
        <f>SUM(L7:L8)</f>
        <v>1</v>
      </c>
      <c r="M6" s="246">
        <f>SUM(M7:M8)</f>
        <v>13</v>
      </c>
      <c r="N6" s="246">
        <f>SUM(N7:N8)</f>
        <v>3</v>
      </c>
      <c r="O6" s="246">
        <f>SUM(O7:O8)</f>
        <v>59</v>
      </c>
      <c r="P6" s="246">
        <f>SUM(P7:P8)</f>
        <v>1</v>
      </c>
      <c r="Q6" s="246">
        <f>SUM(Q7:Q8)</f>
        <v>1</v>
      </c>
      <c r="R6" s="246">
        <f>SUM(R7:R8)</f>
        <v>107</v>
      </c>
      <c r="S6" s="246">
        <f>SUM(S7:S8)</f>
        <v>297</v>
      </c>
      <c r="T6" s="9"/>
      <c r="U6" s="9"/>
    </row>
    <row r="7" spans="1:21" x14ac:dyDescent="0.55000000000000004">
      <c r="A7" s="21" t="s">
        <v>112</v>
      </c>
      <c r="B7" s="219">
        <v>65</v>
      </c>
      <c r="C7" s="219">
        <v>65</v>
      </c>
      <c r="D7" s="219">
        <v>0</v>
      </c>
      <c r="E7" s="219">
        <v>0</v>
      </c>
      <c r="F7" s="219">
        <v>0</v>
      </c>
      <c r="G7" s="219">
        <v>0</v>
      </c>
      <c r="H7" s="219">
        <v>0</v>
      </c>
      <c r="I7" s="219">
        <v>0</v>
      </c>
      <c r="J7" s="219">
        <v>0</v>
      </c>
      <c r="K7" s="219">
        <v>0</v>
      </c>
      <c r="L7" s="219">
        <v>0</v>
      </c>
      <c r="M7" s="219">
        <v>0</v>
      </c>
      <c r="N7" s="219">
        <v>0</v>
      </c>
      <c r="O7" s="219">
        <v>0</v>
      </c>
      <c r="P7" s="219">
        <v>0</v>
      </c>
      <c r="Q7" s="219">
        <v>0</v>
      </c>
      <c r="R7" s="219">
        <v>0</v>
      </c>
      <c r="S7" s="219">
        <v>0</v>
      </c>
      <c r="T7" s="9"/>
      <c r="U7" s="9"/>
    </row>
    <row r="8" spans="1:21" s="24" customFormat="1" x14ac:dyDescent="0.55000000000000004">
      <c r="A8" s="21" t="s">
        <v>42</v>
      </c>
      <c r="B8" s="219">
        <f>IF(SUM(B9:B16)=0,"-",SUM(B9:B16))</f>
        <v>278</v>
      </c>
      <c r="C8" s="219">
        <f>IF(SUM(C9:C16)=0,"-",SUM(C9:C16))</f>
        <v>404</v>
      </c>
      <c r="D8" s="219" t="str">
        <f>IF(SUM(D9:D16)=0,"-",SUM(D9:D16))</f>
        <v>-</v>
      </c>
      <c r="E8" s="219" t="str">
        <f>IF(SUM(E9:E16)=0,"-",SUM(E9:E16))</f>
        <v>-</v>
      </c>
      <c r="F8" s="219">
        <f>IF(SUM(F9:F16)=0,"-",SUM(F9:F16))</f>
        <v>8</v>
      </c>
      <c r="G8" s="219">
        <f>IF(SUM(G9:G16)=0,"-",SUM(G9:G16))</f>
        <v>13</v>
      </c>
      <c r="H8" s="219">
        <f>IF(SUM(H9:H16)=0,"-",SUM(H9:H16))</f>
        <v>8</v>
      </c>
      <c r="I8" s="219">
        <f>IF(SUM(I9:I16)=0,"-",SUM(I9:I16))</f>
        <v>69</v>
      </c>
      <c r="J8" s="219">
        <f>IF(SUM(J9:J16)=0,"-",SUM(J9:J16))</f>
        <v>4</v>
      </c>
      <c r="K8" s="219">
        <f>IF(SUM(K9:K16)=0,"-",SUM(K9:K16))</f>
        <v>59</v>
      </c>
      <c r="L8" s="219">
        <f>IF(SUM(L9:L16)=0,"-",SUM(L9:L16))</f>
        <v>1</v>
      </c>
      <c r="M8" s="219">
        <f>IF(SUM(M9:M16)=0,"-",SUM(M9:M16))</f>
        <v>13</v>
      </c>
      <c r="N8" s="219">
        <f>IF(SUM(N9:N16)=0,"-",SUM(N9:N16))</f>
        <v>3</v>
      </c>
      <c r="O8" s="219">
        <f>IF(SUM(O9:O16)=0,"-",SUM(O9:O16))</f>
        <v>59</v>
      </c>
      <c r="P8" s="219">
        <f>IF(SUM(P9:P16)=0,"-",SUM(P9:P16))</f>
        <v>1</v>
      </c>
      <c r="Q8" s="219">
        <f>IF(SUM(Q9:Q16)=0,"-",SUM(Q9:Q16))</f>
        <v>1</v>
      </c>
      <c r="R8" s="219">
        <f>IF(SUM(R9:R16)=0,"-",SUM(R9:R16))</f>
        <v>107</v>
      </c>
      <c r="S8" s="219">
        <f>IF(SUM(S9:S16)=0,"-",SUM(S9:S16))</f>
        <v>297</v>
      </c>
      <c r="T8" s="117"/>
      <c r="U8" s="117"/>
    </row>
    <row r="9" spans="1:21" x14ac:dyDescent="0.55000000000000004">
      <c r="A9" s="18" t="s">
        <v>25</v>
      </c>
      <c r="B9" s="245">
        <v>2</v>
      </c>
      <c r="C9" s="245">
        <v>8</v>
      </c>
      <c r="D9" s="245" t="s">
        <v>4</v>
      </c>
      <c r="E9" s="245" t="s">
        <v>4</v>
      </c>
      <c r="F9" s="245">
        <v>1</v>
      </c>
      <c r="G9" s="245">
        <v>6</v>
      </c>
      <c r="H9" s="245">
        <v>3</v>
      </c>
      <c r="I9" s="245">
        <v>62</v>
      </c>
      <c r="J9" s="245">
        <v>2</v>
      </c>
      <c r="K9" s="245">
        <v>55</v>
      </c>
      <c r="L9" s="245">
        <v>1</v>
      </c>
      <c r="M9" s="245">
        <v>13</v>
      </c>
      <c r="N9" s="245">
        <v>1</v>
      </c>
      <c r="O9" s="245">
        <v>55</v>
      </c>
      <c r="P9" s="245" t="s">
        <v>4</v>
      </c>
      <c r="Q9" s="245" t="s">
        <v>4</v>
      </c>
      <c r="R9" s="245" t="s">
        <v>4</v>
      </c>
      <c r="S9" s="245" t="s">
        <v>4</v>
      </c>
      <c r="T9" s="9"/>
      <c r="U9" s="9"/>
    </row>
    <row r="10" spans="1:21" x14ac:dyDescent="0.55000000000000004">
      <c r="A10" s="18" t="s">
        <v>24</v>
      </c>
      <c r="B10" s="245">
        <v>9</v>
      </c>
      <c r="C10" s="245">
        <v>9</v>
      </c>
      <c r="D10" s="245" t="s">
        <v>4</v>
      </c>
      <c r="E10" s="245" t="s">
        <v>4</v>
      </c>
      <c r="F10" s="245" t="s">
        <v>4</v>
      </c>
      <c r="G10" s="245" t="s">
        <v>4</v>
      </c>
      <c r="H10" s="245">
        <v>2</v>
      </c>
      <c r="I10" s="245">
        <v>4</v>
      </c>
      <c r="J10" s="245" t="s">
        <v>4</v>
      </c>
      <c r="K10" s="245" t="s">
        <v>4</v>
      </c>
      <c r="L10" s="245" t="s">
        <v>4</v>
      </c>
      <c r="M10" s="245" t="s">
        <v>4</v>
      </c>
      <c r="N10" s="245" t="s">
        <v>4</v>
      </c>
      <c r="O10" s="245" t="s">
        <v>4</v>
      </c>
      <c r="P10" s="245" t="s">
        <v>4</v>
      </c>
      <c r="Q10" s="245" t="s">
        <v>4</v>
      </c>
      <c r="R10" s="245">
        <v>3</v>
      </c>
      <c r="S10" s="245">
        <v>3</v>
      </c>
      <c r="T10" s="9"/>
      <c r="U10" s="9"/>
    </row>
    <row r="11" spans="1:21" x14ac:dyDescent="0.55000000000000004">
      <c r="A11" s="18" t="s">
        <v>23</v>
      </c>
      <c r="B11" s="245">
        <v>62</v>
      </c>
      <c r="C11" s="245">
        <v>131</v>
      </c>
      <c r="D11" s="245" t="s">
        <v>4</v>
      </c>
      <c r="E11" s="245" t="s">
        <v>4</v>
      </c>
      <c r="F11" s="245" t="s">
        <v>4</v>
      </c>
      <c r="G11" s="245" t="s">
        <v>4</v>
      </c>
      <c r="H11" s="245">
        <v>2</v>
      </c>
      <c r="I11" s="245">
        <v>2</v>
      </c>
      <c r="J11" s="245" t="s">
        <v>4</v>
      </c>
      <c r="K11" s="245" t="s">
        <v>4</v>
      </c>
      <c r="L11" s="245" t="s">
        <v>4</v>
      </c>
      <c r="M11" s="245" t="s">
        <v>4</v>
      </c>
      <c r="N11" s="245" t="s">
        <v>4</v>
      </c>
      <c r="O11" s="245" t="s">
        <v>4</v>
      </c>
      <c r="P11" s="245" t="s">
        <v>4</v>
      </c>
      <c r="Q11" s="245" t="s">
        <v>4</v>
      </c>
      <c r="R11" s="245">
        <v>68</v>
      </c>
      <c r="S11" s="245">
        <v>243</v>
      </c>
      <c r="T11" s="9"/>
      <c r="U11" s="9"/>
    </row>
    <row r="12" spans="1:21" x14ac:dyDescent="0.55000000000000004">
      <c r="A12" s="18" t="s">
        <v>22</v>
      </c>
      <c r="B12" s="245">
        <v>160</v>
      </c>
      <c r="C12" s="245">
        <v>180</v>
      </c>
      <c r="D12" s="245" t="s">
        <v>4</v>
      </c>
      <c r="E12" s="245" t="s">
        <v>4</v>
      </c>
      <c r="F12" s="245" t="s">
        <v>4</v>
      </c>
      <c r="G12" s="245" t="s">
        <v>4</v>
      </c>
      <c r="H12" s="245" t="s">
        <v>4</v>
      </c>
      <c r="I12" s="245" t="s">
        <v>4</v>
      </c>
      <c r="J12" s="245" t="s">
        <v>4</v>
      </c>
      <c r="K12" s="245" t="s">
        <v>4</v>
      </c>
      <c r="L12" s="245" t="s">
        <v>4</v>
      </c>
      <c r="M12" s="245" t="s">
        <v>4</v>
      </c>
      <c r="N12" s="245" t="s">
        <v>4</v>
      </c>
      <c r="O12" s="245" t="s">
        <v>4</v>
      </c>
      <c r="P12" s="245" t="s">
        <v>4</v>
      </c>
      <c r="Q12" s="245" t="s">
        <v>4</v>
      </c>
      <c r="R12" s="245" t="s">
        <v>4</v>
      </c>
      <c r="S12" s="245" t="s">
        <v>4</v>
      </c>
      <c r="T12" s="9"/>
      <c r="U12" s="9"/>
    </row>
    <row r="13" spans="1:21" x14ac:dyDescent="0.55000000000000004">
      <c r="A13" s="18" t="s">
        <v>41</v>
      </c>
      <c r="B13" s="245">
        <v>5</v>
      </c>
      <c r="C13" s="245">
        <v>15</v>
      </c>
      <c r="D13" s="245" t="s">
        <v>4</v>
      </c>
      <c r="E13" s="245" t="s">
        <v>4</v>
      </c>
      <c r="F13" s="245" t="s">
        <v>4</v>
      </c>
      <c r="G13" s="245" t="s">
        <v>4</v>
      </c>
      <c r="H13" s="245" t="s">
        <v>4</v>
      </c>
      <c r="I13" s="245" t="s">
        <v>4</v>
      </c>
      <c r="J13" s="245" t="s">
        <v>4</v>
      </c>
      <c r="K13" s="245" t="s">
        <v>4</v>
      </c>
      <c r="L13" s="245" t="s">
        <v>4</v>
      </c>
      <c r="M13" s="245" t="s">
        <v>4</v>
      </c>
      <c r="N13" s="245" t="s">
        <v>4</v>
      </c>
      <c r="O13" s="245" t="s">
        <v>4</v>
      </c>
      <c r="P13" s="245" t="s">
        <v>4</v>
      </c>
      <c r="Q13" s="245" t="s">
        <v>4</v>
      </c>
      <c r="R13" s="245">
        <v>9</v>
      </c>
      <c r="S13" s="245">
        <v>9</v>
      </c>
      <c r="T13" s="9"/>
      <c r="U13" s="9"/>
    </row>
    <row r="14" spans="1:21" x14ac:dyDescent="0.55000000000000004">
      <c r="A14" s="18" t="s">
        <v>20</v>
      </c>
      <c r="B14" s="245">
        <v>25</v>
      </c>
      <c r="C14" s="245">
        <v>46</v>
      </c>
      <c r="D14" s="245" t="s">
        <v>4</v>
      </c>
      <c r="E14" s="245" t="s">
        <v>4</v>
      </c>
      <c r="F14" s="245" t="s">
        <v>4</v>
      </c>
      <c r="G14" s="245" t="s">
        <v>4</v>
      </c>
      <c r="H14" s="245" t="s">
        <v>4</v>
      </c>
      <c r="I14" s="245" t="s">
        <v>4</v>
      </c>
      <c r="J14" s="245" t="s">
        <v>4</v>
      </c>
      <c r="K14" s="245" t="s">
        <v>4</v>
      </c>
      <c r="L14" s="245" t="s">
        <v>4</v>
      </c>
      <c r="M14" s="245" t="s">
        <v>4</v>
      </c>
      <c r="N14" s="245" t="s">
        <v>4</v>
      </c>
      <c r="O14" s="245" t="s">
        <v>4</v>
      </c>
      <c r="P14" s="245" t="s">
        <v>4</v>
      </c>
      <c r="Q14" s="245" t="s">
        <v>4</v>
      </c>
      <c r="R14" s="245" t="s">
        <v>4</v>
      </c>
      <c r="S14" s="245" t="s">
        <v>4</v>
      </c>
      <c r="T14" s="9"/>
      <c r="U14" s="9"/>
    </row>
    <row r="15" spans="1:21" x14ac:dyDescent="0.55000000000000004">
      <c r="A15" s="18" t="s">
        <v>19</v>
      </c>
      <c r="B15" s="245">
        <v>15</v>
      </c>
      <c r="C15" s="245">
        <v>15</v>
      </c>
      <c r="D15" s="245" t="s">
        <v>4</v>
      </c>
      <c r="E15" s="245" t="s">
        <v>4</v>
      </c>
      <c r="F15" s="245">
        <v>7</v>
      </c>
      <c r="G15" s="245">
        <v>7</v>
      </c>
      <c r="H15" s="245">
        <v>1</v>
      </c>
      <c r="I15" s="245">
        <v>1</v>
      </c>
      <c r="J15" s="245">
        <v>2</v>
      </c>
      <c r="K15" s="245">
        <v>4</v>
      </c>
      <c r="L15" s="245" t="s">
        <v>4</v>
      </c>
      <c r="M15" s="245" t="s">
        <v>4</v>
      </c>
      <c r="N15" s="245">
        <v>2</v>
      </c>
      <c r="O15" s="245">
        <v>4</v>
      </c>
      <c r="P15" s="245">
        <v>1</v>
      </c>
      <c r="Q15" s="245">
        <v>1</v>
      </c>
      <c r="R15" s="245">
        <v>2</v>
      </c>
      <c r="S15" s="245">
        <v>2</v>
      </c>
      <c r="T15" s="9"/>
      <c r="U15" s="9"/>
    </row>
    <row r="16" spans="1:21" x14ac:dyDescent="0.55000000000000004">
      <c r="A16" s="18" t="s">
        <v>18</v>
      </c>
      <c r="B16" s="245" t="s">
        <v>4</v>
      </c>
      <c r="C16" s="245" t="s">
        <v>4</v>
      </c>
      <c r="D16" s="245" t="s">
        <v>4</v>
      </c>
      <c r="E16" s="245" t="s">
        <v>70</v>
      </c>
      <c r="F16" s="245" t="s">
        <v>4</v>
      </c>
      <c r="G16" s="245" t="s">
        <v>4</v>
      </c>
      <c r="H16" s="245" t="s">
        <v>4</v>
      </c>
      <c r="I16" s="245" t="s">
        <v>4</v>
      </c>
      <c r="J16" s="245" t="s">
        <v>4</v>
      </c>
      <c r="K16" s="245" t="s">
        <v>4</v>
      </c>
      <c r="L16" s="245" t="s">
        <v>4</v>
      </c>
      <c r="M16" s="245" t="s">
        <v>4</v>
      </c>
      <c r="N16" s="245" t="s">
        <v>4</v>
      </c>
      <c r="O16" s="245" t="s">
        <v>4</v>
      </c>
      <c r="P16" s="245" t="s">
        <v>4</v>
      </c>
      <c r="Q16" s="245" t="s">
        <v>4</v>
      </c>
      <c r="R16" s="245">
        <v>25</v>
      </c>
      <c r="S16" s="245">
        <v>40</v>
      </c>
      <c r="T16" s="9"/>
      <c r="U16" s="9"/>
    </row>
    <row r="17" spans="1:21" ht="54" x14ac:dyDescent="0.55000000000000004">
      <c r="A17" s="23" t="s">
        <v>17</v>
      </c>
      <c r="B17" s="28">
        <f>B18</f>
        <v>217</v>
      </c>
      <c r="C17" s="28">
        <f>C18</f>
        <v>245</v>
      </c>
      <c r="D17" s="28">
        <f>D18</f>
        <v>10</v>
      </c>
      <c r="E17" s="28">
        <f>E18</f>
        <v>10</v>
      </c>
      <c r="F17" s="28">
        <f>F18</f>
        <v>3</v>
      </c>
      <c r="G17" s="28">
        <f>G18</f>
        <v>3</v>
      </c>
      <c r="H17" s="28" t="str">
        <f>H18</f>
        <v>-</v>
      </c>
      <c r="I17" s="28" t="str">
        <f>I18</f>
        <v>-</v>
      </c>
      <c r="J17" s="28" t="str">
        <f>J18</f>
        <v>-</v>
      </c>
      <c r="K17" s="28" t="str">
        <f>K18</f>
        <v>-</v>
      </c>
      <c r="L17" s="28" t="str">
        <f>L18</f>
        <v>-</v>
      </c>
      <c r="M17" s="28"/>
      <c r="N17" s="28"/>
      <c r="O17" s="28"/>
      <c r="P17" s="28"/>
      <c r="Q17" s="28"/>
      <c r="R17" s="28"/>
      <c r="S17" s="28"/>
      <c r="T17" s="9"/>
      <c r="U17" s="9"/>
    </row>
    <row r="18" spans="1:21" x14ac:dyDescent="0.55000000000000004">
      <c r="A18" s="21" t="s">
        <v>16</v>
      </c>
      <c r="B18" s="219">
        <v>217</v>
      </c>
      <c r="C18" s="219">
        <v>245</v>
      </c>
      <c r="D18" s="219">
        <v>10</v>
      </c>
      <c r="E18" s="219">
        <v>10</v>
      </c>
      <c r="F18" s="219">
        <v>3</v>
      </c>
      <c r="G18" s="219">
        <v>3</v>
      </c>
      <c r="H18" s="219" t="s">
        <v>4</v>
      </c>
      <c r="I18" s="219" t="s">
        <v>4</v>
      </c>
      <c r="J18" s="219" t="s">
        <v>4</v>
      </c>
      <c r="K18" s="219" t="s">
        <v>4</v>
      </c>
      <c r="L18" s="219" t="s">
        <v>4</v>
      </c>
      <c r="M18" s="219" t="s">
        <v>4</v>
      </c>
      <c r="N18" s="219" t="s">
        <v>4</v>
      </c>
      <c r="O18" s="219" t="s">
        <v>4</v>
      </c>
      <c r="P18" s="219">
        <v>5</v>
      </c>
      <c r="Q18" s="219">
        <v>7</v>
      </c>
      <c r="R18" s="219">
        <v>308</v>
      </c>
      <c r="S18" s="219">
        <v>498</v>
      </c>
      <c r="T18" s="9"/>
      <c r="U18" s="9"/>
    </row>
    <row r="19" spans="1:21" x14ac:dyDescent="0.55000000000000004">
      <c r="A19" s="18" t="s">
        <v>15</v>
      </c>
      <c r="B19" s="245">
        <v>80</v>
      </c>
      <c r="C19" s="245">
        <v>87</v>
      </c>
      <c r="D19" s="245">
        <v>0</v>
      </c>
      <c r="E19" s="245">
        <v>0</v>
      </c>
      <c r="F19" s="245">
        <v>0</v>
      </c>
      <c r="G19" s="245">
        <v>0</v>
      </c>
      <c r="H19" s="245">
        <v>0</v>
      </c>
      <c r="I19" s="245">
        <v>0</v>
      </c>
      <c r="J19" s="245">
        <v>0</v>
      </c>
      <c r="K19" s="245">
        <v>0</v>
      </c>
      <c r="L19" s="245">
        <v>0</v>
      </c>
      <c r="M19" s="245">
        <v>0</v>
      </c>
      <c r="N19" s="245">
        <v>0</v>
      </c>
      <c r="O19" s="245">
        <v>0</v>
      </c>
      <c r="P19" s="245">
        <v>0</v>
      </c>
      <c r="Q19" s="245">
        <v>0</v>
      </c>
      <c r="R19" s="245">
        <v>52</v>
      </c>
      <c r="S19" s="245">
        <v>61</v>
      </c>
      <c r="T19" s="9"/>
      <c r="U19" s="9"/>
    </row>
    <row r="20" spans="1:21" x14ac:dyDescent="0.55000000000000004">
      <c r="A20" s="18" t="s">
        <v>14</v>
      </c>
      <c r="B20" s="245">
        <v>61</v>
      </c>
      <c r="C20" s="245">
        <v>63</v>
      </c>
      <c r="D20" s="245">
        <v>0</v>
      </c>
      <c r="E20" s="245">
        <v>0</v>
      </c>
      <c r="F20" s="245">
        <v>3</v>
      </c>
      <c r="G20" s="245">
        <v>3</v>
      </c>
      <c r="H20" s="245">
        <v>0</v>
      </c>
      <c r="I20" s="245">
        <v>0</v>
      </c>
      <c r="J20" s="245">
        <v>0</v>
      </c>
      <c r="K20" s="245">
        <v>0</v>
      </c>
      <c r="L20" s="245">
        <v>0</v>
      </c>
      <c r="M20" s="245">
        <v>0</v>
      </c>
      <c r="N20" s="245">
        <v>0</v>
      </c>
      <c r="O20" s="245">
        <v>0</v>
      </c>
      <c r="P20" s="245">
        <v>4</v>
      </c>
      <c r="Q20" s="245">
        <v>6</v>
      </c>
      <c r="R20" s="245">
        <v>177</v>
      </c>
      <c r="S20" s="245">
        <v>250</v>
      </c>
      <c r="T20" s="9"/>
      <c r="U20" s="9"/>
    </row>
    <row r="21" spans="1:21" x14ac:dyDescent="0.55000000000000004">
      <c r="A21" s="18" t="s">
        <v>13</v>
      </c>
      <c r="B21" s="245">
        <v>21</v>
      </c>
      <c r="C21" s="245">
        <v>31</v>
      </c>
      <c r="D21" s="245">
        <v>0</v>
      </c>
      <c r="E21" s="245">
        <v>0</v>
      </c>
      <c r="F21" s="245">
        <v>0</v>
      </c>
      <c r="G21" s="245">
        <v>0</v>
      </c>
      <c r="H21" s="245">
        <v>0</v>
      </c>
      <c r="I21" s="245">
        <v>0</v>
      </c>
      <c r="J21" s="245">
        <v>0</v>
      </c>
      <c r="K21" s="245">
        <v>0</v>
      </c>
      <c r="L21" s="245">
        <v>0</v>
      </c>
      <c r="M21" s="245">
        <v>0</v>
      </c>
      <c r="N21" s="245">
        <v>0</v>
      </c>
      <c r="O21" s="245">
        <v>0</v>
      </c>
      <c r="P21" s="245">
        <v>0</v>
      </c>
      <c r="Q21" s="245">
        <v>0</v>
      </c>
      <c r="R21" s="245">
        <v>6</v>
      </c>
      <c r="S21" s="245">
        <v>6</v>
      </c>
      <c r="T21" s="9"/>
      <c r="U21" s="9"/>
    </row>
    <row r="22" spans="1:21" x14ac:dyDescent="0.55000000000000004">
      <c r="A22" s="18" t="s">
        <v>12</v>
      </c>
      <c r="B22" s="245">
        <v>55</v>
      </c>
      <c r="C22" s="245">
        <v>64</v>
      </c>
      <c r="D22" s="245">
        <v>10</v>
      </c>
      <c r="E22" s="245">
        <v>10</v>
      </c>
      <c r="F22" s="245">
        <v>0</v>
      </c>
      <c r="G22" s="245">
        <v>0</v>
      </c>
      <c r="H22" s="245">
        <v>0</v>
      </c>
      <c r="I22" s="245">
        <v>0</v>
      </c>
      <c r="J22" s="245">
        <v>0</v>
      </c>
      <c r="K22" s="245">
        <v>0</v>
      </c>
      <c r="L22" s="245">
        <v>0</v>
      </c>
      <c r="M22" s="245">
        <v>0</v>
      </c>
      <c r="N22" s="245">
        <v>0</v>
      </c>
      <c r="O22" s="245">
        <v>0</v>
      </c>
      <c r="P22" s="245">
        <v>1</v>
      </c>
      <c r="Q22" s="245">
        <v>1</v>
      </c>
      <c r="R22" s="245">
        <v>73</v>
      </c>
      <c r="S22" s="245">
        <v>181</v>
      </c>
      <c r="T22" s="9"/>
      <c r="U22" s="9"/>
    </row>
    <row r="23" spans="1:21" ht="54" x14ac:dyDescent="0.55000000000000004">
      <c r="A23" s="23" t="s">
        <v>11</v>
      </c>
      <c r="B23" s="28">
        <f>B24</f>
        <v>265</v>
      </c>
      <c r="C23" s="28">
        <f>C24</f>
        <v>395</v>
      </c>
      <c r="D23" s="28" t="str">
        <f>D24</f>
        <v>-</v>
      </c>
      <c r="E23" s="28" t="str">
        <f>E24</f>
        <v>-</v>
      </c>
      <c r="F23" s="28">
        <f>F24</f>
        <v>4</v>
      </c>
      <c r="G23" s="28">
        <f>G24</f>
        <v>5</v>
      </c>
      <c r="H23" s="28">
        <f>H24</f>
        <v>5</v>
      </c>
      <c r="I23" s="28">
        <f>I24</f>
        <v>6</v>
      </c>
      <c r="J23" s="28">
        <f>J24</f>
        <v>8</v>
      </c>
      <c r="K23" s="28">
        <f>K24</f>
        <v>6</v>
      </c>
      <c r="L23" s="28">
        <f>L24</f>
        <v>1</v>
      </c>
      <c r="M23" s="28"/>
      <c r="N23" s="28"/>
      <c r="O23" s="28"/>
      <c r="P23" s="28"/>
      <c r="Q23" s="28"/>
      <c r="R23" s="28"/>
      <c r="S23" s="28"/>
      <c r="T23" s="9"/>
      <c r="U23" s="9"/>
    </row>
    <row r="24" spans="1:21" x14ac:dyDescent="0.55000000000000004">
      <c r="A24" s="21" t="s">
        <v>10</v>
      </c>
      <c r="B24" s="219">
        <v>265</v>
      </c>
      <c r="C24" s="219">
        <v>395</v>
      </c>
      <c r="D24" s="219" t="s">
        <v>4</v>
      </c>
      <c r="E24" s="219" t="s">
        <v>4</v>
      </c>
      <c r="F24" s="219">
        <v>4</v>
      </c>
      <c r="G24" s="219">
        <v>5</v>
      </c>
      <c r="H24" s="219">
        <v>5</v>
      </c>
      <c r="I24" s="219">
        <v>6</v>
      </c>
      <c r="J24" s="219">
        <v>8</v>
      </c>
      <c r="K24" s="219">
        <v>6</v>
      </c>
      <c r="L24" s="219">
        <v>1</v>
      </c>
      <c r="M24" s="219">
        <v>1</v>
      </c>
      <c r="N24" s="219" t="s">
        <v>4</v>
      </c>
      <c r="O24" s="219" t="s">
        <v>4</v>
      </c>
      <c r="P24" s="219">
        <v>21</v>
      </c>
      <c r="Q24" s="219">
        <v>80</v>
      </c>
      <c r="R24" s="219">
        <v>71</v>
      </c>
      <c r="S24" s="219">
        <v>86</v>
      </c>
      <c r="T24" s="9"/>
      <c r="U24" s="9"/>
    </row>
    <row r="25" spans="1:21" x14ac:dyDescent="0.55000000000000004">
      <c r="A25" s="18" t="s">
        <v>9</v>
      </c>
      <c r="B25" s="245">
        <v>44</v>
      </c>
      <c r="C25" s="245">
        <v>50</v>
      </c>
      <c r="D25" s="245" t="s">
        <v>4</v>
      </c>
      <c r="E25" s="245" t="s">
        <v>4</v>
      </c>
      <c r="F25" s="245" t="s">
        <v>4</v>
      </c>
      <c r="G25" s="245" t="s">
        <v>4</v>
      </c>
      <c r="H25" s="245" t="s">
        <v>4</v>
      </c>
      <c r="I25" s="245" t="s">
        <v>4</v>
      </c>
      <c r="J25" s="245" t="s">
        <v>4</v>
      </c>
      <c r="K25" s="245" t="s">
        <v>4</v>
      </c>
      <c r="L25" s="245" t="s">
        <v>4</v>
      </c>
      <c r="M25" s="245" t="s">
        <v>4</v>
      </c>
      <c r="N25" s="245" t="s">
        <v>4</v>
      </c>
      <c r="O25" s="245" t="s">
        <v>4</v>
      </c>
      <c r="P25" s="245" t="s">
        <v>4</v>
      </c>
      <c r="Q25" s="245" t="s">
        <v>4</v>
      </c>
      <c r="R25" s="245" t="s">
        <v>4</v>
      </c>
      <c r="S25" s="245" t="s">
        <v>4</v>
      </c>
      <c r="T25" s="9"/>
      <c r="U25" s="9"/>
    </row>
    <row r="26" spans="1:21" x14ac:dyDescent="0.55000000000000004">
      <c r="A26" s="18" t="s">
        <v>8</v>
      </c>
      <c r="B26" s="245">
        <v>73</v>
      </c>
      <c r="C26" s="245">
        <v>172</v>
      </c>
      <c r="D26" s="245" t="s">
        <v>4</v>
      </c>
      <c r="E26" s="245" t="s">
        <v>4</v>
      </c>
      <c r="F26" s="245" t="s">
        <v>4</v>
      </c>
      <c r="G26" s="245" t="s">
        <v>4</v>
      </c>
      <c r="H26" s="245" t="s">
        <v>4</v>
      </c>
      <c r="I26" s="245" t="s">
        <v>4</v>
      </c>
      <c r="J26" s="245" t="s">
        <v>4</v>
      </c>
      <c r="K26" s="245" t="s">
        <v>4</v>
      </c>
      <c r="L26" s="245" t="s">
        <v>4</v>
      </c>
      <c r="M26" s="245" t="s">
        <v>4</v>
      </c>
      <c r="N26" s="245" t="s">
        <v>4</v>
      </c>
      <c r="O26" s="245" t="s">
        <v>4</v>
      </c>
      <c r="P26" s="245">
        <v>1</v>
      </c>
      <c r="Q26" s="245">
        <v>20</v>
      </c>
      <c r="R26" s="245">
        <v>1</v>
      </c>
      <c r="S26" s="245">
        <v>10</v>
      </c>
      <c r="T26" s="9"/>
      <c r="U26" s="9"/>
    </row>
    <row r="27" spans="1:21" x14ac:dyDescent="0.55000000000000004">
      <c r="A27" s="18" t="s">
        <v>7</v>
      </c>
      <c r="B27" s="245">
        <v>22</v>
      </c>
      <c r="C27" s="245">
        <v>39</v>
      </c>
      <c r="D27" s="245" t="s">
        <v>4</v>
      </c>
      <c r="E27" s="245" t="s">
        <v>4</v>
      </c>
      <c r="F27" s="245">
        <v>4</v>
      </c>
      <c r="G27" s="245">
        <v>5</v>
      </c>
      <c r="H27" s="245">
        <v>5</v>
      </c>
      <c r="I27" s="245">
        <v>6</v>
      </c>
      <c r="J27" s="245">
        <v>8</v>
      </c>
      <c r="K27" s="245">
        <v>6</v>
      </c>
      <c r="L27" s="245">
        <v>1</v>
      </c>
      <c r="M27" s="245">
        <v>1</v>
      </c>
      <c r="N27" s="245" t="s">
        <v>4</v>
      </c>
      <c r="O27" s="245" t="s">
        <v>4</v>
      </c>
      <c r="P27" s="245">
        <v>20</v>
      </c>
      <c r="Q27" s="245">
        <v>60</v>
      </c>
      <c r="R27" s="245">
        <v>8</v>
      </c>
      <c r="S27" s="245">
        <v>14</v>
      </c>
      <c r="T27" s="9"/>
      <c r="U27" s="9"/>
    </row>
    <row r="28" spans="1:21" x14ac:dyDescent="0.55000000000000004">
      <c r="A28" s="18" t="s">
        <v>6</v>
      </c>
      <c r="B28" s="245">
        <v>28</v>
      </c>
      <c r="C28" s="245">
        <v>30</v>
      </c>
      <c r="D28" s="245" t="s">
        <v>4</v>
      </c>
      <c r="E28" s="245" t="s">
        <v>4</v>
      </c>
      <c r="F28" s="245" t="s">
        <v>4</v>
      </c>
      <c r="G28" s="245" t="s">
        <v>4</v>
      </c>
      <c r="H28" s="245" t="s">
        <v>4</v>
      </c>
      <c r="I28" s="245" t="s">
        <v>4</v>
      </c>
      <c r="J28" s="245" t="s">
        <v>4</v>
      </c>
      <c r="K28" s="245" t="s">
        <v>4</v>
      </c>
      <c r="L28" s="245" t="s">
        <v>4</v>
      </c>
      <c r="M28" s="245" t="s">
        <v>4</v>
      </c>
      <c r="N28" s="245" t="s">
        <v>4</v>
      </c>
      <c r="O28" s="245" t="s">
        <v>4</v>
      </c>
      <c r="P28" s="245" t="s">
        <v>4</v>
      </c>
      <c r="Q28" s="245" t="s">
        <v>4</v>
      </c>
      <c r="R28" s="245">
        <v>62</v>
      </c>
      <c r="S28" s="245">
        <v>62</v>
      </c>
      <c r="T28" s="9"/>
      <c r="U28" s="9"/>
    </row>
    <row r="29" spans="1:21" x14ac:dyDescent="0.55000000000000004">
      <c r="A29" s="18" t="s">
        <v>5</v>
      </c>
      <c r="B29" s="245">
        <v>98</v>
      </c>
      <c r="C29" s="245">
        <v>104</v>
      </c>
      <c r="D29" s="245" t="s">
        <v>4</v>
      </c>
      <c r="E29" s="245" t="s">
        <v>4</v>
      </c>
      <c r="F29" s="245" t="s">
        <v>4</v>
      </c>
      <c r="G29" s="245" t="s">
        <v>4</v>
      </c>
      <c r="H29" s="245" t="s">
        <v>4</v>
      </c>
      <c r="I29" s="245" t="s">
        <v>4</v>
      </c>
      <c r="J29" s="245" t="s">
        <v>4</v>
      </c>
      <c r="K29" s="245" t="s">
        <v>4</v>
      </c>
      <c r="L29" s="245" t="s">
        <v>4</v>
      </c>
      <c r="M29" s="245" t="s">
        <v>4</v>
      </c>
      <c r="N29" s="245" t="s">
        <v>4</v>
      </c>
      <c r="O29" s="245" t="s">
        <v>4</v>
      </c>
      <c r="P29" s="245" t="s">
        <v>4</v>
      </c>
      <c r="Q29" s="245" t="s">
        <v>4</v>
      </c>
      <c r="R29" s="245" t="s">
        <v>4</v>
      </c>
      <c r="S29" s="245" t="s">
        <v>4</v>
      </c>
      <c r="T29" s="9"/>
      <c r="U29" s="9"/>
    </row>
    <row r="30" spans="1:21" x14ac:dyDescent="0.55000000000000004">
      <c r="A30" s="15"/>
      <c r="B30" s="14"/>
      <c r="C30" s="14"/>
      <c r="D30" s="14"/>
      <c r="E30" s="14"/>
      <c r="F30" s="14"/>
      <c r="G30" s="14"/>
      <c r="H30" s="14"/>
      <c r="I30" s="14"/>
      <c r="J30" s="14"/>
      <c r="K30" s="14"/>
      <c r="L30" s="14"/>
      <c r="M30" s="14"/>
      <c r="N30" s="14"/>
      <c r="O30" s="14"/>
      <c r="P30" s="14"/>
      <c r="Q30" s="14"/>
      <c r="R30" s="14"/>
      <c r="S30" s="14"/>
      <c r="T30" s="9"/>
      <c r="U30" s="9"/>
    </row>
    <row r="31" spans="1:21" x14ac:dyDescent="0.55000000000000004">
      <c r="A31" s="13" t="s">
        <v>3</v>
      </c>
      <c r="B31" s="11"/>
      <c r="C31" s="11"/>
      <c r="D31" s="11"/>
      <c r="E31" s="11"/>
      <c r="F31" s="11"/>
      <c r="G31" s="11"/>
      <c r="H31" s="11"/>
      <c r="I31" s="11"/>
      <c r="J31" s="11"/>
      <c r="K31" s="11"/>
      <c r="L31" s="11"/>
      <c r="M31" s="11"/>
      <c r="N31" s="11"/>
      <c r="O31" s="11"/>
      <c r="P31" s="11"/>
      <c r="Q31" s="11"/>
      <c r="R31" s="11"/>
      <c r="S31" s="11"/>
      <c r="T31" s="9"/>
      <c r="U31" s="9"/>
    </row>
    <row r="32" spans="1:21" x14ac:dyDescent="0.55000000000000004">
      <c r="A32" s="10"/>
      <c r="B32" s="9"/>
      <c r="C32" s="9"/>
      <c r="D32" s="9"/>
      <c r="E32" s="9"/>
      <c r="F32" s="9"/>
      <c r="G32" s="9"/>
      <c r="H32" s="9"/>
    </row>
    <row r="33" spans="1:21" x14ac:dyDescent="0.55000000000000004">
      <c r="A33" s="4"/>
      <c r="B33" s="9"/>
      <c r="C33" s="9"/>
      <c r="D33" s="9"/>
      <c r="E33" s="9"/>
      <c r="F33" s="9"/>
      <c r="G33" s="9"/>
      <c r="H33" s="9"/>
      <c r="I33" s="9"/>
      <c r="J33" s="9"/>
      <c r="K33" s="9"/>
      <c r="L33" s="9"/>
      <c r="M33" s="9"/>
      <c r="N33" s="9"/>
      <c r="O33" s="9"/>
      <c r="P33" s="9"/>
      <c r="Q33" s="9"/>
      <c r="R33" s="9"/>
      <c r="S33" s="9"/>
      <c r="T33" s="9"/>
      <c r="U33" s="9"/>
    </row>
    <row r="34" spans="1:21" x14ac:dyDescent="0.55000000000000004">
      <c r="A34" s="4"/>
      <c r="B34" s="9"/>
      <c r="C34" s="9"/>
      <c r="D34" s="9"/>
      <c r="E34" s="9"/>
      <c r="F34" s="9"/>
      <c r="G34" s="9"/>
      <c r="H34" s="9"/>
      <c r="I34" s="9"/>
      <c r="J34" s="9"/>
      <c r="K34" s="9"/>
      <c r="L34" s="9"/>
      <c r="M34" s="9"/>
      <c r="N34" s="9"/>
      <c r="O34" s="9"/>
      <c r="P34" s="9"/>
      <c r="Q34" s="9"/>
      <c r="R34" s="9"/>
      <c r="S34" s="9"/>
      <c r="T34" s="9"/>
      <c r="U34" s="9"/>
    </row>
    <row r="35" spans="1:21" x14ac:dyDescent="0.55000000000000004">
      <c r="A35" s="4"/>
      <c r="B35" s="9"/>
      <c r="C35" s="9"/>
      <c r="D35" s="9"/>
      <c r="E35" s="9"/>
      <c r="F35" s="9"/>
      <c r="G35" s="9"/>
      <c r="H35" s="9"/>
      <c r="I35" s="9"/>
      <c r="J35" s="9"/>
      <c r="K35" s="9"/>
      <c r="L35" s="9"/>
      <c r="M35" s="9"/>
      <c r="N35" s="9"/>
      <c r="O35" s="9"/>
      <c r="P35" s="9"/>
      <c r="Q35" s="9"/>
      <c r="R35" s="9"/>
      <c r="S35" s="9"/>
      <c r="T35" s="9"/>
      <c r="U35" s="9"/>
    </row>
    <row r="36" spans="1:21" x14ac:dyDescent="0.55000000000000004">
      <c r="A36" s="4"/>
      <c r="B36" s="9"/>
      <c r="C36" s="9"/>
      <c r="D36" s="9"/>
      <c r="E36" s="9"/>
      <c r="F36" s="9"/>
      <c r="G36" s="9"/>
      <c r="H36" s="9"/>
      <c r="I36" s="9"/>
      <c r="J36" s="9"/>
      <c r="K36" s="9"/>
      <c r="L36" s="9"/>
      <c r="M36" s="9"/>
      <c r="N36" s="9"/>
      <c r="O36" s="9"/>
      <c r="P36" s="9"/>
      <c r="Q36" s="9"/>
      <c r="R36" s="9"/>
      <c r="S36" s="9"/>
      <c r="T36" s="9"/>
      <c r="U36" s="9"/>
    </row>
    <row r="37" spans="1:21" x14ac:dyDescent="0.55000000000000004">
      <c r="A37" s="4"/>
      <c r="B37" s="9"/>
      <c r="C37" s="9"/>
      <c r="D37" s="9"/>
      <c r="E37" s="9"/>
      <c r="F37" s="9"/>
      <c r="G37" s="9"/>
      <c r="H37" s="9"/>
      <c r="I37" s="9"/>
      <c r="J37" s="9"/>
      <c r="K37" s="9"/>
      <c r="L37" s="9"/>
      <c r="M37" s="9"/>
      <c r="N37" s="9"/>
      <c r="O37" s="9"/>
      <c r="P37" s="9"/>
      <c r="Q37" s="9"/>
      <c r="R37" s="9"/>
      <c r="S37" s="9"/>
      <c r="T37" s="9"/>
      <c r="U37" s="9"/>
    </row>
    <row r="38" spans="1:21" x14ac:dyDescent="0.55000000000000004">
      <c r="A38" s="4"/>
      <c r="B38" s="9"/>
      <c r="C38" s="9"/>
      <c r="D38" s="9"/>
      <c r="E38" s="9"/>
      <c r="F38" s="9"/>
      <c r="G38" s="9"/>
      <c r="H38" s="9"/>
      <c r="I38" s="9"/>
      <c r="J38" s="9"/>
      <c r="K38" s="9"/>
      <c r="L38" s="9"/>
      <c r="M38" s="9"/>
      <c r="N38" s="9"/>
      <c r="O38" s="9"/>
      <c r="P38" s="9"/>
      <c r="Q38" s="9"/>
      <c r="R38" s="9"/>
      <c r="S38" s="9"/>
      <c r="T38" s="9"/>
      <c r="U38" s="9"/>
    </row>
    <row r="39" spans="1:21" x14ac:dyDescent="0.55000000000000004">
      <c r="A39" s="4"/>
      <c r="B39" s="9"/>
      <c r="C39" s="9"/>
      <c r="D39" s="9"/>
      <c r="E39" s="9"/>
      <c r="F39" s="9"/>
      <c r="G39" s="9"/>
      <c r="H39" s="9"/>
      <c r="I39" s="9"/>
      <c r="J39" s="9"/>
      <c r="K39" s="9"/>
      <c r="L39" s="9"/>
      <c r="M39" s="9"/>
      <c r="N39" s="9"/>
      <c r="O39" s="9"/>
      <c r="P39" s="9"/>
      <c r="Q39" s="9"/>
      <c r="R39" s="9"/>
      <c r="S39" s="9"/>
      <c r="T39" s="9"/>
      <c r="U39" s="9"/>
    </row>
    <row r="40" spans="1:21" x14ac:dyDescent="0.55000000000000004">
      <c r="A40" s="4"/>
      <c r="B40" s="9"/>
      <c r="C40" s="9"/>
      <c r="D40" s="9"/>
      <c r="E40" s="9"/>
      <c r="F40" s="9"/>
      <c r="G40" s="9"/>
      <c r="H40" s="9"/>
      <c r="I40" s="9"/>
      <c r="J40" s="9"/>
      <c r="K40" s="9"/>
      <c r="L40" s="9"/>
      <c r="M40" s="9"/>
      <c r="N40" s="9"/>
      <c r="O40" s="9"/>
      <c r="P40" s="9"/>
      <c r="Q40" s="9"/>
      <c r="R40" s="9"/>
      <c r="S40" s="9"/>
      <c r="T40" s="9"/>
      <c r="U40" s="9"/>
    </row>
    <row r="41" spans="1:21" x14ac:dyDescent="0.55000000000000004">
      <c r="A41" s="4"/>
      <c r="B41" s="9"/>
      <c r="C41" s="9"/>
      <c r="D41" s="9"/>
      <c r="E41" s="9"/>
      <c r="F41" s="9"/>
      <c r="G41" s="9"/>
      <c r="H41" s="9"/>
      <c r="I41" s="9"/>
      <c r="J41" s="9"/>
      <c r="K41" s="9"/>
      <c r="L41" s="9"/>
      <c r="M41" s="9"/>
      <c r="N41" s="9"/>
      <c r="O41" s="9"/>
      <c r="P41" s="9"/>
      <c r="Q41" s="9"/>
      <c r="R41" s="9"/>
      <c r="S41" s="9"/>
      <c r="T41" s="9"/>
      <c r="U41" s="9"/>
    </row>
    <row r="42" spans="1:21" x14ac:dyDescent="0.55000000000000004">
      <c r="A42" s="4"/>
      <c r="B42" s="9"/>
      <c r="C42" s="9"/>
      <c r="D42" s="9"/>
      <c r="E42" s="9"/>
      <c r="F42" s="9"/>
      <c r="G42" s="9"/>
      <c r="H42" s="9"/>
      <c r="I42" s="9"/>
      <c r="J42" s="9"/>
      <c r="K42" s="9"/>
      <c r="L42" s="9"/>
      <c r="M42" s="9"/>
      <c r="N42" s="9"/>
      <c r="O42" s="9"/>
      <c r="P42" s="9"/>
      <c r="Q42" s="9"/>
      <c r="R42" s="9"/>
      <c r="S42" s="9"/>
      <c r="T42" s="9"/>
      <c r="U42" s="9"/>
    </row>
    <row r="43" spans="1:21" x14ac:dyDescent="0.55000000000000004">
      <c r="A43" s="4"/>
      <c r="B43" s="9"/>
      <c r="C43" s="9"/>
      <c r="D43" s="9"/>
      <c r="E43" s="9"/>
      <c r="F43" s="9"/>
      <c r="G43" s="9"/>
      <c r="H43" s="9"/>
      <c r="I43" s="9"/>
      <c r="J43" s="9"/>
      <c r="K43" s="9"/>
      <c r="L43" s="9"/>
      <c r="M43" s="9"/>
      <c r="N43" s="9"/>
      <c r="O43" s="9"/>
      <c r="P43" s="9"/>
      <c r="Q43" s="9"/>
      <c r="R43" s="9"/>
      <c r="S43" s="9"/>
      <c r="T43" s="9"/>
      <c r="U43" s="9"/>
    </row>
  </sheetData>
  <mergeCells count="18">
    <mergeCell ref="P2:Q2"/>
    <mergeCell ref="J2:O2"/>
    <mergeCell ref="G3:G4"/>
    <mergeCell ref="J3:K3"/>
    <mergeCell ref="H3:H4"/>
    <mergeCell ref="I3:I4"/>
    <mergeCell ref="N3:O3"/>
    <mergeCell ref="L3:M3"/>
    <mergeCell ref="B3:B4"/>
    <mergeCell ref="F3:F4"/>
    <mergeCell ref="C3:C4"/>
    <mergeCell ref="D3:D4"/>
    <mergeCell ref="E3:E4"/>
    <mergeCell ref="R2:S2"/>
    <mergeCell ref="B2:C2"/>
    <mergeCell ref="D2:E2"/>
    <mergeCell ref="F2:G2"/>
    <mergeCell ref="H2:I2"/>
  </mergeCells>
  <phoneticPr fontId="6"/>
  <pageMargins left="0.25" right="0.2" top="0.78740157480314965" bottom="0.78740157480314965" header="0" footer="0"/>
  <pageSetup paperSize="9" scale="9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3"/>
  <sheetViews>
    <sheetView showGridLines="0" view="pageBreakPreview" zoomScaleNormal="100" workbookViewId="0">
      <pane xSplit="1" ySplit="8" topLeftCell="B9" activePane="bottomRight" state="frozen"/>
      <selection activeCell="A2" sqref="A2:B7"/>
      <selection pane="topRight" activeCell="A2" sqref="A2:B7"/>
      <selection pane="bottomLeft" activeCell="A2" sqref="A2:B7"/>
      <selection pane="bottomRight" activeCell="A2" sqref="A2:B7"/>
    </sheetView>
  </sheetViews>
  <sheetFormatPr defaultColWidth="9" defaultRowHeight="15" x14ac:dyDescent="0.45"/>
  <cols>
    <col min="1" max="1" width="13.26953125" style="262" customWidth="1"/>
    <col min="2" max="4" width="9.08984375" style="261" customWidth="1"/>
    <col min="5" max="5" width="12" style="261" customWidth="1"/>
    <col min="6" max="6" width="11.08984375" style="261" customWidth="1"/>
    <col min="7" max="7" width="9.08984375" style="261" customWidth="1"/>
    <col min="8" max="16384" width="9" style="261"/>
  </cols>
  <sheetData>
    <row r="1" spans="1:9" s="1" customFormat="1" ht="18" customHeight="1" x14ac:dyDescent="0.55000000000000004">
      <c r="A1" s="51" t="s">
        <v>152</v>
      </c>
      <c r="B1" s="155"/>
      <c r="C1" s="155"/>
      <c r="D1" s="155"/>
      <c r="E1" s="155"/>
      <c r="F1" s="205" t="s">
        <v>39</v>
      </c>
      <c r="G1" s="205"/>
      <c r="H1" s="9"/>
      <c r="I1" s="9"/>
    </row>
    <row r="2" spans="1:9" s="1" customFormat="1" ht="24.75" customHeight="1" x14ac:dyDescent="0.55000000000000004">
      <c r="A2" s="84"/>
      <c r="B2" s="181" t="s">
        <v>151</v>
      </c>
      <c r="C2" s="267"/>
      <c r="D2" s="266"/>
      <c r="E2" s="266"/>
      <c r="F2" s="266"/>
      <c r="G2" s="265"/>
      <c r="H2" s="9"/>
      <c r="I2" s="9"/>
    </row>
    <row r="3" spans="1:9" s="247" customFormat="1" ht="18" x14ac:dyDescent="0.55000000000000004">
      <c r="A3" s="253"/>
      <c r="B3" s="252" t="s">
        <v>150</v>
      </c>
      <c r="C3" s="252" t="s">
        <v>149</v>
      </c>
      <c r="D3" s="252" t="s">
        <v>148</v>
      </c>
      <c r="E3" s="137" t="s">
        <v>147</v>
      </c>
      <c r="F3" s="252" t="s">
        <v>146</v>
      </c>
      <c r="G3" s="252" t="s">
        <v>138</v>
      </c>
      <c r="H3" s="248"/>
      <c r="I3" s="248"/>
    </row>
    <row r="4" spans="1:9" s="247" customFormat="1" ht="30.75" customHeight="1" x14ac:dyDescent="0.55000000000000004">
      <c r="A4" s="251"/>
      <c r="B4" s="250"/>
      <c r="C4" s="249"/>
      <c r="D4" s="249"/>
      <c r="E4" s="128"/>
      <c r="F4" s="249"/>
      <c r="G4" s="249"/>
      <c r="H4" s="248"/>
      <c r="I4" s="248"/>
    </row>
    <row r="5" spans="1:9" s="1" customFormat="1" ht="18" x14ac:dyDescent="0.55000000000000004">
      <c r="A5" s="33" t="s">
        <v>29</v>
      </c>
      <c r="B5" s="246">
        <v>0</v>
      </c>
      <c r="C5" s="28">
        <v>14715</v>
      </c>
      <c r="D5" s="28">
        <v>106</v>
      </c>
      <c r="E5" s="28">
        <v>1873</v>
      </c>
      <c r="F5" s="28">
        <v>64</v>
      </c>
      <c r="G5" s="28">
        <v>43</v>
      </c>
      <c r="H5" s="9"/>
      <c r="I5" s="9"/>
    </row>
    <row r="6" spans="1:9" s="1" customFormat="1" ht="18" x14ac:dyDescent="0.55000000000000004">
      <c r="A6" s="33" t="s">
        <v>44</v>
      </c>
      <c r="B6" s="246">
        <f>SUM(B7:B8)</f>
        <v>0</v>
      </c>
      <c r="C6" s="246">
        <f>SUM(C7:C8)</f>
        <v>365</v>
      </c>
      <c r="D6" s="246">
        <f>SUM(D7:D8)</f>
        <v>53</v>
      </c>
      <c r="E6" s="246">
        <f>SUM(E7:E8)</f>
        <v>114</v>
      </c>
      <c r="F6" s="246">
        <f>SUM(F7:F8)</f>
        <v>0</v>
      </c>
      <c r="G6" s="246">
        <f>SUM(G7:G8)</f>
        <v>0</v>
      </c>
      <c r="H6" s="9"/>
      <c r="I6" s="9"/>
    </row>
    <row r="7" spans="1:9" s="1" customFormat="1" ht="18" x14ac:dyDescent="0.55000000000000004">
      <c r="A7" s="21" t="s">
        <v>112</v>
      </c>
      <c r="B7" s="219">
        <v>0</v>
      </c>
      <c r="C7" s="219">
        <v>65</v>
      </c>
      <c r="D7" s="219">
        <v>0</v>
      </c>
      <c r="E7" s="219">
        <v>0</v>
      </c>
      <c r="F7" s="219">
        <v>0</v>
      </c>
      <c r="G7" s="219">
        <v>0</v>
      </c>
      <c r="H7" s="9"/>
      <c r="I7" s="9"/>
    </row>
    <row r="8" spans="1:9" s="24" customFormat="1" ht="18" x14ac:dyDescent="0.55000000000000004">
      <c r="A8" s="21" t="s">
        <v>42</v>
      </c>
      <c r="B8" s="219" t="str">
        <f>IF(SUM(B9:B16)=0,"-",SUM(B9:B16))</f>
        <v>-</v>
      </c>
      <c r="C8" s="219">
        <f>IF(SUM(C9:C16)=0,"-",SUM(C9:C16))</f>
        <v>300</v>
      </c>
      <c r="D8" s="219">
        <f>IF(SUM(D9:D16)=0,"-",SUM(D9:D16))</f>
        <v>53</v>
      </c>
      <c r="E8" s="219">
        <f>IF(SUM(E9:E16)=0,"-",SUM(E9:E16))</f>
        <v>114</v>
      </c>
      <c r="F8" s="219" t="str">
        <f>IF(SUM(F9:F16)=0,"-",SUM(F9:F16))</f>
        <v>-</v>
      </c>
      <c r="G8" s="219" t="str">
        <f>IF(SUM(G9:G16)=0,"-",SUM(G9:G16))</f>
        <v>-</v>
      </c>
      <c r="H8" s="117"/>
      <c r="I8" s="117"/>
    </row>
    <row r="9" spans="1:9" s="1" customFormat="1" ht="18" x14ac:dyDescent="0.55000000000000004">
      <c r="A9" s="18" t="s">
        <v>25</v>
      </c>
      <c r="B9" s="245" t="s">
        <v>4</v>
      </c>
      <c r="C9" s="245">
        <v>22</v>
      </c>
      <c r="D9" s="245">
        <v>53</v>
      </c>
      <c r="E9" s="245" t="s">
        <v>4</v>
      </c>
      <c r="F9" s="245" t="s">
        <v>4</v>
      </c>
      <c r="G9" s="245" t="s">
        <v>4</v>
      </c>
      <c r="H9" s="9"/>
      <c r="I9" s="9"/>
    </row>
    <row r="10" spans="1:9" s="1" customFormat="1" ht="18" x14ac:dyDescent="0.55000000000000004">
      <c r="A10" s="18" t="s">
        <v>24</v>
      </c>
      <c r="B10" s="245" t="s">
        <v>4</v>
      </c>
      <c r="C10" s="245">
        <v>16</v>
      </c>
      <c r="D10" s="245" t="s">
        <v>4</v>
      </c>
      <c r="E10" s="245" t="s">
        <v>4</v>
      </c>
      <c r="F10" s="245" t="s">
        <v>4</v>
      </c>
      <c r="G10" s="245" t="s">
        <v>4</v>
      </c>
      <c r="H10" s="9"/>
      <c r="I10" s="9"/>
    </row>
    <row r="11" spans="1:9" s="1" customFormat="1" ht="18" x14ac:dyDescent="0.55000000000000004">
      <c r="A11" s="18" t="s">
        <v>23</v>
      </c>
      <c r="B11" s="245" t="s">
        <v>4</v>
      </c>
      <c r="C11" s="245">
        <v>81</v>
      </c>
      <c r="D11" s="245" t="s">
        <v>4</v>
      </c>
      <c r="E11" s="245">
        <v>12</v>
      </c>
      <c r="F11" s="245" t="s">
        <v>4</v>
      </c>
      <c r="G11" s="245" t="s">
        <v>4</v>
      </c>
      <c r="H11" s="9"/>
      <c r="I11" s="9"/>
    </row>
    <row r="12" spans="1:9" s="1" customFormat="1" ht="18" x14ac:dyDescent="0.55000000000000004">
      <c r="A12" s="18" t="s">
        <v>22</v>
      </c>
      <c r="B12" s="245" t="s">
        <v>4</v>
      </c>
      <c r="C12" s="245">
        <v>68</v>
      </c>
      <c r="D12" s="245" t="s">
        <v>4</v>
      </c>
      <c r="E12" s="245">
        <v>85</v>
      </c>
      <c r="F12" s="245" t="s">
        <v>4</v>
      </c>
      <c r="G12" s="245" t="s">
        <v>4</v>
      </c>
      <c r="H12" s="9"/>
      <c r="I12" s="9"/>
    </row>
    <row r="13" spans="1:9" s="1" customFormat="1" ht="18" x14ac:dyDescent="0.55000000000000004">
      <c r="A13" s="18" t="s">
        <v>41</v>
      </c>
      <c r="B13" s="245" t="s">
        <v>4</v>
      </c>
      <c r="C13" s="245">
        <v>15</v>
      </c>
      <c r="D13" s="245" t="s">
        <v>4</v>
      </c>
      <c r="E13" s="245" t="s">
        <v>4</v>
      </c>
      <c r="F13" s="245" t="s">
        <v>4</v>
      </c>
      <c r="G13" s="245" t="s">
        <v>4</v>
      </c>
      <c r="H13" s="9"/>
      <c r="I13" s="9"/>
    </row>
    <row r="14" spans="1:9" s="1" customFormat="1" ht="18" x14ac:dyDescent="0.55000000000000004">
      <c r="A14" s="18" t="s">
        <v>20</v>
      </c>
      <c r="B14" s="245" t="s">
        <v>4</v>
      </c>
      <c r="C14" s="245">
        <v>30</v>
      </c>
      <c r="D14" s="245" t="s">
        <v>4</v>
      </c>
      <c r="E14" s="245">
        <v>13</v>
      </c>
      <c r="F14" s="245" t="s">
        <v>4</v>
      </c>
      <c r="G14" s="245" t="s">
        <v>4</v>
      </c>
      <c r="H14" s="9"/>
      <c r="I14" s="9"/>
    </row>
    <row r="15" spans="1:9" s="1" customFormat="1" ht="18" x14ac:dyDescent="0.55000000000000004">
      <c r="A15" s="18" t="s">
        <v>19</v>
      </c>
      <c r="B15" s="245" t="s">
        <v>4</v>
      </c>
      <c r="C15" s="245">
        <v>28</v>
      </c>
      <c r="D15" s="245" t="s">
        <v>4</v>
      </c>
      <c r="E15" s="245">
        <v>2</v>
      </c>
      <c r="F15" s="245" t="s">
        <v>4</v>
      </c>
      <c r="G15" s="245" t="s">
        <v>4</v>
      </c>
      <c r="H15" s="9"/>
      <c r="I15" s="9"/>
    </row>
    <row r="16" spans="1:9" s="1" customFormat="1" ht="18" x14ac:dyDescent="0.55000000000000004">
      <c r="A16" s="18" t="s">
        <v>18</v>
      </c>
      <c r="B16" s="245" t="s">
        <v>4</v>
      </c>
      <c r="C16" s="245">
        <v>40</v>
      </c>
      <c r="D16" s="245" t="s">
        <v>4</v>
      </c>
      <c r="E16" s="245">
        <v>2</v>
      </c>
      <c r="F16" s="245" t="s">
        <v>4</v>
      </c>
      <c r="G16" s="245" t="s">
        <v>4</v>
      </c>
      <c r="H16" s="9"/>
      <c r="I16" s="9"/>
    </row>
    <row r="17" spans="1:9" s="1" customFormat="1" ht="54" x14ac:dyDescent="0.55000000000000004">
      <c r="A17" s="23" t="s">
        <v>17</v>
      </c>
      <c r="B17" s="28" t="str">
        <f>B18</f>
        <v>-</v>
      </c>
      <c r="C17" s="28">
        <f>C18</f>
        <v>652</v>
      </c>
      <c r="D17" s="28" t="str">
        <f>D18</f>
        <v>-</v>
      </c>
      <c r="E17" s="28">
        <f>E18</f>
        <v>18</v>
      </c>
      <c r="F17" s="28" t="str">
        <f>F18</f>
        <v>-</v>
      </c>
      <c r="G17" s="28">
        <f>G18</f>
        <v>2</v>
      </c>
      <c r="H17" s="9"/>
      <c r="I17" s="9"/>
    </row>
    <row r="18" spans="1:9" s="1" customFormat="1" ht="18" x14ac:dyDescent="0.55000000000000004">
      <c r="A18" s="21" t="s">
        <v>16</v>
      </c>
      <c r="B18" s="219" t="s">
        <v>4</v>
      </c>
      <c r="C18" s="219">
        <v>652</v>
      </c>
      <c r="D18" s="219" t="s">
        <v>4</v>
      </c>
      <c r="E18" s="219">
        <v>18</v>
      </c>
      <c r="F18" s="219" t="s">
        <v>4</v>
      </c>
      <c r="G18" s="219">
        <v>2</v>
      </c>
      <c r="H18" s="9"/>
      <c r="I18" s="9"/>
    </row>
    <row r="19" spans="1:9" s="1" customFormat="1" ht="18" x14ac:dyDescent="0.55000000000000004">
      <c r="A19" s="18" t="s">
        <v>15</v>
      </c>
      <c r="B19" s="245">
        <v>0</v>
      </c>
      <c r="C19" s="245">
        <v>148</v>
      </c>
      <c r="D19" s="245">
        <v>0</v>
      </c>
      <c r="E19" s="245">
        <v>1</v>
      </c>
      <c r="F19" s="245">
        <v>0</v>
      </c>
      <c r="G19" s="245">
        <v>2</v>
      </c>
      <c r="H19" s="9"/>
      <c r="I19" s="9"/>
    </row>
    <row r="20" spans="1:9" s="1" customFormat="1" ht="18" x14ac:dyDescent="0.55000000000000004">
      <c r="A20" s="18" t="s">
        <v>14</v>
      </c>
      <c r="B20" s="245">
        <v>0</v>
      </c>
      <c r="C20" s="245">
        <v>362</v>
      </c>
      <c r="D20" s="245">
        <v>0</v>
      </c>
      <c r="E20" s="245">
        <v>0</v>
      </c>
      <c r="F20" s="245">
        <v>0</v>
      </c>
      <c r="G20" s="245">
        <v>0</v>
      </c>
      <c r="H20" s="9"/>
      <c r="I20" s="9"/>
    </row>
    <row r="21" spans="1:9" s="1" customFormat="1" ht="18" x14ac:dyDescent="0.55000000000000004">
      <c r="A21" s="18" t="s">
        <v>13</v>
      </c>
      <c r="B21" s="245">
        <v>0</v>
      </c>
      <c r="C21" s="245">
        <v>32</v>
      </c>
      <c r="D21" s="245">
        <v>0</v>
      </c>
      <c r="E21" s="245">
        <v>5</v>
      </c>
      <c r="F21" s="245">
        <v>0</v>
      </c>
      <c r="G21" s="245">
        <v>0</v>
      </c>
      <c r="H21" s="9"/>
      <c r="I21" s="9"/>
    </row>
    <row r="22" spans="1:9" s="1" customFormat="1" ht="18" x14ac:dyDescent="0.55000000000000004">
      <c r="A22" s="18" t="s">
        <v>12</v>
      </c>
      <c r="B22" s="245">
        <v>0</v>
      </c>
      <c r="C22" s="245">
        <v>110</v>
      </c>
      <c r="D22" s="245">
        <v>0</v>
      </c>
      <c r="E22" s="245">
        <v>12</v>
      </c>
      <c r="F22" s="245">
        <v>0</v>
      </c>
      <c r="G22" s="245">
        <v>0</v>
      </c>
      <c r="H22" s="9"/>
      <c r="I22" s="9"/>
    </row>
    <row r="23" spans="1:9" s="1" customFormat="1" ht="54" x14ac:dyDescent="0.55000000000000004">
      <c r="A23" s="23" t="s">
        <v>11</v>
      </c>
      <c r="B23" s="28" t="str">
        <f>B24</f>
        <v>-</v>
      </c>
      <c r="C23" s="28">
        <f>C24</f>
        <v>609</v>
      </c>
      <c r="D23" s="28">
        <f>D24</f>
        <v>8</v>
      </c>
      <c r="E23" s="28">
        <f>E24</f>
        <v>83</v>
      </c>
      <c r="F23" s="28" t="str">
        <f>F24</f>
        <v>-</v>
      </c>
      <c r="G23" s="28">
        <f>G24</f>
        <v>10</v>
      </c>
      <c r="H23" s="9"/>
      <c r="I23" s="9"/>
    </row>
    <row r="24" spans="1:9" s="1" customFormat="1" ht="18" x14ac:dyDescent="0.55000000000000004">
      <c r="A24" s="21" t="s">
        <v>10</v>
      </c>
      <c r="B24" s="219" t="s">
        <v>4</v>
      </c>
      <c r="C24" s="219">
        <v>609</v>
      </c>
      <c r="D24" s="219">
        <v>8</v>
      </c>
      <c r="E24" s="219">
        <v>83</v>
      </c>
      <c r="F24" s="219" t="s">
        <v>4</v>
      </c>
      <c r="G24" s="219">
        <v>10</v>
      </c>
      <c r="H24" s="9"/>
      <c r="I24" s="9"/>
    </row>
    <row r="25" spans="1:9" s="1" customFormat="1" ht="18" x14ac:dyDescent="0.55000000000000004">
      <c r="A25" s="18" t="s">
        <v>9</v>
      </c>
      <c r="B25" s="245" t="s">
        <v>4</v>
      </c>
      <c r="C25" s="245">
        <v>43</v>
      </c>
      <c r="D25" s="245" t="s">
        <v>4</v>
      </c>
      <c r="E25" s="245">
        <v>7</v>
      </c>
      <c r="F25" s="245" t="s">
        <v>4</v>
      </c>
      <c r="G25" s="245" t="s">
        <v>4</v>
      </c>
      <c r="H25" s="9"/>
      <c r="I25" s="9"/>
    </row>
    <row r="26" spans="1:9" s="1" customFormat="1" ht="18" x14ac:dyDescent="0.55000000000000004">
      <c r="A26" s="18" t="s">
        <v>8</v>
      </c>
      <c r="B26" s="245" t="s">
        <v>4</v>
      </c>
      <c r="C26" s="245">
        <v>221</v>
      </c>
      <c r="D26" s="245" t="s">
        <v>4</v>
      </c>
      <c r="E26" s="245">
        <v>73</v>
      </c>
      <c r="F26" s="245" t="s">
        <v>4</v>
      </c>
      <c r="G26" s="245" t="s">
        <v>4</v>
      </c>
      <c r="H26" s="9"/>
      <c r="I26" s="9"/>
    </row>
    <row r="27" spans="1:9" s="1" customFormat="1" ht="18" x14ac:dyDescent="0.55000000000000004">
      <c r="A27" s="18" t="s">
        <v>7</v>
      </c>
      <c r="B27" s="245" t="s">
        <v>4</v>
      </c>
      <c r="C27" s="245">
        <v>160</v>
      </c>
      <c r="D27" s="245" t="s">
        <v>4</v>
      </c>
      <c r="E27" s="245" t="s">
        <v>4</v>
      </c>
      <c r="F27" s="245" t="s">
        <v>4</v>
      </c>
      <c r="G27" s="245">
        <v>10</v>
      </c>
      <c r="H27" s="9"/>
      <c r="I27" s="9"/>
    </row>
    <row r="28" spans="1:9" s="1" customFormat="1" ht="18" x14ac:dyDescent="0.55000000000000004">
      <c r="A28" s="18" t="s">
        <v>6</v>
      </c>
      <c r="B28" s="245" t="s">
        <v>4</v>
      </c>
      <c r="C28" s="245">
        <v>81</v>
      </c>
      <c r="D28" s="245">
        <v>8</v>
      </c>
      <c r="E28" s="245">
        <v>3</v>
      </c>
      <c r="F28" s="245" t="s">
        <v>4</v>
      </c>
      <c r="G28" s="245" t="s">
        <v>4</v>
      </c>
      <c r="H28" s="9"/>
      <c r="I28" s="9"/>
    </row>
    <row r="29" spans="1:9" s="1" customFormat="1" ht="18" x14ac:dyDescent="0.55000000000000004">
      <c r="A29" s="18" t="s">
        <v>5</v>
      </c>
      <c r="B29" s="245" t="s">
        <v>4</v>
      </c>
      <c r="C29" s="245">
        <v>104</v>
      </c>
      <c r="D29" s="245" t="s">
        <v>4</v>
      </c>
      <c r="E29" s="245" t="s">
        <v>4</v>
      </c>
      <c r="F29" s="245" t="s">
        <v>4</v>
      </c>
      <c r="G29" s="245" t="s">
        <v>4</v>
      </c>
      <c r="H29" s="9"/>
      <c r="I29" s="9"/>
    </row>
    <row r="30" spans="1:9" s="1" customFormat="1" ht="18" x14ac:dyDescent="0.55000000000000004">
      <c r="A30" s="15"/>
      <c r="B30" s="14"/>
      <c r="C30" s="14"/>
      <c r="D30" s="14"/>
      <c r="E30" s="14"/>
      <c r="F30" s="14"/>
      <c r="G30" s="14"/>
      <c r="H30" s="9"/>
      <c r="I30" s="9"/>
    </row>
    <row r="31" spans="1:9" s="1" customFormat="1" ht="18" x14ac:dyDescent="0.55000000000000004">
      <c r="A31" s="13" t="s">
        <v>3</v>
      </c>
      <c r="B31" s="11"/>
      <c r="C31" s="11"/>
      <c r="D31" s="11"/>
      <c r="E31" s="11"/>
      <c r="F31" s="11"/>
      <c r="G31" s="11"/>
      <c r="H31" s="9"/>
      <c r="I31" s="9"/>
    </row>
    <row r="32" spans="1:9" s="1" customFormat="1" ht="18" x14ac:dyDescent="0.55000000000000004">
      <c r="A32" s="10"/>
      <c r="B32" s="9"/>
      <c r="C32" s="9"/>
      <c r="D32" s="9"/>
      <c r="E32" s="9"/>
      <c r="F32" s="9"/>
      <c r="G32" s="9"/>
    </row>
    <row r="33" spans="1:9" s="1" customFormat="1" ht="18" x14ac:dyDescent="0.55000000000000004">
      <c r="A33" s="4"/>
      <c r="B33" s="9"/>
      <c r="C33" s="9"/>
      <c r="D33" s="9"/>
      <c r="E33" s="9"/>
      <c r="F33" s="9"/>
      <c r="G33" s="9"/>
      <c r="H33" s="9"/>
      <c r="I33" s="9"/>
    </row>
    <row r="34" spans="1:9" s="1" customFormat="1" ht="18" x14ac:dyDescent="0.55000000000000004">
      <c r="A34" s="4"/>
      <c r="B34" s="9"/>
      <c r="C34" s="9"/>
      <c r="D34" s="9"/>
      <c r="E34" s="9"/>
      <c r="F34" s="9"/>
      <c r="G34" s="9"/>
      <c r="H34" s="9"/>
      <c r="I34" s="9"/>
    </row>
    <row r="35" spans="1:9" s="1" customFormat="1" ht="18" x14ac:dyDescent="0.55000000000000004">
      <c r="A35" s="4"/>
      <c r="B35" s="9"/>
      <c r="C35" s="9"/>
      <c r="D35" s="9"/>
      <c r="E35" s="9"/>
      <c r="F35" s="9"/>
      <c r="G35" s="9"/>
      <c r="H35" s="9"/>
      <c r="I35" s="9"/>
    </row>
    <row r="36" spans="1:9" x14ac:dyDescent="0.45">
      <c r="A36" s="264"/>
      <c r="B36" s="263"/>
      <c r="C36" s="263"/>
      <c r="D36" s="263"/>
      <c r="E36" s="263"/>
      <c r="F36" s="263"/>
      <c r="G36" s="263"/>
      <c r="H36" s="263"/>
      <c r="I36" s="263"/>
    </row>
    <row r="37" spans="1:9" x14ac:dyDescent="0.45">
      <c r="A37" s="264"/>
      <c r="B37" s="263"/>
      <c r="C37" s="263"/>
      <c r="D37" s="263"/>
      <c r="E37" s="263"/>
      <c r="F37" s="263"/>
      <c r="G37" s="263"/>
      <c r="H37" s="263"/>
      <c r="I37" s="263"/>
    </row>
    <row r="38" spans="1:9" x14ac:dyDescent="0.45">
      <c r="A38" s="264"/>
      <c r="B38" s="263"/>
      <c r="C38" s="263"/>
      <c r="D38" s="263"/>
      <c r="E38" s="263"/>
      <c r="F38" s="263"/>
      <c r="G38" s="263"/>
      <c r="H38" s="263"/>
      <c r="I38" s="263"/>
    </row>
    <row r="39" spans="1:9" x14ac:dyDescent="0.45">
      <c r="A39" s="264"/>
      <c r="B39" s="263"/>
      <c r="C39" s="263"/>
      <c r="D39" s="263"/>
      <c r="E39" s="263"/>
      <c r="F39" s="263"/>
      <c r="G39" s="263"/>
      <c r="H39" s="263"/>
      <c r="I39" s="263"/>
    </row>
    <row r="40" spans="1:9" x14ac:dyDescent="0.45">
      <c r="A40" s="264"/>
      <c r="B40" s="263"/>
      <c r="C40" s="263"/>
      <c r="D40" s="263"/>
      <c r="E40" s="263"/>
      <c r="F40" s="263"/>
      <c r="G40" s="263"/>
      <c r="H40" s="263"/>
      <c r="I40" s="263"/>
    </row>
    <row r="41" spans="1:9" x14ac:dyDescent="0.45">
      <c r="A41" s="264"/>
      <c r="B41" s="263"/>
      <c r="C41" s="263"/>
      <c r="D41" s="263"/>
      <c r="E41" s="263"/>
      <c r="F41" s="263"/>
      <c r="G41" s="263"/>
      <c r="H41" s="263"/>
      <c r="I41" s="263"/>
    </row>
    <row r="42" spans="1:9" x14ac:dyDescent="0.45">
      <c r="A42" s="264"/>
      <c r="B42" s="263"/>
      <c r="C42" s="263"/>
      <c r="D42" s="263"/>
      <c r="E42" s="263"/>
      <c r="F42" s="263"/>
      <c r="G42" s="263"/>
      <c r="H42" s="263"/>
      <c r="I42" s="263"/>
    </row>
    <row r="43" spans="1:9" x14ac:dyDescent="0.45">
      <c r="A43" s="264"/>
      <c r="B43" s="263"/>
      <c r="C43" s="263"/>
      <c r="D43" s="263"/>
      <c r="E43" s="263"/>
      <c r="F43" s="263"/>
      <c r="G43" s="263"/>
      <c r="H43" s="263"/>
      <c r="I43" s="263"/>
    </row>
  </sheetData>
  <mergeCells count="8">
    <mergeCell ref="F1:G1"/>
    <mergeCell ref="B2:G2"/>
    <mergeCell ref="B3:B4"/>
    <mergeCell ref="C3:C4"/>
    <mergeCell ref="D3:D4"/>
    <mergeCell ref="E3:E4"/>
    <mergeCell ref="F3:F4"/>
    <mergeCell ref="G3:G4"/>
  </mergeCells>
  <phoneticPr fontId="6"/>
  <pageMargins left="0.23622047244094491" right="0.19685039370078741" top="0.78740157480314965" bottom="0.78740157480314965" header="0" footer="0"/>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27</vt:i4>
      </vt:variant>
    </vt:vector>
  </HeadingPairs>
  <TitlesOfParts>
    <vt:vector size="42" baseType="lpstr">
      <vt:lpstr>42</vt:lpstr>
      <vt:lpstr>43</vt:lpstr>
      <vt:lpstr>44</vt:lpstr>
      <vt:lpstr>45</vt:lpstr>
      <vt:lpstr>46-1</vt:lpstr>
      <vt:lpstr>46-2</vt:lpstr>
      <vt:lpstr>47</vt:lpstr>
      <vt:lpstr>48</vt:lpstr>
      <vt:lpstr>49</vt:lpstr>
      <vt:lpstr>50-1</vt:lpstr>
      <vt:lpstr>50-2</vt:lpstr>
      <vt:lpstr>51-1</vt:lpstr>
      <vt:lpstr>51-2</vt:lpstr>
      <vt:lpstr>52-1</vt:lpstr>
      <vt:lpstr>52-2</vt:lpstr>
      <vt:lpstr>'42'!Print_Area</vt:lpstr>
      <vt:lpstr>'43'!Print_Area</vt:lpstr>
      <vt:lpstr>'44'!Print_Area</vt:lpstr>
      <vt:lpstr>'45'!Print_Area</vt:lpstr>
      <vt:lpstr>'46-1'!Print_Area</vt:lpstr>
      <vt:lpstr>'46-2'!Print_Area</vt:lpstr>
      <vt:lpstr>'47'!Print_Area</vt:lpstr>
      <vt:lpstr>'48'!Print_Area</vt:lpstr>
      <vt:lpstr>'49'!Print_Area</vt:lpstr>
      <vt:lpstr>'50-1'!Print_Area</vt:lpstr>
      <vt:lpstr>'50-2'!Print_Area</vt:lpstr>
      <vt:lpstr>'51-1'!Print_Area</vt:lpstr>
      <vt:lpstr>'51-2'!Print_Area</vt:lpstr>
      <vt:lpstr>'52-1'!Print_Area</vt:lpstr>
      <vt:lpstr>'52-2'!Print_Area</vt:lpstr>
      <vt:lpstr>'42'!Print_Titles</vt:lpstr>
      <vt:lpstr>'43'!Print_Titles</vt:lpstr>
      <vt:lpstr>'44'!Print_Titles</vt:lpstr>
      <vt:lpstr>'45'!Print_Titles</vt:lpstr>
      <vt:lpstr>'46-1'!Print_Titles</vt:lpstr>
      <vt:lpstr>'46-2'!Print_Titles</vt:lpstr>
      <vt:lpstr>'47'!Print_Titles</vt:lpstr>
      <vt:lpstr>'48'!Print_Titles</vt:lpstr>
      <vt:lpstr>'49'!Print_Titles</vt:lpstr>
      <vt:lpstr>'50-1'!Print_Titles</vt:lpstr>
      <vt:lpstr>'51-1'!Print_Titles</vt:lpstr>
      <vt:lpstr>'52-1'!Print_Titles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藤井＿希</dc:creator>
  <cp:lastModifiedBy>藤井＿希</cp:lastModifiedBy>
  <dcterms:created xsi:type="dcterms:W3CDTF">2024-01-05T00:10:44Z</dcterms:created>
  <dcterms:modified xsi:type="dcterms:W3CDTF">2024-01-05T00:10:59Z</dcterms:modified>
</cp:coreProperties>
</file>