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0_企画総務課\Iドライブより移行\03 企画係\21_統計・調査関係\○地域保健情報年報\R05\R6.1.10_令和2年(元年実績)までHP掲載\【渡島】30年度年報\"/>
    </mc:Choice>
  </mc:AlternateContent>
  <bookViews>
    <workbookView xWindow="0" yWindow="0" windowWidth="19200" windowHeight="6970"/>
  </bookViews>
  <sheets>
    <sheet name="28-1" sheetId="1" r:id="rId1"/>
    <sheet name="28-2" sheetId="2" r:id="rId2"/>
    <sheet name="29-1" sheetId="3" r:id="rId3"/>
    <sheet name="29-2" sheetId="4" r:id="rId4"/>
    <sheet name="30" sheetId="5" r:id="rId5"/>
    <sheet name="31" sheetId="6" r:id="rId6"/>
    <sheet name="32" sheetId="7" r:id="rId7"/>
    <sheet name="33-1" sheetId="8" r:id="rId8"/>
    <sheet name="33-2" sheetId="9" r:id="rId9"/>
  </sheets>
  <externalReferences>
    <externalReference r:id="rId10"/>
  </externalReferences>
  <definedNames>
    <definedName name="_xlnm.Print_Area" localSheetId="0">'28-1'!$A$1:$V$31</definedName>
    <definedName name="_xlnm.Print_Area" localSheetId="1">'28-2'!$A$1:$V$32</definedName>
    <definedName name="_xlnm.Print_Area" localSheetId="2">'29-1'!$A$1:$J$35</definedName>
    <definedName name="_xlnm.Print_Area" localSheetId="3">'29-2'!$A$1:$O$34</definedName>
    <definedName name="_xlnm.Print_Area" localSheetId="4">'30'!$A$1:$I$32</definedName>
    <definedName name="_xlnm.Print_Area" localSheetId="5">'31'!$A$1:$G$17</definedName>
    <definedName name="_xlnm.Print_Area" localSheetId="6">'32'!$A$1:$H$17</definedName>
    <definedName name="_xlnm.Print_Area" localSheetId="7">'33-1'!$A$1:$P$19</definedName>
    <definedName name="_xlnm.Print_Area" localSheetId="8">'33-2'!$A$1:$O$18</definedName>
    <definedName name="_xlnm.Print_Area">#REF!</definedName>
    <definedName name="_xlnm.Print_Titles" localSheetId="0">'28-1'!#REF!</definedName>
    <definedName name="_xlnm.Print_Titles" localSheetId="2">'29-1'!#REF!</definedName>
    <definedName name="_xlnm.Print_Titles" localSheetId="3">'29-2'!#REF!</definedName>
    <definedName name="_xlnm.Print_Titles" localSheetId="6">'32'!$1:$4</definedName>
    <definedName name="_xlnm.Print_Titles" localSheetId="7">'33-1'!$1:$3</definedName>
    <definedName name="_xlnm.Print_Titles" localSheetId="8">'33-2'!$1:$3</definedName>
    <definedName name="_xlnm.Print_Titles">#N/A</definedName>
    <definedName name="Z_0532BFC9_8FD5_4AB4_868D_264D013632B0_.wvu.PrintArea" localSheetId="0" hidden="1">'28-1'!$A$1:$W$31</definedName>
    <definedName name="Z_0532BFC9_8FD5_4AB4_868D_264D013632B0_.wvu.PrintArea" localSheetId="1" hidden="1">'28-2'!$A$1:$V$32</definedName>
    <definedName name="Z_0532BFC9_8FD5_4AB4_868D_264D013632B0_.wvu.PrintArea" localSheetId="2" hidden="1">'29-1'!$A$1:$J$35</definedName>
    <definedName name="Z_0532BFC9_8FD5_4AB4_868D_264D013632B0_.wvu.PrintArea" localSheetId="3" hidden="1">'29-2'!$A$1:$O$34</definedName>
    <definedName name="Z_0532BFC9_8FD5_4AB4_868D_264D013632B0_.wvu.PrintArea" localSheetId="4" hidden="1">'30'!$A$1:$J$32</definedName>
    <definedName name="Z_0532BFC9_8FD5_4AB4_868D_264D013632B0_.wvu.PrintArea" localSheetId="5" hidden="1">'31'!$A$1:$G$17</definedName>
    <definedName name="Z_0532BFC9_8FD5_4AB4_868D_264D013632B0_.wvu.PrintArea" localSheetId="6" hidden="1">'32'!$A$1:$H$17</definedName>
    <definedName name="Z_0532BFC9_8FD5_4AB4_868D_264D013632B0_.wvu.PrintArea" localSheetId="7" hidden="1">'33-1'!$A$1:$P$19</definedName>
    <definedName name="Z_0532BFC9_8FD5_4AB4_868D_264D013632B0_.wvu.PrintArea" localSheetId="8" hidden="1">'33-2'!$A$1:$O$18</definedName>
    <definedName name="Z_0532BFC9_8FD5_4AB4_868D_264D013632B0_.wvu.PrintTitles" localSheetId="6" hidden="1">'32'!$1:$4</definedName>
    <definedName name="Z_0532BFC9_8FD5_4AB4_868D_264D013632B0_.wvu.PrintTitles" localSheetId="7" hidden="1">'33-1'!$1:$3</definedName>
    <definedName name="Z_0532BFC9_8FD5_4AB4_868D_264D013632B0_.wvu.PrintTitles" localSheetId="8" hidden="1">'33-2'!$1:$3</definedName>
    <definedName name="Z_1C01D25C_3815_4154_886D_6B6FE411F1B6_.wvu.PrintArea" localSheetId="0" hidden="1">'28-1'!$A$1:$W$31</definedName>
    <definedName name="Z_1C01D25C_3815_4154_886D_6B6FE411F1B6_.wvu.PrintArea" localSheetId="1" hidden="1">'28-2'!$A$1:$V$32</definedName>
    <definedName name="Z_1C01D25C_3815_4154_886D_6B6FE411F1B6_.wvu.PrintArea" localSheetId="2" hidden="1">'29-1'!$A$1:$J$35</definedName>
    <definedName name="Z_1C01D25C_3815_4154_886D_6B6FE411F1B6_.wvu.PrintArea" localSheetId="3" hidden="1">'29-2'!$A$1:$O$34</definedName>
    <definedName name="Z_1C01D25C_3815_4154_886D_6B6FE411F1B6_.wvu.PrintArea" localSheetId="4" hidden="1">'30'!$A$1:$J$32</definedName>
    <definedName name="Z_1C01D25C_3815_4154_886D_6B6FE411F1B6_.wvu.PrintArea" localSheetId="5" hidden="1">'31'!$A$1:$G$17</definedName>
    <definedName name="Z_1C01D25C_3815_4154_886D_6B6FE411F1B6_.wvu.PrintArea" localSheetId="6" hidden="1">'32'!$A$1:$H$17</definedName>
    <definedName name="Z_1C01D25C_3815_4154_886D_6B6FE411F1B6_.wvu.PrintArea" localSheetId="7" hidden="1">'33-1'!$A$1:$P$19</definedName>
    <definedName name="Z_1C01D25C_3815_4154_886D_6B6FE411F1B6_.wvu.PrintArea" localSheetId="8" hidden="1">'33-2'!$A$1:$O$18</definedName>
    <definedName name="Z_1C01D25C_3815_4154_886D_6B6FE411F1B6_.wvu.PrintTitles" localSheetId="6" hidden="1">'32'!$1:$4</definedName>
    <definedName name="Z_1C01D25C_3815_4154_886D_6B6FE411F1B6_.wvu.PrintTitles" localSheetId="7" hidden="1">'33-1'!$1:$3</definedName>
    <definedName name="Z_1C01D25C_3815_4154_886D_6B6FE411F1B6_.wvu.PrintTitles" localSheetId="8" hidden="1">'33-2'!$1:$3</definedName>
    <definedName name="Z_36F26E63_31A9_11D6_8C85_0000F447C8FF_.wvu.PrintArea" localSheetId="5" hidden="1">'31'!$A$1:$G$21</definedName>
    <definedName name="Z_8B4C5619_54EF_4E9D_AF19_AC3668C76619_.wvu.PrintArea" localSheetId="0" hidden="1">'28-1'!$A$1:$V$31</definedName>
    <definedName name="Z_8B4C5619_54EF_4E9D_AF19_AC3668C76619_.wvu.PrintArea" localSheetId="1" hidden="1">'28-2'!$A$1:$V$31</definedName>
    <definedName name="Z_8B4C5619_54EF_4E9D_AF19_AC3668C76619_.wvu.PrintArea" localSheetId="2" hidden="1">'29-1'!$A$1:$L$34</definedName>
    <definedName name="Z_8B4C5619_54EF_4E9D_AF19_AC3668C76619_.wvu.PrintArea" localSheetId="3" hidden="1">'29-2'!$A$1:$P$34</definedName>
    <definedName name="Z_8B4C5619_54EF_4E9D_AF19_AC3668C76619_.wvu.PrintArea" localSheetId="4" hidden="1">'30'!$A$1:$J$31</definedName>
    <definedName name="Z_8B4C5619_54EF_4E9D_AF19_AC3668C76619_.wvu.PrintArea" localSheetId="5" hidden="1">'31'!$A$1:$H$16</definedName>
    <definedName name="Z_8B4C5619_54EF_4E9D_AF19_AC3668C76619_.wvu.PrintArea" localSheetId="6" hidden="1">'32'!$A$1:$H$17</definedName>
    <definedName name="Z_8B4C5619_54EF_4E9D_AF19_AC3668C76619_.wvu.PrintArea" localSheetId="7" hidden="1">'33-1'!$A$1:$L$18</definedName>
    <definedName name="Z_8B4C5619_54EF_4E9D_AF19_AC3668C76619_.wvu.PrintArea" localSheetId="8" hidden="1">'33-2'!$A$1:$L$15</definedName>
    <definedName name="Z_8B4C5619_54EF_4E9D_AF19_AC3668C76619_.wvu.PrintTitles" localSheetId="6" hidden="1">'32'!$1:$4</definedName>
    <definedName name="Z_8B4C5619_54EF_4E9D_AF19_AC3668C76619_.wvu.PrintTitles" localSheetId="7" hidden="1">'33-1'!$1:$3</definedName>
    <definedName name="Z_8B4C5619_54EF_4E9D_AF19_AC3668C76619_.wvu.PrintTitles" localSheetId="8" hidden="1">'33-2'!$1:$3</definedName>
    <definedName name="Z_A7DD4900_348E_11D6_BB3F_0000F442E53A_.wvu.PrintArea" localSheetId="5" hidden="1">'31'!$A$1:$G$21</definedName>
    <definedName name="Z_AB4FB542_CF4A_4F71_BB1F_DEDE4BE23B1A_.wvu.PrintArea" localSheetId="0" hidden="1">'28-1'!$A$1:$W$31</definedName>
    <definedName name="Z_AB4FB542_CF4A_4F71_BB1F_DEDE4BE23B1A_.wvu.PrintArea" localSheetId="1" hidden="1">'28-2'!$A$1:$V$32</definedName>
    <definedName name="Z_AB4FB542_CF4A_4F71_BB1F_DEDE4BE23B1A_.wvu.PrintArea" localSheetId="2" hidden="1">'29-1'!$A$1:$J$35</definedName>
    <definedName name="Z_AB4FB542_CF4A_4F71_BB1F_DEDE4BE23B1A_.wvu.PrintArea" localSheetId="3" hidden="1">'29-2'!$A$1:$O$34</definedName>
    <definedName name="Z_AB4FB542_CF4A_4F71_BB1F_DEDE4BE23B1A_.wvu.PrintArea" localSheetId="4" hidden="1">'30'!$A$1:$J$32</definedName>
    <definedName name="Z_AB4FB542_CF4A_4F71_BB1F_DEDE4BE23B1A_.wvu.PrintArea" localSheetId="5" hidden="1">'31'!$A$1:$G$17</definedName>
    <definedName name="Z_AB4FB542_CF4A_4F71_BB1F_DEDE4BE23B1A_.wvu.PrintArea" localSheetId="6" hidden="1">'32'!$A$1:$H$17</definedName>
    <definedName name="Z_AB4FB542_CF4A_4F71_BB1F_DEDE4BE23B1A_.wvu.PrintArea" localSheetId="7" hidden="1">'33-1'!$A$1:$P$19</definedName>
    <definedName name="Z_AB4FB542_CF4A_4F71_BB1F_DEDE4BE23B1A_.wvu.PrintArea" localSheetId="8" hidden="1">'33-2'!$A$1:$O$18</definedName>
    <definedName name="Z_AB4FB542_CF4A_4F71_BB1F_DEDE4BE23B1A_.wvu.PrintTitles" localSheetId="6" hidden="1">'32'!$1:$4</definedName>
    <definedName name="Z_AB4FB542_CF4A_4F71_BB1F_DEDE4BE23B1A_.wvu.PrintTitles" localSheetId="7" hidden="1">'33-1'!$1:$3</definedName>
    <definedName name="Z_AB4FB542_CF4A_4F71_BB1F_DEDE4BE23B1A_.wvu.PrintTitles" localSheetId="8" hidden="1">'33-2'!$1:$3</definedName>
    <definedName name="橋本" localSheetId="0">#REF!</definedName>
    <definedName name="橋本" localSheetId="1">#REF!</definedName>
    <definedName name="橋本">#REF!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9" l="1"/>
  <c r="B6" i="9"/>
  <c r="B7" i="9"/>
  <c r="C7" i="9"/>
  <c r="D7" i="9"/>
  <c r="E7" i="9"/>
  <c r="F7" i="9"/>
  <c r="B9" i="9"/>
  <c r="C9" i="9"/>
  <c r="D9" i="9"/>
  <c r="E9" i="9"/>
  <c r="F9" i="9"/>
  <c r="E15" i="9"/>
  <c r="B6" i="8"/>
  <c r="C6" i="8"/>
  <c r="D6" i="8"/>
  <c r="E6" i="8"/>
  <c r="F6" i="8"/>
  <c r="G6" i="8"/>
  <c r="H6" i="8"/>
  <c r="I6" i="8"/>
  <c r="J6" i="8"/>
  <c r="K6" i="8"/>
  <c r="L6" i="8"/>
  <c r="M6" i="8"/>
  <c r="N6" i="8"/>
  <c r="O6" i="8"/>
  <c r="P6" i="8"/>
  <c r="D7" i="8"/>
  <c r="D8" i="8"/>
  <c r="B9" i="8"/>
  <c r="C9" i="8"/>
  <c r="D9" i="8" s="1"/>
  <c r="E9" i="8"/>
  <c r="F9" i="8"/>
  <c r="G9" i="8"/>
  <c r="H9" i="8"/>
  <c r="I9" i="8"/>
  <c r="J9" i="8"/>
  <c r="K9" i="8"/>
  <c r="L9" i="8"/>
  <c r="M9" i="8"/>
  <c r="N9" i="8"/>
  <c r="O9" i="8"/>
  <c r="P9" i="8"/>
  <c r="B11" i="8"/>
  <c r="C11" i="8"/>
  <c r="D11" i="8"/>
  <c r="E11" i="8"/>
  <c r="F11" i="8"/>
  <c r="G11" i="8"/>
  <c r="H11" i="8"/>
  <c r="I11" i="8"/>
  <c r="J11" i="8"/>
  <c r="K11" i="8"/>
  <c r="L11" i="8"/>
  <c r="M11" i="8"/>
  <c r="N11" i="8"/>
  <c r="O11" i="8"/>
  <c r="P11" i="8"/>
  <c r="E16" i="8"/>
  <c r="D25" i="8"/>
  <c r="B6" i="7"/>
  <c r="C6" i="7"/>
  <c r="D6" i="7" s="1"/>
  <c r="E6" i="7"/>
  <c r="F6" i="7"/>
  <c r="G6" i="7"/>
  <c r="D7" i="7"/>
  <c r="H7" i="7"/>
  <c r="H6" i="7" s="1"/>
  <c r="D8" i="7"/>
  <c r="H8" i="7"/>
  <c r="B9" i="7"/>
  <c r="C9" i="7"/>
  <c r="D9" i="7"/>
  <c r="E9" i="7"/>
  <c r="F9" i="7"/>
  <c r="G9" i="7"/>
  <c r="H9" i="7"/>
  <c r="B11" i="7"/>
  <c r="C11" i="7"/>
  <c r="D11" i="7" s="1"/>
  <c r="E11" i="7"/>
  <c r="F11" i="7"/>
  <c r="G11" i="7"/>
  <c r="H11" i="7"/>
  <c r="E16" i="7"/>
  <c r="D24" i="7"/>
  <c r="B6" i="6"/>
  <c r="C6" i="6"/>
  <c r="D6" i="6"/>
  <c r="E6" i="6"/>
  <c r="F6" i="6"/>
  <c r="G6" i="6"/>
  <c r="B9" i="6"/>
  <c r="C9" i="6"/>
  <c r="D9" i="6"/>
  <c r="E9" i="6"/>
  <c r="F9" i="6"/>
  <c r="G9" i="6"/>
  <c r="B11" i="6"/>
  <c r="C11" i="6"/>
  <c r="D11" i="6"/>
  <c r="E11" i="6"/>
  <c r="F11" i="6"/>
  <c r="G11" i="6"/>
  <c r="E16" i="6"/>
  <c r="D6" i="5"/>
  <c r="E7" i="5"/>
  <c r="I7" i="5"/>
  <c r="I6" i="5" s="1"/>
  <c r="B8" i="5"/>
  <c r="B6" i="5" s="1"/>
  <c r="C8" i="5"/>
  <c r="E8" i="5" s="1"/>
  <c r="D8" i="5"/>
  <c r="F8" i="5"/>
  <c r="F6" i="5" s="1"/>
  <c r="G8" i="5"/>
  <c r="G6" i="5" s="1"/>
  <c r="H8" i="5"/>
  <c r="H6" i="5" s="1"/>
  <c r="I8" i="5"/>
  <c r="E9" i="5"/>
  <c r="I9" i="5"/>
  <c r="E10" i="5"/>
  <c r="I10" i="5"/>
  <c r="E11" i="5"/>
  <c r="I11" i="5"/>
  <c r="E12" i="5"/>
  <c r="I12" i="5"/>
  <c r="E13" i="5"/>
  <c r="I13" i="5"/>
  <c r="E14" i="5"/>
  <c r="I14" i="5"/>
  <c r="E15" i="5"/>
  <c r="I15" i="5"/>
  <c r="E16" i="5"/>
  <c r="I16" i="5"/>
  <c r="B17" i="5"/>
  <c r="C17" i="5"/>
  <c r="D17" i="5"/>
  <c r="E17" i="5"/>
  <c r="F17" i="5"/>
  <c r="G17" i="5"/>
  <c r="H17" i="5"/>
  <c r="I17" i="5"/>
  <c r="B23" i="5"/>
  <c r="C23" i="5"/>
  <c r="D23" i="5"/>
  <c r="E23" i="5"/>
  <c r="F23" i="5"/>
  <c r="G23" i="5"/>
  <c r="H23" i="5"/>
  <c r="I23" i="5"/>
  <c r="E6" i="4"/>
  <c r="D6" i="4" s="1"/>
  <c r="C6" i="4" s="1"/>
  <c r="B6" i="4" s="1"/>
  <c r="E7" i="4"/>
  <c r="D7" i="4" s="1"/>
  <c r="C7" i="4" s="1"/>
  <c r="B7" i="4" s="1"/>
  <c r="K8" i="4"/>
  <c r="M8" i="4"/>
  <c r="E9" i="4"/>
  <c r="E8" i="4" s="1"/>
  <c r="F10" i="4"/>
  <c r="F8" i="4" s="1"/>
  <c r="G10" i="4"/>
  <c r="G8" i="4" s="1"/>
  <c r="H10" i="4"/>
  <c r="H8" i="4" s="1"/>
  <c r="I10" i="4"/>
  <c r="I8" i="4" s="1"/>
  <c r="J10" i="4"/>
  <c r="J8" i="4" s="1"/>
  <c r="K10" i="4"/>
  <c r="L10" i="4"/>
  <c r="L8" i="4" s="1"/>
  <c r="M10" i="4"/>
  <c r="N10" i="4"/>
  <c r="N8" i="4" s="1"/>
  <c r="E11" i="4"/>
  <c r="E10" i="4" s="1"/>
  <c r="E12" i="4"/>
  <c r="D12" i="4" s="1"/>
  <c r="C12" i="4" s="1"/>
  <c r="B12" i="4" s="1"/>
  <c r="E13" i="4"/>
  <c r="D13" i="4" s="1"/>
  <c r="C13" i="4" s="1"/>
  <c r="B13" i="4" s="1"/>
  <c r="E14" i="4"/>
  <c r="D14" i="4" s="1"/>
  <c r="C14" i="4" s="1"/>
  <c r="B14" i="4" s="1"/>
  <c r="E15" i="4"/>
  <c r="D15" i="4" s="1"/>
  <c r="C15" i="4" s="1"/>
  <c r="B15" i="4" s="1"/>
  <c r="E16" i="4"/>
  <c r="D16" i="4" s="1"/>
  <c r="C16" i="4" s="1"/>
  <c r="B16" i="4" s="1"/>
  <c r="E17" i="4"/>
  <c r="D17" i="4" s="1"/>
  <c r="C17" i="4" s="1"/>
  <c r="B17" i="4" s="1"/>
  <c r="E18" i="4"/>
  <c r="D18" i="4" s="1"/>
  <c r="C18" i="4" s="1"/>
  <c r="B18" i="4" s="1"/>
  <c r="B19" i="4"/>
  <c r="C19" i="4"/>
  <c r="D19" i="4"/>
  <c r="E19" i="4"/>
  <c r="F19" i="4"/>
  <c r="G19" i="4"/>
  <c r="H19" i="4"/>
  <c r="I19" i="4"/>
  <c r="J19" i="4"/>
  <c r="K19" i="4"/>
  <c r="L19" i="4"/>
  <c r="M19" i="4"/>
  <c r="N19" i="4"/>
  <c r="B25" i="4"/>
  <c r="C25" i="4"/>
  <c r="D25" i="4"/>
  <c r="E25" i="4"/>
  <c r="F25" i="4"/>
  <c r="G25" i="4"/>
  <c r="H25" i="4"/>
  <c r="I25" i="4"/>
  <c r="J25" i="4"/>
  <c r="K25" i="4"/>
  <c r="L25" i="4"/>
  <c r="M25" i="4"/>
  <c r="N25" i="4"/>
  <c r="C6" i="3"/>
  <c r="B6" i="3" s="1"/>
  <c r="D6" i="3"/>
  <c r="D7" i="3"/>
  <c r="C7" i="3" s="1"/>
  <c r="B7" i="3" s="1"/>
  <c r="E8" i="3"/>
  <c r="J8" i="3"/>
  <c r="D9" i="3"/>
  <c r="C9" i="3" s="1"/>
  <c r="E10" i="3"/>
  <c r="D10" i="3" s="1"/>
  <c r="C10" i="3" s="1"/>
  <c r="B10" i="3" s="1"/>
  <c r="F10" i="3"/>
  <c r="F8" i="3" s="1"/>
  <c r="G10" i="3"/>
  <c r="G8" i="3" s="1"/>
  <c r="H10" i="3"/>
  <c r="H8" i="3" s="1"/>
  <c r="I10" i="3"/>
  <c r="I8" i="3" s="1"/>
  <c r="J10" i="3"/>
  <c r="D11" i="3"/>
  <c r="C11" i="3" s="1"/>
  <c r="B11" i="3" s="1"/>
  <c r="D12" i="3"/>
  <c r="C12" i="3" s="1"/>
  <c r="B12" i="3" s="1"/>
  <c r="D13" i="3"/>
  <c r="C13" i="3" s="1"/>
  <c r="B13" i="3" s="1"/>
  <c r="C14" i="3"/>
  <c r="B14" i="3" s="1"/>
  <c r="D14" i="3"/>
  <c r="D15" i="3"/>
  <c r="C15" i="3" s="1"/>
  <c r="B15" i="3" s="1"/>
  <c r="C16" i="3"/>
  <c r="B16" i="3" s="1"/>
  <c r="D16" i="3"/>
  <c r="D17" i="3"/>
  <c r="C17" i="3" s="1"/>
  <c r="B17" i="3" s="1"/>
  <c r="C18" i="3"/>
  <c r="B18" i="3" s="1"/>
  <c r="D18" i="3"/>
  <c r="B19" i="3"/>
  <c r="C19" i="3"/>
  <c r="D19" i="3"/>
  <c r="E19" i="3"/>
  <c r="F19" i="3"/>
  <c r="G19" i="3"/>
  <c r="H19" i="3"/>
  <c r="I19" i="3"/>
  <c r="J19" i="3"/>
  <c r="B25" i="3"/>
  <c r="C25" i="3"/>
  <c r="D25" i="3"/>
  <c r="E25" i="3"/>
  <c r="F25" i="3"/>
  <c r="G25" i="3"/>
  <c r="H25" i="3"/>
  <c r="I25" i="3"/>
  <c r="J25" i="3"/>
  <c r="B3" i="2"/>
  <c r="B4" i="2"/>
  <c r="C5" i="2"/>
  <c r="D5" i="2"/>
  <c r="J5" i="2"/>
  <c r="K5" i="2"/>
  <c r="L5" i="2"/>
  <c r="R5" i="2"/>
  <c r="S5" i="2"/>
  <c r="T5" i="2"/>
  <c r="B6" i="2"/>
  <c r="C7" i="2"/>
  <c r="D7" i="2"/>
  <c r="B7" i="2" s="1"/>
  <c r="B5" i="2" s="1"/>
  <c r="E7" i="2"/>
  <c r="E5" i="2" s="1"/>
  <c r="F7" i="2"/>
  <c r="F5" i="2" s="1"/>
  <c r="G7" i="2"/>
  <c r="G5" i="2" s="1"/>
  <c r="H7" i="2"/>
  <c r="H5" i="2" s="1"/>
  <c r="I7" i="2"/>
  <c r="I5" i="2" s="1"/>
  <c r="J7" i="2"/>
  <c r="K7" i="2"/>
  <c r="L7" i="2"/>
  <c r="M7" i="2"/>
  <c r="M5" i="2" s="1"/>
  <c r="N7" i="2"/>
  <c r="N5" i="2" s="1"/>
  <c r="O7" i="2"/>
  <c r="O5" i="2" s="1"/>
  <c r="P7" i="2"/>
  <c r="P5" i="2" s="1"/>
  <c r="Q7" i="2"/>
  <c r="Q5" i="2" s="1"/>
  <c r="R7" i="2"/>
  <c r="S7" i="2"/>
  <c r="T7" i="2"/>
  <c r="U7" i="2"/>
  <c r="U5" i="2" s="1"/>
  <c r="V7" i="2"/>
  <c r="V5" i="2" s="1"/>
  <c r="B8" i="2"/>
  <c r="B9" i="2"/>
  <c r="B10" i="2"/>
  <c r="B11" i="2"/>
  <c r="B12" i="2"/>
  <c r="B13" i="2"/>
  <c r="B14" i="2"/>
  <c r="B15" i="2"/>
  <c r="B16" i="2"/>
  <c r="C16" i="2"/>
  <c r="D16" i="2"/>
  <c r="E16" i="2"/>
  <c r="F16" i="2"/>
  <c r="G16" i="2"/>
  <c r="H16" i="2"/>
  <c r="I16" i="2"/>
  <c r="J16" i="2"/>
  <c r="K16" i="2"/>
  <c r="L16" i="2"/>
  <c r="M16" i="2"/>
  <c r="N16" i="2"/>
  <c r="O16" i="2"/>
  <c r="P16" i="2"/>
  <c r="Q16" i="2"/>
  <c r="R16" i="2"/>
  <c r="S16" i="2"/>
  <c r="T16" i="2"/>
  <c r="U16" i="2"/>
  <c r="V16" i="2"/>
  <c r="B22" i="2"/>
  <c r="C22" i="2"/>
  <c r="D22" i="2"/>
  <c r="E22" i="2"/>
  <c r="F22" i="2"/>
  <c r="G22" i="2"/>
  <c r="H22" i="2"/>
  <c r="I22" i="2"/>
  <c r="J22" i="2"/>
  <c r="K22" i="2"/>
  <c r="L22" i="2"/>
  <c r="M22" i="2"/>
  <c r="N22" i="2"/>
  <c r="O22" i="2"/>
  <c r="P22" i="2"/>
  <c r="Q22" i="2"/>
  <c r="R22" i="2"/>
  <c r="S22" i="2"/>
  <c r="T22" i="2"/>
  <c r="U22" i="2"/>
  <c r="V22" i="2"/>
  <c r="B3" i="1"/>
  <c r="B4" i="1"/>
  <c r="C5" i="1"/>
  <c r="D5" i="1"/>
  <c r="E5" i="1"/>
  <c r="K5" i="1"/>
  <c r="L5" i="1"/>
  <c r="M5" i="1"/>
  <c r="S5" i="1"/>
  <c r="T5" i="1"/>
  <c r="U5" i="1"/>
  <c r="B6" i="1"/>
  <c r="B5" i="1" s="1"/>
  <c r="C7" i="1"/>
  <c r="B7" i="1" s="1"/>
  <c r="D7" i="1"/>
  <c r="E7" i="1"/>
  <c r="F7" i="1"/>
  <c r="F5" i="1" s="1"/>
  <c r="G7" i="1"/>
  <c r="G5" i="1" s="1"/>
  <c r="H7" i="1"/>
  <c r="H5" i="1" s="1"/>
  <c r="I7" i="1"/>
  <c r="I5" i="1" s="1"/>
  <c r="J7" i="1"/>
  <c r="J5" i="1" s="1"/>
  <c r="K7" i="1"/>
  <c r="L7" i="1"/>
  <c r="M7" i="1"/>
  <c r="N7" i="1"/>
  <c r="N5" i="1" s="1"/>
  <c r="O7" i="1"/>
  <c r="O5" i="1" s="1"/>
  <c r="P7" i="1"/>
  <c r="P5" i="1" s="1"/>
  <c r="Q7" i="1"/>
  <c r="Q5" i="1" s="1"/>
  <c r="R7" i="1"/>
  <c r="R5" i="1" s="1"/>
  <c r="S7" i="1"/>
  <c r="T7" i="1"/>
  <c r="U7" i="1"/>
  <c r="V7" i="1"/>
  <c r="V5" i="1" s="1"/>
  <c r="B8" i="1"/>
  <c r="B9" i="1"/>
  <c r="B10" i="1"/>
  <c r="B11" i="1"/>
  <c r="B12" i="1"/>
  <c r="B13" i="1"/>
  <c r="B14" i="1"/>
  <c r="B15" i="1"/>
  <c r="B16" i="1"/>
  <c r="C16" i="1"/>
  <c r="D16" i="1"/>
  <c r="E16" i="1"/>
  <c r="F16" i="1"/>
  <c r="G16" i="1"/>
  <c r="H16" i="1"/>
  <c r="I16" i="1"/>
  <c r="J16" i="1"/>
  <c r="K16" i="1"/>
  <c r="L16" i="1"/>
  <c r="M16" i="1"/>
  <c r="N16" i="1"/>
  <c r="O16" i="1"/>
  <c r="P16" i="1"/>
  <c r="Q16" i="1"/>
  <c r="R16" i="1"/>
  <c r="S16" i="1"/>
  <c r="T16" i="1"/>
  <c r="U16" i="1"/>
  <c r="V16" i="1"/>
  <c r="B22" i="1"/>
  <c r="C22" i="1"/>
  <c r="D22" i="1"/>
  <c r="E22" i="1"/>
  <c r="F22" i="1"/>
  <c r="G22" i="1"/>
  <c r="H22" i="1"/>
  <c r="I22" i="1"/>
  <c r="J22" i="1"/>
  <c r="K22" i="1"/>
  <c r="L22" i="1"/>
  <c r="M22" i="1"/>
  <c r="N22" i="1"/>
  <c r="O22" i="1"/>
  <c r="P22" i="1"/>
  <c r="Q22" i="1"/>
  <c r="R22" i="1"/>
  <c r="S22" i="1"/>
  <c r="T22" i="1"/>
  <c r="U22" i="1"/>
  <c r="V22" i="1"/>
  <c r="C8" i="3" l="1"/>
  <c r="B9" i="3"/>
  <c r="B8" i="3" s="1"/>
  <c r="D8" i="3"/>
  <c r="C6" i="5"/>
  <c r="E6" i="5" s="1"/>
  <c r="D11" i="4"/>
  <c r="D9" i="4"/>
  <c r="D10" i="4" l="1"/>
  <c r="C11" i="4"/>
  <c r="D8" i="4"/>
  <c r="C9" i="4"/>
  <c r="C10" i="4" l="1"/>
  <c r="B11" i="4"/>
  <c r="B10" i="4" s="1"/>
  <c r="C8" i="4"/>
  <c r="B9" i="4"/>
  <c r="B8" i="4" s="1"/>
</calcChain>
</file>

<file path=xl/sharedStrings.xml><?xml version="1.0" encoding="utf-8"?>
<sst xmlns="http://schemas.openxmlformats.org/spreadsheetml/2006/main" count="783" uniqueCount="159">
  <si>
    <t>注　　潜在性結核感染症は、結核感染が強く疑われ、かつ発病予防のために治療を要するとして届け出があったものの数を示す。</t>
    <rPh sb="0" eb="1">
      <t>チュウ</t>
    </rPh>
    <rPh sb="3" eb="6">
      <t>センザイセイ</t>
    </rPh>
    <rPh sb="6" eb="8">
      <t>ケッカク</t>
    </rPh>
    <rPh sb="8" eb="11">
      <t>カンセンショウ</t>
    </rPh>
    <rPh sb="13" eb="15">
      <t>ケッカク</t>
    </rPh>
    <rPh sb="15" eb="17">
      <t>カンセン</t>
    </rPh>
    <rPh sb="18" eb="19">
      <t>ツヨ</t>
    </rPh>
    <rPh sb="20" eb="21">
      <t>ウタガ</t>
    </rPh>
    <rPh sb="26" eb="28">
      <t>ハツビョウ</t>
    </rPh>
    <rPh sb="28" eb="30">
      <t>ヨボウ</t>
    </rPh>
    <rPh sb="34" eb="36">
      <t>チリョウ</t>
    </rPh>
    <rPh sb="37" eb="38">
      <t>ヨウ</t>
    </rPh>
    <rPh sb="43" eb="44">
      <t>トド</t>
    </rPh>
    <rPh sb="45" eb="46">
      <t>デ</t>
    </rPh>
    <rPh sb="53" eb="54">
      <t>スウ</t>
    </rPh>
    <rPh sb="55" eb="56">
      <t>シメ</t>
    </rPh>
    <phoneticPr fontId="7"/>
  </si>
  <si>
    <t>資料　結核登録者情報システム</t>
    <phoneticPr fontId="7"/>
  </si>
  <si>
    <t>-</t>
  </si>
  <si>
    <t>奥尻町</t>
  </si>
  <si>
    <t>乙部町</t>
  </si>
  <si>
    <t>厚沢部町</t>
  </si>
  <si>
    <t>上ノ国町</t>
  </si>
  <si>
    <t>江差町</t>
  </si>
  <si>
    <t>江差保健所</t>
  </si>
  <si>
    <t>南檜山
第2次保健医療福祉圏</t>
  </si>
  <si>
    <t>せたな町</t>
  </si>
  <si>
    <t>今金町</t>
  </si>
  <si>
    <t>長万部町</t>
  </si>
  <si>
    <t>八雲町</t>
  </si>
  <si>
    <t>八雲保健所</t>
  </si>
  <si>
    <t>北渡島檜山
第2次保健医療福祉圏</t>
  </si>
  <si>
    <t>森町</t>
    <rPh sb="0" eb="2">
      <t>モリマチ</t>
    </rPh>
    <phoneticPr fontId="7"/>
  </si>
  <si>
    <t>鹿部町</t>
    <rPh sb="0" eb="3">
      <t>シカベチョウ</t>
    </rPh>
    <phoneticPr fontId="7"/>
  </si>
  <si>
    <t>七飯町</t>
    <rPh sb="0" eb="3">
      <t>ナナエチョウ</t>
    </rPh>
    <phoneticPr fontId="7"/>
  </si>
  <si>
    <t>木古内町</t>
    <rPh sb="0" eb="4">
      <t>キコナイチョウ</t>
    </rPh>
    <phoneticPr fontId="7"/>
  </si>
  <si>
    <t>知内町</t>
    <rPh sb="0" eb="3">
      <t>シリウチチョウ</t>
    </rPh>
    <phoneticPr fontId="7"/>
  </si>
  <si>
    <t>福島町</t>
    <rPh sb="0" eb="3">
      <t>フクシマチョウ</t>
    </rPh>
    <phoneticPr fontId="7"/>
  </si>
  <si>
    <t>松前町</t>
    <rPh sb="0" eb="3">
      <t>マツマエチョウ</t>
    </rPh>
    <phoneticPr fontId="7"/>
  </si>
  <si>
    <t>北斗市</t>
    <rPh sb="0" eb="3">
      <t>ホクトシ</t>
    </rPh>
    <phoneticPr fontId="7"/>
  </si>
  <si>
    <t>渡島保健所</t>
    <rPh sb="0" eb="2">
      <t>オシマ</t>
    </rPh>
    <rPh sb="2" eb="5">
      <t>ホケンジョ</t>
    </rPh>
    <phoneticPr fontId="7"/>
  </si>
  <si>
    <t>函館市</t>
    <rPh sb="0" eb="3">
      <t>ハコダテシ</t>
    </rPh>
    <phoneticPr fontId="7"/>
  </si>
  <si>
    <t>南渡島圏域</t>
    <rPh sb="0" eb="1">
      <t>ミナミ</t>
    </rPh>
    <rPh sb="1" eb="3">
      <t>オシマ</t>
    </rPh>
    <rPh sb="3" eb="5">
      <t>ケンイキ</t>
    </rPh>
    <phoneticPr fontId="7"/>
  </si>
  <si>
    <t>全道</t>
    <rPh sb="0" eb="1">
      <t>ゼン</t>
    </rPh>
    <rPh sb="1" eb="2">
      <t>ミチ</t>
    </rPh>
    <phoneticPr fontId="7"/>
  </si>
  <si>
    <t>全国</t>
    <rPh sb="0" eb="2">
      <t>ゼンコク</t>
    </rPh>
    <phoneticPr fontId="7"/>
  </si>
  <si>
    <t>潜在性結核感染症（別掲）</t>
    <rPh sb="0" eb="3">
      <t>センザイセイ</t>
    </rPh>
    <rPh sb="3" eb="5">
      <t>ケッカク</t>
    </rPh>
    <rPh sb="5" eb="8">
      <t>カンセンショウ</t>
    </rPh>
    <rPh sb="9" eb="11">
      <t>ベッケイ</t>
    </rPh>
    <phoneticPr fontId="7"/>
  </si>
  <si>
    <t>90歳以上</t>
    <rPh sb="2" eb="3">
      <t>サイ</t>
    </rPh>
    <rPh sb="3" eb="5">
      <t>イジョウ</t>
    </rPh>
    <phoneticPr fontId="7"/>
  </si>
  <si>
    <t>85～89歳</t>
    <rPh sb="5" eb="6">
      <t>サイ</t>
    </rPh>
    <phoneticPr fontId="7"/>
  </si>
  <si>
    <t>80～84歳</t>
    <rPh sb="5" eb="6">
      <t>サイ</t>
    </rPh>
    <phoneticPr fontId="7"/>
  </si>
  <si>
    <t>75～79歳</t>
    <rPh sb="5" eb="6">
      <t>サイ</t>
    </rPh>
    <phoneticPr fontId="7"/>
  </si>
  <si>
    <t>70～74歳</t>
    <rPh sb="5" eb="6">
      <t>サイ</t>
    </rPh>
    <phoneticPr fontId="7"/>
  </si>
  <si>
    <t>65～69歳</t>
    <rPh sb="5" eb="6">
      <t>サイ</t>
    </rPh>
    <phoneticPr fontId="7"/>
  </si>
  <si>
    <t>60～64歳</t>
    <rPh sb="5" eb="6">
      <t>サイ</t>
    </rPh>
    <phoneticPr fontId="7"/>
  </si>
  <si>
    <t>55～59歳</t>
    <rPh sb="5" eb="6">
      <t>サイ</t>
    </rPh>
    <phoneticPr fontId="7"/>
  </si>
  <si>
    <t>50～54歳</t>
    <rPh sb="5" eb="6">
      <t>サイ</t>
    </rPh>
    <phoneticPr fontId="7"/>
  </si>
  <si>
    <t>45～49歳</t>
    <rPh sb="5" eb="6">
      <t>サイ</t>
    </rPh>
    <phoneticPr fontId="7"/>
  </si>
  <si>
    <t>40～44歳</t>
    <phoneticPr fontId="7"/>
  </si>
  <si>
    <t>35～39歳</t>
    <phoneticPr fontId="7"/>
  </si>
  <si>
    <t>30～34歳</t>
    <phoneticPr fontId="7"/>
  </si>
  <si>
    <t>25～29歳</t>
    <phoneticPr fontId="7"/>
  </si>
  <si>
    <t>20～24歳</t>
    <phoneticPr fontId="7"/>
  </si>
  <si>
    <t>15～19歳</t>
  </si>
  <si>
    <t>10～14歳</t>
  </si>
  <si>
    <t>5～9歳</t>
    <phoneticPr fontId="7"/>
  </si>
  <si>
    <t>0～4歳</t>
    <phoneticPr fontId="7"/>
  </si>
  <si>
    <t>総数</t>
  </si>
  <si>
    <t>平成30年</t>
    <rPh sb="0" eb="2">
      <t>ヘイセイ</t>
    </rPh>
    <phoneticPr fontId="7"/>
  </si>
  <si>
    <t>第２８－１表　結核新登録患者数（年齢階級別）</t>
    <rPh sb="9" eb="10">
      <t>シン</t>
    </rPh>
    <phoneticPr fontId="7"/>
  </si>
  <si>
    <t>注　　潜在性結核感染症は、結核感染が強く疑われ、かつ発病予防のために治療を要するとして届け出があったものの数を示す。</t>
    <rPh sb="0" eb="1">
      <t>チュウ</t>
    </rPh>
    <phoneticPr fontId="7"/>
  </si>
  <si>
    <t>南檜山
第2次保健医療福祉圏</t>
    <phoneticPr fontId="7"/>
  </si>
  <si>
    <t>北渡島檜山
第2次保健医療福祉圏</t>
    <phoneticPr fontId="7"/>
  </si>
  <si>
    <t>平成30年末現在</t>
    <rPh sb="0" eb="2">
      <t>ヘイセイ</t>
    </rPh>
    <rPh sb="4" eb="6">
      <t>ネンマツ</t>
    </rPh>
    <rPh sb="6" eb="8">
      <t>ゲンザイ</t>
    </rPh>
    <phoneticPr fontId="7"/>
  </si>
  <si>
    <t>第２８－２表　結核登録患者数（年齢階級別）</t>
    <phoneticPr fontId="7"/>
  </si>
  <si>
    <t xml:space="preserve">　  </t>
    <phoneticPr fontId="7"/>
  </si>
  <si>
    <t>治療中</t>
    <phoneticPr fontId="7"/>
  </si>
  <si>
    <t>再治療</t>
  </si>
  <si>
    <t>初回治療</t>
  </si>
  <si>
    <t>登録時菌陰性その他</t>
    <rPh sb="8" eb="9">
      <t>タ</t>
    </rPh>
    <phoneticPr fontId="7"/>
  </si>
  <si>
    <t>登録時その他の結核菌陽性</t>
    <rPh sb="7" eb="10">
      <t>ケッカクキン</t>
    </rPh>
    <rPh sb="10" eb="12">
      <t>ヨウセイ</t>
    </rPh>
    <phoneticPr fontId="7"/>
  </si>
  <si>
    <t>登録時喀痰塗抹陽性</t>
  </si>
  <si>
    <t>肺外結核活動性</t>
    <phoneticPr fontId="7"/>
  </si>
  <si>
    <t>肺　結　核　活　動　性</t>
  </si>
  <si>
    <t>潜在性結核感染症 (別掲）</t>
    <rPh sb="0" eb="3">
      <t>センザイセイ</t>
    </rPh>
    <rPh sb="3" eb="5">
      <t>ケッカク</t>
    </rPh>
    <rPh sb="5" eb="8">
      <t>カンセンショウ</t>
    </rPh>
    <phoneticPr fontId="7"/>
  </si>
  <si>
    <t>活　　　動　　　性　　　結　　　核</t>
  </si>
  <si>
    <t>第２９－１表　結核新登録患者数 (活動性分類・受療状況)</t>
    <rPh sb="9" eb="10">
      <t>シン</t>
    </rPh>
    <phoneticPr fontId="7"/>
  </si>
  <si>
    <t>　　</t>
    <phoneticPr fontId="7"/>
  </si>
  <si>
    <t>観察中</t>
  </si>
  <si>
    <t>治療中</t>
  </si>
  <si>
    <t>潜在性結核感染症（別掲）</t>
    <rPh sb="0" eb="3">
      <t>センザイセイ</t>
    </rPh>
    <rPh sb="3" eb="5">
      <t>ケッカク</t>
    </rPh>
    <rPh sb="5" eb="8">
      <t>カンセンショウ</t>
    </rPh>
    <phoneticPr fontId="7"/>
  </si>
  <si>
    <t>活動性不明</t>
    <phoneticPr fontId="7"/>
  </si>
  <si>
    <t>不活動性
結核</t>
    <phoneticPr fontId="7"/>
  </si>
  <si>
    <t>総数</t>
    <rPh sb="0" eb="2">
      <t>ソウスウ</t>
    </rPh>
    <phoneticPr fontId="7"/>
  </si>
  <si>
    <t>平成30年末現在</t>
    <rPh sb="0" eb="2">
      <t>ヘイセイ</t>
    </rPh>
    <rPh sb="4" eb="5">
      <t>ネン</t>
    </rPh>
    <rPh sb="5" eb="6">
      <t>マツ</t>
    </rPh>
    <rPh sb="6" eb="8">
      <t>ゲンザイ</t>
    </rPh>
    <phoneticPr fontId="7"/>
  </si>
  <si>
    <t>第２９－２表　結核登録患者数 (活動性分類・受療状況)</t>
    <phoneticPr fontId="7"/>
  </si>
  <si>
    <t>4保健所</t>
    <rPh sb="1" eb="4">
      <t>ホケンジョ</t>
    </rPh>
    <phoneticPr fontId="7"/>
  </si>
  <si>
    <t>資料　感染症の予防及び感染症の患者に対する医療に関する法律に基づく結核定期健康診断月報</t>
    <rPh sb="0" eb="2">
      <t>シリョウ</t>
    </rPh>
    <rPh sb="3" eb="6">
      <t>カンセンショウ</t>
    </rPh>
    <rPh sb="7" eb="9">
      <t>ヨボウ</t>
    </rPh>
    <rPh sb="9" eb="10">
      <t>オヨ</t>
    </rPh>
    <rPh sb="11" eb="14">
      <t>カンセンショウ</t>
    </rPh>
    <rPh sb="15" eb="17">
      <t>カンジャ</t>
    </rPh>
    <rPh sb="18" eb="19">
      <t>タイ</t>
    </rPh>
    <rPh sb="21" eb="23">
      <t>イリョウ</t>
    </rPh>
    <rPh sb="24" eb="25">
      <t>カン</t>
    </rPh>
    <rPh sb="27" eb="29">
      <t>ホウリツ</t>
    </rPh>
    <rPh sb="30" eb="31">
      <t>モト</t>
    </rPh>
    <rPh sb="33" eb="35">
      <t>ケッカク</t>
    </rPh>
    <rPh sb="35" eb="37">
      <t>テイキ</t>
    </rPh>
    <rPh sb="37" eb="39">
      <t>ケンコウ</t>
    </rPh>
    <rPh sb="39" eb="41">
      <t>シンダン</t>
    </rPh>
    <rPh sb="41" eb="43">
      <t>ゲッポウ</t>
    </rPh>
    <phoneticPr fontId="7"/>
  </si>
  <si>
    <t>-</t>
    <phoneticPr fontId="7"/>
  </si>
  <si>
    <t>市立函館保健所</t>
    <rPh sb="0" eb="2">
      <t>シリツ</t>
    </rPh>
    <rPh sb="2" eb="4">
      <t>ハコダテ</t>
    </rPh>
    <rPh sb="4" eb="7">
      <t>ホケンジョ</t>
    </rPh>
    <phoneticPr fontId="7"/>
  </si>
  <si>
    <t>全道</t>
  </si>
  <si>
    <t>d/（b＋c）</t>
    <phoneticPr fontId="7"/>
  </si>
  <si>
    <t>d</t>
    <phoneticPr fontId="7"/>
  </si>
  <si>
    <t>(b+c)/a</t>
    <phoneticPr fontId="7"/>
  </si>
  <si>
    <t>c</t>
    <phoneticPr fontId="7"/>
  </si>
  <si>
    <t>b</t>
    <phoneticPr fontId="7"/>
  </si>
  <si>
    <t>a</t>
    <phoneticPr fontId="7"/>
  </si>
  <si>
    <t>(10万対)</t>
  </si>
  <si>
    <t>結核発病のおそれがある者</t>
    <rPh sb="0" eb="2">
      <t>ケッカク</t>
    </rPh>
    <rPh sb="2" eb="4">
      <t>ハツビョウ</t>
    </rPh>
    <rPh sb="11" eb="12">
      <t>モノ</t>
    </rPh>
    <phoneticPr fontId="7"/>
  </si>
  <si>
    <t>結核患者</t>
    <rPh sb="0" eb="2">
      <t>ケッカク</t>
    </rPh>
    <rPh sb="2" eb="4">
      <t>カンジャ</t>
    </rPh>
    <phoneticPr fontId="7"/>
  </si>
  <si>
    <t>(%)</t>
    <phoneticPr fontId="7"/>
  </si>
  <si>
    <t>患者発見率</t>
  </si>
  <si>
    <t>被発見者数</t>
    <rPh sb="0" eb="1">
      <t>ヒ</t>
    </rPh>
    <rPh sb="1" eb="4">
      <t>ハッケンシャ</t>
    </rPh>
    <rPh sb="4" eb="5">
      <t>スウ</t>
    </rPh>
    <phoneticPr fontId="7"/>
  </si>
  <si>
    <t>その他の検査</t>
    <rPh sb="2" eb="3">
      <t>タ</t>
    </rPh>
    <rPh sb="4" eb="6">
      <t>ケンサ</t>
    </rPh>
    <phoneticPr fontId="7"/>
  </si>
  <si>
    <t>受診率</t>
    <rPh sb="0" eb="3">
      <t>ジュシンリツ</t>
    </rPh>
    <phoneticPr fontId="7"/>
  </si>
  <si>
    <t>直接　　　撮影者数</t>
    <rPh sb="0" eb="2">
      <t>チョクセツ</t>
    </rPh>
    <rPh sb="5" eb="8">
      <t>サツエイシャ</t>
    </rPh>
    <rPh sb="8" eb="9">
      <t>スウ</t>
    </rPh>
    <phoneticPr fontId="7"/>
  </si>
  <si>
    <t>間接　　　　撮影者数</t>
    <rPh sb="0" eb="2">
      <t>カンセツ</t>
    </rPh>
    <rPh sb="6" eb="9">
      <t>サツエイシャ</t>
    </rPh>
    <rPh sb="9" eb="10">
      <t>スウ</t>
    </rPh>
    <phoneticPr fontId="7"/>
  </si>
  <si>
    <t>対象者数</t>
    <rPh sb="0" eb="3">
      <t>タイショウシャ</t>
    </rPh>
    <rPh sb="3" eb="4">
      <t>スウ</t>
    </rPh>
    <phoneticPr fontId="7"/>
  </si>
  <si>
    <t>平成30年度</t>
    <phoneticPr fontId="7"/>
  </si>
  <si>
    <t>第３０表　一般住民結核健診数</t>
    <rPh sb="11" eb="12">
      <t>ケン</t>
    </rPh>
    <phoneticPr fontId="7"/>
  </si>
  <si>
    <t>注　　保健所のみの実績であり、市町村分は含まない。</t>
    <rPh sb="0" eb="1">
      <t>チュウ</t>
    </rPh>
    <rPh sb="3" eb="6">
      <t>ホケンショ</t>
    </rPh>
    <rPh sb="9" eb="11">
      <t>ジッセキ</t>
    </rPh>
    <rPh sb="15" eb="18">
      <t>シチョウソン</t>
    </rPh>
    <rPh sb="18" eb="19">
      <t>ブン</t>
    </rPh>
    <rPh sb="20" eb="21">
      <t>フク</t>
    </rPh>
    <phoneticPr fontId="7"/>
  </si>
  <si>
    <t>資料　地域保健・健康増進事業報告</t>
    <phoneticPr fontId="7"/>
  </si>
  <si>
    <t>江差保健所</t>
    <rPh sb="0" eb="2">
      <t>エサシ</t>
    </rPh>
    <rPh sb="2" eb="5">
      <t>ホケンジョ</t>
    </rPh>
    <phoneticPr fontId="7"/>
  </si>
  <si>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7"/>
  </si>
  <si>
    <t>八雲保健所</t>
    <rPh sb="0" eb="2">
      <t>ヤクモ</t>
    </rPh>
    <rPh sb="2" eb="5">
      <t>ホケンショ</t>
    </rPh>
    <phoneticPr fontId="7"/>
  </si>
  <si>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7"/>
  </si>
  <si>
    <t>渡島保健所</t>
    <rPh sb="0" eb="2">
      <t>オシマ</t>
    </rPh>
    <phoneticPr fontId="7"/>
  </si>
  <si>
    <t>市立函館保健所</t>
    <rPh sb="0" eb="2">
      <t>シリツ</t>
    </rPh>
    <rPh sb="2" eb="4">
      <t>ハコダテ</t>
    </rPh>
    <phoneticPr fontId="7"/>
  </si>
  <si>
    <t>（再掲）DOTS</t>
    <rPh sb="1" eb="3">
      <t>サイケイ</t>
    </rPh>
    <phoneticPr fontId="7"/>
  </si>
  <si>
    <t>（再掲）
DOTS</t>
    <rPh sb="1" eb="3">
      <t>サイケイ</t>
    </rPh>
    <phoneticPr fontId="7"/>
  </si>
  <si>
    <t>延人員</t>
    <rPh sb="0" eb="1">
      <t>ノ</t>
    </rPh>
    <rPh sb="1" eb="3">
      <t>ジンイン</t>
    </rPh>
    <phoneticPr fontId="7"/>
  </si>
  <si>
    <t>実人員</t>
    <rPh sb="0" eb="3">
      <t>ジツジンイン</t>
    </rPh>
    <phoneticPr fontId="7"/>
  </si>
  <si>
    <t>来所</t>
    <rPh sb="0" eb="2">
      <t>ライショ</t>
    </rPh>
    <phoneticPr fontId="7"/>
  </si>
  <si>
    <t>電話</t>
    <rPh sb="0" eb="2">
      <t>デンワ</t>
    </rPh>
    <phoneticPr fontId="7"/>
  </si>
  <si>
    <t>訪問指導</t>
    <rPh sb="0" eb="2">
      <t>ホウモン</t>
    </rPh>
    <rPh sb="2" eb="4">
      <t>シドウ</t>
    </rPh>
    <phoneticPr fontId="7"/>
  </si>
  <si>
    <t>相談</t>
    <rPh sb="0" eb="2">
      <t>ソウダン</t>
    </rPh>
    <phoneticPr fontId="7"/>
  </si>
  <si>
    <t>第３１表　結核予防（相談、訪問指導等）</t>
    <rPh sb="0" eb="1">
      <t>ダイ</t>
    </rPh>
    <rPh sb="3" eb="4">
      <t>ヒョウ</t>
    </rPh>
    <rPh sb="5" eb="7">
      <t>ケッカク</t>
    </rPh>
    <rPh sb="7" eb="9">
      <t>ヨボウ</t>
    </rPh>
    <rPh sb="10" eb="12">
      <t>ソウダン</t>
    </rPh>
    <rPh sb="13" eb="15">
      <t>ホウモン</t>
    </rPh>
    <rPh sb="15" eb="18">
      <t>シドウトウ</t>
    </rPh>
    <phoneticPr fontId="7"/>
  </si>
  <si>
    <t>４保健所</t>
    <rPh sb="1" eb="4">
      <t>ホケンジョ</t>
    </rPh>
    <phoneticPr fontId="7"/>
  </si>
  <si>
    <t>注　　札幌市・函館市・小樽市・旭川市の数は各市調べによる。</t>
    <rPh sb="0" eb="1">
      <t>チュウ</t>
    </rPh>
    <phoneticPr fontId="7"/>
  </si>
  <si>
    <t>資料　結核関係事業実績報告</t>
    <phoneticPr fontId="7"/>
  </si>
  <si>
    <t>b/a</t>
    <phoneticPr fontId="7"/>
  </si>
  <si>
    <t>合計</t>
  </si>
  <si>
    <t>登録除外</t>
  </si>
  <si>
    <t>回復者</t>
    <phoneticPr fontId="7"/>
  </si>
  <si>
    <t>要医療者</t>
  </si>
  <si>
    <t>（％）</t>
    <phoneticPr fontId="7"/>
  </si>
  <si>
    <t>判定結果</t>
    <phoneticPr fontId="7"/>
  </si>
  <si>
    <t>受診率</t>
  </si>
  <si>
    <t>受診者数</t>
  </si>
  <si>
    <t>対象者数</t>
  </si>
  <si>
    <t>第３２表　結核管理検診数</t>
    <phoneticPr fontId="7"/>
  </si>
  <si>
    <t>　</t>
    <phoneticPr fontId="7"/>
  </si>
  <si>
    <t>資料　結核関係事業実績報告</t>
    <rPh sb="0" eb="2">
      <t>シリョウ</t>
    </rPh>
    <rPh sb="3" eb="5">
      <t>ケッカク</t>
    </rPh>
    <rPh sb="5" eb="7">
      <t>カンケイ</t>
    </rPh>
    <rPh sb="7" eb="9">
      <t>ジギョウ</t>
    </rPh>
    <rPh sb="9" eb="11">
      <t>ジッセキ</t>
    </rPh>
    <rPh sb="11" eb="13">
      <t>ホウコク</t>
    </rPh>
    <phoneticPr fontId="7"/>
  </si>
  <si>
    <t>江差保健所</t>
    <rPh sb="0" eb="2">
      <t>エサシ</t>
    </rPh>
    <phoneticPr fontId="7"/>
  </si>
  <si>
    <t>結核発病のおそれがあると診断された者</t>
    <rPh sb="0" eb="2">
      <t>ケッカク</t>
    </rPh>
    <rPh sb="2" eb="4">
      <t>ハツビョウ</t>
    </rPh>
    <rPh sb="12" eb="14">
      <t>シンダン</t>
    </rPh>
    <rPh sb="17" eb="18">
      <t>モノ</t>
    </rPh>
    <phoneticPr fontId="7"/>
  </si>
  <si>
    <t>潜在性結核患者</t>
    <rPh sb="0" eb="3">
      <t>センザイセイ</t>
    </rPh>
    <rPh sb="3" eb="5">
      <t>ケッカク</t>
    </rPh>
    <rPh sb="5" eb="7">
      <t>カンジャ</t>
    </rPh>
    <phoneticPr fontId="7"/>
  </si>
  <si>
    <t>結核患者数</t>
    <rPh sb="0" eb="2">
      <t>ケッカク</t>
    </rPh>
    <rPh sb="2" eb="5">
      <t>カンジャスウ</t>
    </rPh>
    <phoneticPr fontId="7"/>
  </si>
  <si>
    <t>陽性者数</t>
    <rPh sb="0" eb="2">
      <t>ヨウセイ</t>
    </rPh>
    <rPh sb="2" eb="3">
      <t>シャ</t>
    </rPh>
    <rPh sb="3" eb="4">
      <t>スウ</t>
    </rPh>
    <phoneticPr fontId="7"/>
  </si>
  <si>
    <t>陰性者数</t>
    <rPh sb="0" eb="2">
      <t>インセイ</t>
    </rPh>
    <rPh sb="2" eb="3">
      <t>シャ</t>
    </rPh>
    <rPh sb="3" eb="4">
      <t>スウ</t>
    </rPh>
    <phoneticPr fontId="7"/>
  </si>
  <si>
    <t>被判定者数</t>
    <rPh sb="0" eb="1">
      <t>ヒ</t>
    </rPh>
    <rPh sb="1" eb="3">
      <t>ハンテイ</t>
    </rPh>
    <rPh sb="3" eb="4">
      <t>シャ</t>
    </rPh>
    <rPh sb="4" eb="5">
      <t>スウ</t>
    </rPh>
    <phoneticPr fontId="7"/>
  </si>
  <si>
    <t>被注射者数</t>
    <rPh sb="0" eb="1">
      <t>ヒ</t>
    </rPh>
    <rPh sb="1" eb="3">
      <t>チュウシャ</t>
    </rPh>
    <rPh sb="3" eb="4">
      <t>シャ</t>
    </rPh>
    <rPh sb="4" eb="5">
      <t>スウ</t>
    </rPh>
    <phoneticPr fontId="7"/>
  </si>
  <si>
    <t>ＩＧＲＡ検査者数</t>
    <rPh sb="4" eb="6">
      <t>ケンサ</t>
    </rPh>
    <rPh sb="6" eb="7">
      <t>シャ</t>
    </rPh>
    <rPh sb="7" eb="8">
      <t>スウ</t>
    </rPh>
    <phoneticPr fontId="7"/>
  </si>
  <si>
    <t>かくたん検査者数</t>
    <rPh sb="4" eb="6">
      <t>ケンサ</t>
    </rPh>
    <rPh sb="6" eb="7">
      <t>シャ</t>
    </rPh>
    <rPh sb="7" eb="8">
      <t>スウ</t>
    </rPh>
    <phoneticPr fontId="7"/>
  </si>
  <si>
    <t>直接撮影者数</t>
    <rPh sb="0" eb="2">
      <t>チョクセツ</t>
    </rPh>
    <rPh sb="2" eb="5">
      <t>サツエイシャ</t>
    </rPh>
    <rPh sb="5" eb="6">
      <t>スウ</t>
    </rPh>
    <phoneticPr fontId="7"/>
  </si>
  <si>
    <t>間接撮影者数</t>
    <rPh sb="0" eb="2">
      <t>カンセツ</t>
    </rPh>
    <rPh sb="2" eb="5">
      <t>サツエイシャ</t>
    </rPh>
    <rPh sb="5" eb="6">
      <t>スウ</t>
    </rPh>
    <phoneticPr fontId="7"/>
  </si>
  <si>
    <t>ＢＣＧ接種者数</t>
    <rPh sb="3" eb="5">
      <t>セッシュ</t>
    </rPh>
    <rPh sb="5" eb="6">
      <t>シャ</t>
    </rPh>
    <rPh sb="6" eb="7">
      <t>スウ</t>
    </rPh>
    <phoneticPr fontId="7"/>
  </si>
  <si>
    <t>ツベルクリン反応検査</t>
    <rPh sb="6" eb="8">
      <t>ハンノウ</t>
    </rPh>
    <rPh sb="8" eb="10">
      <t>ケンサ</t>
    </rPh>
    <phoneticPr fontId="7"/>
  </si>
  <si>
    <t>平成30年度</t>
    <rPh sb="0" eb="2">
      <t>ヘイセイ</t>
    </rPh>
    <phoneticPr fontId="7"/>
  </si>
  <si>
    <t>第３３－１表　結核の接触者健康診断数</t>
    <rPh sb="10" eb="13">
      <t>セッショクシャ</t>
    </rPh>
    <rPh sb="13" eb="15">
      <t>ケンコウ</t>
    </rPh>
    <rPh sb="15" eb="17">
      <t>シンダン</t>
    </rPh>
    <rPh sb="17" eb="18">
      <t>スウ</t>
    </rPh>
    <phoneticPr fontId="7"/>
  </si>
  <si>
    <t>注　札幌市・函館市・小樽市・旭川市の数は各市調べによる。</t>
    <rPh sb="0" eb="1">
      <t>チュウ</t>
    </rPh>
    <phoneticPr fontId="7"/>
  </si>
  <si>
    <t>江差保健所</t>
    <rPh sb="0" eb="2">
      <t>エサシ</t>
    </rPh>
    <rPh sb="2" eb="5">
      <t>ホケンショ</t>
    </rPh>
    <phoneticPr fontId="7"/>
  </si>
  <si>
    <t>全道</t>
    <rPh sb="0" eb="2">
      <t>ゼンドウ</t>
    </rPh>
    <phoneticPr fontId="7"/>
  </si>
  <si>
    <t>判定不可</t>
    <rPh sb="0" eb="2">
      <t>ハンテイ</t>
    </rPh>
    <rPh sb="2" eb="4">
      <t>フカ</t>
    </rPh>
    <phoneticPr fontId="7"/>
  </si>
  <si>
    <t>判定保留</t>
    <rPh sb="0" eb="2">
      <t>ハンテイ</t>
    </rPh>
    <rPh sb="2" eb="4">
      <t>ホリュウ</t>
    </rPh>
    <phoneticPr fontId="7"/>
  </si>
  <si>
    <t>計</t>
    <rPh sb="0" eb="1">
      <t>ケイ</t>
    </rPh>
    <phoneticPr fontId="7"/>
  </si>
  <si>
    <r>
      <rPr>
        <b/>
        <sz val="11"/>
        <color indexed="8"/>
        <rFont val="游ゴシック"/>
        <family val="3"/>
        <charset val="128"/>
        <scheme val="minor"/>
      </rPr>
      <t>ＩＧＲＡ</t>
    </r>
    <r>
      <rPr>
        <b/>
        <sz val="11"/>
        <rFont val="游ゴシック"/>
        <family val="3"/>
        <charset val="128"/>
        <scheme val="minor"/>
      </rPr>
      <t>検査者数</t>
    </r>
    <rPh sb="4" eb="6">
      <t>ケンサ</t>
    </rPh>
    <rPh sb="6" eb="7">
      <t>シャ</t>
    </rPh>
    <rPh sb="7" eb="8">
      <t>スウ</t>
    </rPh>
    <phoneticPr fontId="7"/>
  </si>
  <si>
    <r>
      <t>第３３－２表　結核の接触者健康診断数（</t>
    </r>
    <r>
      <rPr>
        <b/>
        <sz val="11"/>
        <color indexed="8"/>
        <rFont val="游ゴシック"/>
        <family val="3"/>
        <charset val="128"/>
        <scheme val="minor"/>
      </rPr>
      <t>ＩＧＲＡ</t>
    </r>
    <r>
      <rPr>
        <b/>
        <sz val="11"/>
        <rFont val="游ゴシック"/>
        <family val="3"/>
        <charset val="128"/>
        <scheme val="minor"/>
      </rPr>
      <t>検査結果）</t>
    </r>
    <rPh sb="7" eb="9">
      <t>ケッカク</t>
    </rPh>
    <rPh sb="10" eb="13">
      <t>セッショクシャ</t>
    </rPh>
    <rPh sb="13" eb="15">
      <t>ケンコウ</t>
    </rPh>
    <rPh sb="15" eb="17">
      <t>シンダン</t>
    </rPh>
    <rPh sb="23" eb="25">
      <t>ケンサ</t>
    </rPh>
    <rPh sb="25" eb="27">
      <t>ケッカ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</si>
</sst>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Red]\-#,##0.0"/>
    <numFmt numFmtId="177" formatCode="0.0_);[Red]\(0.0\)"/>
    <numFmt numFmtId="178" formatCode="0.0%"/>
    <numFmt numFmtId="179" formatCode="0_);[Red]\(0\)"/>
    <numFmt numFmtId="180" formatCode="#,##0.0"/>
    <numFmt numFmtId="181" formatCode="#,"/>
    <numFmt numFmtId="182" formatCode="#,##0_ ;[Red]\-#,##0\ "/>
  </numFmts>
  <fonts count="20" x14ac:knownFonts="1">
    <font>
      <sz val="11"/>
      <name val="ＭＳ Ｐゴシック"/>
      <family val="3"/>
      <charset val="128"/>
    </font>
    <font>
      <sz val="11"/>
      <name val="ＭＳ Ｐゴシック"/>
      <family val="3"/>
      <charset val="128"/>
    </font>
    <font>
      <sz val="9"/>
      <name val="游ゴシック"/>
      <family val="3"/>
      <charset val="128"/>
      <scheme val="minor"/>
    </font>
    <font>
      <sz val="6"/>
      <name val="游ゴシック"/>
      <family val="2"/>
      <charset val="128"/>
      <scheme val="minor"/>
    </font>
    <font>
      <b/>
      <sz val="9"/>
      <name val="游ゴシック"/>
      <family val="3"/>
      <charset val="128"/>
      <scheme val="minor"/>
    </font>
    <font>
      <sz val="11"/>
      <name val="游ゴシック"/>
      <family val="3"/>
      <charset val="128"/>
      <scheme val="minor"/>
    </font>
    <font>
      <b/>
      <sz val="11"/>
      <name val="游ゴシック"/>
      <family val="3"/>
      <charset val="128"/>
      <scheme val="minor"/>
    </font>
    <font>
      <sz val="6"/>
      <name val="ＭＳ Ｐゴシック"/>
      <family val="3"/>
      <charset val="128"/>
    </font>
    <font>
      <b/>
      <sz val="10"/>
      <name val="游ゴシック"/>
      <family val="3"/>
      <charset val="128"/>
      <scheme val="minor"/>
    </font>
    <font>
      <b/>
      <sz val="11"/>
      <color theme="1"/>
      <name val="游ゴシック"/>
      <family val="3"/>
      <charset val="128"/>
      <scheme val="minor"/>
    </font>
    <font>
      <sz val="12"/>
      <name val="Arial"/>
      <family val="2"/>
    </font>
    <font>
      <sz val="10"/>
      <name val="游ゴシック"/>
      <family val="3"/>
      <charset val="128"/>
      <scheme val="minor"/>
    </font>
    <font>
      <b/>
      <sz val="11"/>
      <name val="ＭＳ 明朝"/>
      <family val="1"/>
      <charset val="128"/>
    </font>
    <font>
      <b/>
      <sz val="11"/>
      <color indexed="10"/>
      <name val="游ゴシック"/>
      <family val="3"/>
      <charset val="128"/>
      <scheme val="minor"/>
    </font>
    <font>
      <sz val="9"/>
      <color theme="1"/>
      <name val="メイリオ"/>
      <family val="3"/>
      <charset val="128"/>
    </font>
    <font>
      <sz val="9"/>
      <name val="メイリオ"/>
      <family val="3"/>
      <charset val="128"/>
    </font>
    <font>
      <sz val="11"/>
      <color theme="1"/>
      <name val="游ゴシック"/>
      <family val="3"/>
      <charset val="128"/>
      <scheme val="minor"/>
    </font>
    <font>
      <strike/>
      <sz val="11"/>
      <color rgb="FFFF0000"/>
      <name val="游ゴシック"/>
      <family val="3"/>
      <charset val="128"/>
      <scheme val="minor"/>
    </font>
    <font>
      <b/>
      <strike/>
      <sz val="11"/>
      <color rgb="FFFF0000"/>
      <name val="游ゴシック"/>
      <family val="3"/>
      <charset val="128"/>
      <scheme val="minor"/>
    </font>
    <font>
      <b/>
      <sz val="11"/>
      <color indexed="8"/>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15"/>
        <bgColor indexed="64"/>
      </patternFill>
    </fill>
  </fills>
  <borders count="32">
    <border>
      <left/>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64"/>
      </right>
      <top/>
      <bottom style="thin">
        <color indexed="64"/>
      </bottom>
      <diagonal/>
    </border>
    <border>
      <left style="thin">
        <color indexed="8"/>
      </left>
      <right/>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top/>
      <bottom/>
      <diagonal/>
    </border>
    <border>
      <left style="thin">
        <color indexed="8"/>
      </left>
      <right style="thin">
        <color indexed="8"/>
      </right>
      <top style="thin">
        <color indexed="8"/>
      </top>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right style="thin">
        <color indexed="8"/>
      </right>
      <top/>
      <bottom/>
      <diagonal/>
    </border>
    <border>
      <left/>
      <right style="thin">
        <color indexed="8"/>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0" fillId="0" borderId="0"/>
  </cellStyleXfs>
  <cellXfs count="328">
    <xf numFmtId="0" fontId="0" fillId="0" borderId="0" xfId="0">
      <alignment vertical="center"/>
    </xf>
    <xf numFmtId="38" fontId="2" fillId="0" borderId="0" xfId="3" applyFont="1"/>
    <xf numFmtId="38" fontId="2" fillId="0" borderId="0" xfId="3" applyFont="1" applyAlignment="1">
      <alignment horizontal="left"/>
    </xf>
    <xf numFmtId="38" fontId="4" fillId="0" borderId="0" xfId="3" applyFont="1" applyAlignment="1">
      <alignment horizontal="center"/>
    </xf>
    <xf numFmtId="38" fontId="2" fillId="0" borderId="0" xfId="3" applyFont="1" applyBorder="1" applyAlignment="1">
      <alignment horizontal="left"/>
    </xf>
    <xf numFmtId="38" fontId="5" fillId="0" borderId="0" xfId="3" applyFont="1"/>
    <xf numFmtId="38" fontId="6" fillId="0" borderId="0" xfId="3" applyFont="1" applyAlignment="1">
      <alignment horizontal="left" wrapText="1"/>
    </xf>
    <xf numFmtId="38" fontId="6" fillId="0" borderId="0" xfId="3" applyFont="1" applyAlignment="1">
      <alignment horizontal="center"/>
    </xf>
    <xf numFmtId="38" fontId="6" fillId="0" borderId="0" xfId="3" applyFont="1" applyAlignment="1">
      <alignment horizontal="left"/>
    </xf>
    <xf numFmtId="38" fontId="6" fillId="2" borderId="0" xfId="3" applyFont="1" applyFill="1" applyAlignment="1">
      <alignment horizontal="center"/>
    </xf>
    <xf numFmtId="38" fontId="6" fillId="2" borderId="0" xfId="3" applyFont="1" applyFill="1" applyAlignment="1">
      <alignment horizontal="left"/>
    </xf>
    <xf numFmtId="38" fontId="5" fillId="0" borderId="0" xfId="3" applyFont="1" applyBorder="1"/>
    <xf numFmtId="38" fontId="6" fillId="2" borderId="0" xfId="3" applyFont="1" applyFill="1" applyBorder="1" applyAlignment="1">
      <alignment horizontal="center"/>
    </xf>
    <xf numFmtId="38" fontId="6" fillId="2" borderId="0" xfId="3" applyFont="1" applyFill="1" applyBorder="1" applyAlignment="1">
      <alignment horizontal="left"/>
    </xf>
    <xf numFmtId="38" fontId="5" fillId="0" borderId="0" xfId="1" applyFont="1" applyFill="1" applyAlignment="1"/>
    <xf numFmtId="38" fontId="5" fillId="0" borderId="0" xfId="1" applyFont="1" applyFill="1" applyBorder="1" applyAlignment="1"/>
    <xf numFmtId="38" fontId="6" fillId="0" borderId="1" xfId="1" applyFont="1" applyFill="1" applyBorder="1" applyAlignment="1">
      <alignment horizontal="right"/>
    </xf>
    <xf numFmtId="38" fontId="6" fillId="0" borderId="2" xfId="1" applyFont="1" applyFill="1" applyBorder="1" applyAlignment="1">
      <alignment horizontal="right"/>
    </xf>
    <xf numFmtId="38" fontId="6" fillId="0" borderId="3" xfId="1" applyFont="1" applyFill="1" applyBorder="1" applyAlignment="1">
      <alignment horizontal="right"/>
    </xf>
    <xf numFmtId="38" fontId="6" fillId="0" borderId="3" xfId="1" applyFont="1" applyFill="1" applyBorder="1" applyAlignment="1">
      <alignment horizontal="left" vertical="center"/>
    </xf>
    <xf numFmtId="38" fontId="6" fillId="0" borderId="4" xfId="1" applyFont="1" applyFill="1" applyBorder="1" applyAlignment="1">
      <alignment horizontal="left" vertical="center"/>
    </xf>
    <xf numFmtId="38" fontId="6" fillId="3" borderId="1" xfId="1" applyFont="1" applyFill="1" applyBorder="1" applyAlignment="1">
      <alignment horizontal="right"/>
    </xf>
    <xf numFmtId="38" fontId="6" fillId="3" borderId="2" xfId="1" applyFont="1" applyFill="1" applyBorder="1" applyAlignment="1">
      <alignment horizontal="right"/>
    </xf>
    <xf numFmtId="38" fontId="6" fillId="3" borderId="3" xfId="1" applyFont="1" applyFill="1" applyBorder="1" applyAlignment="1">
      <alignment horizontal="right"/>
    </xf>
    <xf numFmtId="38" fontId="6" fillId="3" borderId="4" xfId="1" applyFont="1" applyFill="1" applyBorder="1" applyAlignment="1">
      <alignment horizontal="left" vertical="center"/>
    </xf>
    <xf numFmtId="38" fontId="6" fillId="4" borderId="1" xfId="1" applyFont="1" applyFill="1" applyBorder="1" applyAlignment="1">
      <alignment horizontal="right"/>
    </xf>
    <xf numFmtId="38" fontId="6" fillId="4" borderId="2" xfId="1" applyFont="1" applyFill="1" applyBorder="1" applyAlignment="1">
      <alignment horizontal="right"/>
    </xf>
    <xf numFmtId="38" fontId="6" fillId="4" borderId="3" xfId="1" applyFont="1" applyFill="1" applyBorder="1" applyAlignment="1">
      <alignment horizontal="right"/>
    </xf>
    <xf numFmtId="38" fontId="6" fillId="4" borderId="4" xfId="1" applyFont="1" applyFill="1" applyBorder="1" applyAlignment="1">
      <alignment horizontal="left" vertical="center"/>
    </xf>
    <xf numFmtId="38" fontId="6" fillId="3" borderId="3" xfId="1" applyFont="1" applyFill="1" applyBorder="1" applyAlignment="1">
      <alignment horizontal="left" vertical="center"/>
    </xf>
    <xf numFmtId="38" fontId="5" fillId="5" borderId="0" xfId="1" applyFont="1" applyFill="1" applyAlignment="1"/>
    <xf numFmtId="38" fontId="6" fillId="4" borderId="4" xfId="1" applyFont="1" applyFill="1" applyBorder="1" applyAlignment="1">
      <alignment horizontal="left"/>
    </xf>
    <xf numFmtId="38" fontId="6" fillId="4" borderId="1" xfId="1" applyFont="1" applyFill="1" applyBorder="1" applyAlignment="1">
      <alignment horizontal="right" vertical="center"/>
    </xf>
    <xf numFmtId="38" fontId="6" fillId="4" borderId="2" xfId="1" applyFont="1" applyFill="1" applyBorder="1" applyAlignment="1">
      <alignment horizontal="right" vertical="center"/>
    </xf>
    <xf numFmtId="38" fontId="6" fillId="4" borderId="3" xfId="1" applyFont="1" applyFill="1" applyBorder="1" applyAlignment="1">
      <alignment horizontal="right" vertical="center"/>
    </xf>
    <xf numFmtId="38" fontId="5" fillId="0" borderId="0" xfId="3" applyFont="1" applyFill="1"/>
    <xf numFmtId="38" fontId="5" fillId="0" borderId="0" xfId="3" applyFont="1" applyFill="1" applyBorder="1"/>
    <xf numFmtId="38" fontId="8" fillId="0" borderId="1" xfId="3" applyFont="1" applyFill="1" applyBorder="1" applyAlignment="1">
      <alignment horizontal="center" vertical="center" wrapText="1"/>
    </xf>
    <xf numFmtId="38" fontId="6" fillId="0" borderId="2" xfId="3" applyFont="1" applyFill="1" applyBorder="1" applyAlignment="1">
      <alignment vertical="center"/>
    </xf>
    <xf numFmtId="38" fontId="6" fillId="0" borderId="3" xfId="3" applyFont="1" applyFill="1" applyBorder="1" applyAlignment="1">
      <alignment horizontal="center" vertical="center" wrapText="1"/>
    </xf>
    <xf numFmtId="38" fontId="6" fillId="0" borderId="3" xfId="3" applyFont="1" applyFill="1" applyBorder="1" applyAlignment="1">
      <alignment horizontal="center" vertical="center" wrapText="1" shrinkToFit="1"/>
    </xf>
    <xf numFmtId="38" fontId="6" fillId="0" borderId="5" xfId="3" applyFont="1" applyFill="1" applyBorder="1" applyAlignment="1">
      <alignment horizontal="center" vertical="center" wrapText="1"/>
    </xf>
    <xf numFmtId="38" fontId="6" fillId="0" borderId="2" xfId="3" applyFont="1" applyFill="1" applyBorder="1" applyAlignment="1">
      <alignment horizontal="center" vertical="center" wrapText="1"/>
    </xf>
    <xf numFmtId="38" fontId="6" fillId="0" borderId="3" xfId="3" applyFont="1" applyFill="1" applyBorder="1" applyAlignment="1">
      <alignment horizontal="center" vertical="center"/>
    </xf>
    <xf numFmtId="38" fontId="6" fillId="0" borderId="3" xfId="3" applyFont="1" applyFill="1" applyBorder="1" applyAlignment="1">
      <alignment horizontal="left"/>
    </xf>
    <xf numFmtId="38" fontId="9" fillId="0" borderId="0" xfId="3" applyFont="1" applyFill="1" applyAlignment="1">
      <alignment horizontal="right"/>
    </xf>
    <xf numFmtId="38" fontId="5" fillId="0" borderId="6" xfId="3" applyFont="1" applyFill="1" applyBorder="1"/>
    <xf numFmtId="38" fontId="6" fillId="0" borderId="6" xfId="3" applyFont="1" applyFill="1" applyBorder="1" applyAlignment="1">
      <alignment horizontal="center"/>
    </xf>
    <xf numFmtId="38" fontId="6" fillId="0" borderId="0" xfId="3" applyFont="1" applyFill="1" applyBorder="1" applyAlignment="1">
      <alignment horizontal="center"/>
    </xf>
    <xf numFmtId="38" fontId="6" fillId="0" borderId="0" xfId="3" applyFont="1" applyFill="1" applyAlignment="1">
      <alignment horizontal="center"/>
    </xf>
    <xf numFmtId="38" fontId="6" fillId="0" borderId="0" xfId="3" applyFont="1" applyBorder="1" applyAlignment="1">
      <alignment horizontal="left" vertical="center"/>
    </xf>
    <xf numFmtId="38" fontId="6" fillId="2" borderId="0" xfId="3" applyFont="1" applyFill="1" applyAlignment="1">
      <alignment horizontal="left" wrapText="1"/>
    </xf>
    <xf numFmtId="38" fontId="6" fillId="0" borderId="1" xfId="1" applyFont="1" applyFill="1" applyBorder="1" applyAlignment="1">
      <alignment horizontal="right" vertical="center"/>
    </xf>
    <xf numFmtId="38" fontId="6" fillId="0" borderId="2" xfId="1" applyFont="1" applyFill="1" applyBorder="1" applyAlignment="1">
      <alignment horizontal="right" vertical="center"/>
    </xf>
    <xf numFmtId="38" fontId="6" fillId="0" borderId="3" xfId="1" applyFont="1" applyFill="1" applyBorder="1" applyAlignment="1">
      <alignment horizontal="right" vertical="center"/>
    </xf>
    <xf numFmtId="38" fontId="6" fillId="3" borderId="1" xfId="1" applyFont="1" applyFill="1" applyBorder="1" applyAlignment="1">
      <alignment horizontal="right" vertical="center"/>
    </xf>
    <xf numFmtId="38" fontId="6" fillId="3" borderId="2" xfId="1" applyFont="1" applyFill="1" applyBorder="1" applyAlignment="1">
      <alignment horizontal="right" vertical="center"/>
    </xf>
    <xf numFmtId="38" fontId="6" fillId="3" borderId="3" xfId="1" applyFont="1" applyFill="1" applyBorder="1" applyAlignment="1">
      <alignment horizontal="right" vertical="center"/>
    </xf>
    <xf numFmtId="38" fontId="6" fillId="4" borderId="3" xfId="1" applyFont="1" applyFill="1" applyBorder="1" applyAlignment="1">
      <alignment horizontal="left" vertical="center" wrapText="1"/>
    </xf>
    <xf numFmtId="38" fontId="5" fillId="0" borderId="0" xfId="1" applyFont="1" applyAlignment="1"/>
    <xf numFmtId="38" fontId="5" fillId="0" borderId="0" xfId="1" applyFont="1" applyBorder="1" applyAlignment="1"/>
    <xf numFmtId="38" fontId="6" fillId="0" borderId="0" xfId="3" applyFont="1"/>
    <xf numFmtId="38" fontId="5" fillId="0" borderId="0" xfId="3" applyFont="1" applyAlignment="1">
      <alignment horizontal="left"/>
    </xf>
    <xf numFmtId="38" fontId="6" fillId="0" borderId="0" xfId="1" applyFont="1" applyFill="1" applyAlignment="1">
      <alignment horizontal="center"/>
    </xf>
    <xf numFmtId="38" fontId="6" fillId="0" borderId="0" xfId="1" applyFont="1" applyFill="1" applyBorder="1" applyAlignment="1">
      <alignment horizontal="center"/>
    </xf>
    <xf numFmtId="38" fontId="6" fillId="0" borderId="0" xfId="1" applyFont="1" applyFill="1" applyBorder="1" applyAlignment="1">
      <alignment horizontal="right"/>
    </xf>
    <xf numFmtId="38" fontId="6" fillId="0" borderId="7" xfId="1" applyFont="1" applyFill="1" applyBorder="1" applyAlignment="1">
      <alignment horizontal="right"/>
    </xf>
    <xf numFmtId="38" fontId="6" fillId="0" borderId="3" xfId="1" applyFont="1" applyFill="1" applyBorder="1" applyAlignment="1" applyProtection="1">
      <alignment horizontal="right" vertical="center"/>
    </xf>
    <xf numFmtId="38" fontId="6" fillId="3" borderId="3" xfId="1" applyFont="1" applyFill="1" applyBorder="1" applyAlignment="1" applyProtection="1">
      <alignment horizontal="right" vertical="center"/>
    </xf>
    <xf numFmtId="38" fontId="6" fillId="4" borderId="3" xfId="1" applyFont="1" applyFill="1" applyBorder="1" applyAlignment="1" applyProtection="1">
      <alignment horizontal="right" vertical="center"/>
    </xf>
    <xf numFmtId="38" fontId="6" fillId="4" borderId="4" xfId="1" applyFont="1" applyFill="1" applyBorder="1" applyAlignment="1">
      <alignment horizontal="left" vertical="center" wrapText="1"/>
    </xf>
    <xf numFmtId="38" fontId="6" fillId="0" borderId="0" xfId="1" applyFont="1" applyFill="1" applyAlignment="1"/>
    <xf numFmtId="38" fontId="6" fillId="0" borderId="0" xfId="1" applyFont="1" applyFill="1" applyBorder="1" applyAlignment="1"/>
    <xf numFmtId="38" fontId="6" fillId="0" borderId="0" xfId="1" applyFont="1" applyFill="1" applyBorder="1" applyAlignment="1">
      <alignment horizontal="right" vertical="center"/>
    </xf>
    <xf numFmtId="38" fontId="6" fillId="0" borderId="7" xfId="1" applyFont="1" applyFill="1" applyBorder="1" applyAlignment="1">
      <alignment horizontal="right" vertical="center"/>
    </xf>
    <xf numFmtId="38" fontId="5" fillId="0" borderId="0" xfId="1" applyFont="1" applyAlignment="1">
      <alignment horizontal="right"/>
    </xf>
    <xf numFmtId="38" fontId="6" fillId="0" borderId="0" xfId="1" applyFont="1" applyAlignment="1">
      <alignment horizontal="right"/>
    </xf>
    <xf numFmtId="38" fontId="6" fillId="0" borderId="0" xfId="1" applyFont="1" applyBorder="1" applyAlignment="1">
      <alignment horizontal="right"/>
    </xf>
    <xf numFmtId="38" fontId="6" fillId="0" borderId="0" xfId="3" applyFont="1" applyFill="1" applyBorder="1" applyAlignment="1">
      <alignment horizontal="center" vertical="center" wrapText="1"/>
    </xf>
    <xf numFmtId="38" fontId="6" fillId="0" borderId="7" xfId="3" applyFont="1" applyFill="1" applyBorder="1" applyAlignment="1">
      <alignment horizontal="center" vertical="center" wrapText="1"/>
    </xf>
    <xf numFmtId="0" fontId="5" fillId="0" borderId="8" xfId="4" applyFont="1" applyFill="1" applyBorder="1" applyAlignment="1">
      <alignment horizontal="center" vertical="center" wrapText="1"/>
    </xf>
    <xf numFmtId="38" fontId="6" fillId="0" borderId="3" xfId="3" applyFont="1" applyFill="1" applyBorder="1" applyAlignment="1">
      <alignment horizontal="center" vertical="center" wrapText="1"/>
    </xf>
    <xf numFmtId="38" fontId="6" fillId="0" borderId="8" xfId="3" applyFont="1" applyFill="1" applyBorder="1" applyAlignment="1">
      <alignment horizontal="left" vertical="center" wrapText="1"/>
    </xf>
    <xf numFmtId="38" fontId="6" fillId="0" borderId="0" xfId="3" applyFont="1" applyBorder="1" applyAlignment="1">
      <alignment horizontal="center" vertical="center" wrapText="1"/>
    </xf>
    <xf numFmtId="38" fontId="6" fillId="0" borderId="7" xfId="3" applyFont="1" applyBorder="1" applyAlignment="1">
      <alignment horizontal="center" vertical="center" wrapText="1"/>
    </xf>
    <xf numFmtId="0" fontId="11" fillId="0" borderId="8" xfId="4" applyFont="1" applyFill="1" applyBorder="1" applyAlignment="1">
      <alignment horizontal="center" vertical="center" wrapText="1"/>
    </xf>
    <xf numFmtId="0" fontId="5" fillId="0" borderId="9" xfId="4" applyFont="1" applyFill="1" applyBorder="1" applyAlignment="1">
      <alignment horizontal="center" vertical="center" wrapText="1"/>
    </xf>
    <xf numFmtId="38" fontId="6" fillId="0" borderId="9" xfId="3" applyFont="1" applyFill="1" applyBorder="1" applyAlignment="1">
      <alignment horizontal="left" vertical="center" wrapText="1"/>
    </xf>
    <xf numFmtId="0" fontId="11" fillId="0" borderId="9" xfId="4" applyFont="1" applyFill="1" applyBorder="1" applyAlignment="1">
      <alignment horizontal="center" vertical="center" wrapText="1"/>
    </xf>
    <xf numFmtId="38" fontId="6" fillId="0" borderId="4" xfId="3" applyFont="1" applyFill="1" applyBorder="1" applyAlignment="1">
      <alignment horizontal="center" vertical="center" wrapText="1"/>
    </xf>
    <xf numFmtId="38" fontId="8" fillId="0" borderId="4" xfId="3" applyFont="1" applyFill="1" applyBorder="1" applyAlignment="1">
      <alignment horizontal="center" vertical="center" wrapText="1"/>
    </xf>
    <xf numFmtId="0" fontId="5" fillId="0" borderId="5" xfId="4" applyFont="1" applyBorder="1" applyAlignment="1">
      <alignment horizontal="center" vertical="center" wrapText="1"/>
    </xf>
    <xf numFmtId="38" fontId="6" fillId="0" borderId="10" xfId="3" applyFont="1" applyBorder="1" applyAlignment="1">
      <alignment horizontal="center" vertical="center" wrapText="1"/>
    </xf>
    <xf numFmtId="38" fontId="6" fillId="0" borderId="2" xfId="3" applyFont="1" applyBorder="1" applyAlignment="1">
      <alignment horizontal="center" vertical="center" wrapText="1"/>
    </xf>
    <xf numFmtId="38" fontId="6" fillId="0" borderId="4" xfId="3" applyFont="1" applyBorder="1" applyAlignment="1">
      <alignment horizontal="left" vertical="center" wrapText="1"/>
    </xf>
    <xf numFmtId="38" fontId="6" fillId="0" borderId="0" xfId="3" applyFont="1" applyAlignment="1"/>
    <xf numFmtId="38" fontId="6" fillId="0" borderId="0" xfId="3" applyFont="1" applyBorder="1" applyAlignment="1">
      <alignment horizontal="right"/>
    </xf>
    <xf numFmtId="38" fontId="9" fillId="0" borderId="0" xfId="3" applyFont="1" applyAlignment="1">
      <alignment horizontal="right"/>
    </xf>
    <xf numFmtId="38" fontId="6" fillId="0" borderId="6" xfId="3" applyFont="1" applyBorder="1" applyAlignment="1">
      <alignment horizontal="left" vertical="center"/>
    </xf>
    <xf numFmtId="0" fontId="5" fillId="0" borderId="0" xfId="0" applyFont="1" applyAlignment="1">
      <alignment horizontal="center" vertical="center"/>
    </xf>
    <xf numFmtId="38" fontId="6" fillId="0" borderId="0" xfId="3" applyFont="1" applyAlignment="1">
      <alignment horizontal="center" vertical="center"/>
    </xf>
    <xf numFmtId="38" fontId="6" fillId="0" borderId="8" xfId="3" applyFont="1" applyFill="1" applyBorder="1" applyAlignment="1">
      <alignment horizontal="center" vertical="center" wrapText="1"/>
    </xf>
    <xf numFmtId="0" fontId="5" fillId="0" borderId="8" xfId="4" applyFont="1" applyFill="1" applyBorder="1" applyAlignment="1">
      <alignment horizontal="center" vertical="center"/>
    </xf>
    <xf numFmtId="38" fontId="6" fillId="0" borderId="9" xfId="3" applyFont="1" applyFill="1" applyBorder="1" applyAlignment="1">
      <alignment horizontal="center" vertical="center" wrapText="1"/>
    </xf>
    <xf numFmtId="0" fontId="5" fillId="0" borderId="9" xfId="4" applyFont="1" applyFill="1" applyBorder="1" applyAlignment="1">
      <alignment horizontal="center" vertical="center"/>
    </xf>
    <xf numFmtId="0" fontId="5" fillId="0" borderId="5" xfId="4" applyFont="1" applyFill="1" applyBorder="1" applyAlignment="1">
      <alignment horizontal="center" vertical="center" wrapText="1"/>
    </xf>
    <xf numFmtId="38" fontId="6" fillId="0" borderId="10" xfId="3" applyFont="1" applyFill="1" applyBorder="1" applyAlignment="1">
      <alignment horizontal="center" vertical="center" wrapText="1"/>
    </xf>
    <xf numFmtId="38" fontId="6" fillId="0" borderId="2" xfId="3" applyFont="1" applyFill="1" applyBorder="1" applyAlignment="1">
      <alignment horizontal="center" vertical="center" wrapText="1"/>
    </xf>
    <xf numFmtId="38" fontId="6" fillId="0" borderId="4" xfId="3" applyFont="1" applyFill="1" applyBorder="1" applyAlignment="1">
      <alignment horizontal="center" vertical="center"/>
    </xf>
    <xf numFmtId="38" fontId="6" fillId="0" borderId="4" xfId="3" applyFont="1" applyFill="1" applyBorder="1" applyAlignment="1">
      <alignment horizontal="left" vertical="center" wrapText="1"/>
    </xf>
    <xf numFmtId="0" fontId="2" fillId="0" borderId="0" xfId="4" applyFont="1"/>
    <xf numFmtId="38" fontId="2" fillId="0" borderId="0" xfId="3" applyFont="1" applyFill="1"/>
    <xf numFmtId="176" fontId="2" fillId="0" borderId="0" xfId="3" applyNumberFormat="1" applyFont="1"/>
    <xf numFmtId="177" fontId="2" fillId="0" borderId="0" xfId="3" applyNumberFormat="1" applyFont="1"/>
    <xf numFmtId="0" fontId="2" fillId="0" borderId="0" xfId="4" applyFont="1" applyAlignment="1">
      <alignment horizontal="left"/>
    </xf>
    <xf numFmtId="0" fontId="5" fillId="0" borderId="0" xfId="4" applyFont="1"/>
    <xf numFmtId="176" fontId="6" fillId="0" borderId="0" xfId="3" applyNumberFormat="1" applyFont="1"/>
    <xf numFmtId="0" fontId="6" fillId="0" borderId="0" xfId="4" applyFont="1"/>
    <xf numFmtId="177" fontId="6" fillId="0" borderId="0" xfId="3" applyNumberFormat="1" applyFont="1"/>
    <xf numFmtId="0" fontId="6" fillId="0" borderId="0" xfId="4" applyFont="1" applyAlignment="1">
      <alignment horizontal="left"/>
    </xf>
    <xf numFmtId="176" fontId="6" fillId="0" borderId="0" xfId="3" applyNumberFormat="1" applyFont="1" applyAlignment="1"/>
    <xf numFmtId="177" fontId="6" fillId="0" borderId="0" xfId="3" applyNumberFormat="1" applyFont="1" applyAlignment="1"/>
    <xf numFmtId="176" fontId="6" fillId="0" borderId="0" xfId="3" applyNumberFormat="1" applyFont="1" applyBorder="1" applyAlignment="1">
      <alignment vertical="center"/>
    </xf>
    <xf numFmtId="38" fontId="6" fillId="0" borderId="0" xfId="3" applyFont="1" applyBorder="1" applyAlignment="1">
      <alignment vertical="center"/>
    </xf>
    <xf numFmtId="177" fontId="6" fillId="0" borderId="0" xfId="3" applyNumberFormat="1" applyFont="1" applyBorder="1" applyAlignment="1">
      <alignment vertical="center"/>
    </xf>
    <xf numFmtId="38" fontId="6" fillId="0" borderId="0" xfId="3" applyFont="1" applyBorder="1" applyAlignment="1">
      <alignment horizontal="left"/>
    </xf>
    <xf numFmtId="0" fontId="5" fillId="0" borderId="0" xfId="0" applyFont="1" applyFill="1">
      <alignment vertical="center"/>
    </xf>
    <xf numFmtId="176" fontId="6" fillId="0" borderId="3" xfId="1" applyNumberFormat="1" applyFont="1" applyFill="1" applyBorder="1" applyAlignment="1">
      <alignment horizontal="right" vertical="center"/>
    </xf>
    <xf numFmtId="177" fontId="6" fillId="0" borderId="3" xfId="1" applyNumberFormat="1" applyFont="1" applyFill="1" applyBorder="1" applyAlignment="1">
      <alignment horizontal="right" vertical="center"/>
    </xf>
    <xf numFmtId="176" fontId="6" fillId="3" borderId="3" xfId="1" applyNumberFormat="1" applyFont="1" applyFill="1" applyBorder="1" applyAlignment="1">
      <alignment horizontal="right" vertical="center"/>
    </xf>
    <xf numFmtId="177" fontId="6" fillId="3" borderId="3" xfId="1" applyNumberFormat="1" applyFont="1" applyFill="1" applyBorder="1" applyAlignment="1">
      <alignment horizontal="right" vertical="center"/>
    </xf>
    <xf numFmtId="176" fontId="6" fillId="4" borderId="3" xfId="1" applyNumberFormat="1" applyFont="1" applyFill="1" applyBorder="1" applyAlignment="1">
      <alignment horizontal="right" vertical="center"/>
    </xf>
    <xf numFmtId="177" fontId="6" fillId="4" borderId="3" xfId="1" applyNumberFormat="1" applyFont="1" applyFill="1" applyBorder="1" applyAlignment="1">
      <alignment horizontal="right" vertical="center"/>
    </xf>
    <xf numFmtId="178" fontId="6" fillId="3" borderId="3" xfId="2" applyNumberFormat="1" applyFont="1" applyFill="1" applyBorder="1" applyAlignment="1">
      <alignment horizontal="right" vertical="center"/>
    </xf>
    <xf numFmtId="176" fontId="12" fillId="3" borderId="3" xfId="1" applyNumberFormat="1" applyFont="1" applyFill="1" applyBorder="1" applyAlignment="1">
      <alignment horizontal="right" vertical="center"/>
    </xf>
    <xf numFmtId="38" fontId="12" fillId="3" borderId="3" xfId="1" applyFont="1" applyFill="1" applyBorder="1" applyAlignment="1">
      <alignment horizontal="right" vertical="center"/>
    </xf>
    <xf numFmtId="178" fontId="12" fillId="3" borderId="3" xfId="2" applyNumberFormat="1" applyFont="1" applyFill="1" applyBorder="1" applyAlignment="1">
      <alignment horizontal="right" vertical="center"/>
    </xf>
    <xf numFmtId="0" fontId="5" fillId="0" borderId="0" xfId="0" applyFont="1">
      <alignment vertical="center"/>
    </xf>
    <xf numFmtId="38" fontId="6" fillId="0" borderId="0" xfId="1" applyFont="1" applyAlignment="1"/>
    <xf numFmtId="38" fontId="6" fillId="0" borderId="0" xfId="1" applyFont="1" applyBorder="1" applyAlignment="1"/>
    <xf numFmtId="3" fontId="6" fillId="0" borderId="0" xfId="0" applyNumberFormat="1" applyFont="1" applyFill="1" applyBorder="1" applyAlignment="1">
      <alignment horizontal="right" vertical="center"/>
    </xf>
    <xf numFmtId="38" fontId="6" fillId="4" borderId="11" xfId="1" applyFont="1" applyFill="1" applyBorder="1" applyAlignment="1">
      <alignment horizontal="right" vertical="center"/>
    </xf>
    <xf numFmtId="178" fontId="6" fillId="4" borderId="11" xfId="2" applyNumberFormat="1" applyFont="1" applyFill="1" applyBorder="1" applyAlignment="1">
      <alignment horizontal="right" vertical="center"/>
    </xf>
    <xf numFmtId="38" fontId="6" fillId="4" borderId="11" xfId="1" applyFont="1" applyFill="1" applyBorder="1" applyAlignment="1">
      <alignment horizontal="left" vertical="center"/>
    </xf>
    <xf numFmtId="3" fontId="6" fillId="0" borderId="7" xfId="0" applyNumberFormat="1" applyFont="1" applyFill="1" applyBorder="1" applyAlignment="1">
      <alignment horizontal="right" vertical="center"/>
    </xf>
    <xf numFmtId="3" fontId="6" fillId="4" borderId="3" xfId="0" applyNumberFormat="1" applyFont="1" applyFill="1" applyBorder="1" applyAlignment="1">
      <alignment horizontal="right" vertical="center"/>
    </xf>
    <xf numFmtId="3" fontId="6" fillId="4" borderId="8" xfId="0" applyNumberFormat="1" applyFont="1" applyFill="1" applyBorder="1" applyAlignment="1">
      <alignment horizontal="right" vertical="center"/>
    </xf>
    <xf numFmtId="176" fontId="6" fillId="0" borderId="8" xfId="3" applyNumberFormat="1" applyFont="1" applyFill="1" applyBorder="1" applyAlignment="1">
      <alignment horizontal="center" vertical="center" wrapText="1"/>
    </xf>
    <xf numFmtId="38" fontId="6" fillId="0" borderId="12" xfId="3" applyFont="1" applyBorder="1" applyAlignment="1">
      <alignment horizontal="center" vertical="center" wrapText="1"/>
    </xf>
    <xf numFmtId="38" fontId="6" fillId="0" borderId="13" xfId="3" applyFont="1" applyBorder="1" applyAlignment="1">
      <alignment horizontal="center" vertical="center"/>
    </xf>
    <xf numFmtId="38" fontId="6" fillId="0" borderId="11" xfId="3" applyFont="1" applyBorder="1" applyAlignment="1">
      <alignment horizontal="center" vertical="center"/>
    </xf>
    <xf numFmtId="177" fontId="6" fillId="0" borderId="13" xfId="3" applyNumberFormat="1" applyFont="1" applyFill="1" applyBorder="1" applyAlignment="1">
      <alignment horizontal="center" vertical="center"/>
    </xf>
    <xf numFmtId="38" fontId="6" fillId="0" borderId="14" xfId="3" applyFont="1" applyBorder="1" applyAlignment="1">
      <alignment horizontal="center" vertical="center" wrapText="1"/>
    </xf>
    <xf numFmtId="38" fontId="6" fillId="0" borderId="8" xfId="3" applyFont="1" applyBorder="1" applyAlignment="1">
      <alignment horizontal="left" wrapText="1"/>
    </xf>
    <xf numFmtId="176" fontId="6" fillId="0" borderId="9" xfId="3" applyNumberFormat="1" applyFont="1" applyFill="1" applyBorder="1" applyAlignment="1">
      <alignment horizontal="center" vertical="center"/>
    </xf>
    <xf numFmtId="38" fontId="6" fillId="0" borderId="15" xfId="3" applyFont="1" applyBorder="1" applyAlignment="1">
      <alignment horizontal="center" vertical="center" wrapText="1"/>
    </xf>
    <xf numFmtId="38" fontId="6" fillId="0" borderId="16" xfId="3" applyFont="1" applyBorder="1" applyAlignment="1">
      <alignment horizontal="center" vertical="center"/>
    </xf>
    <xf numFmtId="0" fontId="5" fillId="0" borderId="9" xfId="4" applyFont="1" applyBorder="1" applyAlignment="1">
      <alignment horizontal="center" vertical="center" wrapText="1"/>
    </xf>
    <xf numFmtId="177" fontId="6" fillId="0" borderId="0" xfId="3" applyNumberFormat="1" applyFont="1" applyFill="1" applyBorder="1" applyAlignment="1">
      <alignment horizontal="center" vertical="center"/>
    </xf>
    <xf numFmtId="0" fontId="5" fillId="0" borderId="17" xfId="4" applyFont="1" applyBorder="1" applyAlignment="1">
      <alignment horizontal="center" vertical="center" wrapText="1"/>
    </xf>
    <xf numFmtId="0" fontId="5" fillId="0" borderId="7" xfId="4" applyFont="1" applyBorder="1" applyAlignment="1">
      <alignment horizontal="center" vertical="center" wrapText="1"/>
    </xf>
    <xf numFmtId="0" fontId="5" fillId="0" borderId="9" xfId="4" applyFont="1" applyBorder="1" applyAlignment="1">
      <alignment horizontal="center" vertical="center"/>
    </xf>
    <xf numFmtId="38" fontId="6" fillId="0" borderId="9" xfId="3" applyFont="1" applyBorder="1" applyAlignment="1">
      <alignment horizontal="left"/>
    </xf>
    <xf numFmtId="176" fontId="6" fillId="0" borderId="4" xfId="3" applyNumberFormat="1" applyFont="1" applyFill="1" applyBorder="1" applyAlignment="1">
      <alignment horizontal="center" vertical="center" wrapText="1"/>
    </xf>
    <xf numFmtId="38" fontId="6" fillId="0" borderId="18" xfId="3" applyFont="1" applyBorder="1" applyAlignment="1">
      <alignment horizontal="center" vertical="center"/>
    </xf>
    <xf numFmtId="38" fontId="6" fillId="0" borderId="19" xfId="3" applyFont="1" applyBorder="1" applyAlignment="1">
      <alignment horizontal="center" vertical="center"/>
    </xf>
    <xf numFmtId="38" fontId="6" fillId="0" borderId="4" xfId="3" applyFont="1" applyBorder="1" applyAlignment="1">
      <alignment horizontal="center" vertical="center" wrapText="1"/>
    </xf>
    <xf numFmtId="177" fontId="6" fillId="0" borderId="20" xfId="3" applyNumberFormat="1" applyFont="1" applyFill="1" applyBorder="1" applyAlignment="1">
      <alignment horizontal="center" vertical="center"/>
    </xf>
    <xf numFmtId="38" fontId="6" fillId="0" borderId="21" xfId="3" applyFont="1" applyBorder="1" applyAlignment="1">
      <alignment horizontal="center" vertical="center" wrapText="1"/>
    </xf>
    <xf numFmtId="38" fontId="6" fillId="0" borderId="22" xfId="3" applyFont="1" applyBorder="1" applyAlignment="1">
      <alignment horizontal="center" vertical="center" wrapText="1"/>
    </xf>
    <xf numFmtId="179" fontId="6" fillId="0" borderId="4" xfId="4" applyNumberFormat="1" applyFont="1" applyBorder="1" applyAlignment="1">
      <alignment horizontal="center" vertical="center" wrapText="1"/>
    </xf>
    <xf numFmtId="179" fontId="6" fillId="0" borderId="4" xfId="4" applyNumberFormat="1" applyFont="1" applyBorder="1" applyAlignment="1">
      <alignment horizontal="left" vertical="center" wrapText="1"/>
    </xf>
    <xf numFmtId="38" fontId="9" fillId="0" borderId="0" xfId="1" applyFont="1" applyFill="1" applyAlignment="1">
      <alignment horizontal="right"/>
    </xf>
    <xf numFmtId="38" fontId="6" fillId="0" borderId="0" xfId="3" applyFont="1" applyFill="1" applyAlignment="1">
      <alignment horizontal="left" vertical="center"/>
    </xf>
    <xf numFmtId="180" fontId="2" fillId="0" borderId="0" xfId="3" applyNumberFormat="1" applyFont="1"/>
    <xf numFmtId="38" fontId="4" fillId="2" borderId="0" xfId="3" applyFont="1" applyFill="1" applyAlignment="1"/>
    <xf numFmtId="38" fontId="4" fillId="0" borderId="0" xfId="3" applyFont="1" applyAlignment="1"/>
    <xf numFmtId="180" fontId="6" fillId="0" borderId="0" xfId="3" applyNumberFormat="1" applyFont="1"/>
    <xf numFmtId="38" fontId="13" fillId="0" borderId="0" xfId="3" applyFont="1" applyAlignment="1">
      <alignment horizontal="left" wrapText="1"/>
    </xf>
    <xf numFmtId="181" fontId="6" fillId="0" borderId="0" xfId="3" applyNumberFormat="1" applyFont="1"/>
    <xf numFmtId="180" fontId="5" fillId="0" borderId="0" xfId="3" applyNumberFormat="1" applyFont="1"/>
    <xf numFmtId="38" fontId="13" fillId="2" borderId="0" xfId="3" applyFont="1" applyFill="1" applyBorder="1" applyAlignment="1"/>
    <xf numFmtId="38" fontId="6" fillId="0" borderId="0" xfId="3" applyFont="1" applyFill="1" applyBorder="1" applyAlignment="1">
      <alignment horizontal="left" vertical="center"/>
    </xf>
    <xf numFmtId="38" fontId="6" fillId="0" borderId="23" xfId="3" applyFont="1" applyFill="1" applyBorder="1" applyAlignment="1">
      <alignment horizontal="left" vertical="center" wrapText="1"/>
    </xf>
    <xf numFmtId="3" fontId="14" fillId="3" borderId="3" xfId="1" applyNumberFormat="1" applyFont="1" applyFill="1" applyBorder="1" applyAlignment="1">
      <alignment horizontal="right" vertical="center"/>
    </xf>
    <xf numFmtId="38" fontId="14" fillId="3" borderId="3" xfId="1" applyFont="1" applyFill="1" applyBorder="1" applyAlignment="1">
      <alignment horizontal="right" vertical="center"/>
    </xf>
    <xf numFmtId="38" fontId="15" fillId="3" borderId="3" xfId="1" applyFont="1" applyFill="1" applyBorder="1" applyAlignment="1">
      <alignment horizontal="left" vertical="center"/>
    </xf>
    <xf numFmtId="38" fontId="14" fillId="4" borderId="3" xfId="1" applyFont="1" applyFill="1" applyBorder="1" applyAlignment="1">
      <alignment horizontal="right" vertical="center"/>
    </xf>
    <xf numFmtId="38" fontId="14" fillId="4" borderId="3" xfId="1" applyFont="1" applyFill="1" applyBorder="1" applyAlignment="1">
      <alignment horizontal="left" vertical="center" wrapText="1"/>
    </xf>
    <xf numFmtId="3" fontId="15" fillId="3" borderId="3" xfId="1" applyNumberFormat="1" applyFont="1" applyFill="1" applyBorder="1" applyAlignment="1">
      <alignment horizontal="right" vertical="center"/>
    </xf>
    <xf numFmtId="38" fontId="15" fillId="3" borderId="3" xfId="1" applyFont="1" applyFill="1" applyBorder="1" applyAlignment="1">
      <alignment horizontal="right" vertical="center"/>
    </xf>
    <xf numFmtId="38" fontId="15" fillId="4" borderId="3" xfId="1" applyFont="1" applyFill="1" applyBorder="1" applyAlignment="1">
      <alignment horizontal="right" vertical="center"/>
    </xf>
    <xf numFmtId="38" fontId="15" fillId="4" borderId="11" xfId="1" applyFont="1" applyFill="1" applyBorder="1" applyAlignment="1">
      <alignment horizontal="left" vertical="center" wrapText="1"/>
    </xf>
    <xf numFmtId="180" fontId="6" fillId="3" borderId="3" xfId="1" applyNumberFormat="1" applyFont="1" applyFill="1" applyBorder="1" applyAlignment="1">
      <alignment horizontal="right" vertical="center"/>
    </xf>
    <xf numFmtId="38" fontId="6" fillId="3" borderId="3" xfId="1" applyFont="1" applyFill="1" applyBorder="1" applyAlignment="1">
      <alignment horizontal="left" vertical="center" shrinkToFit="1"/>
    </xf>
    <xf numFmtId="38" fontId="6" fillId="2" borderId="0" xfId="1" applyFont="1" applyFill="1" applyAlignment="1"/>
    <xf numFmtId="3" fontId="6" fillId="4" borderId="3" xfId="1" applyNumberFormat="1" applyFont="1" applyFill="1" applyBorder="1" applyAlignment="1">
      <alignment horizontal="right" vertical="center"/>
    </xf>
    <xf numFmtId="0" fontId="6" fillId="0" borderId="3" xfId="4" applyFont="1" applyBorder="1" applyAlignment="1">
      <alignment horizontal="center" vertical="center" wrapText="1"/>
    </xf>
    <xf numFmtId="0" fontId="5" fillId="0" borderId="8" xfId="4" applyFont="1" applyBorder="1" applyAlignment="1">
      <alignment horizontal="left" vertical="center" wrapText="1"/>
    </xf>
    <xf numFmtId="38" fontId="6" fillId="2" borderId="8" xfId="3" applyFont="1" applyFill="1" applyBorder="1" applyAlignment="1">
      <alignment horizontal="center" vertical="center" wrapText="1"/>
    </xf>
    <xf numFmtId="0" fontId="6" fillId="0" borderId="8" xfId="4" applyFont="1" applyBorder="1" applyAlignment="1">
      <alignment horizontal="center" vertical="center"/>
    </xf>
    <xf numFmtId="38" fontId="6" fillId="0" borderId="8" xfId="3" applyFont="1" applyBorder="1" applyAlignment="1">
      <alignment horizontal="center" wrapText="1"/>
    </xf>
    <xf numFmtId="38" fontId="6" fillId="2" borderId="24" xfId="3" applyFont="1" applyFill="1" applyBorder="1" applyAlignment="1">
      <alignment horizontal="center" vertical="center" wrapText="1"/>
    </xf>
    <xf numFmtId="38" fontId="6" fillId="2" borderId="25" xfId="3" applyFont="1" applyFill="1" applyBorder="1" applyAlignment="1">
      <alignment horizontal="center" vertical="center" wrapText="1"/>
    </xf>
    <xf numFmtId="38" fontId="6" fillId="2" borderId="24" xfId="3" applyFont="1" applyFill="1" applyBorder="1" applyAlignment="1">
      <alignment horizontal="center" vertical="center"/>
    </xf>
    <xf numFmtId="38" fontId="6" fillId="2" borderId="25" xfId="3" applyFont="1" applyFill="1" applyBorder="1" applyAlignment="1">
      <alignment horizontal="center" vertical="center"/>
    </xf>
    <xf numFmtId="38" fontId="6" fillId="2" borderId="3" xfId="3" applyFont="1" applyFill="1" applyBorder="1" applyAlignment="1">
      <alignment horizontal="center" vertical="center"/>
    </xf>
    <xf numFmtId="38" fontId="5" fillId="0" borderId="9" xfId="3" applyFont="1" applyBorder="1" applyAlignment="1">
      <alignment horizontal="left"/>
    </xf>
    <xf numFmtId="38" fontId="6" fillId="0" borderId="5" xfId="3" applyFont="1" applyBorder="1" applyAlignment="1">
      <alignment horizontal="center"/>
    </xf>
    <xf numFmtId="38" fontId="6" fillId="0" borderId="10" xfId="3" applyFont="1" applyBorder="1" applyAlignment="1">
      <alignment horizontal="center"/>
    </xf>
    <xf numFmtId="38" fontId="6" fillId="0" borderId="2" xfId="3" applyFont="1" applyBorder="1" applyAlignment="1">
      <alignment horizontal="center"/>
    </xf>
    <xf numFmtId="38" fontId="6" fillId="0" borderId="4" xfId="3" applyFont="1" applyBorder="1" applyAlignment="1">
      <alignment horizontal="left"/>
    </xf>
    <xf numFmtId="38" fontId="16" fillId="0" borderId="6" xfId="3" applyFont="1" applyBorder="1" applyAlignment="1">
      <alignment horizontal="right"/>
    </xf>
    <xf numFmtId="38" fontId="9" fillId="0" borderId="6" xfId="3" applyFont="1" applyBorder="1" applyAlignment="1">
      <alignment horizontal="right"/>
    </xf>
    <xf numFmtId="38" fontId="6" fillId="0" borderId="6" xfId="3" applyFont="1" applyBorder="1" applyAlignment="1">
      <alignment horizontal="left"/>
    </xf>
    <xf numFmtId="38" fontId="9" fillId="0" borderId="6" xfId="3" applyFont="1" applyBorder="1" applyAlignment="1">
      <alignment horizontal="left"/>
    </xf>
    <xf numFmtId="38" fontId="6" fillId="0" borderId="0" xfId="3" applyFont="1" applyAlignment="1">
      <alignment vertical="center"/>
    </xf>
    <xf numFmtId="176" fontId="6" fillId="0" borderId="0" xfId="3" applyNumberFormat="1" applyFont="1" applyAlignment="1">
      <alignment vertical="center"/>
    </xf>
    <xf numFmtId="38" fontId="6" fillId="0" borderId="0" xfId="3" applyFont="1" applyAlignment="1">
      <alignment horizontal="left" vertical="center"/>
    </xf>
    <xf numFmtId="0" fontId="6" fillId="0" borderId="0" xfId="4" applyFont="1" applyBorder="1"/>
    <xf numFmtId="0" fontId="6" fillId="0" borderId="0" xfId="4" applyFont="1" applyFill="1"/>
    <xf numFmtId="0" fontId="5" fillId="0" borderId="0" xfId="4" applyFont="1" applyFill="1"/>
    <xf numFmtId="38" fontId="6" fillId="0" borderId="0" xfId="3" applyFont="1" applyFill="1" applyAlignment="1">
      <alignment horizontal="left"/>
    </xf>
    <xf numFmtId="38" fontId="6" fillId="0" borderId="0" xfId="3" applyFont="1" applyBorder="1" applyAlignment="1"/>
    <xf numFmtId="38" fontId="14" fillId="3" borderId="3" xfId="3" applyFont="1" applyFill="1" applyBorder="1" applyAlignment="1">
      <alignment horizontal="right"/>
    </xf>
    <xf numFmtId="38" fontId="14" fillId="3" borderId="3" xfId="3" applyFont="1" applyFill="1" applyBorder="1" applyAlignment="1">
      <alignment horizontal="right" vertical="center"/>
    </xf>
    <xf numFmtId="176" fontId="14" fillId="3" borderId="3" xfId="3" applyNumberFormat="1" applyFont="1" applyFill="1" applyBorder="1" applyAlignment="1">
      <alignment horizontal="right"/>
    </xf>
    <xf numFmtId="38" fontId="14" fillId="3" borderId="3" xfId="3" applyFont="1" applyFill="1" applyBorder="1" applyAlignment="1" applyProtection="1">
      <alignment horizontal="right" vertical="center"/>
    </xf>
    <xf numFmtId="38" fontId="15" fillId="3" borderId="3" xfId="3" applyFont="1" applyFill="1" applyBorder="1" applyAlignment="1">
      <alignment horizontal="left" vertical="center"/>
    </xf>
    <xf numFmtId="38" fontId="14" fillId="4" borderId="3" xfId="3" applyFont="1" applyFill="1" applyBorder="1" applyAlignment="1">
      <alignment horizontal="right" vertical="center"/>
    </xf>
    <xf numFmtId="176" fontId="14" fillId="4" borderId="3" xfId="3" applyNumberFormat="1" applyFont="1" applyFill="1" applyBorder="1" applyAlignment="1">
      <alignment horizontal="right" vertical="center"/>
    </xf>
    <xf numFmtId="38" fontId="15" fillId="4" borderId="3" xfId="3" applyFont="1" applyFill="1" applyBorder="1" applyAlignment="1">
      <alignment horizontal="left" vertical="center" wrapText="1"/>
    </xf>
    <xf numFmtId="38" fontId="5" fillId="3" borderId="0" xfId="3" applyFont="1" applyFill="1"/>
    <xf numFmtId="38" fontId="6" fillId="3" borderId="3" xfId="3" applyFont="1" applyFill="1" applyBorder="1" applyAlignment="1">
      <alignment horizontal="right"/>
    </xf>
    <xf numFmtId="38" fontId="6" fillId="3" borderId="3" xfId="3" applyFont="1" applyFill="1" applyBorder="1" applyAlignment="1">
      <alignment horizontal="right" vertical="center"/>
    </xf>
    <xf numFmtId="176" fontId="6" fillId="3" borderId="3" xfId="3" applyNumberFormat="1" applyFont="1" applyFill="1" applyBorder="1" applyAlignment="1">
      <alignment horizontal="right"/>
    </xf>
    <xf numFmtId="38" fontId="6" fillId="3" borderId="3" xfId="3" applyFont="1" applyFill="1" applyBorder="1" applyAlignment="1" applyProtection="1">
      <alignment horizontal="right" vertical="center"/>
    </xf>
    <xf numFmtId="38" fontId="6" fillId="3" borderId="3" xfId="3" applyFont="1" applyFill="1" applyBorder="1" applyAlignment="1">
      <alignment horizontal="left" vertical="center"/>
    </xf>
    <xf numFmtId="38" fontId="12" fillId="3" borderId="3" xfId="3" applyFont="1" applyFill="1" applyBorder="1" applyAlignment="1">
      <alignment horizontal="right"/>
    </xf>
    <xf numFmtId="38" fontId="12" fillId="3" borderId="3" xfId="3" applyFont="1" applyFill="1" applyBorder="1" applyAlignment="1">
      <alignment horizontal="right" vertical="center"/>
    </xf>
    <xf numFmtId="176" fontId="12" fillId="3" borderId="3" xfId="3" applyNumberFormat="1" applyFont="1" applyFill="1" applyBorder="1" applyAlignment="1">
      <alignment horizontal="right"/>
    </xf>
    <xf numFmtId="38" fontId="12" fillId="3" borderId="3" xfId="3" applyFont="1" applyFill="1" applyBorder="1" applyAlignment="1" applyProtection="1">
      <alignment horizontal="right" vertical="center"/>
    </xf>
    <xf numFmtId="38" fontId="6" fillId="3" borderId="3" xfId="3" applyFont="1" applyFill="1" applyBorder="1" applyAlignment="1">
      <alignment horizontal="left" vertical="center" shrinkToFit="1"/>
    </xf>
    <xf numFmtId="38" fontId="6" fillId="4" borderId="3" xfId="3" applyFont="1" applyFill="1" applyBorder="1" applyAlignment="1">
      <alignment horizontal="right"/>
    </xf>
    <xf numFmtId="9" fontId="6" fillId="4" borderId="3" xfId="2" applyFont="1" applyFill="1" applyBorder="1" applyAlignment="1">
      <alignment horizontal="right"/>
    </xf>
    <xf numFmtId="38" fontId="6" fillId="4" borderId="7" xfId="3" applyFont="1" applyFill="1" applyBorder="1" applyAlignment="1">
      <alignment horizontal="left" vertical="center"/>
    </xf>
    <xf numFmtId="176" fontId="6" fillId="4" borderId="3" xfId="3" applyNumberFormat="1" applyFont="1" applyFill="1" applyBorder="1" applyAlignment="1">
      <alignment horizontal="right"/>
    </xf>
    <xf numFmtId="38" fontId="6" fillId="4" borderId="3" xfId="3" applyFont="1" applyFill="1" applyBorder="1" applyAlignment="1" applyProtection="1">
      <alignment horizontal="right" vertical="center"/>
    </xf>
    <xf numFmtId="38" fontId="6" fillId="0" borderId="3" xfId="3" applyFont="1" applyFill="1" applyBorder="1" applyAlignment="1">
      <alignment horizontal="center" vertical="center"/>
    </xf>
    <xf numFmtId="38" fontId="6" fillId="0" borderId="5" xfId="3" applyFont="1" applyFill="1" applyBorder="1" applyAlignment="1">
      <alignment horizontal="center" vertical="center"/>
    </xf>
    <xf numFmtId="176" fontId="6" fillId="0" borderId="8" xfId="3" applyNumberFormat="1" applyFont="1" applyFill="1" applyBorder="1" applyAlignment="1">
      <alignment horizontal="center" vertical="center"/>
    </xf>
    <xf numFmtId="38" fontId="6" fillId="0" borderId="8" xfId="3" applyFont="1" applyFill="1" applyBorder="1" applyAlignment="1">
      <alignment horizontal="center" vertical="center"/>
    </xf>
    <xf numFmtId="38" fontId="6" fillId="0" borderId="11" xfId="3" applyFont="1" applyFill="1" applyBorder="1" applyAlignment="1">
      <alignment horizontal="left" vertical="center" wrapText="1"/>
    </xf>
    <xf numFmtId="38" fontId="6" fillId="0" borderId="9" xfId="3" applyFont="1" applyFill="1" applyBorder="1" applyAlignment="1">
      <alignment horizontal="center" vertical="center"/>
    </xf>
    <xf numFmtId="38" fontId="6" fillId="0" borderId="7" xfId="3" applyFont="1" applyFill="1" applyBorder="1" applyAlignment="1">
      <alignment horizontal="left" vertical="center"/>
    </xf>
    <xf numFmtId="0" fontId="5" fillId="0" borderId="5" xfId="4" applyFont="1" applyFill="1" applyBorder="1" applyAlignment="1">
      <alignment vertical="center"/>
    </xf>
    <xf numFmtId="38" fontId="6" fillId="0" borderId="10" xfId="3" applyFont="1" applyFill="1" applyBorder="1" applyAlignment="1">
      <alignment horizontal="center" vertical="center"/>
    </xf>
    <xf numFmtId="38" fontId="6" fillId="0" borderId="2" xfId="3" applyFont="1" applyFill="1" applyBorder="1" applyAlignment="1">
      <alignment horizontal="center" vertical="center"/>
    </xf>
    <xf numFmtId="176" fontId="6" fillId="0" borderId="4" xfId="3" applyNumberFormat="1" applyFont="1" applyFill="1" applyBorder="1" applyAlignment="1">
      <alignment horizontal="center" vertical="center"/>
    </xf>
    <xf numFmtId="38" fontId="5" fillId="0" borderId="25" xfId="3" applyFont="1" applyFill="1" applyBorder="1" applyAlignment="1">
      <alignment horizontal="left"/>
    </xf>
    <xf numFmtId="176" fontId="6" fillId="0" borderId="0" xfId="3" applyNumberFormat="1" applyFont="1" applyBorder="1" applyAlignment="1">
      <alignment horizontal="center" vertical="center"/>
    </xf>
    <xf numFmtId="38" fontId="6" fillId="0" borderId="0" xfId="3" applyFont="1" applyBorder="1" applyAlignment="1">
      <alignment horizontal="center" vertical="center"/>
    </xf>
    <xf numFmtId="38" fontId="2" fillId="0" borderId="0" xfId="3" applyNumberFormat="1" applyFont="1"/>
    <xf numFmtId="38" fontId="4" fillId="0" borderId="0" xfId="3" applyFont="1" applyAlignment="1">
      <alignment horizontal="left" vertical="center"/>
    </xf>
    <xf numFmtId="38" fontId="6" fillId="0" borderId="0" xfId="3" applyNumberFormat="1" applyFont="1" applyAlignment="1"/>
    <xf numFmtId="38" fontId="6" fillId="0" borderId="0" xfId="3" applyFont="1" applyAlignment="1">
      <alignment horizontal="right" vertical="center"/>
    </xf>
    <xf numFmtId="176" fontId="6" fillId="0" borderId="0" xfId="3" applyNumberFormat="1" applyFont="1" applyAlignment="1">
      <alignment horizontal="right" vertical="center"/>
    </xf>
    <xf numFmtId="38" fontId="6" fillId="0" borderId="0" xfId="3" applyNumberFormat="1" applyFont="1" applyAlignment="1">
      <alignment horizontal="right" vertical="center"/>
    </xf>
    <xf numFmtId="38" fontId="6" fillId="0" borderId="0" xfId="3" applyFont="1" applyBorder="1" applyAlignment="1">
      <alignment horizontal="right" vertical="center"/>
    </xf>
    <xf numFmtId="176" fontId="6" fillId="0" borderId="0" xfId="3" applyNumberFormat="1" applyFont="1" applyBorder="1" applyAlignment="1">
      <alignment horizontal="right" vertical="center"/>
    </xf>
    <xf numFmtId="38" fontId="6" fillId="0" borderId="0" xfId="3" applyNumberFormat="1" applyFont="1" applyBorder="1" applyAlignment="1">
      <alignment horizontal="right" vertical="center"/>
    </xf>
    <xf numFmtId="182" fontId="14" fillId="3" borderId="3" xfId="3" applyNumberFormat="1" applyFont="1" applyFill="1" applyBorder="1" applyAlignment="1">
      <alignment horizontal="right"/>
    </xf>
    <xf numFmtId="176" fontId="14" fillId="3" borderId="3" xfId="3" applyNumberFormat="1" applyFont="1" applyFill="1" applyBorder="1" applyAlignment="1">
      <alignment horizontal="right" vertical="center"/>
    </xf>
    <xf numFmtId="38" fontId="14" fillId="3" borderId="3" xfId="3" applyFont="1" applyFill="1" applyBorder="1" applyAlignment="1">
      <alignment horizontal="left" vertical="center"/>
    </xf>
    <xf numFmtId="38" fontId="14" fillId="4" borderId="3" xfId="3" applyFont="1" applyFill="1" applyBorder="1" applyAlignment="1">
      <alignment horizontal="left" vertical="center" wrapText="1"/>
    </xf>
    <xf numFmtId="38" fontId="15" fillId="3" borderId="3" xfId="3" applyFont="1" applyFill="1" applyBorder="1" applyAlignment="1">
      <alignment horizontal="right" vertical="center"/>
    </xf>
    <xf numFmtId="176" fontId="15" fillId="3" borderId="3" xfId="3" applyNumberFormat="1" applyFont="1" applyFill="1" applyBorder="1" applyAlignment="1">
      <alignment horizontal="right" vertical="center"/>
    </xf>
    <xf numFmtId="38" fontId="15" fillId="3" borderId="3" xfId="3" applyFont="1" applyFill="1" applyBorder="1" applyAlignment="1" applyProtection="1">
      <alignment horizontal="right" vertical="center"/>
    </xf>
    <xf numFmtId="38" fontId="15" fillId="4" borderId="3" xfId="3" applyFont="1" applyFill="1" applyBorder="1" applyAlignment="1">
      <alignment horizontal="right" vertical="center"/>
    </xf>
    <xf numFmtId="176" fontId="15" fillId="4" borderId="3" xfId="3" applyNumberFormat="1" applyFont="1" applyFill="1" applyBorder="1" applyAlignment="1">
      <alignment horizontal="right" vertical="center"/>
    </xf>
    <xf numFmtId="182" fontId="6" fillId="3" borderId="3" xfId="3" applyNumberFormat="1" applyFont="1" applyFill="1" applyBorder="1" applyAlignment="1">
      <alignment horizontal="right"/>
    </xf>
    <xf numFmtId="182" fontId="12" fillId="3" borderId="3" xfId="3" applyNumberFormat="1" applyFont="1" applyFill="1" applyBorder="1" applyAlignment="1">
      <alignment horizontal="right"/>
    </xf>
    <xf numFmtId="178" fontId="6" fillId="4" borderId="3" xfId="2" applyNumberFormat="1" applyFont="1" applyFill="1" applyBorder="1" applyAlignment="1">
      <alignment horizontal="right"/>
    </xf>
    <xf numFmtId="38" fontId="6" fillId="4" borderId="3" xfId="3" applyFont="1" applyFill="1" applyBorder="1" applyAlignment="1">
      <alignment horizontal="right" vertical="center" wrapText="1"/>
    </xf>
    <xf numFmtId="0" fontId="5" fillId="0" borderId="26" xfId="4" applyFont="1" applyFill="1" applyBorder="1" applyAlignment="1">
      <alignment horizontal="left" vertical="center" wrapText="1"/>
    </xf>
    <xf numFmtId="38" fontId="6" fillId="0" borderId="14" xfId="3" applyFont="1" applyFill="1" applyBorder="1" applyAlignment="1">
      <alignment horizontal="center" vertical="center" wrapText="1"/>
    </xf>
    <xf numFmtId="176" fontId="6" fillId="0" borderId="8" xfId="3" applyNumberFormat="1" applyFont="1" applyFill="1" applyBorder="1" applyAlignment="1">
      <alignment horizontal="center" vertical="center" wrapText="1"/>
    </xf>
    <xf numFmtId="38" fontId="6" fillId="0" borderId="8" xfId="3" applyNumberFormat="1" applyFont="1" applyFill="1" applyBorder="1" applyAlignment="1">
      <alignment horizontal="center" vertical="center"/>
    </xf>
    <xf numFmtId="38" fontId="6" fillId="0" borderId="8" xfId="3" applyFont="1" applyFill="1" applyBorder="1" applyAlignment="1">
      <alignment horizontal="left" vertical="center"/>
    </xf>
    <xf numFmtId="38" fontId="6" fillId="0" borderId="27" xfId="3" applyFont="1" applyFill="1" applyBorder="1" applyAlignment="1">
      <alignment horizontal="left" vertical="center" wrapText="1"/>
    </xf>
    <xf numFmtId="38" fontId="6" fillId="0" borderId="28" xfId="3" applyFont="1" applyFill="1" applyBorder="1" applyAlignment="1">
      <alignment horizontal="center" vertical="center" wrapText="1"/>
    </xf>
    <xf numFmtId="176" fontId="6" fillId="0" borderId="4" xfId="3" applyNumberFormat="1" applyFont="1" applyFill="1" applyBorder="1" applyAlignment="1">
      <alignment horizontal="center" vertical="center" wrapText="1"/>
    </xf>
    <xf numFmtId="176" fontId="6" fillId="0" borderId="0" xfId="3" applyNumberFormat="1" applyFont="1" applyFill="1" applyBorder="1" applyAlignment="1">
      <alignment horizontal="center" vertical="center"/>
    </xf>
    <xf numFmtId="38" fontId="6" fillId="0" borderId="29" xfId="3" applyNumberFormat="1" applyFont="1" applyFill="1" applyBorder="1" applyAlignment="1">
      <alignment horizontal="center" vertical="center"/>
    </xf>
    <xf numFmtId="38" fontId="6" fillId="0" borderId="30" xfId="3" applyFont="1" applyFill="1" applyBorder="1" applyAlignment="1">
      <alignment horizontal="center" vertical="center"/>
    </xf>
    <xf numFmtId="38" fontId="6" fillId="0" borderId="9" xfId="3" applyFont="1" applyFill="1" applyBorder="1" applyAlignment="1">
      <alignment horizontal="left" vertical="center"/>
    </xf>
    <xf numFmtId="176" fontId="6" fillId="0" borderId="5" xfId="3" applyNumberFormat="1" applyFont="1" applyFill="1" applyBorder="1" applyAlignment="1">
      <alignment horizontal="center" vertical="center"/>
    </xf>
    <xf numFmtId="176" fontId="6" fillId="0" borderId="10" xfId="3" applyNumberFormat="1" applyFont="1" applyFill="1" applyBorder="1" applyAlignment="1">
      <alignment horizontal="center" vertical="center"/>
    </xf>
    <xf numFmtId="176" fontId="6" fillId="0" borderId="2" xfId="3" applyNumberFormat="1" applyFont="1" applyFill="1" applyBorder="1" applyAlignment="1">
      <alignment horizontal="center" vertical="center"/>
    </xf>
    <xf numFmtId="176" fontId="6" fillId="0" borderId="23" xfId="3" applyNumberFormat="1" applyFont="1" applyFill="1" applyBorder="1" applyAlignment="1">
      <alignment horizontal="center" vertical="center"/>
    </xf>
    <xf numFmtId="38" fontId="6" fillId="0" borderId="27" xfId="3" applyNumberFormat="1" applyFont="1" applyFill="1" applyBorder="1" applyAlignment="1">
      <alignment horizontal="center" vertical="center"/>
    </xf>
    <xf numFmtId="38" fontId="6" fillId="0" borderId="31" xfId="3" applyFont="1" applyFill="1" applyBorder="1" applyAlignment="1">
      <alignment horizontal="center" vertical="center"/>
    </xf>
    <xf numFmtId="38" fontId="5" fillId="0" borderId="4" xfId="3" applyFont="1" applyFill="1" applyBorder="1" applyAlignment="1">
      <alignment horizontal="left"/>
    </xf>
    <xf numFmtId="38" fontId="6" fillId="0" borderId="0" xfId="1" applyFont="1" applyFill="1" applyAlignment="1">
      <alignment horizontal="right"/>
    </xf>
    <xf numFmtId="38" fontId="6" fillId="0" borderId="0" xfId="3" applyFont="1" applyAlignment="1">
      <alignment horizontal="center" vertical="center"/>
    </xf>
    <xf numFmtId="176" fontId="4" fillId="0" borderId="0" xfId="3" applyNumberFormat="1" applyFont="1" applyAlignment="1"/>
    <xf numFmtId="38" fontId="4" fillId="0" borderId="0" xfId="3" applyNumberFormat="1" applyFont="1" applyAlignment="1"/>
    <xf numFmtId="0" fontId="5" fillId="0" borderId="0" xfId="4" applyFont="1" applyAlignment="1">
      <alignment horizontal="center"/>
    </xf>
    <xf numFmtId="0" fontId="13" fillId="0" borderId="0" xfId="4" applyFont="1" applyAlignment="1">
      <alignment horizontal="left"/>
    </xf>
    <xf numFmtId="0" fontId="17" fillId="0" borderId="0" xfId="4" applyFont="1" applyAlignment="1">
      <alignment horizontal="left"/>
    </xf>
    <xf numFmtId="0" fontId="18" fillId="0" borderId="0" xfId="4" applyFont="1" applyAlignment="1">
      <alignment horizontal="left"/>
    </xf>
    <xf numFmtId="0" fontId="5" fillId="0" borderId="0" xfId="4" applyFont="1" applyFill="1" applyBorder="1" applyAlignment="1">
      <alignment horizontal="left" vertical="center" wrapText="1"/>
    </xf>
    <xf numFmtId="0" fontId="5" fillId="0" borderId="0" xfId="4" applyFont="1" applyFill="1" applyBorder="1" applyAlignment="1">
      <alignment horizontal="center" vertical="center" wrapText="1"/>
    </xf>
    <xf numFmtId="176" fontId="6" fillId="0" borderId="0" xfId="3" applyNumberFormat="1" applyFont="1" applyFill="1" applyBorder="1" applyAlignment="1">
      <alignment horizontal="center" vertical="center" wrapText="1"/>
    </xf>
    <xf numFmtId="0" fontId="5" fillId="0" borderId="0" xfId="4" applyFont="1" applyFill="1" applyBorder="1" applyAlignment="1">
      <alignment horizontal="left" vertical="center" wrapText="1"/>
    </xf>
    <xf numFmtId="38" fontId="6" fillId="0" borderId="0" xfId="3" applyFont="1" applyFill="1" applyBorder="1" applyAlignment="1">
      <alignment horizontal="center" vertical="center" wrapText="1"/>
    </xf>
    <xf numFmtId="0" fontId="5" fillId="0" borderId="0" xfId="4" applyFont="1" applyFill="1" applyBorder="1" applyAlignment="1">
      <alignment horizontal="center" vertical="center" wrapText="1"/>
    </xf>
    <xf numFmtId="176" fontId="6" fillId="0" borderId="0" xfId="3" applyNumberFormat="1" applyFont="1" applyFill="1" applyBorder="1" applyAlignment="1">
      <alignment horizontal="center" vertical="center" wrapText="1"/>
    </xf>
    <xf numFmtId="38" fontId="6" fillId="3" borderId="3" xfId="3" applyFont="1" applyFill="1" applyBorder="1" applyAlignment="1">
      <alignment vertical="center"/>
    </xf>
    <xf numFmtId="38" fontId="6" fillId="0" borderId="0" xfId="3" applyFont="1" applyFill="1" applyBorder="1" applyAlignment="1">
      <alignment horizontal="left" vertical="center" wrapText="1"/>
    </xf>
    <xf numFmtId="38" fontId="12" fillId="3" borderId="3" xfId="3" applyFont="1" applyFill="1" applyBorder="1" applyAlignment="1">
      <alignment vertical="center"/>
    </xf>
    <xf numFmtId="38" fontId="6" fillId="3" borderId="3" xfId="3" applyFont="1" applyFill="1" applyBorder="1" applyAlignment="1">
      <alignment vertical="center" shrinkToFit="1"/>
    </xf>
    <xf numFmtId="38" fontId="6" fillId="4" borderId="3" xfId="3" applyFont="1" applyFill="1" applyBorder="1" applyAlignment="1">
      <alignment vertical="center"/>
    </xf>
    <xf numFmtId="38" fontId="6" fillId="0" borderId="3" xfId="3" applyFont="1" applyFill="1" applyBorder="1" applyAlignment="1">
      <alignment vertical="center"/>
    </xf>
    <xf numFmtId="38" fontId="6" fillId="0" borderId="0" xfId="3" applyFont="1" applyFill="1" applyBorder="1" applyAlignment="1">
      <alignment horizontal="center" vertical="center"/>
    </xf>
    <xf numFmtId="176" fontId="6" fillId="0" borderId="0" xfId="3" applyNumberFormat="1" applyFont="1" applyFill="1" applyBorder="1" applyAlignment="1">
      <alignment vertical="center"/>
    </xf>
    <xf numFmtId="38" fontId="6" fillId="0" borderId="0" xfId="3" applyFont="1" applyAlignment="1">
      <alignment horizontal="right"/>
    </xf>
    <xf numFmtId="38" fontId="9" fillId="0" borderId="0" xfId="3" applyFont="1" applyAlignment="1">
      <alignment horizontal="center" vertical="center"/>
    </xf>
  </cellXfs>
  <cellStyles count="5">
    <cellStyle name="パーセント" xfId="2" builtinId="5"/>
    <cellStyle name="桁区切り" xfId="1" builtinId="6"/>
    <cellStyle name="桁区切り 2" xfId="3"/>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1335;&#28193;&#23798;&#12305;30&#24180;&#24230;&#22577;&#27096;&#24335;18&#65374;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34-1"/>
      <sheetName val="34-２"/>
      <sheetName val="35-1"/>
      <sheetName val="35-2"/>
      <sheetName val="36"/>
      <sheetName val="37"/>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35"/>
  <sheetViews>
    <sheetView showGridLines="0" tabSelected="1" showOutlineSymbols="0" view="pageBreakPreview" zoomScaleNormal="75" workbookViewId="0">
      <pane xSplit="1" ySplit="7" topLeftCell="B22" activePane="bottomRight" state="frozen"/>
      <selection activeCell="A16" sqref="A16:V28"/>
      <selection pane="topRight" activeCell="A16" sqref="A16:V28"/>
      <selection pane="bottomLeft" activeCell="A16" sqref="A16:V28"/>
      <selection pane="bottomRight" activeCell="A16" sqref="A16:V28"/>
    </sheetView>
  </sheetViews>
  <sheetFormatPr defaultColWidth="8.26953125" defaultRowHeight="15" x14ac:dyDescent="0.45"/>
  <cols>
    <col min="1" max="1" width="10.453125" style="2" customWidth="1"/>
    <col min="2" max="2" width="7.81640625" style="1" customWidth="1"/>
    <col min="3" max="15" width="5.54296875" style="1" customWidth="1"/>
    <col min="16" max="20" width="6.81640625" style="1" customWidth="1"/>
    <col min="21" max="21" width="7.1796875" style="1" customWidth="1"/>
    <col min="22" max="16384" width="8.26953125" style="1"/>
  </cols>
  <sheetData>
    <row r="1" spans="1:23" s="5" customFormat="1" ht="17.25" customHeight="1" x14ac:dyDescent="0.55000000000000004">
      <c r="A1" s="50" t="s">
        <v>51</v>
      </c>
      <c r="B1" s="50"/>
      <c r="C1" s="50"/>
      <c r="D1" s="50"/>
      <c r="E1" s="50"/>
      <c r="F1" s="50"/>
      <c r="G1" s="49"/>
      <c r="H1" s="49"/>
      <c r="I1" s="49"/>
      <c r="J1" s="49"/>
      <c r="K1" s="49"/>
      <c r="L1" s="49"/>
      <c r="M1" s="49"/>
      <c r="N1" s="49"/>
      <c r="O1" s="35"/>
      <c r="P1" s="48"/>
      <c r="Q1" s="47"/>
      <c r="R1" s="36"/>
      <c r="S1" s="46"/>
      <c r="T1" s="46"/>
      <c r="U1" s="46"/>
      <c r="V1" s="45" t="s">
        <v>50</v>
      </c>
    </row>
    <row r="2" spans="1:23" s="35" customFormat="1" ht="39" customHeight="1" x14ac:dyDescent="0.55000000000000004">
      <c r="A2" s="44"/>
      <c r="B2" s="43" t="s">
        <v>49</v>
      </c>
      <c r="C2" s="39" t="s">
        <v>48</v>
      </c>
      <c r="D2" s="39" t="s">
        <v>47</v>
      </c>
      <c r="E2" s="39" t="s">
        <v>46</v>
      </c>
      <c r="F2" s="39" t="s">
        <v>45</v>
      </c>
      <c r="G2" s="39" t="s">
        <v>44</v>
      </c>
      <c r="H2" s="39" t="s">
        <v>43</v>
      </c>
      <c r="I2" s="39" t="s">
        <v>42</v>
      </c>
      <c r="J2" s="39" t="s">
        <v>41</v>
      </c>
      <c r="K2" s="39" t="s">
        <v>40</v>
      </c>
      <c r="L2" s="39" t="s">
        <v>39</v>
      </c>
      <c r="M2" s="42" t="s">
        <v>38</v>
      </c>
      <c r="N2" s="39" t="s">
        <v>37</v>
      </c>
      <c r="O2" s="41" t="s">
        <v>36</v>
      </c>
      <c r="P2" s="39" t="s">
        <v>35</v>
      </c>
      <c r="Q2" s="40" t="s">
        <v>34</v>
      </c>
      <c r="R2" s="39" t="s">
        <v>33</v>
      </c>
      <c r="S2" s="39" t="s">
        <v>32</v>
      </c>
      <c r="T2" s="39" t="s">
        <v>31</v>
      </c>
      <c r="U2" s="38" t="s">
        <v>30</v>
      </c>
      <c r="V2" s="37" t="s">
        <v>29</v>
      </c>
      <c r="W2" s="36"/>
    </row>
    <row r="3" spans="1:23" s="30" customFormat="1" ht="17.25" customHeight="1" x14ac:dyDescent="0.55000000000000004">
      <c r="A3" s="31" t="s">
        <v>28</v>
      </c>
      <c r="B3" s="27">
        <f>IF(SUM(C3:U3)=0,"-",SUM(C3:U3))</f>
        <v>15590</v>
      </c>
      <c r="C3" s="34">
        <v>24</v>
      </c>
      <c r="D3" s="34">
        <v>6</v>
      </c>
      <c r="E3" s="34">
        <v>21</v>
      </c>
      <c r="F3" s="34">
        <v>158</v>
      </c>
      <c r="G3" s="34">
        <v>654</v>
      </c>
      <c r="H3" s="34">
        <v>619</v>
      </c>
      <c r="I3" s="34">
        <v>460</v>
      </c>
      <c r="J3" s="34">
        <v>425</v>
      </c>
      <c r="K3" s="34">
        <v>433</v>
      </c>
      <c r="L3" s="34">
        <v>601</v>
      </c>
      <c r="M3" s="33">
        <v>557</v>
      </c>
      <c r="N3" s="33">
        <v>593</v>
      </c>
      <c r="O3" s="33">
        <v>642</v>
      </c>
      <c r="P3" s="33">
        <v>1062</v>
      </c>
      <c r="Q3" s="33">
        <v>1253</v>
      </c>
      <c r="R3" s="33">
        <v>1742</v>
      </c>
      <c r="S3" s="33">
        <v>2170</v>
      </c>
      <c r="T3" s="33">
        <v>2364</v>
      </c>
      <c r="U3" s="33">
        <v>1806</v>
      </c>
      <c r="V3" s="32">
        <v>7414</v>
      </c>
      <c r="W3" s="15"/>
    </row>
    <row r="4" spans="1:23" s="30" customFormat="1" ht="17.25" customHeight="1" x14ac:dyDescent="0.55000000000000004">
      <c r="A4" s="31" t="s">
        <v>27</v>
      </c>
      <c r="B4" s="27">
        <f>IF(SUM(C4:U4)=0,"-",SUM(C4:U4))</f>
        <v>451</v>
      </c>
      <c r="C4" s="34">
        <v>0</v>
      </c>
      <c r="D4" s="34">
        <v>0</v>
      </c>
      <c r="E4" s="34">
        <v>0</v>
      </c>
      <c r="F4" s="34">
        <v>1</v>
      </c>
      <c r="G4" s="34">
        <v>12</v>
      </c>
      <c r="H4" s="34">
        <v>13</v>
      </c>
      <c r="I4" s="34">
        <v>12</v>
      </c>
      <c r="J4" s="34">
        <v>12</v>
      </c>
      <c r="K4" s="34">
        <v>7</v>
      </c>
      <c r="L4" s="34">
        <v>10</v>
      </c>
      <c r="M4" s="33">
        <v>12</v>
      </c>
      <c r="N4" s="33">
        <v>16</v>
      </c>
      <c r="O4" s="33">
        <v>19</v>
      </c>
      <c r="P4" s="33">
        <v>24</v>
      </c>
      <c r="Q4" s="33">
        <v>33</v>
      </c>
      <c r="R4" s="33">
        <v>63</v>
      </c>
      <c r="S4" s="33">
        <v>65</v>
      </c>
      <c r="T4" s="33">
        <v>82</v>
      </c>
      <c r="U4" s="33">
        <v>70</v>
      </c>
      <c r="V4" s="32">
        <v>217</v>
      </c>
      <c r="W4" s="15"/>
    </row>
    <row r="5" spans="1:23" s="30" customFormat="1" ht="17.25" customHeight="1" x14ac:dyDescent="0.55000000000000004">
      <c r="A5" s="31" t="s">
        <v>26</v>
      </c>
      <c r="B5" s="27">
        <f>SUM(B6:B7)</f>
        <v>49</v>
      </c>
      <c r="C5" s="27">
        <f>SUM(C6:C7)</f>
        <v>0</v>
      </c>
      <c r="D5" s="27">
        <f>SUM(D6:D7)</f>
        <v>0</v>
      </c>
      <c r="E5" s="27">
        <f>SUM(E6:E7)</f>
        <v>0</v>
      </c>
      <c r="F5" s="27">
        <f>SUM(F6:F7)</f>
        <v>0</v>
      </c>
      <c r="G5" s="27">
        <f>SUM(G6:G7)</f>
        <v>0</v>
      </c>
      <c r="H5" s="27">
        <f>SUM(H6:H7)</f>
        <v>2</v>
      </c>
      <c r="I5" s="27">
        <f>SUM(I6:I7)</f>
        <v>0</v>
      </c>
      <c r="J5" s="27">
        <f>SUM(J6:J7)</f>
        <v>1</v>
      </c>
      <c r="K5" s="27">
        <f>SUM(K6:K7)</f>
        <v>0</v>
      </c>
      <c r="L5" s="27">
        <f>SUM(L6:L7)</f>
        <v>0</v>
      </c>
      <c r="M5" s="27">
        <f>SUM(M6:M7)</f>
        <v>0</v>
      </c>
      <c r="N5" s="27">
        <f>SUM(N6:N7)</f>
        <v>1</v>
      </c>
      <c r="O5" s="27">
        <f>SUM(O6:O7)</f>
        <v>2</v>
      </c>
      <c r="P5" s="27">
        <f>SUM(P6:P7)</f>
        <v>4</v>
      </c>
      <c r="Q5" s="27">
        <f>SUM(Q6:Q7)</f>
        <v>6</v>
      </c>
      <c r="R5" s="27">
        <f>SUM(R6:R7)</f>
        <v>6</v>
      </c>
      <c r="S5" s="27">
        <f>SUM(S6:S7)</f>
        <v>10</v>
      </c>
      <c r="T5" s="27">
        <f>SUM(T6:T7)</f>
        <v>12</v>
      </c>
      <c r="U5" s="27">
        <f>SUM(U6:U7)</f>
        <v>5</v>
      </c>
      <c r="V5" s="27">
        <f>SUM(V6:V7)</f>
        <v>18</v>
      </c>
      <c r="W5" s="15"/>
    </row>
    <row r="6" spans="1:23" s="14" customFormat="1" ht="17.25" customHeight="1" x14ac:dyDescent="0.55000000000000004">
      <c r="A6" s="29" t="s">
        <v>25</v>
      </c>
      <c r="B6" s="23">
        <f>SUM(C6:U6)</f>
        <v>30</v>
      </c>
      <c r="C6" s="23">
        <v>0</v>
      </c>
      <c r="D6" s="23">
        <v>0</v>
      </c>
      <c r="E6" s="23">
        <v>0</v>
      </c>
      <c r="F6" s="23">
        <v>0</v>
      </c>
      <c r="G6" s="23">
        <v>0</v>
      </c>
      <c r="H6" s="23">
        <v>1</v>
      </c>
      <c r="I6" s="23">
        <v>0</v>
      </c>
      <c r="J6" s="23">
        <v>1</v>
      </c>
      <c r="K6" s="23">
        <v>0</v>
      </c>
      <c r="L6" s="23">
        <v>0</v>
      </c>
      <c r="M6" s="22">
        <v>0</v>
      </c>
      <c r="N6" s="22">
        <v>1</v>
      </c>
      <c r="O6" s="22">
        <v>0</v>
      </c>
      <c r="P6" s="22">
        <v>4</v>
      </c>
      <c r="Q6" s="23">
        <v>3</v>
      </c>
      <c r="R6" s="22">
        <v>5</v>
      </c>
      <c r="S6" s="22">
        <v>7</v>
      </c>
      <c r="T6" s="22">
        <v>6</v>
      </c>
      <c r="U6" s="22">
        <v>2</v>
      </c>
      <c r="V6" s="21">
        <v>11</v>
      </c>
      <c r="W6" s="15"/>
    </row>
    <row r="7" spans="1:23" s="14" customFormat="1" ht="17.25" customHeight="1" x14ac:dyDescent="0.55000000000000004">
      <c r="A7" s="29" t="s">
        <v>24</v>
      </c>
      <c r="B7" s="23">
        <f>IF(SUM(C7:U7)=0,"-",SUM(C7:U7))</f>
        <v>19</v>
      </c>
      <c r="C7" s="23" t="str">
        <f>IF(SUM(C8:C15)=0,"-",SUM(C8:C15))</f>
        <v>-</v>
      </c>
      <c r="D7" s="23" t="str">
        <f>IF(SUM(D8:D15)=0,"-",SUM(D8:D15))</f>
        <v>-</v>
      </c>
      <c r="E7" s="23" t="str">
        <f>IF(SUM(E8:E15)=0,"-",SUM(E8:E15))</f>
        <v>-</v>
      </c>
      <c r="F7" s="23" t="str">
        <f>IF(SUM(F8:F15)=0,"-",SUM(F8:F15))</f>
        <v>-</v>
      </c>
      <c r="G7" s="23" t="str">
        <f>IF(SUM(G8:G15)=0,"-",SUM(G8:G15))</f>
        <v>-</v>
      </c>
      <c r="H7" s="23">
        <f>IF(SUM(H8:H15)=0,"-",SUM(H8:H15))</f>
        <v>1</v>
      </c>
      <c r="I7" s="23" t="str">
        <f>IF(SUM(I8:I15)=0,"-",SUM(I8:I15))</f>
        <v>-</v>
      </c>
      <c r="J7" s="23" t="str">
        <f>IF(SUM(J8:J15)=0,"-",SUM(J8:J15))</f>
        <v>-</v>
      </c>
      <c r="K7" s="23" t="str">
        <f>IF(SUM(K8:K15)=0,"-",SUM(K8:K15))</f>
        <v>-</v>
      </c>
      <c r="L7" s="23" t="str">
        <f>IF(SUM(L8:L15)=0,"-",SUM(L8:L15))</f>
        <v>-</v>
      </c>
      <c r="M7" s="23" t="str">
        <f>IF(SUM(M8:M15)=0,"-",SUM(M8:M15))</f>
        <v>-</v>
      </c>
      <c r="N7" s="23" t="str">
        <f>IF(SUM(N8:N15)=0,"-",SUM(N8:N15))</f>
        <v>-</v>
      </c>
      <c r="O7" s="23">
        <f>IF(SUM(O8:O15)=0,"-",SUM(O8:O15))</f>
        <v>2</v>
      </c>
      <c r="P7" s="23" t="str">
        <f>IF(SUM(P8:P15)=0,"-",SUM(P8:P15))</f>
        <v>-</v>
      </c>
      <c r="Q7" s="23">
        <f>IF(SUM(Q8:Q15)=0,"-",SUM(Q8:Q15))</f>
        <v>3</v>
      </c>
      <c r="R7" s="23">
        <f>IF(SUM(R8:R15)=0,"-",SUM(R8:R15))</f>
        <v>1</v>
      </c>
      <c r="S7" s="23">
        <f>IF(SUM(S8:S15)=0,"-",SUM(S8:S15))</f>
        <v>3</v>
      </c>
      <c r="T7" s="23">
        <f>IF(SUM(T8:T15)=0,"-",SUM(T8:T15))</f>
        <v>6</v>
      </c>
      <c r="U7" s="23">
        <f>IF(SUM(U8:U15)=0,"-",SUM(U8:U15))</f>
        <v>3</v>
      </c>
      <c r="V7" s="23">
        <f>IF(SUM(V8:V15)=0,"-",SUM(V8:V15))</f>
        <v>7</v>
      </c>
      <c r="W7" s="15"/>
    </row>
    <row r="8" spans="1:23" s="14" customFormat="1" ht="17.25" customHeight="1" x14ac:dyDescent="0.55000000000000004">
      <c r="A8" s="19" t="s">
        <v>23</v>
      </c>
      <c r="B8" s="18">
        <f>IF(SUM(C8:U8)=0,"-",SUM(C8:U8))</f>
        <v>8</v>
      </c>
      <c r="C8" s="18">
        <v>0</v>
      </c>
      <c r="D8" s="18">
        <v>0</v>
      </c>
      <c r="E8" s="18">
        <v>0</v>
      </c>
      <c r="F8" s="18">
        <v>0</v>
      </c>
      <c r="G8" s="18">
        <v>0</v>
      </c>
      <c r="H8" s="18">
        <v>0</v>
      </c>
      <c r="I8" s="18">
        <v>0</v>
      </c>
      <c r="J8" s="18">
        <v>0</v>
      </c>
      <c r="K8" s="18">
        <v>0</v>
      </c>
      <c r="L8" s="18">
        <v>0</v>
      </c>
      <c r="M8" s="17">
        <v>0</v>
      </c>
      <c r="N8" s="17">
        <v>0</v>
      </c>
      <c r="O8" s="17">
        <v>1</v>
      </c>
      <c r="P8" s="17">
        <v>0</v>
      </c>
      <c r="Q8" s="18">
        <v>1</v>
      </c>
      <c r="R8" s="17">
        <v>1</v>
      </c>
      <c r="S8" s="17">
        <v>2</v>
      </c>
      <c r="T8" s="17">
        <v>2</v>
      </c>
      <c r="U8" s="17">
        <v>1</v>
      </c>
      <c r="V8" s="16">
        <v>4</v>
      </c>
      <c r="W8" s="15"/>
    </row>
    <row r="9" spans="1:23" s="14" customFormat="1" ht="17.25" customHeight="1" x14ac:dyDescent="0.55000000000000004">
      <c r="A9" s="19" t="s">
        <v>22</v>
      </c>
      <c r="B9" s="18" t="str">
        <f>IF(SUM(C9:U9)=0,"-",SUM(C9:U9))</f>
        <v>-</v>
      </c>
      <c r="C9" s="18">
        <v>0</v>
      </c>
      <c r="D9" s="18">
        <v>0</v>
      </c>
      <c r="E9" s="18">
        <v>0</v>
      </c>
      <c r="F9" s="18">
        <v>0</v>
      </c>
      <c r="G9" s="18">
        <v>0</v>
      </c>
      <c r="H9" s="18">
        <v>0</v>
      </c>
      <c r="I9" s="18">
        <v>0</v>
      </c>
      <c r="J9" s="18">
        <v>0</v>
      </c>
      <c r="K9" s="18">
        <v>0</v>
      </c>
      <c r="L9" s="18">
        <v>0</v>
      </c>
      <c r="M9" s="17">
        <v>0</v>
      </c>
      <c r="N9" s="17">
        <v>0</v>
      </c>
      <c r="O9" s="17">
        <v>0</v>
      </c>
      <c r="P9" s="17">
        <v>0</v>
      </c>
      <c r="Q9" s="18">
        <v>0</v>
      </c>
      <c r="R9" s="17">
        <v>0</v>
      </c>
      <c r="S9" s="17">
        <v>0</v>
      </c>
      <c r="T9" s="17">
        <v>0</v>
      </c>
      <c r="U9" s="17">
        <v>0</v>
      </c>
      <c r="V9" s="16">
        <v>0</v>
      </c>
      <c r="W9" s="15"/>
    </row>
    <row r="10" spans="1:23" s="14" customFormat="1" ht="17.25" customHeight="1" x14ac:dyDescent="0.55000000000000004">
      <c r="A10" s="19" t="s">
        <v>21</v>
      </c>
      <c r="B10" s="18" t="str">
        <f>IF(SUM(C10:U10)=0,"-",SUM(C10:U10))</f>
        <v>-</v>
      </c>
      <c r="C10" s="18">
        <v>0</v>
      </c>
      <c r="D10" s="18">
        <v>0</v>
      </c>
      <c r="E10" s="18">
        <v>0</v>
      </c>
      <c r="F10" s="18">
        <v>0</v>
      </c>
      <c r="G10" s="18">
        <v>0</v>
      </c>
      <c r="H10" s="18">
        <v>0</v>
      </c>
      <c r="I10" s="18">
        <v>0</v>
      </c>
      <c r="J10" s="18">
        <v>0</v>
      </c>
      <c r="K10" s="18">
        <v>0</v>
      </c>
      <c r="L10" s="18">
        <v>0</v>
      </c>
      <c r="M10" s="17">
        <v>0</v>
      </c>
      <c r="N10" s="17">
        <v>0</v>
      </c>
      <c r="O10" s="17">
        <v>0</v>
      </c>
      <c r="P10" s="17">
        <v>0</v>
      </c>
      <c r="Q10" s="18">
        <v>0</v>
      </c>
      <c r="R10" s="17">
        <v>0</v>
      </c>
      <c r="S10" s="17">
        <v>0</v>
      </c>
      <c r="T10" s="17">
        <v>0</v>
      </c>
      <c r="U10" s="17">
        <v>0</v>
      </c>
      <c r="V10" s="16">
        <v>0</v>
      </c>
      <c r="W10" s="15"/>
    </row>
    <row r="11" spans="1:23" s="14" customFormat="1" ht="17.25" customHeight="1" x14ac:dyDescent="0.55000000000000004">
      <c r="A11" s="19" t="s">
        <v>20</v>
      </c>
      <c r="B11" s="18">
        <f>IF(SUM(C11:U11)=0,"-",SUM(C11:U11))</f>
        <v>1</v>
      </c>
      <c r="C11" s="18">
        <v>0</v>
      </c>
      <c r="D11" s="18">
        <v>0</v>
      </c>
      <c r="E11" s="18">
        <v>0</v>
      </c>
      <c r="F11" s="18">
        <v>0</v>
      </c>
      <c r="G11" s="18">
        <v>0</v>
      </c>
      <c r="H11" s="18">
        <v>0</v>
      </c>
      <c r="I11" s="18">
        <v>0</v>
      </c>
      <c r="J11" s="18">
        <v>0</v>
      </c>
      <c r="K11" s="18">
        <v>0</v>
      </c>
      <c r="L11" s="18">
        <v>0</v>
      </c>
      <c r="M11" s="17">
        <v>0</v>
      </c>
      <c r="N11" s="17">
        <v>0</v>
      </c>
      <c r="O11" s="17">
        <v>0</v>
      </c>
      <c r="P11" s="17">
        <v>0</v>
      </c>
      <c r="Q11" s="18">
        <v>0</v>
      </c>
      <c r="R11" s="17">
        <v>0</v>
      </c>
      <c r="S11" s="17">
        <v>0</v>
      </c>
      <c r="T11" s="17">
        <v>0</v>
      </c>
      <c r="U11" s="17">
        <v>1</v>
      </c>
      <c r="V11" s="16">
        <v>0</v>
      </c>
      <c r="W11" s="15"/>
    </row>
    <row r="12" spans="1:23" s="14" customFormat="1" ht="17.25" customHeight="1" x14ac:dyDescent="0.55000000000000004">
      <c r="A12" s="19" t="s">
        <v>19</v>
      </c>
      <c r="B12" s="18">
        <f>IF(SUM(C12:U12)=0,"-",SUM(C12:U12))</f>
        <v>1</v>
      </c>
      <c r="C12" s="18">
        <v>0</v>
      </c>
      <c r="D12" s="18">
        <v>0</v>
      </c>
      <c r="E12" s="18">
        <v>0</v>
      </c>
      <c r="F12" s="18">
        <v>0</v>
      </c>
      <c r="G12" s="18">
        <v>0</v>
      </c>
      <c r="H12" s="18">
        <v>0</v>
      </c>
      <c r="I12" s="18">
        <v>0</v>
      </c>
      <c r="J12" s="18">
        <v>0</v>
      </c>
      <c r="K12" s="18">
        <v>0</v>
      </c>
      <c r="L12" s="18">
        <v>0</v>
      </c>
      <c r="M12" s="17">
        <v>0</v>
      </c>
      <c r="N12" s="17">
        <v>0</v>
      </c>
      <c r="O12" s="17">
        <v>0</v>
      </c>
      <c r="P12" s="17">
        <v>0</v>
      </c>
      <c r="Q12" s="18">
        <v>1</v>
      </c>
      <c r="R12" s="17">
        <v>0</v>
      </c>
      <c r="S12" s="17">
        <v>0</v>
      </c>
      <c r="T12" s="17">
        <v>0</v>
      </c>
      <c r="U12" s="17">
        <v>0</v>
      </c>
      <c r="V12" s="16">
        <v>1</v>
      </c>
      <c r="W12" s="15"/>
    </row>
    <row r="13" spans="1:23" s="14" customFormat="1" ht="17.25" customHeight="1" x14ac:dyDescent="0.55000000000000004">
      <c r="A13" s="19" t="s">
        <v>18</v>
      </c>
      <c r="B13" s="18">
        <f>IF(SUM(C13:U13)=0,"-",SUM(C13:U13))</f>
        <v>7</v>
      </c>
      <c r="C13" s="18">
        <v>0</v>
      </c>
      <c r="D13" s="18">
        <v>0</v>
      </c>
      <c r="E13" s="18">
        <v>0</v>
      </c>
      <c r="F13" s="18">
        <v>0</v>
      </c>
      <c r="G13" s="18">
        <v>0</v>
      </c>
      <c r="H13" s="18">
        <v>0</v>
      </c>
      <c r="I13" s="18">
        <v>0</v>
      </c>
      <c r="J13" s="18">
        <v>0</v>
      </c>
      <c r="K13" s="18">
        <v>0</v>
      </c>
      <c r="L13" s="18">
        <v>0</v>
      </c>
      <c r="M13" s="17">
        <v>0</v>
      </c>
      <c r="N13" s="17">
        <v>0</v>
      </c>
      <c r="O13" s="17">
        <v>1</v>
      </c>
      <c r="P13" s="17">
        <v>0</v>
      </c>
      <c r="Q13" s="18">
        <v>1</v>
      </c>
      <c r="R13" s="17">
        <v>0</v>
      </c>
      <c r="S13" s="17">
        <v>1</v>
      </c>
      <c r="T13" s="17">
        <v>4</v>
      </c>
      <c r="U13" s="17">
        <v>0</v>
      </c>
      <c r="V13" s="16">
        <v>1</v>
      </c>
      <c r="W13" s="15"/>
    </row>
    <row r="14" spans="1:23" s="14" customFormat="1" ht="17.25" customHeight="1" x14ac:dyDescent="0.55000000000000004">
      <c r="A14" s="19" t="s">
        <v>17</v>
      </c>
      <c r="B14" s="18" t="str">
        <f>IF(SUM(C14:U14)=0,"-",SUM(C14:U14))</f>
        <v>-</v>
      </c>
      <c r="C14" s="18">
        <v>0</v>
      </c>
      <c r="D14" s="18">
        <v>0</v>
      </c>
      <c r="E14" s="18">
        <v>0</v>
      </c>
      <c r="F14" s="18">
        <v>0</v>
      </c>
      <c r="G14" s="18">
        <v>0</v>
      </c>
      <c r="H14" s="18">
        <v>0</v>
      </c>
      <c r="I14" s="18">
        <v>0</v>
      </c>
      <c r="J14" s="18">
        <v>0</v>
      </c>
      <c r="K14" s="18">
        <v>0</v>
      </c>
      <c r="L14" s="18">
        <v>0</v>
      </c>
      <c r="M14" s="17">
        <v>0</v>
      </c>
      <c r="N14" s="17">
        <v>0</v>
      </c>
      <c r="O14" s="17">
        <v>0</v>
      </c>
      <c r="P14" s="17">
        <v>0</v>
      </c>
      <c r="Q14" s="18">
        <v>0</v>
      </c>
      <c r="R14" s="17">
        <v>0</v>
      </c>
      <c r="S14" s="17">
        <v>0</v>
      </c>
      <c r="T14" s="17">
        <v>0</v>
      </c>
      <c r="U14" s="17">
        <v>0</v>
      </c>
      <c r="V14" s="16">
        <v>0</v>
      </c>
      <c r="W14" s="15"/>
    </row>
    <row r="15" spans="1:23" s="14" customFormat="1" ht="17.25" customHeight="1" x14ac:dyDescent="0.55000000000000004">
      <c r="A15" s="19" t="s">
        <v>16</v>
      </c>
      <c r="B15" s="18">
        <f>IF(SUM(C15:U15)=0,"-",SUM(C15:U15))</f>
        <v>2</v>
      </c>
      <c r="C15" s="18">
        <v>0</v>
      </c>
      <c r="D15" s="18">
        <v>0</v>
      </c>
      <c r="E15" s="18">
        <v>0</v>
      </c>
      <c r="F15" s="18">
        <v>0</v>
      </c>
      <c r="G15" s="18">
        <v>0</v>
      </c>
      <c r="H15" s="18">
        <v>1</v>
      </c>
      <c r="I15" s="18">
        <v>0</v>
      </c>
      <c r="J15" s="18">
        <v>0</v>
      </c>
      <c r="K15" s="18">
        <v>0</v>
      </c>
      <c r="L15" s="18">
        <v>0</v>
      </c>
      <c r="M15" s="17">
        <v>0</v>
      </c>
      <c r="N15" s="17">
        <v>0</v>
      </c>
      <c r="O15" s="17">
        <v>0</v>
      </c>
      <c r="P15" s="17">
        <v>0</v>
      </c>
      <c r="Q15" s="18">
        <v>0</v>
      </c>
      <c r="R15" s="17">
        <v>0</v>
      </c>
      <c r="S15" s="17">
        <v>0</v>
      </c>
      <c r="T15" s="17">
        <v>0</v>
      </c>
      <c r="U15" s="17">
        <v>1</v>
      </c>
      <c r="V15" s="16">
        <v>1</v>
      </c>
      <c r="W15" s="15"/>
    </row>
    <row r="16" spans="1:23" s="14" customFormat="1" ht="17.25" customHeight="1" x14ac:dyDescent="0.55000000000000004">
      <c r="A16" s="28" t="s">
        <v>15</v>
      </c>
      <c r="B16" s="27">
        <f>B17</f>
        <v>2</v>
      </c>
      <c r="C16" s="27" t="str">
        <f>C17</f>
        <v>-</v>
      </c>
      <c r="D16" s="27" t="str">
        <f>D17</f>
        <v>-</v>
      </c>
      <c r="E16" s="27" t="str">
        <f>E17</f>
        <v>-</v>
      </c>
      <c r="F16" s="27" t="str">
        <f>F17</f>
        <v>-</v>
      </c>
      <c r="G16" s="27" t="str">
        <f>G17</f>
        <v>-</v>
      </c>
      <c r="H16" s="27" t="str">
        <f>H17</f>
        <v>-</v>
      </c>
      <c r="I16" s="27" t="str">
        <f>I17</f>
        <v>-</v>
      </c>
      <c r="J16" s="27" t="str">
        <f>J17</f>
        <v>-</v>
      </c>
      <c r="K16" s="27" t="str">
        <f>K17</f>
        <v>-</v>
      </c>
      <c r="L16" s="27" t="str">
        <f>L17</f>
        <v>-</v>
      </c>
      <c r="M16" s="26" t="str">
        <f>M17</f>
        <v>-</v>
      </c>
      <c r="N16" s="26" t="str">
        <f>N17</f>
        <v>-</v>
      </c>
      <c r="O16" s="26" t="str">
        <f>O17</f>
        <v>-</v>
      </c>
      <c r="P16" s="26" t="str">
        <f>P17</f>
        <v>-</v>
      </c>
      <c r="Q16" s="27" t="str">
        <f>Q17</f>
        <v>-</v>
      </c>
      <c r="R16" s="26">
        <f>R17</f>
        <v>1</v>
      </c>
      <c r="S16" s="26">
        <f>S17</f>
        <v>1</v>
      </c>
      <c r="T16" s="26" t="str">
        <f>T17</f>
        <v>-</v>
      </c>
      <c r="U16" s="26" t="str">
        <f>U17</f>
        <v>-</v>
      </c>
      <c r="V16" s="25">
        <f>V17</f>
        <v>2</v>
      </c>
      <c r="W16" s="15"/>
    </row>
    <row r="17" spans="1:23" s="14" customFormat="1" ht="17.25" customHeight="1" x14ac:dyDescent="0.55000000000000004">
      <c r="A17" s="24" t="s">
        <v>14</v>
      </c>
      <c r="B17" s="23">
        <v>2</v>
      </c>
      <c r="C17" s="23" t="s">
        <v>2</v>
      </c>
      <c r="D17" s="23" t="s">
        <v>2</v>
      </c>
      <c r="E17" s="23" t="s">
        <v>2</v>
      </c>
      <c r="F17" s="23" t="s">
        <v>2</v>
      </c>
      <c r="G17" s="23" t="s">
        <v>2</v>
      </c>
      <c r="H17" s="23" t="s">
        <v>2</v>
      </c>
      <c r="I17" s="23" t="s">
        <v>2</v>
      </c>
      <c r="J17" s="23" t="s">
        <v>2</v>
      </c>
      <c r="K17" s="23" t="s">
        <v>2</v>
      </c>
      <c r="L17" s="23" t="s">
        <v>2</v>
      </c>
      <c r="M17" s="22" t="s">
        <v>2</v>
      </c>
      <c r="N17" s="22" t="s">
        <v>2</v>
      </c>
      <c r="O17" s="22" t="s">
        <v>2</v>
      </c>
      <c r="P17" s="22" t="s">
        <v>2</v>
      </c>
      <c r="Q17" s="23" t="s">
        <v>2</v>
      </c>
      <c r="R17" s="22">
        <v>1</v>
      </c>
      <c r="S17" s="22">
        <v>1</v>
      </c>
      <c r="T17" s="22" t="s">
        <v>2</v>
      </c>
      <c r="U17" s="22" t="s">
        <v>2</v>
      </c>
      <c r="V17" s="21">
        <v>2</v>
      </c>
      <c r="W17" s="15"/>
    </row>
    <row r="18" spans="1:23" s="14" customFormat="1" ht="17.25" customHeight="1" x14ac:dyDescent="0.55000000000000004">
      <c r="A18" s="20" t="s">
        <v>13</v>
      </c>
      <c r="B18" s="18">
        <v>1</v>
      </c>
      <c r="C18" s="18">
        <v>0</v>
      </c>
      <c r="D18" s="18">
        <v>0</v>
      </c>
      <c r="E18" s="18">
        <v>0</v>
      </c>
      <c r="F18" s="18">
        <v>0</v>
      </c>
      <c r="G18" s="18">
        <v>0</v>
      </c>
      <c r="H18" s="18">
        <v>0</v>
      </c>
      <c r="I18" s="18">
        <v>0</v>
      </c>
      <c r="J18" s="18">
        <v>0</v>
      </c>
      <c r="K18" s="18">
        <v>0</v>
      </c>
      <c r="L18" s="18">
        <v>0</v>
      </c>
      <c r="M18" s="17">
        <v>0</v>
      </c>
      <c r="N18" s="17">
        <v>0</v>
      </c>
      <c r="O18" s="17">
        <v>0</v>
      </c>
      <c r="P18" s="17">
        <v>0</v>
      </c>
      <c r="Q18" s="18">
        <v>0</v>
      </c>
      <c r="R18" s="17">
        <v>0</v>
      </c>
      <c r="S18" s="17">
        <v>1</v>
      </c>
      <c r="T18" s="17">
        <v>0</v>
      </c>
      <c r="U18" s="17">
        <v>0</v>
      </c>
      <c r="V18" s="16">
        <v>0</v>
      </c>
      <c r="W18" s="15"/>
    </row>
    <row r="19" spans="1:23" s="14" customFormat="1" ht="17.25" customHeight="1" x14ac:dyDescent="0.55000000000000004">
      <c r="A19" s="20" t="s">
        <v>12</v>
      </c>
      <c r="B19" s="18" t="s">
        <v>2</v>
      </c>
      <c r="C19" s="18">
        <v>0</v>
      </c>
      <c r="D19" s="18">
        <v>0</v>
      </c>
      <c r="E19" s="18">
        <v>0</v>
      </c>
      <c r="F19" s="18">
        <v>0</v>
      </c>
      <c r="G19" s="18">
        <v>0</v>
      </c>
      <c r="H19" s="18">
        <v>0</v>
      </c>
      <c r="I19" s="18">
        <v>0</v>
      </c>
      <c r="J19" s="18">
        <v>0</v>
      </c>
      <c r="K19" s="18">
        <v>0</v>
      </c>
      <c r="L19" s="18">
        <v>0</v>
      </c>
      <c r="M19" s="17">
        <v>0</v>
      </c>
      <c r="N19" s="17">
        <v>0</v>
      </c>
      <c r="O19" s="17">
        <v>0</v>
      </c>
      <c r="P19" s="17">
        <v>0</v>
      </c>
      <c r="Q19" s="18">
        <v>0</v>
      </c>
      <c r="R19" s="17">
        <v>0</v>
      </c>
      <c r="S19" s="17">
        <v>0</v>
      </c>
      <c r="T19" s="17">
        <v>0</v>
      </c>
      <c r="U19" s="17">
        <v>0</v>
      </c>
      <c r="V19" s="16">
        <v>0</v>
      </c>
      <c r="W19" s="15"/>
    </row>
    <row r="20" spans="1:23" s="14" customFormat="1" ht="17.25" customHeight="1" x14ac:dyDescent="0.55000000000000004">
      <c r="A20" s="20" t="s">
        <v>11</v>
      </c>
      <c r="B20" s="18" t="s">
        <v>2</v>
      </c>
      <c r="C20" s="18">
        <v>0</v>
      </c>
      <c r="D20" s="18">
        <v>0</v>
      </c>
      <c r="E20" s="18">
        <v>0</v>
      </c>
      <c r="F20" s="18">
        <v>0</v>
      </c>
      <c r="G20" s="18">
        <v>0</v>
      </c>
      <c r="H20" s="18">
        <v>0</v>
      </c>
      <c r="I20" s="18">
        <v>0</v>
      </c>
      <c r="J20" s="18">
        <v>0</v>
      </c>
      <c r="K20" s="18">
        <v>0</v>
      </c>
      <c r="L20" s="18">
        <v>0</v>
      </c>
      <c r="M20" s="17">
        <v>0</v>
      </c>
      <c r="N20" s="17">
        <v>0</v>
      </c>
      <c r="O20" s="17">
        <v>0</v>
      </c>
      <c r="P20" s="17">
        <v>0</v>
      </c>
      <c r="Q20" s="18">
        <v>0</v>
      </c>
      <c r="R20" s="17">
        <v>0</v>
      </c>
      <c r="S20" s="17">
        <v>0</v>
      </c>
      <c r="T20" s="17">
        <v>0</v>
      </c>
      <c r="U20" s="17">
        <v>0</v>
      </c>
      <c r="V20" s="16">
        <v>0</v>
      </c>
      <c r="W20" s="15"/>
    </row>
    <row r="21" spans="1:23" s="14" customFormat="1" ht="17.25" customHeight="1" x14ac:dyDescent="0.55000000000000004">
      <c r="A21" s="20" t="s">
        <v>10</v>
      </c>
      <c r="B21" s="18">
        <v>1</v>
      </c>
      <c r="C21" s="18">
        <v>0</v>
      </c>
      <c r="D21" s="18"/>
      <c r="E21" s="18"/>
      <c r="F21" s="18"/>
      <c r="G21" s="18"/>
      <c r="H21" s="18"/>
      <c r="I21" s="18"/>
      <c r="J21" s="18">
        <v>0</v>
      </c>
      <c r="K21" s="18">
        <v>0</v>
      </c>
      <c r="L21" s="18">
        <v>0</v>
      </c>
      <c r="M21" s="17">
        <v>0</v>
      </c>
      <c r="N21" s="17">
        <v>0</v>
      </c>
      <c r="O21" s="17">
        <v>0</v>
      </c>
      <c r="P21" s="17">
        <v>0</v>
      </c>
      <c r="Q21" s="18">
        <v>0</v>
      </c>
      <c r="R21" s="17">
        <v>1</v>
      </c>
      <c r="S21" s="17">
        <v>0</v>
      </c>
      <c r="T21" s="17">
        <v>0</v>
      </c>
      <c r="U21" s="17">
        <v>0</v>
      </c>
      <c r="V21" s="16">
        <v>2</v>
      </c>
      <c r="W21" s="15"/>
    </row>
    <row r="22" spans="1:23" s="14" customFormat="1" ht="17.25" customHeight="1" x14ac:dyDescent="0.55000000000000004">
      <c r="A22" s="28" t="s">
        <v>9</v>
      </c>
      <c r="B22" s="27">
        <f>B23</f>
        <v>2</v>
      </c>
      <c r="C22" s="27" t="str">
        <f>C23</f>
        <v>-</v>
      </c>
      <c r="D22" s="27" t="str">
        <f>D23</f>
        <v>-</v>
      </c>
      <c r="E22" s="27" t="str">
        <f>E23</f>
        <v>-</v>
      </c>
      <c r="F22" s="27" t="str">
        <f>F23</f>
        <v>-</v>
      </c>
      <c r="G22" s="27" t="str">
        <f>G23</f>
        <v>-</v>
      </c>
      <c r="H22" s="27" t="str">
        <f>H23</f>
        <v>-</v>
      </c>
      <c r="I22" s="27" t="str">
        <f>I23</f>
        <v>-</v>
      </c>
      <c r="J22" s="27" t="str">
        <f>J23</f>
        <v>-</v>
      </c>
      <c r="K22" s="27" t="str">
        <f>K23</f>
        <v>-</v>
      </c>
      <c r="L22" s="27" t="str">
        <f>L23</f>
        <v>-</v>
      </c>
      <c r="M22" s="26" t="str">
        <f>M23</f>
        <v>-</v>
      </c>
      <c r="N22" s="26" t="str">
        <f>N23</f>
        <v>-</v>
      </c>
      <c r="O22" s="26" t="str">
        <f>O23</f>
        <v>-</v>
      </c>
      <c r="P22" s="26" t="str">
        <f>P23</f>
        <v>-</v>
      </c>
      <c r="Q22" s="27" t="str">
        <f>Q23</f>
        <v>-</v>
      </c>
      <c r="R22" s="26" t="str">
        <f>R23</f>
        <v>-</v>
      </c>
      <c r="S22" s="26">
        <f>S23</f>
        <v>1</v>
      </c>
      <c r="T22" s="26" t="str">
        <f>T23</f>
        <v>-</v>
      </c>
      <c r="U22" s="26">
        <f>U23</f>
        <v>1</v>
      </c>
      <c r="V22" s="25" t="str">
        <f>V23</f>
        <v>-</v>
      </c>
      <c r="W22" s="15"/>
    </row>
    <row r="23" spans="1:23" s="14" customFormat="1" ht="17.25" customHeight="1" x14ac:dyDescent="0.55000000000000004">
      <c r="A23" s="24" t="s">
        <v>8</v>
      </c>
      <c r="B23" s="23">
        <v>2</v>
      </c>
      <c r="C23" s="23" t="s">
        <v>2</v>
      </c>
      <c r="D23" s="23" t="s">
        <v>2</v>
      </c>
      <c r="E23" s="23" t="s">
        <v>2</v>
      </c>
      <c r="F23" s="23" t="s">
        <v>2</v>
      </c>
      <c r="G23" s="23" t="s">
        <v>2</v>
      </c>
      <c r="H23" s="23" t="s">
        <v>2</v>
      </c>
      <c r="I23" s="23" t="s">
        <v>2</v>
      </c>
      <c r="J23" s="23" t="s">
        <v>2</v>
      </c>
      <c r="K23" s="23" t="s">
        <v>2</v>
      </c>
      <c r="L23" s="23" t="s">
        <v>2</v>
      </c>
      <c r="M23" s="22" t="s">
        <v>2</v>
      </c>
      <c r="N23" s="22" t="s">
        <v>2</v>
      </c>
      <c r="O23" s="22" t="s">
        <v>2</v>
      </c>
      <c r="P23" s="22" t="s">
        <v>2</v>
      </c>
      <c r="Q23" s="23" t="s">
        <v>2</v>
      </c>
      <c r="R23" s="22" t="s">
        <v>2</v>
      </c>
      <c r="S23" s="22">
        <v>1</v>
      </c>
      <c r="T23" s="22" t="s">
        <v>2</v>
      </c>
      <c r="U23" s="22">
        <v>1</v>
      </c>
      <c r="V23" s="21" t="s">
        <v>2</v>
      </c>
      <c r="W23" s="15"/>
    </row>
    <row r="24" spans="1:23" s="14" customFormat="1" ht="17.25" customHeight="1" x14ac:dyDescent="0.55000000000000004">
      <c r="A24" s="20" t="s">
        <v>7</v>
      </c>
      <c r="B24" s="18" t="s">
        <v>2</v>
      </c>
      <c r="C24" s="18"/>
      <c r="D24" s="18" t="s">
        <v>2</v>
      </c>
      <c r="E24" s="18" t="s">
        <v>2</v>
      </c>
      <c r="F24" s="18" t="s">
        <v>2</v>
      </c>
      <c r="G24" s="18" t="s">
        <v>2</v>
      </c>
      <c r="H24" s="18" t="s">
        <v>2</v>
      </c>
      <c r="I24" s="18" t="s">
        <v>2</v>
      </c>
      <c r="J24" s="18" t="s">
        <v>2</v>
      </c>
      <c r="K24" s="18" t="s">
        <v>2</v>
      </c>
      <c r="L24" s="18" t="s">
        <v>2</v>
      </c>
      <c r="M24" s="17" t="s">
        <v>2</v>
      </c>
      <c r="N24" s="17" t="s">
        <v>2</v>
      </c>
      <c r="O24" s="17" t="s">
        <v>2</v>
      </c>
      <c r="P24" s="17" t="s">
        <v>2</v>
      </c>
      <c r="Q24" s="18" t="s">
        <v>2</v>
      </c>
      <c r="R24" s="17" t="s">
        <v>2</v>
      </c>
      <c r="S24" s="17" t="s">
        <v>2</v>
      </c>
      <c r="T24" s="17" t="s">
        <v>2</v>
      </c>
      <c r="U24" s="17" t="s">
        <v>2</v>
      </c>
      <c r="V24" s="16" t="s">
        <v>2</v>
      </c>
      <c r="W24" s="15"/>
    </row>
    <row r="25" spans="1:23" s="14" customFormat="1" ht="17.25" customHeight="1" x14ac:dyDescent="0.55000000000000004">
      <c r="A25" s="20" t="s">
        <v>6</v>
      </c>
      <c r="B25" s="18">
        <v>1</v>
      </c>
      <c r="C25" s="18"/>
      <c r="D25" s="18" t="s">
        <v>2</v>
      </c>
      <c r="E25" s="18" t="s">
        <v>2</v>
      </c>
      <c r="F25" s="18" t="s">
        <v>2</v>
      </c>
      <c r="G25" s="18" t="s">
        <v>2</v>
      </c>
      <c r="H25" s="18" t="s">
        <v>2</v>
      </c>
      <c r="I25" s="18" t="s">
        <v>2</v>
      </c>
      <c r="J25" s="18" t="s">
        <v>2</v>
      </c>
      <c r="K25" s="18" t="s">
        <v>2</v>
      </c>
      <c r="L25" s="18" t="s">
        <v>2</v>
      </c>
      <c r="M25" s="17" t="s">
        <v>2</v>
      </c>
      <c r="N25" s="17" t="s">
        <v>2</v>
      </c>
      <c r="O25" s="17" t="s">
        <v>2</v>
      </c>
      <c r="P25" s="17" t="s">
        <v>2</v>
      </c>
      <c r="Q25" s="18" t="s">
        <v>2</v>
      </c>
      <c r="R25" s="17" t="s">
        <v>2</v>
      </c>
      <c r="S25" s="17">
        <v>1</v>
      </c>
      <c r="T25" s="17" t="s">
        <v>2</v>
      </c>
      <c r="U25" s="17" t="s">
        <v>2</v>
      </c>
      <c r="V25" s="16" t="s">
        <v>2</v>
      </c>
      <c r="W25" s="15"/>
    </row>
    <row r="26" spans="1:23" s="14" customFormat="1" ht="17.25" customHeight="1" x14ac:dyDescent="0.55000000000000004">
      <c r="A26" s="20" t="s">
        <v>5</v>
      </c>
      <c r="B26" s="18">
        <v>1</v>
      </c>
      <c r="C26" s="18"/>
      <c r="D26" s="18" t="s">
        <v>2</v>
      </c>
      <c r="E26" s="18" t="s">
        <v>2</v>
      </c>
      <c r="F26" s="18" t="s">
        <v>2</v>
      </c>
      <c r="G26" s="18" t="s">
        <v>2</v>
      </c>
      <c r="H26" s="18" t="s">
        <v>2</v>
      </c>
      <c r="I26" s="18" t="s">
        <v>2</v>
      </c>
      <c r="J26" s="18" t="s">
        <v>2</v>
      </c>
      <c r="K26" s="18" t="s">
        <v>2</v>
      </c>
      <c r="L26" s="18" t="s">
        <v>2</v>
      </c>
      <c r="M26" s="17" t="s">
        <v>2</v>
      </c>
      <c r="N26" s="17" t="s">
        <v>2</v>
      </c>
      <c r="O26" s="17" t="s">
        <v>2</v>
      </c>
      <c r="P26" s="17" t="s">
        <v>2</v>
      </c>
      <c r="Q26" s="18" t="s">
        <v>2</v>
      </c>
      <c r="R26" s="17" t="s">
        <v>2</v>
      </c>
      <c r="S26" s="17" t="s">
        <v>2</v>
      </c>
      <c r="T26" s="17" t="s">
        <v>2</v>
      </c>
      <c r="U26" s="17">
        <v>1</v>
      </c>
      <c r="V26" s="16" t="s">
        <v>2</v>
      </c>
      <c r="W26" s="15"/>
    </row>
    <row r="27" spans="1:23" s="14" customFormat="1" ht="17.25" customHeight="1" x14ac:dyDescent="0.55000000000000004">
      <c r="A27" s="20" t="s">
        <v>4</v>
      </c>
      <c r="B27" s="18" t="s">
        <v>2</v>
      </c>
      <c r="C27" s="18"/>
      <c r="D27" s="18" t="s">
        <v>2</v>
      </c>
      <c r="E27" s="18" t="s">
        <v>2</v>
      </c>
      <c r="F27" s="18" t="s">
        <v>2</v>
      </c>
      <c r="G27" s="18" t="s">
        <v>2</v>
      </c>
      <c r="H27" s="18" t="s">
        <v>2</v>
      </c>
      <c r="I27" s="18" t="s">
        <v>2</v>
      </c>
      <c r="J27" s="18" t="s">
        <v>2</v>
      </c>
      <c r="K27" s="18" t="s">
        <v>2</v>
      </c>
      <c r="L27" s="18" t="s">
        <v>2</v>
      </c>
      <c r="M27" s="17" t="s">
        <v>2</v>
      </c>
      <c r="N27" s="17" t="s">
        <v>2</v>
      </c>
      <c r="O27" s="17" t="s">
        <v>2</v>
      </c>
      <c r="P27" s="17" t="s">
        <v>2</v>
      </c>
      <c r="Q27" s="18" t="s">
        <v>2</v>
      </c>
      <c r="R27" s="17" t="s">
        <v>2</v>
      </c>
      <c r="S27" s="17" t="s">
        <v>2</v>
      </c>
      <c r="T27" s="17" t="s">
        <v>2</v>
      </c>
      <c r="U27" s="17" t="s">
        <v>2</v>
      </c>
      <c r="V27" s="16" t="s">
        <v>2</v>
      </c>
      <c r="W27" s="15"/>
    </row>
    <row r="28" spans="1:23" s="14" customFormat="1" ht="17.25" customHeight="1" x14ac:dyDescent="0.55000000000000004">
      <c r="A28" s="19" t="s">
        <v>3</v>
      </c>
      <c r="B28" s="18" t="s">
        <v>2</v>
      </c>
      <c r="C28" s="18"/>
      <c r="D28" s="18" t="s">
        <v>2</v>
      </c>
      <c r="E28" s="18" t="s">
        <v>2</v>
      </c>
      <c r="F28" s="18" t="s">
        <v>2</v>
      </c>
      <c r="G28" s="18" t="s">
        <v>2</v>
      </c>
      <c r="H28" s="18" t="s">
        <v>2</v>
      </c>
      <c r="I28" s="18" t="s">
        <v>2</v>
      </c>
      <c r="J28" s="18" t="s">
        <v>2</v>
      </c>
      <c r="K28" s="18" t="s">
        <v>2</v>
      </c>
      <c r="L28" s="18" t="s">
        <v>2</v>
      </c>
      <c r="M28" s="17" t="s">
        <v>2</v>
      </c>
      <c r="N28" s="17" t="s">
        <v>2</v>
      </c>
      <c r="O28" s="17" t="s">
        <v>2</v>
      </c>
      <c r="P28" s="17" t="s">
        <v>2</v>
      </c>
      <c r="Q28" s="18" t="s">
        <v>2</v>
      </c>
      <c r="R28" s="17" t="s">
        <v>2</v>
      </c>
      <c r="S28" s="17" t="s">
        <v>2</v>
      </c>
      <c r="T28" s="17" t="s">
        <v>2</v>
      </c>
      <c r="U28" s="17" t="s">
        <v>2</v>
      </c>
      <c r="V28" s="16" t="s">
        <v>2</v>
      </c>
      <c r="W28" s="15"/>
    </row>
    <row r="29" spans="1:23" s="5" customFormat="1" ht="12" customHeight="1" x14ac:dyDescent="0.55000000000000004">
      <c r="A29" s="13" t="s">
        <v>1</v>
      </c>
      <c r="B29" s="12"/>
      <c r="C29" s="12"/>
      <c r="D29" s="12"/>
      <c r="E29" s="12"/>
      <c r="F29" s="12"/>
      <c r="G29" s="12"/>
      <c r="H29" s="12"/>
      <c r="I29" s="12"/>
      <c r="J29" s="12"/>
      <c r="K29" s="12"/>
      <c r="L29" s="12"/>
      <c r="M29" s="12"/>
      <c r="N29" s="12"/>
      <c r="O29" s="12"/>
      <c r="P29" s="7"/>
      <c r="Q29" s="7"/>
      <c r="R29" s="11"/>
      <c r="S29" s="11"/>
      <c r="T29" s="11"/>
      <c r="U29" s="11"/>
      <c r="V29" s="11"/>
    </row>
    <row r="30" spans="1:23" s="5" customFormat="1" ht="12" customHeight="1" x14ac:dyDescent="0.55000000000000004">
      <c r="A30" s="10" t="s">
        <v>0</v>
      </c>
      <c r="B30" s="9"/>
      <c r="C30" s="9"/>
      <c r="D30" s="9"/>
      <c r="E30" s="9"/>
      <c r="F30" s="9"/>
      <c r="G30" s="9"/>
      <c r="H30" s="9"/>
      <c r="I30" s="9"/>
      <c r="J30" s="9"/>
      <c r="K30" s="9"/>
      <c r="L30" s="9"/>
      <c r="M30" s="9"/>
      <c r="N30" s="9"/>
      <c r="O30" s="9"/>
      <c r="P30" s="7"/>
      <c r="Q30" s="7"/>
    </row>
    <row r="31" spans="1:23" s="5" customFormat="1" ht="12" customHeight="1" x14ac:dyDescent="0.55000000000000004">
      <c r="A31" s="8"/>
      <c r="B31" s="7"/>
      <c r="C31" s="7"/>
      <c r="D31" s="7"/>
      <c r="E31" s="7"/>
      <c r="F31" s="7"/>
      <c r="G31" s="7"/>
      <c r="H31" s="7"/>
      <c r="I31" s="7"/>
      <c r="J31" s="7"/>
      <c r="K31" s="7"/>
      <c r="L31" s="7"/>
      <c r="M31" s="7"/>
      <c r="N31" s="7"/>
      <c r="O31" s="7"/>
      <c r="P31" s="7"/>
      <c r="Q31" s="7"/>
    </row>
    <row r="32" spans="1:23" s="5" customFormat="1" ht="12" customHeight="1" x14ac:dyDescent="0.55000000000000004">
      <c r="A32" s="8"/>
      <c r="B32" s="7"/>
      <c r="C32" s="7"/>
      <c r="D32" s="7"/>
      <c r="E32" s="7"/>
      <c r="F32" s="7"/>
      <c r="G32" s="7"/>
      <c r="H32" s="7"/>
      <c r="I32" s="7"/>
      <c r="J32" s="7"/>
      <c r="K32" s="7"/>
      <c r="L32" s="7"/>
      <c r="M32" s="7"/>
      <c r="N32" s="7"/>
      <c r="O32" s="7"/>
      <c r="P32" s="7"/>
      <c r="Q32" s="7"/>
    </row>
    <row r="33" spans="1:23" s="5" customFormat="1" ht="12" customHeight="1" x14ac:dyDescent="0.55000000000000004">
      <c r="A33" s="8"/>
      <c r="B33" s="7"/>
      <c r="C33" s="7"/>
      <c r="D33" s="7"/>
      <c r="E33" s="7"/>
      <c r="F33" s="7"/>
      <c r="G33" s="7"/>
      <c r="H33" s="7"/>
      <c r="I33" s="7"/>
      <c r="J33" s="7"/>
      <c r="K33" s="7"/>
      <c r="L33" s="7"/>
      <c r="M33" s="7"/>
      <c r="N33" s="7"/>
      <c r="O33" s="7"/>
      <c r="P33" s="7"/>
      <c r="Q33" s="7"/>
    </row>
    <row r="34" spans="1:23" s="5" customFormat="1" ht="14.25" customHeight="1" x14ac:dyDescent="0.55000000000000004">
      <c r="A34" s="6"/>
      <c r="B34" s="6"/>
      <c r="C34" s="6"/>
      <c r="D34" s="6"/>
      <c r="E34" s="6"/>
      <c r="F34" s="6"/>
      <c r="G34" s="6"/>
      <c r="H34" s="6"/>
      <c r="I34" s="6"/>
      <c r="J34" s="6"/>
      <c r="K34" s="6"/>
      <c r="L34" s="6"/>
      <c r="M34" s="6"/>
      <c r="N34" s="6"/>
      <c r="O34" s="6"/>
      <c r="P34" s="6"/>
      <c r="Q34" s="6"/>
      <c r="R34" s="6"/>
      <c r="S34" s="6"/>
      <c r="T34" s="6"/>
      <c r="U34" s="6"/>
      <c r="V34" s="6"/>
      <c r="W34" s="6"/>
    </row>
    <row r="35" spans="1:23" ht="12" customHeight="1" x14ac:dyDescent="0.45">
      <c r="A35" s="4"/>
      <c r="P35" s="3"/>
      <c r="Q35" s="3"/>
    </row>
  </sheetData>
  <mergeCells count="1">
    <mergeCell ref="A34:W34"/>
  </mergeCells>
  <phoneticPr fontId="3"/>
  <pageMargins left="0.74" right="0.78740157480314965" top="0.78740157480314965" bottom="0.78740157480314965" header="0" footer="0"/>
  <pageSetup paperSize="9" scale="85" pageOrder="overThenDown" orientation="landscape" r:id="rId1"/>
  <headerFooter alignWithMargins="0"/>
  <rowBreaks count="3" manualBreakCount="3">
    <brk id="10017" min="286" max="27697" man="1"/>
    <brk id="16525" min="282" max="36097" man="1"/>
    <brk id="22817" min="278" max="4256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5"/>
  <sheetViews>
    <sheetView showGridLines="0" showOutlineSymbols="0" view="pageBreakPreview" zoomScaleNormal="75" workbookViewId="0">
      <pane xSplit="1" ySplit="7" topLeftCell="B23" activePane="bottomRight" state="frozen"/>
      <selection activeCell="A16" sqref="A16:V28"/>
      <selection pane="topRight" activeCell="A16" sqref="A16:V28"/>
      <selection pane="bottomLeft" activeCell="A16" sqref="A16:V28"/>
      <selection pane="bottomRight" activeCell="A16" sqref="A16:V28"/>
    </sheetView>
  </sheetViews>
  <sheetFormatPr defaultColWidth="8.26953125" defaultRowHeight="15" x14ac:dyDescent="0.45"/>
  <cols>
    <col min="1" max="1" width="11.6328125" style="2" customWidth="1"/>
    <col min="2" max="2" width="7.81640625" style="1" customWidth="1"/>
    <col min="3" max="6" width="5.54296875" style="1" customWidth="1"/>
    <col min="7" max="20" width="6.81640625" style="1" customWidth="1"/>
    <col min="21" max="21" width="6.453125" style="1" customWidth="1"/>
    <col min="22" max="16384" width="8.26953125" style="1"/>
  </cols>
  <sheetData>
    <row r="1" spans="1:23" s="5" customFormat="1" ht="18" x14ac:dyDescent="0.55000000000000004">
      <c r="A1" s="50" t="s">
        <v>56</v>
      </c>
      <c r="B1" s="50"/>
      <c r="C1" s="50"/>
      <c r="D1" s="50"/>
      <c r="E1" s="50"/>
      <c r="F1" s="50"/>
      <c r="G1" s="49"/>
      <c r="H1" s="49"/>
      <c r="I1" s="49"/>
      <c r="J1" s="49"/>
      <c r="K1" s="49"/>
      <c r="L1" s="49"/>
      <c r="M1" s="49"/>
      <c r="N1" s="49"/>
      <c r="O1" s="35"/>
      <c r="P1" s="47"/>
      <c r="Q1" s="47"/>
      <c r="R1" s="46"/>
      <c r="S1" s="46"/>
      <c r="T1" s="46"/>
      <c r="U1" s="46"/>
      <c r="V1" s="45" t="s">
        <v>55</v>
      </c>
    </row>
    <row r="2" spans="1:23" s="35" customFormat="1" ht="44.25" customHeight="1" x14ac:dyDescent="0.55000000000000004">
      <c r="A2" s="44"/>
      <c r="B2" s="43" t="s">
        <v>49</v>
      </c>
      <c r="C2" s="39" t="s">
        <v>48</v>
      </c>
      <c r="D2" s="39" t="s">
        <v>47</v>
      </c>
      <c r="E2" s="39" t="s">
        <v>46</v>
      </c>
      <c r="F2" s="39" t="s">
        <v>45</v>
      </c>
      <c r="G2" s="39" t="s">
        <v>44</v>
      </c>
      <c r="H2" s="39" t="s">
        <v>43</v>
      </c>
      <c r="I2" s="39" t="s">
        <v>42</v>
      </c>
      <c r="J2" s="39" t="s">
        <v>41</v>
      </c>
      <c r="K2" s="39" t="s">
        <v>40</v>
      </c>
      <c r="L2" s="39" t="s">
        <v>39</v>
      </c>
      <c r="M2" s="42" t="s">
        <v>38</v>
      </c>
      <c r="N2" s="39" t="s">
        <v>37</v>
      </c>
      <c r="O2" s="41" t="s">
        <v>36</v>
      </c>
      <c r="P2" s="39" t="s">
        <v>35</v>
      </c>
      <c r="Q2" s="39" t="s">
        <v>34</v>
      </c>
      <c r="R2" s="39" t="s">
        <v>33</v>
      </c>
      <c r="S2" s="39" t="s">
        <v>32</v>
      </c>
      <c r="T2" s="39" t="s">
        <v>31</v>
      </c>
      <c r="U2" s="42" t="s">
        <v>30</v>
      </c>
      <c r="V2" s="37" t="s">
        <v>29</v>
      </c>
      <c r="W2" s="36"/>
    </row>
    <row r="3" spans="1:23" s="59" customFormat="1" ht="17.25" customHeight="1" x14ac:dyDescent="0.55000000000000004">
      <c r="A3" s="28" t="s">
        <v>28</v>
      </c>
      <c r="B3" s="34">
        <f>IF(SUM(C3:U3)=0,"-",SUM(C3:U3))</f>
        <v>37134</v>
      </c>
      <c r="C3" s="34">
        <v>68</v>
      </c>
      <c r="D3" s="34">
        <v>27</v>
      </c>
      <c r="E3" s="34">
        <v>41</v>
      </c>
      <c r="F3" s="34">
        <v>239</v>
      </c>
      <c r="G3" s="34">
        <v>1300</v>
      </c>
      <c r="H3" s="34">
        <v>1667</v>
      </c>
      <c r="I3" s="34">
        <v>1367</v>
      </c>
      <c r="J3" s="34">
        <v>1277</v>
      </c>
      <c r="K3" s="34">
        <v>1407</v>
      </c>
      <c r="L3" s="34">
        <v>1751</v>
      </c>
      <c r="M3" s="33">
        <v>1747</v>
      </c>
      <c r="N3" s="33">
        <v>1749</v>
      </c>
      <c r="O3" s="33">
        <v>1898</v>
      </c>
      <c r="P3" s="33">
        <v>2753</v>
      </c>
      <c r="Q3" s="33">
        <v>3133</v>
      </c>
      <c r="R3" s="33">
        <v>4153</v>
      </c>
      <c r="S3" s="33">
        <v>4646</v>
      </c>
      <c r="T3" s="33">
        <v>4558</v>
      </c>
      <c r="U3" s="33">
        <v>3353</v>
      </c>
      <c r="V3" s="32">
        <v>12878</v>
      </c>
      <c r="W3" s="60"/>
    </row>
    <row r="4" spans="1:23" s="59" customFormat="1" ht="17.25" customHeight="1" x14ac:dyDescent="0.55000000000000004">
      <c r="A4" s="28" t="s">
        <v>27</v>
      </c>
      <c r="B4" s="34">
        <f>IF(SUM(C4:U4)=0,"-",SUM(C4:U4))</f>
        <v>1202</v>
      </c>
      <c r="C4" s="34">
        <v>2</v>
      </c>
      <c r="D4" s="34">
        <v>0</v>
      </c>
      <c r="E4" s="34">
        <v>0</v>
      </c>
      <c r="F4" s="34">
        <v>1</v>
      </c>
      <c r="G4" s="34">
        <v>19</v>
      </c>
      <c r="H4" s="34">
        <v>34</v>
      </c>
      <c r="I4" s="34">
        <v>33</v>
      </c>
      <c r="J4" s="34">
        <v>36</v>
      </c>
      <c r="K4" s="34">
        <v>34</v>
      </c>
      <c r="L4" s="34">
        <v>46</v>
      </c>
      <c r="M4" s="33">
        <v>44</v>
      </c>
      <c r="N4" s="33">
        <v>54</v>
      </c>
      <c r="O4" s="33">
        <v>56</v>
      </c>
      <c r="P4" s="33">
        <v>88</v>
      </c>
      <c r="Q4" s="33">
        <v>107</v>
      </c>
      <c r="R4" s="33">
        <v>148</v>
      </c>
      <c r="S4" s="33">
        <v>173</v>
      </c>
      <c r="T4" s="33">
        <v>181</v>
      </c>
      <c r="U4" s="33">
        <v>146</v>
      </c>
      <c r="V4" s="32">
        <v>437</v>
      </c>
      <c r="W4" s="60"/>
    </row>
    <row r="5" spans="1:23" s="59" customFormat="1" ht="17.25" customHeight="1" x14ac:dyDescent="0.55000000000000004">
      <c r="A5" s="28" t="s">
        <v>26</v>
      </c>
      <c r="B5" s="34">
        <f>SUM(B6:B7)</f>
        <v>95</v>
      </c>
      <c r="C5" s="34">
        <f>SUM(C6:C7)</f>
        <v>0</v>
      </c>
      <c r="D5" s="34">
        <f>SUM(D6:D7)</f>
        <v>0</v>
      </c>
      <c r="E5" s="34">
        <f>SUM(E6:E7)</f>
        <v>0</v>
      </c>
      <c r="F5" s="34">
        <f>SUM(F6:F7)</f>
        <v>0</v>
      </c>
      <c r="G5" s="34">
        <f>SUM(G6:G7)</f>
        <v>1</v>
      </c>
      <c r="H5" s="34">
        <f>SUM(H6:H7)</f>
        <v>2</v>
      </c>
      <c r="I5" s="34">
        <f>SUM(I6:I7)</f>
        <v>1</v>
      </c>
      <c r="J5" s="34">
        <f>SUM(J6:J7)</f>
        <v>3</v>
      </c>
      <c r="K5" s="34">
        <f>SUM(K6:K7)</f>
        <v>1</v>
      </c>
      <c r="L5" s="34">
        <f>SUM(L6:L7)</f>
        <v>3</v>
      </c>
      <c r="M5" s="34">
        <f>SUM(M6:M7)</f>
        <v>1</v>
      </c>
      <c r="N5" s="34">
        <f>SUM(N6:N7)</f>
        <v>1</v>
      </c>
      <c r="O5" s="34">
        <f>SUM(O6:O7)</f>
        <v>4</v>
      </c>
      <c r="P5" s="34">
        <f>SUM(P6:P7)</f>
        <v>8</v>
      </c>
      <c r="Q5" s="34">
        <f>SUM(Q6:Q7)</f>
        <v>14</v>
      </c>
      <c r="R5" s="34">
        <f>SUM(R6:R7)</f>
        <v>12</v>
      </c>
      <c r="S5" s="34">
        <f>SUM(S6:S7)</f>
        <v>16</v>
      </c>
      <c r="T5" s="34">
        <f>SUM(T6:T7)</f>
        <v>16</v>
      </c>
      <c r="U5" s="34">
        <f>SUM(U6:U7)</f>
        <v>12</v>
      </c>
      <c r="V5" s="34">
        <f>SUM(V6:V7)</f>
        <v>21</v>
      </c>
      <c r="W5" s="60"/>
    </row>
    <row r="6" spans="1:23" s="14" customFormat="1" ht="17.25" customHeight="1" x14ac:dyDescent="0.55000000000000004">
      <c r="A6" s="29" t="s">
        <v>25</v>
      </c>
      <c r="B6" s="57">
        <f>SUM(C6:U6)</f>
        <v>62</v>
      </c>
      <c r="C6" s="57">
        <v>0</v>
      </c>
      <c r="D6" s="57">
        <v>0</v>
      </c>
      <c r="E6" s="57">
        <v>0</v>
      </c>
      <c r="F6" s="57">
        <v>0</v>
      </c>
      <c r="G6" s="57">
        <v>0</v>
      </c>
      <c r="H6" s="57">
        <v>1</v>
      </c>
      <c r="I6" s="57">
        <v>1</v>
      </c>
      <c r="J6" s="57">
        <v>2</v>
      </c>
      <c r="K6" s="57">
        <v>1</v>
      </c>
      <c r="L6" s="57">
        <v>2</v>
      </c>
      <c r="M6" s="56">
        <v>1</v>
      </c>
      <c r="N6" s="56">
        <v>1</v>
      </c>
      <c r="O6" s="56">
        <v>2</v>
      </c>
      <c r="P6" s="56">
        <v>8</v>
      </c>
      <c r="Q6" s="57">
        <v>10</v>
      </c>
      <c r="R6" s="56">
        <v>7</v>
      </c>
      <c r="S6" s="56">
        <v>10</v>
      </c>
      <c r="T6" s="56">
        <v>9</v>
      </c>
      <c r="U6" s="56">
        <v>7</v>
      </c>
      <c r="V6" s="55">
        <v>14</v>
      </c>
      <c r="W6" s="15"/>
    </row>
    <row r="7" spans="1:23" s="14" customFormat="1" ht="17.25" customHeight="1" x14ac:dyDescent="0.55000000000000004">
      <c r="A7" s="29" t="s">
        <v>24</v>
      </c>
      <c r="B7" s="57">
        <f>IF(SUM(C7:U7)=0,"-",SUM(C7:U7))</f>
        <v>33</v>
      </c>
      <c r="C7" s="57" t="str">
        <f>IF(SUM(C8:C15)=0,"-",SUM(C8:C15))</f>
        <v>-</v>
      </c>
      <c r="D7" s="57" t="str">
        <f>IF(SUM(D8:D15)=0,"-",SUM(D8:D15))</f>
        <v>-</v>
      </c>
      <c r="E7" s="57" t="str">
        <f>IF(SUM(E8:E15)=0,"-",SUM(E8:E15))</f>
        <v>-</v>
      </c>
      <c r="F7" s="57" t="str">
        <f>IF(SUM(F8:F15)=0,"-",SUM(F8:F15))</f>
        <v>-</v>
      </c>
      <c r="G7" s="57">
        <f>IF(SUM(G8:G15)=0,"-",SUM(G8:G15))</f>
        <v>1</v>
      </c>
      <c r="H7" s="57">
        <f>IF(SUM(H8:H15)=0,"-",SUM(H8:H15))</f>
        <v>1</v>
      </c>
      <c r="I7" s="57" t="str">
        <f>IF(SUM(I8:I15)=0,"-",SUM(I8:I15))</f>
        <v>-</v>
      </c>
      <c r="J7" s="57">
        <f>IF(SUM(J8:J15)=0,"-",SUM(J8:J15))</f>
        <v>1</v>
      </c>
      <c r="K7" s="57" t="str">
        <f>IF(SUM(K8:K15)=0,"-",SUM(K8:K15))</f>
        <v>-</v>
      </c>
      <c r="L7" s="57">
        <f>IF(SUM(L8:L15)=0,"-",SUM(L8:L15))</f>
        <v>1</v>
      </c>
      <c r="M7" s="57" t="str">
        <f>IF(SUM(M8:M15)=0,"-",SUM(M8:M15))</f>
        <v>-</v>
      </c>
      <c r="N7" s="57" t="str">
        <f>IF(SUM(N8:N15)=0,"-",SUM(N8:N15))</f>
        <v>-</v>
      </c>
      <c r="O7" s="57">
        <f>IF(SUM(O8:O15)=0,"-",SUM(O8:O15))</f>
        <v>2</v>
      </c>
      <c r="P7" s="57" t="str">
        <f>IF(SUM(P8:P15)=0,"-",SUM(P8:P15))</f>
        <v>-</v>
      </c>
      <c r="Q7" s="57">
        <f>IF(SUM(Q8:Q15)=0,"-",SUM(Q8:Q15))</f>
        <v>4</v>
      </c>
      <c r="R7" s="57">
        <f>IF(SUM(R8:R15)=0,"-",SUM(R8:R15))</f>
        <v>5</v>
      </c>
      <c r="S7" s="57">
        <f>IF(SUM(S8:S15)=0,"-",SUM(S8:S15))</f>
        <v>6</v>
      </c>
      <c r="T7" s="57">
        <f>IF(SUM(T8:T15)=0,"-",SUM(T8:T15))</f>
        <v>7</v>
      </c>
      <c r="U7" s="57">
        <f>IF(SUM(U8:U15)=0,"-",SUM(U8:U15))</f>
        <v>5</v>
      </c>
      <c r="V7" s="57">
        <f>IF(SUM(V8:V15)=0,"-",SUM(V8:V15))</f>
        <v>7</v>
      </c>
      <c r="W7" s="15"/>
    </row>
    <row r="8" spans="1:23" s="14" customFormat="1" ht="17.25" customHeight="1" x14ac:dyDescent="0.55000000000000004">
      <c r="A8" s="19" t="s">
        <v>23</v>
      </c>
      <c r="B8" s="54">
        <f>IF(SUM(C8:U8)=0,"-",SUM(C8:U8))</f>
        <v>11</v>
      </c>
      <c r="C8" s="54">
        <v>0</v>
      </c>
      <c r="D8" s="54">
        <v>0</v>
      </c>
      <c r="E8" s="54">
        <v>0</v>
      </c>
      <c r="F8" s="54">
        <v>0</v>
      </c>
      <c r="G8" s="54">
        <v>0</v>
      </c>
      <c r="H8" s="54">
        <v>0</v>
      </c>
      <c r="I8" s="54">
        <v>0</v>
      </c>
      <c r="J8" s="54">
        <v>0</v>
      </c>
      <c r="K8" s="54">
        <v>0</v>
      </c>
      <c r="L8" s="54">
        <v>1</v>
      </c>
      <c r="M8" s="53">
        <v>0</v>
      </c>
      <c r="N8" s="53">
        <v>0</v>
      </c>
      <c r="O8" s="53">
        <v>0</v>
      </c>
      <c r="P8" s="53">
        <v>0</v>
      </c>
      <c r="Q8" s="53">
        <v>2</v>
      </c>
      <c r="R8" s="53">
        <v>1</v>
      </c>
      <c r="S8" s="53">
        <v>2</v>
      </c>
      <c r="T8" s="53">
        <v>3</v>
      </c>
      <c r="U8" s="53">
        <v>2</v>
      </c>
      <c r="V8" s="52">
        <v>4</v>
      </c>
      <c r="W8" s="15"/>
    </row>
    <row r="9" spans="1:23" s="14" customFormat="1" ht="17.25" customHeight="1" x14ac:dyDescent="0.55000000000000004">
      <c r="A9" s="19" t="s">
        <v>22</v>
      </c>
      <c r="B9" s="54">
        <f>IF(SUM(C9:U9)=0,"-",SUM(C9:U9))</f>
        <v>2</v>
      </c>
      <c r="C9" s="54">
        <v>0</v>
      </c>
      <c r="D9" s="54">
        <v>0</v>
      </c>
      <c r="E9" s="54">
        <v>0</v>
      </c>
      <c r="F9" s="54">
        <v>0</v>
      </c>
      <c r="G9" s="54">
        <v>0</v>
      </c>
      <c r="H9" s="54">
        <v>0</v>
      </c>
      <c r="I9" s="54">
        <v>0</v>
      </c>
      <c r="J9" s="54">
        <v>1</v>
      </c>
      <c r="K9" s="54">
        <v>0</v>
      </c>
      <c r="L9" s="54">
        <v>0</v>
      </c>
      <c r="M9" s="53">
        <v>0</v>
      </c>
      <c r="N9" s="53">
        <v>0</v>
      </c>
      <c r="O9" s="53">
        <v>0</v>
      </c>
      <c r="P9" s="53">
        <v>0</v>
      </c>
      <c r="Q9" s="53">
        <v>0</v>
      </c>
      <c r="R9" s="53">
        <v>0</v>
      </c>
      <c r="S9" s="53">
        <v>0</v>
      </c>
      <c r="T9" s="53">
        <v>1</v>
      </c>
      <c r="U9" s="53">
        <v>0</v>
      </c>
      <c r="V9" s="52">
        <v>0</v>
      </c>
      <c r="W9" s="15"/>
    </row>
    <row r="10" spans="1:23" s="14" customFormat="1" ht="17.25" customHeight="1" x14ac:dyDescent="0.55000000000000004">
      <c r="A10" s="19" t="s">
        <v>21</v>
      </c>
      <c r="B10" s="54">
        <f>IF(SUM(C10:U10)=0,"-",SUM(C10:U10))</f>
        <v>2</v>
      </c>
      <c r="C10" s="54">
        <v>0</v>
      </c>
      <c r="D10" s="54">
        <v>0</v>
      </c>
      <c r="E10" s="54">
        <v>0</v>
      </c>
      <c r="F10" s="54">
        <v>0</v>
      </c>
      <c r="G10" s="54">
        <v>0</v>
      </c>
      <c r="H10" s="54">
        <v>0</v>
      </c>
      <c r="I10" s="54">
        <v>0</v>
      </c>
      <c r="J10" s="54">
        <v>0</v>
      </c>
      <c r="K10" s="54">
        <v>0</v>
      </c>
      <c r="L10" s="54">
        <v>0</v>
      </c>
      <c r="M10" s="53">
        <v>0</v>
      </c>
      <c r="N10" s="53">
        <v>0</v>
      </c>
      <c r="O10" s="53">
        <v>0</v>
      </c>
      <c r="P10" s="53">
        <v>0</v>
      </c>
      <c r="Q10" s="53">
        <v>0</v>
      </c>
      <c r="R10" s="53">
        <v>0</v>
      </c>
      <c r="S10" s="53">
        <v>1</v>
      </c>
      <c r="T10" s="53">
        <v>0</v>
      </c>
      <c r="U10" s="53">
        <v>1</v>
      </c>
      <c r="V10" s="52">
        <v>0</v>
      </c>
      <c r="W10" s="15"/>
    </row>
    <row r="11" spans="1:23" s="14" customFormat="1" ht="17.25" customHeight="1" x14ac:dyDescent="0.55000000000000004">
      <c r="A11" s="19" t="s">
        <v>20</v>
      </c>
      <c r="B11" s="54">
        <f>IF(SUM(C11:U11)=0,"-",SUM(C11:U11))</f>
        <v>1</v>
      </c>
      <c r="C11" s="54">
        <v>0</v>
      </c>
      <c r="D11" s="54">
        <v>0</v>
      </c>
      <c r="E11" s="54">
        <v>0</v>
      </c>
      <c r="F11" s="54">
        <v>0</v>
      </c>
      <c r="G11" s="54">
        <v>0</v>
      </c>
      <c r="H11" s="54">
        <v>0</v>
      </c>
      <c r="I11" s="54">
        <v>0</v>
      </c>
      <c r="J11" s="54">
        <v>0</v>
      </c>
      <c r="K11" s="54">
        <v>0</v>
      </c>
      <c r="L11" s="54">
        <v>0</v>
      </c>
      <c r="M11" s="53">
        <v>0</v>
      </c>
      <c r="N11" s="53">
        <v>0</v>
      </c>
      <c r="O11" s="53">
        <v>0</v>
      </c>
      <c r="P11" s="53">
        <v>0</v>
      </c>
      <c r="Q11" s="53">
        <v>0</v>
      </c>
      <c r="R11" s="53">
        <v>0</v>
      </c>
      <c r="S11" s="53">
        <v>0</v>
      </c>
      <c r="T11" s="53">
        <v>0</v>
      </c>
      <c r="U11" s="53">
        <v>1</v>
      </c>
      <c r="V11" s="52">
        <v>0</v>
      </c>
      <c r="W11" s="15"/>
    </row>
    <row r="12" spans="1:23" s="14" customFormat="1" ht="17.25" customHeight="1" x14ac:dyDescent="0.55000000000000004">
      <c r="A12" s="19" t="s">
        <v>19</v>
      </c>
      <c r="B12" s="54">
        <f>IF(SUM(C12:U12)=0,"-",SUM(C12:U12))</f>
        <v>2</v>
      </c>
      <c r="C12" s="54">
        <v>0</v>
      </c>
      <c r="D12" s="54">
        <v>0</v>
      </c>
      <c r="E12" s="54">
        <v>0</v>
      </c>
      <c r="F12" s="54">
        <v>0</v>
      </c>
      <c r="G12" s="54">
        <v>0</v>
      </c>
      <c r="H12" s="54">
        <v>0</v>
      </c>
      <c r="I12" s="54">
        <v>0</v>
      </c>
      <c r="J12" s="54">
        <v>0</v>
      </c>
      <c r="K12" s="54">
        <v>0</v>
      </c>
      <c r="L12" s="54">
        <v>0</v>
      </c>
      <c r="M12" s="53">
        <v>0</v>
      </c>
      <c r="N12" s="53">
        <v>0</v>
      </c>
      <c r="O12" s="53">
        <v>1</v>
      </c>
      <c r="P12" s="53">
        <v>0</v>
      </c>
      <c r="Q12" s="53">
        <v>1</v>
      </c>
      <c r="R12" s="53">
        <v>0</v>
      </c>
      <c r="S12" s="53">
        <v>0</v>
      </c>
      <c r="T12" s="53">
        <v>0</v>
      </c>
      <c r="U12" s="53">
        <v>0</v>
      </c>
      <c r="V12" s="52">
        <v>1</v>
      </c>
      <c r="W12" s="15"/>
    </row>
    <row r="13" spans="1:23" s="14" customFormat="1" ht="17.25" customHeight="1" x14ac:dyDescent="0.55000000000000004">
      <c r="A13" s="19" t="s">
        <v>18</v>
      </c>
      <c r="B13" s="54">
        <f>IF(SUM(C13:U13)=0,"-",SUM(C13:U13))</f>
        <v>9</v>
      </c>
      <c r="C13" s="54">
        <v>0</v>
      </c>
      <c r="D13" s="54">
        <v>0</v>
      </c>
      <c r="E13" s="54">
        <v>0</v>
      </c>
      <c r="F13" s="54">
        <v>0</v>
      </c>
      <c r="G13" s="54">
        <v>0</v>
      </c>
      <c r="H13" s="54">
        <v>0</v>
      </c>
      <c r="I13" s="54">
        <v>0</v>
      </c>
      <c r="J13" s="54">
        <v>0</v>
      </c>
      <c r="K13" s="54">
        <v>0</v>
      </c>
      <c r="L13" s="54">
        <v>0</v>
      </c>
      <c r="M13" s="53">
        <v>0</v>
      </c>
      <c r="N13" s="53">
        <v>0</v>
      </c>
      <c r="O13" s="53">
        <v>1</v>
      </c>
      <c r="P13" s="53">
        <v>0</v>
      </c>
      <c r="Q13" s="53">
        <v>1</v>
      </c>
      <c r="R13" s="53">
        <v>0</v>
      </c>
      <c r="S13" s="53">
        <v>3</v>
      </c>
      <c r="T13" s="53">
        <v>3</v>
      </c>
      <c r="U13" s="53">
        <v>1</v>
      </c>
      <c r="V13" s="52">
        <v>1</v>
      </c>
      <c r="W13" s="15"/>
    </row>
    <row r="14" spans="1:23" s="14" customFormat="1" ht="17.25" customHeight="1" x14ac:dyDescent="0.55000000000000004">
      <c r="A14" s="19" t="s">
        <v>17</v>
      </c>
      <c r="B14" s="54" t="str">
        <f>IF(SUM(C14:U14)=0,"-",SUM(C14:U14))</f>
        <v>-</v>
      </c>
      <c r="C14" s="54">
        <v>0</v>
      </c>
      <c r="D14" s="54">
        <v>0</v>
      </c>
      <c r="E14" s="54">
        <v>0</v>
      </c>
      <c r="F14" s="54">
        <v>0</v>
      </c>
      <c r="G14" s="54">
        <v>0</v>
      </c>
      <c r="H14" s="54">
        <v>0</v>
      </c>
      <c r="I14" s="54">
        <v>0</v>
      </c>
      <c r="J14" s="54">
        <v>0</v>
      </c>
      <c r="K14" s="54">
        <v>0</v>
      </c>
      <c r="L14" s="54">
        <v>0</v>
      </c>
      <c r="M14" s="53">
        <v>0</v>
      </c>
      <c r="N14" s="53">
        <v>0</v>
      </c>
      <c r="O14" s="53">
        <v>0</v>
      </c>
      <c r="P14" s="53">
        <v>0</v>
      </c>
      <c r="Q14" s="53">
        <v>0</v>
      </c>
      <c r="R14" s="53">
        <v>0</v>
      </c>
      <c r="S14" s="53">
        <v>0</v>
      </c>
      <c r="T14" s="53">
        <v>0</v>
      </c>
      <c r="U14" s="53">
        <v>0</v>
      </c>
      <c r="V14" s="52">
        <v>0</v>
      </c>
      <c r="W14" s="15"/>
    </row>
    <row r="15" spans="1:23" s="14" customFormat="1" ht="17.25" customHeight="1" x14ac:dyDescent="0.55000000000000004">
      <c r="A15" s="19" t="s">
        <v>16</v>
      </c>
      <c r="B15" s="54">
        <f>IF(SUM(C15:U15)=0,"-",SUM(C15:U15))</f>
        <v>6</v>
      </c>
      <c r="C15" s="54">
        <v>0</v>
      </c>
      <c r="D15" s="54">
        <v>0</v>
      </c>
      <c r="E15" s="54">
        <v>0</v>
      </c>
      <c r="F15" s="54">
        <v>0</v>
      </c>
      <c r="G15" s="54">
        <v>1</v>
      </c>
      <c r="H15" s="54">
        <v>1</v>
      </c>
      <c r="I15" s="54">
        <v>0</v>
      </c>
      <c r="J15" s="54">
        <v>0</v>
      </c>
      <c r="K15" s="54">
        <v>0</v>
      </c>
      <c r="L15" s="54">
        <v>0</v>
      </c>
      <c r="M15" s="53">
        <v>0</v>
      </c>
      <c r="N15" s="53">
        <v>0</v>
      </c>
      <c r="O15" s="53">
        <v>0</v>
      </c>
      <c r="P15" s="53">
        <v>0</v>
      </c>
      <c r="Q15" s="53">
        <v>0</v>
      </c>
      <c r="R15" s="53">
        <v>4</v>
      </c>
      <c r="S15" s="53">
        <v>0</v>
      </c>
      <c r="T15" s="53">
        <v>0</v>
      </c>
      <c r="U15" s="53">
        <v>0</v>
      </c>
      <c r="V15" s="52">
        <v>1</v>
      </c>
      <c r="W15" s="15"/>
    </row>
    <row r="16" spans="1:23" s="14" customFormat="1" ht="43.5" customHeight="1" x14ac:dyDescent="0.55000000000000004">
      <c r="A16" s="58" t="s">
        <v>54</v>
      </c>
      <c r="B16" s="34">
        <f>B17</f>
        <v>1</v>
      </c>
      <c r="C16" s="34" t="str">
        <f>C17</f>
        <v>-</v>
      </c>
      <c r="D16" s="34" t="str">
        <f>D17</f>
        <v>-</v>
      </c>
      <c r="E16" s="34" t="str">
        <f>E17</f>
        <v>-</v>
      </c>
      <c r="F16" s="34" t="str">
        <f>F17</f>
        <v>-</v>
      </c>
      <c r="G16" s="34" t="str">
        <f>G17</f>
        <v>-</v>
      </c>
      <c r="H16" s="34" t="str">
        <f>H17</f>
        <v>-</v>
      </c>
      <c r="I16" s="34" t="str">
        <f>I17</f>
        <v>-</v>
      </c>
      <c r="J16" s="34" t="str">
        <f>J17</f>
        <v>-</v>
      </c>
      <c r="K16" s="34" t="str">
        <f>K17</f>
        <v>-</v>
      </c>
      <c r="L16" s="34" t="str">
        <f>L17</f>
        <v>-</v>
      </c>
      <c r="M16" s="33" t="str">
        <f>M17</f>
        <v>-</v>
      </c>
      <c r="N16" s="33" t="str">
        <f>N17</f>
        <v>-</v>
      </c>
      <c r="O16" s="33" t="str">
        <f>O17</f>
        <v>-</v>
      </c>
      <c r="P16" s="33" t="str">
        <f>P17</f>
        <v>-</v>
      </c>
      <c r="Q16" s="33" t="str">
        <f>Q17</f>
        <v>-</v>
      </c>
      <c r="R16" s="33" t="str">
        <f>R17</f>
        <v>-</v>
      </c>
      <c r="S16" s="33">
        <f>S17</f>
        <v>1</v>
      </c>
      <c r="T16" s="33" t="str">
        <f>T17</f>
        <v>-</v>
      </c>
      <c r="U16" s="33" t="str">
        <f>U17</f>
        <v>-</v>
      </c>
      <c r="V16" s="32">
        <f>V17</f>
        <v>2</v>
      </c>
      <c r="W16" s="15"/>
    </row>
    <row r="17" spans="1:23" s="14" customFormat="1" ht="17.25" customHeight="1" x14ac:dyDescent="0.55000000000000004">
      <c r="A17" s="29" t="s">
        <v>14</v>
      </c>
      <c r="B17" s="57">
        <v>1</v>
      </c>
      <c r="C17" s="57" t="s">
        <v>2</v>
      </c>
      <c r="D17" s="57" t="s">
        <v>2</v>
      </c>
      <c r="E17" s="57" t="s">
        <v>2</v>
      </c>
      <c r="F17" s="57" t="s">
        <v>2</v>
      </c>
      <c r="G17" s="57" t="s">
        <v>2</v>
      </c>
      <c r="H17" s="57" t="s">
        <v>2</v>
      </c>
      <c r="I17" s="57" t="s">
        <v>2</v>
      </c>
      <c r="J17" s="57" t="s">
        <v>2</v>
      </c>
      <c r="K17" s="57" t="s">
        <v>2</v>
      </c>
      <c r="L17" s="57" t="s">
        <v>2</v>
      </c>
      <c r="M17" s="56" t="s">
        <v>2</v>
      </c>
      <c r="N17" s="56" t="s">
        <v>2</v>
      </c>
      <c r="O17" s="56" t="s">
        <v>2</v>
      </c>
      <c r="P17" s="56" t="s">
        <v>2</v>
      </c>
      <c r="Q17" s="56" t="s">
        <v>2</v>
      </c>
      <c r="R17" s="56" t="s">
        <v>2</v>
      </c>
      <c r="S17" s="56">
        <v>1</v>
      </c>
      <c r="T17" s="56" t="s">
        <v>2</v>
      </c>
      <c r="U17" s="56" t="s">
        <v>2</v>
      </c>
      <c r="V17" s="55">
        <v>2</v>
      </c>
      <c r="W17" s="15"/>
    </row>
    <row r="18" spans="1:23" s="14" customFormat="1" ht="17.25" customHeight="1" x14ac:dyDescent="0.55000000000000004">
      <c r="A18" s="19" t="s">
        <v>13</v>
      </c>
      <c r="B18" s="54" t="s">
        <v>2</v>
      </c>
      <c r="C18" s="54">
        <v>0</v>
      </c>
      <c r="D18" s="54">
        <v>0</v>
      </c>
      <c r="E18" s="54">
        <v>0</v>
      </c>
      <c r="F18" s="54">
        <v>0</v>
      </c>
      <c r="G18" s="54">
        <v>0</v>
      </c>
      <c r="H18" s="54">
        <v>0</v>
      </c>
      <c r="I18" s="54">
        <v>0</v>
      </c>
      <c r="J18" s="54">
        <v>0</v>
      </c>
      <c r="K18" s="54">
        <v>0</v>
      </c>
      <c r="L18" s="54">
        <v>0</v>
      </c>
      <c r="M18" s="53">
        <v>0</v>
      </c>
      <c r="N18" s="53">
        <v>0</v>
      </c>
      <c r="O18" s="53">
        <v>0</v>
      </c>
      <c r="P18" s="53">
        <v>0</v>
      </c>
      <c r="Q18" s="53">
        <v>0</v>
      </c>
      <c r="R18" s="53">
        <v>0</v>
      </c>
      <c r="S18" s="53">
        <v>0</v>
      </c>
      <c r="T18" s="53">
        <v>0</v>
      </c>
      <c r="U18" s="53">
        <v>0</v>
      </c>
      <c r="V18" s="52">
        <v>0</v>
      </c>
      <c r="W18" s="15"/>
    </row>
    <row r="19" spans="1:23" s="14" customFormat="1" ht="17.25" customHeight="1" x14ac:dyDescent="0.55000000000000004">
      <c r="A19" s="19" t="s">
        <v>12</v>
      </c>
      <c r="B19" s="54">
        <v>1</v>
      </c>
      <c r="C19" s="54">
        <v>0</v>
      </c>
      <c r="D19" s="54">
        <v>0</v>
      </c>
      <c r="E19" s="54">
        <v>0</v>
      </c>
      <c r="F19" s="54">
        <v>0</v>
      </c>
      <c r="G19" s="54">
        <v>0</v>
      </c>
      <c r="H19" s="54">
        <v>0</v>
      </c>
      <c r="I19" s="54">
        <v>0</v>
      </c>
      <c r="J19" s="54">
        <v>0</v>
      </c>
      <c r="K19" s="54">
        <v>0</v>
      </c>
      <c r="L19" s="54">
        <v>0</v>
      </c>
      <c r="M19" s="53">
        <v>0</v>
      </c>
      <c r="N19" s="53">
        <v>0</v>
      </c>
      <c r="O19" s="53">
        <v>0</v>
      </c>
      <c r="P19" s="53">
        <v>0</v>
      </c>
      <c r="Q19" s="53">
        <v>0</v>
      </c>
      <c r="R19" s="53">
        <v>0</v>
      </c>
      <c r="S19" s="53">
        <v>1</v>
      </c>
      <c r="T19" s="53">
        <v>0</v>
      </c>
      <c r="U19" s="53">
        <v>0</v>
      </c>
      <c r="V19" s="52">
        <v>0</v>
      </c>
      <c r="W19" s="15"/>
    </row>
    <row r="20" spans="1:23" s="14" customFormat="1" ht="17.25" customHeight="1" x14ac:dyDescent="0.55000000000000004">
      <c r="A20" s="19" t="s">
        <v>11</v>
      </c>
      <c r="B20" s="54" t="s">
        <v>2</v>
      </c>
      <c r="C20" s="54">
        <v>0</v>
      </c>
      <c r="D20" s="54">
        <v>0</v>
      </c>
      <c r="E20" s="54">
        <v>0</v>
      </c>
      <c r="F20" s="54">
        <v>0</v>
      </c>
      <c r="G20" s="54">
        <v>0</v>
      </c>
      <c r="H20" s="54">
        <v>0</v>
      </c>
      <c r="I20" s="54">
        <v>0</v>
      </c>
      <c r="J20" s="54">
        <v>0</v>
      </c>
      <c r="K20" s="54">
        <v>0</v>
      </c>
      <c r="L20" s="54">
        <v>0</v>
      </c>
      <c r="M20" s="53">
        <v>0</v>
      </c>
      <c r="N20" s="53">
        <v>0</v>
      </c>
      <c r="O20" s="53">
        <v>0</v>
      </c>
      <c r="P20" s="53">
        <v>0</v>
      </c>
      <c r="Q20" s="53">
        <v>0</v>
      </c>
      <c r="R20" s="53">
        <v>0</v>
      </c>
      <c r="S20" s="53">
        <v>0</v>
      </c>
      <c r="T20" s="53">
        <v>0</v>
      </c>
      <c r="U20" s="53">
        <v>0</v>
      </c>
      <c r="V20" s="52">
        <v>0</v>
      </c>
      <c r="W20" s="15"/>
    </row>
    <row r="21" spans="1:23" s="14" customFormat="1" ht="17.25" customHeight="1" x14ac:dyDescent="0.55000000000000004">
      <c r="A21" s="19" t="s">
        <v>10</v>
      </c>
      <c r="B21" s="54" t="s">
        <v>2</v>
      </c>
      <c r="C21" s="54">
        <v>0</v>
      </c>
      <c r="D21" s="54"/>
      <c r="E21" s="54"/>
      <c r="F21" s="54"/>
      <c r="G21" s="54"/>
      <c r="H21" s="54"/>
      <c r="I21" s="54"/>
      <c r="J21" s="54">
        <v>0</v>
      </c>
      <c r="K21" s="54">
        <v>0</v>
      </c>
      <c r="L21" s="54">
        <v>0</v>
      </c>
      <c r="M21" s="53">
        <v>0</v>
      </c>
      <c r="N21" s="53">
        <v>0</v>
      </c>
      <c r="O21" s="53">
        <v>0</v>
      </c>
      <c r="P21" s="53">
        <v>0</v>
      </c>
      <c r="Q21" s="53">
        <v>0</v>
      </c>
      <c r="R21" s="53">
        <v>0</v>
      </c>
      <c r="S21" s="53">
        <v>0</v>
      </c>
      <c r="T21" s="53">
        <v>0</v>
      </c>
      <c r="U21" s="53">
        <v>0</v>
      </c>
      <c r="V21" s="52">
        <v>2</v>
      </c>
      <c r="W21" s="15"/>
    </row>
    <row r="22" spans="1:23" s="14" customFormat="1" ht="43.5" customHeight="1" x14ac:dyDescent="0.55000000000000004">
      <c r="A22" s="58" t="s">
        <v>53</v>
      </c>
      <c r="B22" s="34">
        <f>B23</f>
        <v>5</v>
      </c>
      <c r="C22" s="34" t="str">
        <f>C23</f>
        <v>-</v>
      </c>
      <c r="D22" s="34" t="str">
        <f>D23</f>
        <v>-</v>
      </c>
      <c r="E22" s="34" t="str">
        <f>E23</f>
        <v>-</v>
      </c>
      <c r="F22" s="34" t="str">
        <f>F23</f>
        <v>-</v>
      </c>
      <c r="G22" s="34" t="str">
        <f>G23</f>
        <v>-</v>
      </c>
      <c r="H22" s="34" t="str">
        <f>H23</f>
        <v>-</v>
      </c>
      <c r="I22" s="34" t="str">
        <f>I23</f>
        <v>-</v>
      </c>
      <c r="J22" s="34" t="str">
        <f>J23</f>
        <v>-</v>
      </c>
      <c r="K22" s="34" t="str">
        <f>K23</f>
        <v>-</v>
      </c>
      <c r="L22" s="34" t="str">
        <f>L23</f>
        <v>-</v>
      </c>
      <c r="M22" s="33" t="str">
        <f>M23</f>
        <v>-</v>
      </c>
      <c r="N22" s="33" t="str">
        <f>N23</f>
        <v>-</v>
      </c>
      <c r="O22" s="33" t="str">
        <f>O23</f>
        <v>-</v>
      </c>
      <c r="P22" s="33" t="str">
        <f>P23</f>
        <v>-</v>
      </c>
      <c r="Q22" s="33" t="str">
        <f>Q23</f>
        <v>-</v>
      </c>
      <c r="R22" s="33" t="str">
        <f>R23</f>
        <v>-</v>
      </c>
      <c r="S22" s="33">
        <f>S23</f>
        <v>2</v>
      </c>
      <c r="T22" s="33">
        <f>T23</f>
        <v>2</v>
      </c>
      <c r="U22" s="33">
        <f>U23</f>
        <v>1</v>
      </c>
      <c r="V22" s="32">
        <f>V23</f>
        <v>1</v>
      </c>
      <c r="W22" s="15"/>
    </row>
    <row r="23" spans="1:23" s="14" customFormat="1" ht="17.25" customHeight="1" x14ac:dyDescent="0.55000000000000004">
      <c r="A23" s="29" t="s">
        <v>8</v>
      </c>
      <c r="B23" s="57">
        <v>5</v>
      </c>
      <c r="C23" s="57" t="s">
        <v>2</v>
      </c>
      <c r="D23" s="57" t="s">
        <v>2</v>
      </c>
      <c r="E23" s="57" t="s">
        <v>2</v>
      </c>
      <c r="F23" s="57" t="s">
        <v>2</v>
      </c>
      <c r="G23" s="57" t="s">
        <v>2</v>
      </c>
      <c r="H23" s="57" t="s">
        <v>2</v>
      </c>
      <c r="I23" s="57" t="s">
        <v>2</v>
      </c>
      <c r="J23" s="57" t="s">
        <v>2</v>
      </c>
      <c r="K23" s="57" t="s">
        <v>2</v>
      </c>
      <c r="L23" s="57" t="s">
        <v>2</v>
      </c>
      <c r="M23" s="56" t="s">
        <v>2</v>
      </c>
      <c r="N23" s="56" t="s">
        <v>2</v>
      </c>
      <c r="O23" s="56" t="s">
        <v>2</v>
      </c>
      <c r="P23" s="56" t="s">
        <v>2</v>
      </c>
      <c r="Q23" s="56" t="s">
        <v>2</v>
      </c>
      <c r="R23" s="56" t="s">
        <v>2</v>
      </c>
      <c r="S23" s="56">
        <v>2</v>
      </c>
      <c r="T23" s="56">
        <v>2</v>
      </c>
      <c r="U23" s="56">
        <v>1</v>
      </c>
      <c r="V23" s="55">
        <v>1</v>
      </c>
      <c r="W23" s="15"/>
    </row>
    <row r="24" spans="1:23" s="14" customFormat="1" ht="17.25" customHeight="1" x14ac:dyDescent="0.55000000000000004">
      <c r="A24" s="19" t="s">
        <v>7</v>
      </c>
      <c r="B24" s="54">
        <v>2</v>
      </c>
      <c r="C24" s="54"/>
      <c r="D24" s="54"/>
      <c r="E24" s="54"/>
      <c r="F24" s="54"/>
      <c r="G24" s="54"/>
      <c r="H24" s="54"/>
      <c r="I24" s="54" t="s">
        <v>2</v>
      </c>
      <c r="J24" s="54" t="s">
        <v>2</v>
      </c>
      <c r="K24" s="54" t="s">
        <v>2</v>
      </c>
      <c r="L24" s="54" t="s">
        <v>2</v>
      </c>
      <c r="M24" s="53" t="s">
        <v>2</v>
      </c>
      <c r="N24" s="53" t="s">
        <v>2</v>
      </c>
      <c r="O24" s="53" t="s">
        <v>2</v>
      </c>
      <c r="P24" s="53" t="s">
        <v>2</v>
      </c>
      <c r="Q24" s="53" t="s">
        <v>2</v>
      </c>
      <c r="R24" s="53" t="s">
        <v>2</v>
      </c>
      <c r="S24" s="53">
        <v>1</v>
      </c>
      <c r="T24" s="53">
        <v>1</v>
      </c>
      <c r="U24" s="53" t="s">
        <v>2</v>
      </c>
      <c r="V24" s="52">
        <v>1</v>
      </c>
      <c r="W24" s="15"/>
    </row>
    <row r="25" spans="1:23" s="14" customFormat="1" ht="17.25" customHeight="1" x14ac:dyDescent="0.55000000000000004">
      <c r="A25" s="19" t="s">
        <v>6</v>
      </c>
      <c r="B25" s="54">
        <v>2</v>
      </c>
      <c r="C25" s="54"/>
      <c r="D25" s="54"/>
      <c r="E25" s="54"/>
      <c r="F25" s="54"/>
      <c r="G25" s="54"/>
      <c r="H25" s="54"/>
      <c r="I25" s="54" t="s">
        <v>2</v>
      </c>
      <c r="J25" s="54" t="s">
        <v>2</v>
      </c>
      <c r="K25" s="54" t="s">
        <v>2</v>
      </c>
      <c r="L25" s="54" t="s">
        <v>2</v>
      </c>
      <c r="M25" s="53" t="s">
        <v>2</v>
      </c>
      <c r="N25" s="53" t="s">
        <v>2</v>
      </c>
      <c r="O25" s="53" t="s">
        <v>2</v>
      </c>
      <c r="P25" s="53" t="s">
        <v>2</v>
      </c>
      <c r="Q25" s="53" t="s">
        <v>2</v>
      </c>
      <c r="R25" s="53" t="s">
        <v>2</v>
      </c>
      <c r="S25" s="53">
        <v>1</v>
      </c>
      <c r="T25" s="53">
        <v>1</v>
      </c>
      <c r="U25" s="53" t="s">
        <v>2</v>
      </c>
      <c r="V25" s="52" t="s">
        <v>2</v>
      </c>
      <c r="W25" s="15"/>
    </row>
    <row r="26" spans="1:23" s="14" customFormat="1" ht="17.25" customHeight="1" x14ac:dyDescent="0.55000000000000004">
      <c r="A26" s="19" t="s">
        <v>5</v>
      </c>
      <c r="B26" s="54">
        <v>1</v>
      </c>
      <c r="C26" s="54"/>
      <c r="D26" s="54"/>
      <c r="E26" s="54"/>
      <c r="F26" s="54"/>
      <c r="G26" s="54"/>
      <c r="H26" s="54"/>
      <c r="I26" s="54" t="s">
        <v>2</v>
      </c>
      <c r="J26" s="54" t="s">
        <v>2</v>
      </c>
      <c r="K26" s="54" t="s">
        <v>2</v>
      </c>
      <c r="L26" s="54" t="s">
        <v>2</v>
      </c>
      <c r="M26" s="53" t="s">
        <v>2</v>
      </c>
      <c r="N26" s="53" t="s">
        <v>2</v>
      </c>
      <c r="O26" s="53" t="s">
        <v>2</v>
      </c>
      <c r="P26" s="53" t="s">
        <v>2</v>
      </c>
      <c r="Q26" s="53" t="s">
        <v>2</v>
      </c>
      <c r="R26" s="53" t="s">
        <v>2</v>
      </c>
      <c r="S26" s="53" t="s">
        <v>2</v>
      </c>
      <c r="T26" s="53" t="s">
        <v>2</v>
      </c>
      <c r="U26" s="53">
        <v>1</v>
      </c>
      <c r="V26" s="52" t="s">
        <v>2</v>
      </c>
      <c r="W26" s="15"/>
    </row>
    <row r="27" spans="1:23" s="14" customFormat="1" ht="17.25" customHeight="1" x14ac:dyDescent="0.55000000000000004">
      <c r="A27" s="19" t="s">
        <v>4</v>
      </c>
      <c r="B27" s="54" t="s">
        <v>2</v>
      </c>
      <c r="C27" s="54"/>
      <c r="D27" s="54"/>
      <c r="E27" s="54"/>
      <c r="F27" s="54"/>
      <c r="G27" s="54"/>
      <c r="H27" s="54"/>
      <c r="I27" s="54" t="s">
        <v>2</v>
      </c>
      <c r="J27" s="54" t="s">
        <v>2</v>
      </c>
      <c r="K27" s="54" t="s">
        <v>2</v>
      </c>
      <c r="L27" s="54" t="s">
        <v>2</v>
      </c>
      <c r="M27" s="53" t="s">
        <v>2</v>
      </c>
      <c r="N27" s="53" t="s">
        <v>2</v>
      </c>
      <c r="O27" s="53" t="s">
        <v>2</v>
      </c>
      <c r="P27" s="53" t="s">
        <v>2</v>
      </c>
      <c r="Q27" s="53" t="s">
        <v>2</v>
      </c>
      <c r="R27" s="53" t="s">
        <v>2</v>
      </c>
      <c r="S27" s="53" t="s">
        <v>2</v>
      </c>
      <c r="T27" s="53" t="s">
        <v>2</v>
      </c>
      <c r="U27" s="53" t="s">
        <v>2</v>
      </c>
      <c r="V27" s="52" t="s">
        <v>2</v>
      </c>
      <c r="W27" s="15"/>
    </row>
    <row r="28" spans="1:23" s="14" customFormat="1" ht="17.25" customHeight="1" x14ac:dyDescent="0.55000000000000004">
      <c r="A28" s="19" t="s">
        <v>3</v>
      </c>
      <c r="B28" s="54" t="s">
        <v>2</v>
      </c>
      <c r="C28" s="54"/>
      <c r="D28" s="54"/>
      <c r="E28" s="54"/>
      <c r="F28" s="54"/>
      <c r="G28" s="54"/>
      <c r="H28" s="54"/>
      <c r="I28" s="54" t="s">
        <v>2</v>
      </c>
      <c r="J28" s="54" t="s">
        <v>2</v>
      </c>
      <c r="K28" s="54" t="s">
        <v>2</v>
      </c>
      <c r="L28" s="54" t="s">
        <v>2</v>
      </c>
      <c r="M28" s="53" t="s">
        <v>2</v>
      </c>
      <c r="N28" s="53" t="s">
        <v>2</v>
      </c>
      <c r="O28" s="53" t="s">
        <v>2</v>
      </c>
      <c r="P28" s="53" t="s">
        <v>2</v>
      </c>
      <c r="Q28" s="53" t="s">
        <v>2</v>
      </c>
      <c r="R28" s="53" t="s">
        <v>2</v>
      </c>
      <c r="S28" s="53" t="s">
        <v>2</v>
      </c>
      <c r="T28" s="53" t="s">
        <v>2</v>
      </c>
      <c r="U28" s="53" t="s">
        <v>2</v>
      </c>
      <c r="V28" s="52" t="s">
        <v>2</v>
      </c>
      <c r="W28" s="15"/>
    </row>
    <row r="29" spans="1:23" s="5" customFormat="1" ht="12" customHeight="1" x14ac:dyDescent="0.55000000000000004">
      <c r="A29" s="13" t="s">
        <v>1</v>
      </c>
      <c r="B29" s="12"/>
      <c r="C29" s="12"/>
      <c r="D29" s="12"/>
      <c r="E29" s="12"/>
      <c r="F29" s="12"/>
      <c r="G29" s="12"/>
      <c r="H29" s="12"/>
      <c r="I29" s="12"/>
      <c r="J29" s="12"/>
      <c r="K29" s="12"/>
      <c r="L29" s="12"/>
      <c r="M29" s="12"/>
      <c r="N29" s="12"/>
      <c r="O29" s="12"/>
      <c r="P29" s="9"/>
      <c r="Q29" s="9"/>
    </row>
    <row r="30" spans="1:23" s="5" customFormat="1" ht="28.5" customHeight="1" x14ac:dyDescent="0.55000000000000004">
      <c r="A30" s="51" t="s">
        <v>52</v>
      </c>
      <c r="B30" s="51"/>
      <c r="C30" s="51"/>
      <c r="D30" s="51"/>
      <c r="E30" s="51"/>
      <c r="F30" s="51"/>
      <c r="G30" s="51"/>
      <c r="H30" s="51"/>
      <c r="I30" s="51"/>
      <c r="J30" s="51"/>
      <c r="K30" s="51"/>
      <c r="L30" s="51"/>
      <c r="M30" s="51"/>
      <c r="N30" s="51"/>
      <c r="O30" s="51"/>
      <c r="P30" s="51"/>
      <c r="Q30" s="51"/>
      <c r="R30" s="51"/>
      <c r="S30" s="51"/>
      <c r="T30" s="51"/>
      <c r="U30" s="51"/>
      <c r="V30" s="51"/>
    </row>
    <row r="31" spans="1:23" s="5" customFormat="1" ht="12" customHeight="1" x14ac:dyDescent="0.55000000000000004">
      <c r="A31" s="8"/>
      <c r="B31" s="7"/>
      <c r="C31" s="7"/>
      <c r="D31" s="7"/>
      <c r="E31" s="7"/>
      <c r="F31" s="7"/>
      <c r="G31" s="7"/>
      <c r="H31" s="7"/>
      <c r="I31" s="7"/>
      <c r="J31" s="7"/>
      <c r="K31" s="7"/>
      <c r="L31" s="7"/>
      <c r="M31" s="7"/>
      <c r="N31" s="7"/>
      <c r="O31" s="7"/>
      <c r="P31" s="7"/>
      <c r="Q31" s="7"/>
    </row>
    <row r="32" spans="1:23" s="5" customFormat="1" ht="12" customHeight="1" x14ac:dyDescent="0.55000000000000004">
      <c r="A32" s="8"/>
      <c r="B32" s="7"/>
      <c r="C32" s="7"/>
      <c r="D32" s="7"/>
      <c r="E32" s="7"/>
      <c r="F32" s="7"/>
      <c r="G32" s="7"/>
      <c r="H32" s="7"/>
      <c r="I32" s="7"/>
      <c r="J32" s="7"/>
      <c r="K32" s="7"/>
      <c r="L32" s="7"/>
      <c r="M32" s="7"/>
      <c r="N32" s="7"/>
      <c r="O32" s="7"/>
      <c r="P32" s="7"/>
      <c r="Q32" s="7"/>
    </row>
    <row r="33" spans="1:22" s="5" customFormat="1" ht="12" customHeight="1" x14ac:dyDescent="0.55000000000000004">
      <c r="A33" s="8"/>
      <c r="B33" s="7"/>
      <c r="C33" s="7"/>
      <c r="D33" s="7"/>
      <c r="E33" s="7"/>
      <c r="F33" s="7"/>
      <c r="G33" s="7"/>
      <c r="H33" s="7"/>
      <c r="I33" s="7"/>
      <c r="J33" s="7"/>
      <c r="K33" s="7"/>
      <c r="L33" s="7"/>
      <c r="M33" s="7"/>
      <c r="N33" s="7"/>
      <c r="O33" s="7"/>
      <c r="P33" s="7"/>
      <c r="Q33" s="7"/>
    </row>
    <row r="34" spans="1:22" s="5" customFormat="1" ht="14.25" customHeight="1" x14ac:dyDescent="0.55000000000000004">
      <c r="A34" s="6"/>
      <c r="B34" s="6"/>
      <c r="C34" s="6"/>
      <c r="D34" s="6"/>
      <c r="E34" s="6"/>
      <c r="F34" s="6"/>
      <c r="G34" s="6"/>
      <c r="H34" s="6"/>
      <c r="I34" s="6"/>
      <c r="J34" s="6"/>
      <c r="K34" s="6"/>
      <c r="L34" s="6"/>
      <c r="M34" s="6"/>
      <c r="N34" s="6"/>
      <c r="O34" s="6"/>
      <c r="P34" s="6"/>
      <c r="Q34" s="6"/>
      <c r="R34" s="6"/>
      <c r="S34" s="6"/>
      <c r="T34" s="6"/>
      <c r="U34" s="6"/>
      <c r="V34" s="6"/>
    </row>
    <row r="35" spans="1:22" ht="12" customHeight="1" x14ac:dyDescent="0.45"/>
  </sheetData>
  <mergeCells count="2">
    <mergeCell ref="A30:V30"/>
    <mergeCell ref="A34:V34"/>
  </mergeCells>
  <phoneticPr fontId="3"/>
  <pageMargins left="0.78740157480314965" right="0.78740157480314965" top="0.78740157480314965" bottom="0.78740157480314965" header="0" footer="0"/>
  <pageSetup paperSize="9" scale="86" fitToHeight="0" pageOrder="overThenDown" orientation="landscape" r:id="rId1"/>
  <headerFooter alignWithMargins="0"/>
  <rowBreaks count="3" manualBreakCount="3">
    <brk id="10017" min="286" max="27697" man="1"/>
    <brk id="16525" min="282" max="36097" man="1"/>
    <brk id="22817" min="278" max="4256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8"/>
  <sheetViews>
    <sheetView showGridLines="0" showOutlineSymbols="0" view="pageBreakPreview" zoomScaleNormal="75" workbookViewId="0">
      <pane xSplit="1" ySplit="10" topLeftCell="B29" activePane="bottomRight" state="frozen"/>
      <selection activeCell="A16" sqref="A16:V28"/>
      <selection pane="topRight" activeCell="A16" sqref="A16:V28"/>
      <selection pane="bottomLeft" activeCell="A16" sqref="A16:V28"/>
      <selection pane="bottomRight" activeCell="A16" sqref="A16:V28"/>
    </sheetView>
  </sheetViews>
  <sheetFormatPr defaultColWidth="8.26953125" defaultRowHeight="15" x14ac:dyDescent="0.45"/>
  <cols>
    <col min="1" max="1" width="11.7265625" style="2" customWidth="1"/>
    <col min="2" max="10" width="8" style="1" customWidth="1"/>
    <col min="11" max="11" width="5" style="1" customWidth="1"/>
    <col min="12" max="12" width="11.6328125" style="1" customWidth="1"/>
    <col min="13" max="16384" width="8.26953125" style="1"/>
  </cols>
  <sheetData>
    <row r="1" spans="1:15" s="5" customFormat="1" ht="13.5" customHeight="1" x14ac:dyDescent="0.55000000000000004">
      <c r="A1" s="98" t="s">
        <v>68</v>
      </c>
      <c r="B1" s="98"/>
      <c r="C1" s="98"/>
      <c r="D1" s="98"/>
      <c r="E1" s="98"/>
      <c r="F1" s="98"/>
      <c r="G1" s="98"/>
      <c r="H1" s="95"/>
      <c r="I1" s="95"/>
      <c r="J1" s="97" t="s">
        <v>50</v>
      </c>
      <c r="K1" s="96"/>
      <c r="L1" s="11"/>
      <c r="M1" s="95"/>
      <c r="N1" s="95"/>
      <c r="O1" s="95"/>
    </row>
    <row r="2" spans="1:15" s="5" customFormat="1" ht="15" customHeight="1" x14ac:dyDescent="0.55000000000000004">
      <c r="A2" s="94"/>
      <c r="B2" s="93" t="s">
        <v>67</v>
      </c>
      <c r="C2" s="92"/>
      <c r="D2" s="92"/>
      <c r="E2" s="92"/>
      <c r="F2" s="92"/>
      <c r="G2" s="92"/>
      <c r="H2" s="92"/>
      <c r="I2" s="91"/>
      <c r="J2" s="90" t="s">
        <v>66</v>
      </c>
      <c r="K2" s="84"/>
      <c r="L2" s="83"/>
    </row>
    <row r="3" spans="1:15" s="35" customFormat="1" ht="15" customHeight="1" x14ac:dyDescent="0.55000000000000004">
      <c r="A3" s="87"/>
      <c r="B3" s="81" t="s">
        <v>49</v>
      </c>
      <c r="C3" s="81" t="s">
        <v>65</v>
      </c>
      <c r="D3" s="81"/>
      <c r="E3" s="81"/>
      <c r="F3" s="81"/>
      <c r="G3" s="81"/>
      <c r="H3" s="81"/>
      <c r="I3" s="89" t="s">
        <v>64</v>
      </c>
      <c r="J3" s="88"/>
      <c r="K3" s="84"/>
      <c r="L3" s="83"/>
    </row>
    <row r="4" spans="1:15" s="35" customFormat="1" ht="28.5" customHeight="1" x14ac:dyDescent="0.55000000000000004">
      <c r="A4" s="87"/>
      <c r="B4" s="81"/>
      <c r="C4" s="81" t="s">
        <v>49</v>
      </c>
      <c r="D4" s="81" t="s">
        <v>63</v>
      </c>
      <c r="E4" s="81"/>
      <c r="F4" s="81"/>
      <c r="G4" s="81" t="s">
        <v>62</v>
      </c>
      <c r="H4" s="81" t="s">
        <v>61</v>
      </c>
      <c r="I4" s="86"/>
      <c r="J4" s="85"/>
      <c r="K4" s="84"/>
      <c r="L4" s="83"/>
    </row>
    <row r="5" spans="1:15" s="35" customFormat="1" ht="39" customHeight="1" x14ac:dyDescent="0.55000000000000004">
      <c r="A5" s="82"/>
      <c r="B5" s="81"/>
      <c r="C5" s="81"/>
      <c r="D5" s="39" t="s">
        <v>49</v>
      </c>
      <c r="E5" s="39" t="s">
        <v>60</v>
      </c>
      <c r="F5" s="39" t="s">
        <v>59</v>
      </c>
      <c r="G5" s="81"/>
      <c r="H5" s="81"/>
      <c r="I5" s="80"/>
      <c r="J5" s="39" t="s">
        <v>58</v>
      </c>
      <c r="K5" s="79"/>
      <c r="L5" s="78"/>
    </row>
    <row r="6" spans="1:15" s="75" customFormat="1" ht="17.25" customHeight="1" x14ac:dyDescent="0.55000000000000004">
      <c r="A6" s="31" t="s">
        <v>28</v>
      </c>
      <c r="B6" s="69">
        <f>IF(SUM(C6,I6)=0,"-",SUM(C6,I6))</f>
        <v>15590</v>
      </c>
      <c r="C6" s="69">
        <f>IF(SUM(D6,G6:H6)=0,"-",SUM(D6,G6:H6))</f>
        <v>12033</v>
      </c>
      <c r="D6" s="69">
        <f>IF(SUM(E6:F6)=0,"-",SUM(E6:F6))</f>
        <v>5781</v>
      </c>
      <c r="E6" s="34">
        <v>5485</v>
      </c>
      <c r="F6" s="34">
        <v>296</v>
      </c>
      <c r="G6" s="34">
        <v>4605</v>
      </c>
      <c r="H6" s="34">
        <v>1647</v>
      </c>
      <c r="I6" s="34">
        <v>3557</v>
      </c>
      <c r="J6" s="34">
        <v>7414</v>
      </c>
      <c r="K6" s="74"/>
      <c r="L6" s="73"/>
      <c r="M6" s="77"/>
      <c r="N6" s="76"/>
      <c r="O6" s="76"/>
    </row>
    <row r="7" spans="1:15" s="75" customFormat="1" ht="17.25" customHeight="1" x14ac:dyDescent="0.55000000000000004">
      <c r="A7" s="31" t="s">
        <v>27</v>
      </c>
      <c r="B7" s="69">
        <f>IF(SUM(C7,I7)=0,"-",SUM(C7,I7))</f>
        <v>451</v>
      </c>
      <c r="C7" s="69">
        <f>IF(SUM(D7,G7:H7)=0,"-",SUM(D7,G7:H7))</f>
        <v>347</v>
      </c>
      <c r="D7" s="69">
        <f>IF(SUM(E7:F7)=0,"-",SUM(E7:F7))</f>
        <v>154</v>
      </c>
      <c r="E7" s="34">
        <v>150</v>
      </c>
      <c r="F7" s="34">
        <v>4</v>
      </c>
      <c r="G7" s="34">
        <v>131</v>
      </c>
      <c r="H7" s="34">
        <v>62</v>
      </c>
      <c r="I7" s="34">
        <v>104</v>
      </c>
      <c r="J7" s="34">
        <v>217</v>
      </c>
      <c r="K7" s="74"/>
      <c r="L7" s="73"/>
      <c r="M7" s="77"/>
      <c r="N7" s="76"/>
      <c r="O7" s="76"/>
    </row>
    <row r="8" spans="1:15" s="75" customFormat="1" ht="17.25" customHeight="1" x14ac:dyDescent="0.55000000000000004">
      <c r="A8" s="31" t="s">
        <v>26</v>
      </c>
      <c r="B8" s="69">
        <f>SUM(B9:B10)</f>
        <v>49</v>
      </c>
      <c r="C8" s="69">
        <f>SUM(C9:C10)</f>
        <v>38</v>
      </c>
      <c r="D8" s="69">
        <f>SUM(D9:D10)</f>
        <v>23</v>
      </c>
      <c r="E8" s="69">
        <f>SUM(E9:E10)</f>
        <v>23</v>
      </c>
      <c r="F8" s="69">
        <f>SUM(F9:F10)</f>
        <v>0</v>
      </c>
      <c r="G8" s="69">
        <f>SUM(G9:G10)</f>
        <v>10</v>
      </c>
      <c r="H8" s="69">
        <f>SUM(H9:H10)</f>
        <v>5</v>
      </c>
      <c r="I8" s="69">
        <f>SUM(I9:I10)</f>
        <v>11</v>
      </c>
      <c r="J8" s="69">
        <f>SUM(J9:J10)</f>
        <v>18</v>
      </c>
      <c r="K8" s="74"/>
      <c r="L8" s="73"/>
      <c r="M8" s="77"/>
      <c r="N8" s="76"/>
      <c r="O8" s="76"/>
    </row>
    <row r="9" spans="1:15" s="14" customFormat="1" ht="17.25" customHeight="1" x14ac:dyDescent="0.55000000000000004">
      <c r="A9" s="29" t="s">
        <v>25</v>
      </c>
      <c r="B9" s="68">
        <f>C9+I9</f>
        <v>30</v>
      </c>
      <c r="C9" s="57">
        <f>IF(SUM(D9,G9:H9)=0,"-",SUM(D9,G9:H9))</f>
        <v>25</v>
      </c>
      <c r="D9" s="57">
        <f>IF(SUM(E9:F9)=0,"-",SUM(E9:F9))</f>
        <v>15</v>
      </c>
      <c r="E9" s="57">
        <v>15</v>
      </c>
      <c r="F9" s="57">
        <v>0</v>
      </c>
      <c r="G9" s="57">
        <v>8</v>
      </c>
      <c r="H9" s="57">
        <v>2</v>
      </c>
      <c r="I9" s="57">
        <v>5</v>
      </c>
      <c r="J9" s="57">
        <v>11</v>
      </c>
      <c r="K9" s="66"/>
      <c r="L9" s="65"/>
      <c r="M9" s="64"/>
      <c r="N9" s="63"/>
    </row>
    <row r="10" spans="1:15" s="14" customFormat="1" ht="17.25" customHeight="1" x14ac:dyDescent="0.55000000000000004">
      <c r="A10" s="29" t="s">
        <v>24</v>
      </c>
      <c r="B10" s="68">
        <f>IF(SUM(C10,I10)=0,"-",SUM(C10,I10))</f>
        <v>19</v>
      </c>
      <c r="C10" s="68">
        <f>IF(SUM(D10,G10:H10)=0,"-",SUM(D10,G10:H10))</f>
        <v>13</v>
      </c>
      <c r="D10" s="68">
        <f>IF(SUM(E10:F10)=0,"-",SUM(E10:F10))</f>
        <v>8</v>
      </c>
      <c r="E10" s="57">
        <f>IF(SUM(E11:E18)=0,"-",SUM(E11:E18))</f>
        <v>8</v>
      </c>
      <c r="F10" s="57" t="str">
        <f>IF(SUM(F11:F18)=0,"-",SUM(F11:F18))</f>
        <v>-</v>
      </c>
      <c r="G10" s="57">
        <f>IF(SUM(G11:G18)=0,"-",SUM(G11:G18))</f>
        <v>2</v>
      </c>
      <c r="H10" s="57">
        <f>IF(SUM(H11:H18)=0,"-",SUM(H11:H18))</f>
        <v>3</v>
      </c>
      <c r="I10" s="57">
        <f>IF(SUM(I11:I18)=0,"-",SUM(I11:I18))</f>
        <v>6</v>
      </c>
      <c r="J10" s="57">
        <f>IF(SUM(J11:J18)=0,"-",SUM(J11:J18))</f>
        <v>7</v>
      </c>
      <c r="K10" s="74"/>
      <c r="L10" s="73"/>
      <c r="M10" s="72"/>
      <c r="N10" s="71"/>
      <c r="O10" s="71"/>
    </row>
    <row r="11" spans="1:15" s="14" customFormat="1" ht="17.25" customHeight="1" x14ac:dyDescent="0.55000000000000004">
      <c r="A11" s="19" t="s">
        <v>23</v>
      </c>
      <c r="B11" s="67">
        <f>IF(SUM(C11,I11)=0,"-",SUM(C11,I11))</f>
        <v>8</v>
      </c>
      <c r="C11" s="54">
        <f>IF(SUM(D11,G11:H11)=0,"-",SUM(D11,G11:H11))</f>
        <v>4</v>
      </c>
      <c r="D11" s="67">
        <f>IF(SUM(E11:F11)=0,"-",SUM(E11:F11))</f>
        <v>2</v>
      </c>
      <c r="E11" s="54">
        <v>2</v>
      </c>
      <c r="F11" s="54">
        <v>0</v>
      </c>
      <c r="G11" s="54">
        <v>1</v>
      </c>
      <c r="H11" s="54">
        <v>1</v>
      </c>
      <c r="I11" s="54">
        <v>4</v>
      </c>
      <c r="J11" s="54">
        <v>4</v>
      </c>
      <c r="K11" s="66"/>
      <c r="L11" s="65"/>
      <c r="M11" s="64"/>
      <c r="N11" s="63"/>
    </row>
    <row r="12" spans="1:15" s="14" customFormat="1" ht="17.25" customHeight="1" x14ac:dyDescent="0.55000000000000004">
      <c r="A12" s="19" t="s">
        <v>22</v>
      </c>
      <c r="B12" s="67" t="str">
        <f>IF(SUM(C12,I12)=0,"-",SUM(C12,I12))</f>
        <v>-</v>
      </c>
      <c r="C12" s="54" t="str">
        <f>IF(SUM(D12,G12:H12)=0,"-",SUM(D12,G12:H12))</f>
        <v>-</v>
      </c>
      <c r="D12" s="54" t="str">
        <f>IF(SUM(E12:F12)=0,"-",SUM(E12:F12))</f>
        <v>-</v>
      </c>
      <c r="E12" s="54">
        <v>0</v>
      </c>
      <c r="F12" s="54">
        <v>0</v>
      </c>
      <c r="G12" s="54">
        <v>0</v>
      </c>
      <c r="H12" s="54">
        <v>0</v>
      </c>
      <c r="I12" s="54">
        <v>0</v>
      </c>
      <c r="J12" s="54">
        <v>0</v>
      </c>
      <c r="K12" s="66"/>
      <c r="L12" s="65"/>
      <c r="M12" s="64"/>
      <c r="N12" s="63"/>
    </row>
    <row r="13" spans="1:15" s="14" customFormat="1" ht="17.25" customHeight="1" x14ac:dyDescent="0.55000000000000004">
      <c r="A13" s="19" t="s">
        <v>21</v>
      </c>
      <c r="B13" s="67" t="str">
        <f>IF(SUM(C13,I13)=0,"-",SUM(C13,I13))</f>
        <v>-</v>
      </c>
      <c r="C13" s="54" t="str">
        <f>IF(SUM(D13,G13:H13)=0,"-",SUM(D13,G13:H13))</f>
        <v>-</v>
      </c>
      <c r="D13" s="54" t="str">
        <f>IF(SUM(E13:F13)=0,"-",SUM(E13:F13))</f>
        <v>-</v>
      </c>
      <c r="E13" s="54">
        <v>0</v>
      </c>
      <c r="F13" s="54">
        <v>0</v>
      </c>
      <c r="G13" s="54">
        <v>0</v>
      </c>
      <c r="H13" s="54">
        <v>0</v>
      </c>
      <c r="I13" s="54">
        <v>0</v>
      </c>
      <c r="J13" s="54">
        <v>0</v>
      </c>
      <c r="K13" s="66"/>
      <c r="L13" s="65"/>
      <c r="M13" s="64"/>
      <c r="N13" s="63"/>
    </row>
    <row r="14" spans="1:15" s="14" customFormat="1" ht="17.25" customHeight="1" x14ac:dyDescent="0.55000000000000004">
      <c r="A14" s="19" t="s">
        <v>20</v>
      </c>
      <c r="B14" s="67">
        <f>IF(SUM(C14,I14)=0,"-",SUM(C14,I14))</f>
        <v>1</v>
      </c>
      <c r="C14" s="54">
        <f>IF(SUM(D14,G14:H14)=0,"-",SUM(D14,G14:H14))</f>
        <v>1</v>
      </c>
      <c r="D14" s="54">
        <f>IF(SUM(E14:F14)=0,"-",SUM(E14:F14))</f>
        <v>1</v>
      </c>
      <c r="E14" s="54">
        <v>1</v>
      </c>
      <c r="F14" s="54">
        <v>0</v>
      </c>
      <c r="G14" s="54">
        <v>0</v>
      </c>
      <c r="H14" s="54">
        <v>0</v>
      </c>
      <c r="I14" s="54">
        <v>0</v>
      </c>
      <c r="J14" s="54">
        <v>0</v>
      </c>
      <c r="K14" s="66"/>
      <c r="L14" s="65"/>
      <c r="M14" s="64"/>
      <c r="N14" s="63"/>
    </row>
    <row r="15" spans="1:15" s="14" customFormat="1" ht="17.25" customHeight="1" x14ac:dyDescent="0.55000000000000004">
      <c r="A15" s="19" t="s">
        <v>19</v>
      </c>
      <c r="B15" s="67">
        <f>IF(SUM(C15,I15)=0,"-",SUM(C15,I15))</f>
        <v>1</v>
      </c>
      <c r="C15" s="54" t="str">
        <f>IF(SUM(D15,G15:H15)=0,"-",SUM(D15,G15:H15))</f>
        <v>-</v>
      </c>
      <c r="D15" s="54" t="str">
        <f>IF(SUM(E15:F15)=0,"-",SUM(E15:F15))</f>
        <v>-</v>
      </c>
      <c r="E15" s="54">
        <v>0</v>
      </c>
      <c r="F15" s="54">
        <v>0</v>
      </c>
      <c r="G15" s="54">
        <v>0</v>
      </c>
      <c r="H15" s="54">
        <v>0</v>
      </c>
      <c r="I15" s="54">
        <v>1</v>
      </c>
      <c r="J15" s="54">
        <v>1</v>
      </c>
      <c r="K15" s="66"/>
      <c r="L15" s="65"/>
      <c r="M15" s="64"/>
      <c r="N15" s="63"/>
    </row>
    <row r="16" spans="1:15" s="14" customFormat="1" ht="17.25" customHeight="1" x14ac:dyDescent="0.55000000000000004">
      <c r="A16" s="19" t="s">
        <v>18</v>
      </c>
      <c r="B16" s="67">
        <f>IF(SUM(C16,I16)=0,"-",SUM(C16,I16))</f>
        <v>7</v>
      </c>
      <c r="C16" s="54">
        <f>IF(SUM(D16,G16:H16)=0,"-",SUM(D16,G16:H16))</f>
        <v>6</v>
      </c>
      <c r="D16" s="54">
        <f>IF(SUM(E16:F16)=0,"-",SUM(E16:F16))</f>
        <v>4</v>
      </c>
      <c r="E16" s="54">
        <v>4</v>
      </c>
      <c r="F16" s="54">
        <v>0</v>
      </c>
      <c r="G16" s="54">
        <v>1</v>
      </c>
      <c r="H16" s="54">
        <v>1</v>
      </c>
      <c r="I16" s="54">
        <v>1</v>
      </c>
      <c r="J16" s="54">
        <v>1</v>
      </c>
      <c r="K16" s="66"/>
      <c r="L16" s="65"/>
      <c r="M16" s="64"/>
      <c r="N16" s="63"/>
    </row>
    <row r="17" spans="1:14" s="14" customFormat="1" ht="17.25" customHeight="1" x14ac:dyDescent="0.55000000000000004">
      <c r="A17" s="19" t="s">
        <v>17</v>
      </c>
      <c r="B17" s="67" t="str">
        <f>IF(SUM(C17,I17)=0,"-",SUM(C17,I17))</f>
        <v>-</v>
      </c>
      <c r="C17" s="54" t="str">
        <f>IF(SUM(D17,G17:H17)=0,"-",SUM(D17,G17:H17))</f>
        <v>-</v>
      </c>
      <c r="D17" s="54" t="str">
        <f>IF(SUM(E17:F17)=0,"-",SUM(E17:F17))</f>
        <v>-</v>
      </c>
      <c r="E17" s="54">
        <v>0</v>
      </c>
      <c r="F17" s="54">
        <v>0</v>
      </c>
      <c r="G17" s="54">
        <v>0</v>
      </c>
      <c r="H17" s="54">
        <v>0</v>
      </c>
      <c r="I17" s="54">
        <v>0</v>
      </c>
      <c r="J17" s="54">
        <v>0</v>
      </c>
      <c r="K17" s="66"/>
      <c r="L17" s="65"/>
      <c r="M17" s="64"/>
      <c r="N17" s="63"/>
    </row>
    <row r="18" spans="1:14" s="14" customFormat="1" ht="17.25" customHeight="1" x14ac:dyDescent="0.55000000000000004">
      <c r="A18" s="19" t="s">
        <v>16</v>
      </c>
      <c r="B18" s="67">
        <f>IF(SUM(C18,I18)=0,"-",SUM(C18,I18))</f>
        <v>2</v>
      </c>
      <c r="C18" s="54">
        <f>IF(SUM(D18,G18:H18)=0,"-",SUM(D18,G18:H18))</f>
        <v>2</v>
      </c>
      <c r="D18" s="54">
        <f>IF(SUM(E18:F18)=0,"-",SUM(E18:F18))</f>
        <v>1</v>
      </c>
      <c r="E18" s="54">
        <v>1</v>
      </c>
      <c r="F18" s="54">
        <v>0</v>
      </c>
      <c r="G18" s="54">
        <v>0</v>
      </c>
      <c r="H18" s="54">
        <v>1</v>
      </c>
      <c r="I18" s="54">
        <v>0</v>
      </c>
      <c r="J18" s="54">
        <v>1</v>
      </c>
      <c r="K18" s="66"/>
      <c r="L18" s="65"/>
      <c r="M18" s="64"/>
      <c r="N18" s="63"/>
    </row>
    <row r="19" spans="1:14" s="14" customFormat="1" ht="40.5" customHeight="1" x14ac:dyDescent="0.55000000000000004">
      <c r="A19" s="70" t="s">
        <v>54</v>
      </c>
      <c r="B19" s="69">
        <f>B20</f>
        <v>1</v>
      </c>
      <c r="C19" s="34">
        <f>C20</f>
        <v>1</v>
      </c>
      <c r="D19" s="34">
        <f>D20</f>
        <v>1</v>
      </c>
      <c r="E19" s="34">
        <f>E20</f>
        <v>1</v>
      </c>
      <c r="F19" s="34" t="str">
        <f>F20</f>
        <v>-</v>
      </c>
      <c r="G19" s="34" t="str">
        <f>G20</f>
        <v>-</v>
      </c>
      <c r="H19" s="34" t="str">
        <f>H20</f>
        <v>-</v>
      </c>
      <c r="I19" s="34" t="str">
        <f>I20</f>
        <v>-</v>
      </c>
      <c r="J19" s="34">
        <f>J20</f>
        <v>2</v>
      </c>
      <c r="K19" s="66"/>
      <c r="L19" s="65"/>
      <c r="M19" s="64"/>
      <c r="N19" s="63"/>
    </row>
    <row r="20" spans="1:14" s="14" customFormat="1" ht="17.25" customHeight="1" x14ac:dyDescent="0.55000000000000004">
      <c r="A20" s="24" t="s">
        <v>14</v>
      </c>
      <c r="B20" s="68">
        <v>1</v>
      </c>
      <c r="C20" s="57">
        <v>1</v>
      </c>
      <c r="D20" s="57">
        <v>1</v>
      </c>
      <c r="E20" s="57">
        <v>1</v>
      </c>
      <c r="F20" s="57" t="s">
        <v>2</v>
      </c>
      <c r="G20" s="57" t="s">
        <v>2</v>
      </c>
      <c r="H20" s="57" t="s">
        <v>2</v>
      </c>
      <c r="I20" s="57" t="s">
        <v>2</v>
      </c>
      <c r="J20" s="57">
        <v>2</v>
      </c>
      <c r="K20" s="66"/>
      <c r="L20" s="65"/>
      <c r="M20" s="64"/>
      <c r="N20" s="63"/>
    </row>
    <row r="21" spans="1:14" s="14" customFormat="1" ht="17.25" customHeight="1" x14ac:dyDescent="0.55000000000000004">
      <c r="A21" s="20" t="s">
        <v>13</v>
      </c>
      <c r="B21" s="67" t="s">
        <v>2</v>
      </c>
      <c r="C21" s="54" t="s">
        <v>2</v>
      </c>
      <c r="D21" s="54"/>
      <c r="E21" s="54"/>
      <c r="F21" s="54"/>
      <c r="G21" s="54"/>
      <c r="H21" s="54"/>
      <c r="I21" s="54"/>
      <c r="J21" s="54">
        <v>0</v>
      </c>
      <c r="K21" s="66"/>
      <c r="L21" s="65"/>
      <c r="M21" s="64"/>
      <c r="N21" s="63"/>
    </row>
    <row r="22" spans="1:14" s="14" customFormat="1" ht="17.25" customHeight="1" x14ac:dyDescent="0.55000000000000004">
      <c r="A22" s="19" t="s">
        <v>12</v>
      </c>
      <c r="B22" s="67" t="s">
        <v>2</v>
      </c>
      <c r="C22" s="54" t="s">
        <v>2</v>
      </c>
      <c r="D22" s="54" t="s">
        <v>2</v>
      </c>
      <c r="E22" s="54">
        <v>0</v>
      </c>
      <c r="F22" s="54">
        <v>0</v>
      </c>
      <c r="G22" s="54">
        <v>0</v>
      </c>
      <c r="H22" s="54">
        <v>0</v>
      </c>
      <c r="I22" s="54">
        <v>0</v>
      </c>
      <c r="J22" s="54">
        <v>0</v>
      </c>
      <c r="K22" s="66"/>
      <c r="L22" s="65"/>
      <c r="M22" s="64"/>
      <c r="N22" s="63"/>
    </row>
    <row r="23" spans="1:14" s="14" customFormat="1" ht="17.25" customHeight="1" x14ac:dyDescent="0.55000000000000004">
      <c r="A23" s="19" t="s">
        <v>11</v>
      </c>
      <c r="B23" s="67" t="s">
        <v>2</v>
      </c>
      <c r="C23" s="54" t="s">
        <v>2</v>
      </c>
      <c r="D23" s="54" t="s">
        <v>2</v>
      </c>
      <c r="E23" s="54">
        <v>0</v>
      </c>
      <c r="F23" s="54">
        <v>0</v>
      </c>
      <c r="G23" s="54">
        <v>0</v>
      </c>
      <c r="H23" s="54">
        <v>0</v>
      </c>
      <c r="I23" s="54">
        <v>0</v>
      </c>
      <c r="J23" s="54">
        <v>0</v>
      </c>
      <c r="K23" s="66"/>
      <c r="L23" s="65"/>
      <c r="M23" s="64"/>
      <c r="N23" s="63"/>
    </row>
    <row r="24" spans="1:14" s="14" customFormat="1" ht="17.25" customHeight="1" x14ac:dyDescent="0.55000000000000004">
      <c r="A24" s="19" t="s">
        <v>10</v>
      </c>
      <c r="B24" s="67">
        <v>1</v>
      </c>
      <c r="C24" s="54">
        <v>1</v>
      </c>
      <c r="D24" s="54">
        <v>1</v>
      </c>
      <c r="E24" s="54">
        <v>1</v>
      </c>
      <c r="F24" s="54">
        <v>0</v>
      </c>
      <c r="G24" s="54">
        <v>0</v>
      </c>
      <c r="H24" s="54">
        <v>0</v>
      </c>
      <c r="I24" s="54">
        <v>0</v>
      </c>
      <c r="J24" s="54">
        <v>2</v>
      </c>
      <c r="K24" s="66"/>
      <c r="L24" s="65"/>
      <c r="M24" s="64"/>
      <c r="N24" s="63"/>
    </row>
    <row r="25" spans="1:14" s="14" customFormat="1" ht="40.5" customHeight="1" x14ac:dyDescent="0.55000000000000004">
      <c r="A25" s="58" t="s">
        <v>53</v>
      </c>
      <c r="B25" s="69">
        <f>B26</f>
        <v>2</v>
      </c>
      <c r="C25" s="34">
        <f>C26</f>
        <v>2</v>
      </c>
      <c r="D25" s="34">
        <f>D26</f>
        <v>1</v>
      </c>
      <c r="E25" s="34">
        <f>E26</f>
        <v>1</v>
      </c>
      <c r="F25" s="34" t="str">
        <f>F26</f>
        <v>-</v>
      </c>
      <c r="G25" s="34">
        <f>G26</f>
        <v>1</v>
      </c>
      <c r="H25" s="34" t="str">
        <f>H26</f>
        <v>-</v>
      </c>
      <c r="I25" s="34" t="str">
        <f>I26</f>
        <v>-</v>
      </c>
      <c r="J25" s="34" t="str">
        <f>J26</f>
        <v>-</v>
      </c>
      <c r="K25" s="66"/>
      <c r="L25" s="65"/>
      <c r="M25" s="64"/>
      <c r="N25" s="63"/>
    </row>
    <row r="26" spans="1:14" s="14" customFormat="1" ht="17.25" customHeight="1" x14ac:dyDescent="0.55000000000000004">
      <c r="A26" s="29" t="s">
        <v>8</v>
      </c>
      <c r="B26" s="68">
        <v>2</v>
      </c>
      <c r="C26" s="57">
        <v>2</v>
      </c>
      <c r="D26" s="57">
        <v>1</v>
      </c>
      <c r="E26" s="57">
        <v>1</v>
      </c>
      <c r="F26" s="57" t="s">
        <v>2</v>
      </c>
      <c r="G26" s="57">
        <v>1</v>
      </c>
      <c r="H26" s="57" t="s">
        <v>2</v>
      </c>
      <c r="I26" s="57" t="s">
        <v>2</v>
      </c>
      <c r="J26" s="57" t="s">
        <v>2</v>
      </c>
      <c r="K26" s="66"/>
      <c r="L26" s="65"/>
      <c r="M26" s="64"/>
      <c r="N26" s="63"/>
    </row>
    <row r="27" spans="1:14" s="14" customFormat="1" ht="17.25" customHeight="1" x14ac:dyDescent="0.55000000000000004">
      <c r="A27" s="19" t="s">
        <v>7</v>
      </c>
      <c r="B27" s="67" t="s">
        <v>2</v>
      </c>
      <c r="C27" s="54" t="s">
        <v>2</v>
      </c>
      <c r="D27" s="54" t="s">
        <v>2</v>
      </c>
      <c r="E27" s="54" t="s">
        <v>2</v>
      </c>
      <c r="F27" s="54" t="s">
        <v>2</v>
      </c>
      <c r="G27" s="54" t="s">
        <v>2</v>
      </c>
      <c r="H27" s="54" t="s">
        <v>2</v>
      </c>
      <c r="I27" s="54" t="s">
        <v>2</v>
      </c>
      <c r="J27" s="54" t="s">
        <v>2</v>
      </c>
      <c r="K27" s="66"/>
      <c r="L27" s="65"/>
      <c r="M27" s="64"/>
      <c r="N27" s="63"/>
    </row>
    <row r="28" spans="1:14" s="14" customFormat="1" ht="17.25" customHeight="1" x14ac:dyDescent="0.55000000000000004">
      <c r="A28" s="19" t="s">
        <v>6</v>
      </c>
      <c r="B28" s="67">
        <v>1</v>
      </c>
      <c r="C28" s="54">
        <v>1</v>
      </c>
      <c r="D28" s="54">
        <v>1</v>
      </c>
      <c r="E28" s="54">
        <v>1</v>
      </c>
      <c r="F28" s="54" t="s">
        <v>2</v>
      </c>
      <c r="G28" s="54" t="s">
        <v>2</v>
      </c>
      <c r="H28" s="54" t="s">
        <v>2</v>
      </c>
      <c r="I28" s="54" t="s">
        <v>2</v>
      </c>
      <c r="J28" s="54" t="s">
        <v>2</v>
      </c>
      <c r="K28" s="66"/>
      <c r="L28" s="65"/>
      <c r="M28" s="64"/>
      <c r="N28" s="63"/>
    </row>
    <row r="29" spans="1:14" s="14" customFormat="1" ht="17.25" customHeight="1" x14ac:dyDescent="0.55000000000000004">
      <c r="A29" s="19" t="s">
        <v>5</v>
      </c>
      <c r="B29" s="67">
        <v>1</v>
      </c>
      <c r="C29" s="54">
        <v>1</v>
      </c>
      <c r="D29" s="54" t="s">
        <v>2</v>
      </c>
      <c r="E29" s="54" t="s">
        <v>2</v>
      </c>
      <c r="F29" s="54" t="s">
        <v>2</v>
      </c>
      <c r="G29" s="54">
        <v>1</v>
      </c>
      <c r="H29" s="54" t="s">
        <v>2</v>
      </c>
      <c r="I29" s="54" t="s">
        <v>2</v>
      </c>
      <c r="J29" s="54" t="s">
        <v>2</v>
      </c>
      <c r="K29" s="66"/>
      <c r="L29" s="65"/>
      <c r="M29" s="64"/>
      <c r="N29" s="63"/>
    </row>
    <row r="30" spans="1:14" s="14" customFormat="1" ht="17.25" customHeight="1" x14ac:dyDescent="0.55000000000000004">
      <c r="A30" s="19" t="s">
        <v>4</v>
      </c>
      <c r="B30" s="67" t="s">
        <v>2</v>
      </c>
      <c r="C30" s="54" t="s">
        <v>2</v>
      </c>
      <c r="D30" s="54" t="s">
        <v>2</v>
      </c>
      <c r="E30" s="54"/>
      <c r="F30" s="54"/>
      <c r="G30" s="54"/>
      <c r="H30" s="54"/>
      <c r="I30" s="54"/>
      <c r="J30" s="54"/>
      <c r="K30" s="66"/>
      <c r="L30" s="65"/>
      <c r="M30" s="64"/>
      <c r="N30" s="63"/>
    </row>
    <row r="31" spans="1:14" s="14" customFormat="1" ht="17.25" customHeight="1" x14ac:dyDescent="0.55000000000000004">
      <c r="A31" s="19" t="s">
        <v>3</v>
      </c>
      <c r="B31" s="67" t="s">
        <v>2</v>
      </c>
      <c r="C31" s="54" t="s">
        <v>2</v>
      </c>
      <c r="D31" s="54" t="s">
        <v>2</v>
      </c>
      <c r="E31" s="54"/>
      <c r="F31" s="54"/>
      <c r="G31" s="54"/>
      <c r="H31" s="54"/>
      <c r="I31" s="54"/>
      <c r="J31" s="54"/>
      <c r="K31" s="66"/>
      <c r="L31" s="65"/>
      <c r="M31" s="64"/>
      <c r="N31" s="63"/>
    </row>
    <row r="32" spans="1:14" s="5" customFormat="1" ht="21" customHeight="1" x14ac:dyDescent="0.55000000000000004">
      <c r="A32" s="13" t="s">
        <v>1</v>
      </c>
      <c r="B32" s="12"/>
      <c r="C32" s="12"/>
      <c r="D32" s="12"/>
      <c r="E32" s="12"/>
      <c r="F32" s="12"/>
      <c r="G32" s="12"/>
      <c r="H32" s="12"/>
      <c r="I32" s="12"/>
      <c r="J32" s="12"/>
      <c r="K32" s="12"/>
      <c r="L32" s="12"/>
    </row>
    <row r="33" spans="1:12" s="5" customFormat="1" ht="26.25" customHeight="1" x14ac:dyDescent="0.55000000000000004">
      <c r="A33" s="51" t="s">
        <v>52</v>
      </c>
      <c r="B33" s="51"/>
      <c r="C33" s="51"/>
      <c r="D33" s="51"/>
      <c r="E33" s="51"/>
      <c r="F33" s="51"/>
      <c r="G33" s="51"/>
      <c r="H33" s="51"/>
      <c r="I33" s="51"/>
      <c r="J33" s="51"/>
    </row>
    <row r="34" spans="1:12" s="5" customFormat="1" ht="18" x14ac:dyDescent="0.55000000000000004">
      <c r="A34" s="62"/>
    </row>
    <row r="35" spans="1:12" s="5" customFormat="1" ht="18" x14ac:dyDescent="0.55000000000000004">
      <c r="A35" s="8"/>
      <c r="B35" s="61"/>
      <c r="C35" s="61"/>
      <c r="D35" s="61"/>
      <c r="E35" s="61"/>
      <c r="F35" s="61"/>
      <c r="G35" s="61"/>
      <c r="H35" s="61"/>
      <c r="I35" s="61"/>
      <c r="J35" s="61"/>
      <c r="K35" s="61"/>
      <c r="L35" s="61"/>
    </row>
    <row r="36" spans="1:12" s="5" customFormat="1" ht="18" x14ac:dyDescent="0.55000000000000004">
      <c r="A36" s="8"/>
      <c r="B36" s="61"/>
      <c r="C36" s="61"/>
      <c r="D36" s="61"/>
      <c r="E36" s="61"/>
      <c r="F36" s="61"/>
      <c r="G36" s="61"/>
      <c r="H36" s="61"/>
      <c r="I36" s="61"/>
      <c r="J36" s="61"/>
      <c r="K36" s="61"/>
      <c r="L36" s="61"/>
    </row>
    <row r="37" spans="1:12" s="5" customFormat="1" ht="26.25" customHeight="1" x14ac:dyDescent="0.55000000000000004">
      <c r="A37" s="6"/>
      <c r="B37" s="6"/>
      <c r="C37" s="6"/>
      <c r="D37" s="6"/>
      <c r="E37" s="6"/>
      <c r="F37" s="6"/>
      <c r="G37" s="6"/>
      <c r="H37" s="6"/>
      <c r="I37" s="6"/>
      <c r="J37" s="6"/>
      <c r="K37" s="61"/>
      <c r="L37" s="61"/>
    </row>
    <row r="38" spans="1:12" s="5" customFormat="1" ht="18" x14ac:dyDescent="0.55000000000000004">
      <c r="A38" s="8" t="s">
        <v>57</v>
      </c>
    </row>
  </sheetData>
  <mergeCells count="12">
    <mergeCell ref="D4:F4"/>
    <mergeCell ref="H4:H5"/>
    <mergeCell ref="A33:J33"/>
    <mergeCell ref="A37:J37"/>
    <mergeCell ref="B2:I2"/>
    <mergeCell ref="J2:J4"/>
    <mergeCell ref="K2:L4"/>
    <mergeCell ref="B3:B5"/>
    <mergeCell ref="C3:H3"/>
    <mergeCell ref="I3:I5"/>
    <mergeCell ref="C4:C5"/>
    <mergeCell ref="G4:G5"/>
  </mergeCells>
  <phoneticPr fontId="3"/>
  <pageMargins left="0.65" right="0.56000000000000005" top="0.41" bottom="0.78740157480314965" header="0.2" footer="0"/>
  <pageSetup paperSize="9" scale="95" pageOrder="overThenDown" orientation="portrait" r:id="rId1"/>
  <headerFooter alignWithMargins="0"/>
  <rowBreaks count="3" manualBreakCount="3">
    <brk id="5196" min="304" max="25252" man="1"/>
    <brk id="59247" min="311" max="11696" man="1"/>
    <brk id="65156" min="307" max="19400"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8"/>
  <sheetViews>
    <sheetView showGridLines="0" showOutlineSymbols="0" view="pageBreakPreview" zoomScaleNormal="75" workbookViewId="0">
      <pane xSplit="1" ySplit="10" topLeftCell="B30" activePane="bottomRight" state="frozen"/>
      <selection activeCell="A16" sqref="A16:V28"/>
      <selection pane="topRight" activeCell="A16" sqref="A16:V28"/>
      <selection pane="bottomLeft" activeCell="A16" sqref="A16:V28"/>
      <selection pane="bottomRight" activeCell="A16" sqref="A16:V28"/>
    </sheetView>
  </sheetViews>
  <sheetFormatPr defaultColWidth="9" defaultRowHeight="15" x14ac:dyDescent="0.45"/>
  <cols>
    <col min="1" max="1" width="13.36328125" style="2" customWidth="1"/>
    <col min="2" max="2" width="7.6328125" style="2" customWidth="1"/>
    <col min="3" max="14" width="7.6328125" style="1" customWidth="1"/>
    <col min="15" max="16" width="5.36328125" style="1" customWidth="1"/>
    <col min="17" max="16384" width="9" style="1"/>
  </cols>
  <sheetData>
    <row r="1" spans="1:19" s="5" customFormat="1" ht="18" x14ac:dyDescent="0.55000000000000004">
      <c r="A1" s="98" t="s">
        <v>77</v>
      </c>
      <c r="B1" s="98"/>
      <c r="C1" s="98"/>
      <c r="D1" s="98"/>
      <c r="E1" s="98"/>
      <c r="F1" s="98"/>
      <c r="G1" s="98"/>
      <c r="H1" s="98"/>
      <c r="I1" s="95"/>
      <c r="J1" s="95"/>
      <c r="K1" s="95"/>
      <c r="L1" s="95"/>
      <c r="M1" s="95"/>
      <c r="N1" s="97" t="s">
        <v>76</v>
      </c>
    </row>
    <row r="2" spans="1:19" s="35" customFormat="1" ht="15" customHeight="1" x14ac:dyDescent="0.55000000000000004">
      <c r="A2" s="109"/>
      <c r="B2" s="108" t="s">
        <v>75</v>
      </c>
      <c r="C2" s="107" t="s">
        <v>67</v>
      </c>
      <c r="D2" s="106"/>
      <c r="E2" s="106"/>
      <c r="F2" s="106"/>
      <c r="G2" s="106"/>
      <c r="H2" s="106"/>
      <c r="I2" s="106"/>
      <c r="J2" s="105"/>
      <c r="K2" s="89" t="s">
        <v>74</v>
      </c>
      <c r="L2" s="89" t="s">
        <v>73</v>
      </c>
      <c r="M2" s="81" t="s">
        <v>72</v>
      </c>
      <c r="N2" s="81"/>
    </row>
    <row r="3" spans="1:19" s="35" customFormat="1" ht="15" customHeight="1" x14ac:dyDescent="0.55000000000000004">
      <c r="A3" s="87"/>
      <c r="B3" s="104"/>
      <c r="C3" s="81" t="s">
        <v>49</v>
      </c>
      <c r="D3" s="81" t="s">
        <v>65</v>
      </c>
      <c r="E3" s="81"/>
      <c r="F3" s="81"/>
      <c r="G3" s="81"/>
      <c r="H3" s="81"/>
      <c r="I3" s="81"/>
      <c r="J3" s="89" t="s">
        <v>64</v>
      </c>
      <c r="K3" s="103"/>
      <c r="L3" s="103"/>
      <c r="M3" s="81"/>
      <c r="N3" s="81"/>
    </row>
    <row r="4" spans="1:19" s="35" customFormat="1" ht="28.5" customHeight="1" x14ac:dyDescent="0.55000000000000004">
      <c r="A4" s="87"/>
      <c r="B4" s="104"/>
      <c r="C4" s="81"/>
      <c r="D4" s="81" t="s">
        <v>49</v>
      </c>
      <c r="E4" s="81" t="s">
        <v>63</v>
      </c>
      <c r="F4" s="81"/>
      <c r="G4" s="81"/>
      <c r="H4" s="81" t="s">
        <v>62</v>
      </c>
      <c r="I4" s="81" t="s">
        <v>61</v>
      </c>
      <c r="J4" s="86"/>
      <c r="K4" s="103"/>
      <c r="L4" s="103"/>
      <c r="M4" s="81"/>
      <c r="N4" s="81"/>
    </row>
    <row r="5" spans="1:19" s="35" customFormat="1" ht="39" customHeight="1" x14ac:dyDescent="0.55000000000000004">
      <c r="A5" s="82"/>
      <c r="B5" s="102"/>
      <c r="C5" s="81"/>
      <c r="D5" s="81"/>
      <c r="E5" s="39" t="s">
        <v>49</v>
      </c>
      <c r="F5" s="39" t="s">
        <v>60</v>
      </c>
      <c r="G5" s="39" t="s">
        <v>59</v>
      </c>
      <c r="H5" s="81"/>
      <c r="I5" s="81"/>
      <c r="J5" s="80"/>
      <c r="K5" s="101"/>
      <c r="L5" s="101"/>
      <c r="M5" s="39" t="s">
        <v>71</v>
      </c>
      <c r="N5" s="39" t="s">
        <v>70</v>
      </c>
    </row>
    <row r="6" spans="1:19" s="75" customFormat="1" ht="17.25" customHeight="1" x14ac:dyDescent="0.55000000000000004">
      <c r="A6" s="31" t="s">
        <v>28</v>
      </c>
      <c r="B6" s="69">
        <f>IF(SUM(C6,K6:L6)=0,"-",SUM(C6,K6:L6))</f>
        <v>37134</v>
      </c>
      <c r="C6" s="69">
        <f>IF(SUM(D6,J6)=0,"-",SUM(D6,J6))</f>
        <v>10448</v>
      </c>
      <c r="D6" s="69">
        <f>IF(SUM(E6,H6:I6)=0,"-",SUM(E6,H6:I6))</f>
        <v>8039</v>
      </c>
      <c r="E6" s="69">
        <f>IF(SUM(F6:G6)=0,"-",SUM(F6:G6))</f>
        <v>3789</v>
      </c>
      <c r="F6" s="34">
        <v>3578</v>
      </c>
      <c r="G6" s="34">
        <v>211</v>
      </c>
      <c r="H6" s="34">
        <v>3055</v>
      </c>
      <c r="I6" s="34">
        <v>1195</v>
      </c>
      <c r="J6" s="34">
        <v>2409</v>
      </c>
      <c r="K6" s="34">
        <v>19616</v>
      </c>
      <c r="L6" s="34">
        <v>7070</v>
      </c>
      <c r="M6" s="34">
        <v>4761</v>
      </c>
      <c r="N6" s="34">
        <v>8117</v>
      </c>
      <c r="O6" s="74"/>
      <c r="P6" s="73"/>
      <c r="Q6" s="77"/>
      <c r="R6" s="76"/>
      <c r="S6" s="76"/>
    </row>
    <row r="7" spans="1:19" s="75" customFormat="1" ht="17.25" customHeight="1" x14ac:dyDescent="0.55000000000000004">
      <c r="A7" s="31" t="s">
        <v>27</v>
      </c>
      <c r="B7" s="69">
        <f>IF(SUM(C7,K7:L7)=0,"-",SUM(C7,K7:L7))</f>
        <v>1202</v>
      </c>
      <c r="C7" s="69">
        <f>IF(SUM(D7,J7)=0,"-",SUM(D7,J7))</f>
        <v>267</v>
      </c>
      <c r="D7" s="69">
        <f>IF(SUM(E7,H7:I7)=0,"-",SUM(E7,H7:I7))</f>
        <v>211</v>
      </c>
      <c r="E7" s="69">
        <f>IF(SUM(F7:G7)=0,"-",SUM(F7:G7))</f>
        <v>90</v>
      </c>
      <c r="F7" s="34">
        <v>87</v>
      </c>
      <c r="G7" s="34">
        <v>3</v>
      </c>
      <c r="H7" s="34">
        <v>73</v>
      </c>
      <c r="I7" s="34">
        <v>48</v>
      </c>
      <c r="J7" s="34">
        <v>56</v>
      </c>
      <c r="K7" s="34">
        <v>353</v>
      </c>
      <c r="L7" s="34">
        <v>582</v>
      </c>
      <c r="M7" s="34">
        <v>162</v>
      </c>
      <c r="N7" s="34">
        <v>275</v>
      </c>
      <c r="O7" s="74"/>
      <c r="P7" s="73"/>
      <c r="Q7" s="77"/>
      <c r="R7" s="76"/>
      <c r="S7" s="76"/>
    </row>
    <row r="8" spans="1:19" s="75" customFormat="1" ht="17.25" customHeight="1" x14ac:dyDescent="0.55000000000000004">
      <c r="A8" s="31" t="s">
        <v>26</v>
      </c>
      <c r="B8" s="69">
        <f>SUM(B9:B10)</f>
        <v>95</v>
      </c>
      <c r="C8" s="69">
        <f>SUM(C9:C10)</f>
        <v>28</v>
      </c>
      <c r="D8" s="69">
        <f>SUM(D9:D10)</f>
        <v>22</v>
      </c>
      <c r="E8" s="69">
        <f>SUM(E9:E10)</f>
        <v>12</v>
      </c>
      <c r="F8" s="69">
        <f>SUM(F9:F10)</f>
        <v>12</v>
      </c>
      <c r="G8" s="69">
        <f>SUM(G9:G10)</f>
        <v>0</v>
      </c>
      <c r="H8" s="69">
        <f>SUM(H9:H10)</f>
        <v>7</v>
      </c>
      <c r="I8" s="69">
        <f>SUM(I9:I10)</f>
        <v>3</v>
      </c>
      <c r="J8" s="69">
        <f>SUM(J9:J10)</f>
        <v>6</v>
      </c>
      <c r="K8" s="69">
        <f>SUM(K9:K10)</f>
        <v>52</v>
      </c>
      <c r="L8" s="69">
        <f>SUM(L9:L10)</f>
        <v>15</v>
      </c>
      <c r="M8" s="69">
        <f>SUM(M9:M10)</f>
        <v>13</v>
      </c>
      <c r="N8" s="69">
        <f>SUM(N9:N10)</f>
        <v>8</v>
      </c>
      <c r="O8" s="74"/>
      <c r="P8" s="73"/>
      <c r="Q8" s="77"/>
      <c r="R8" s="76"/>
      <c r="S8" s="76"/>
    </row>
    <row r="9" spans="1:19" s="14" customFormat="1" ht="17.25" customHeight="1" x14ac:dyDescent="0.55000000000000004">
      <c r="A9" s="29" t="s">
        <v>25</v>
      </c>
      <c r="B9" s="68">
        <f>C9+K9+L9</f>
        <v>62</v>
      </c>
      <c r="C9" s="68">
        <f>IF(SUM(D9,J9)=0,"-",SUM(D9,J9))</f>
        <v>15</v>
      </c>
      <c r="D9" s="23">
        <f>IF(SUM(E9,H9:I9)=0,"-",SUM(E9,H9:I9))</f>
        <v>12</v>
      </c>
      <c r="E9" s="23">
        <f>IF(SUM(F9:G9)=0,"-",SUM(F9:G9))</f>
        <v>7</v>
      </c>
      <c r="F9" s="23">
        <v>7</v>
      </c>
      <c r="G9" s="23">
        <v>0</v>
      </c>
      <c r="H9" s="23">
        <v>4</v>
      </c>
      <c r="I9" s="23">
        <v>1</v>
      </c>
      <c r="J9" s="23">
        <v>3</v>
      </c>
      <c r="K9" s="23">
        <v>47</v>
      </c>
      <c r="L9" s="23">
        <v>0</v>
      </c>
      <c r="M9" s="23">
        <v>6</v>
      </c>
      <c r="N9" s="23">
        <v>8</v>
      </c>
      <c r="O9" s="66"/>
      <c r="P9" s="65"/>
      <c r="Q9" s="64"/>
      <c r="R9" s="63"/>
    </row>
    <row r="10" spans="1:19" s="14" customFormat="1" ht="17.25" customHeight="1" x14ac:dyDescent="0.55000000000000004">
      <c r="A10" s="29" t="s">
        <v>24</v>
      </c>
      <c r="B10" s="57">
        <f>IF(SUM(B11:B18)=0,"-",SUM(B11:B18))</f>
        <v>33</v>
      </c>
      <c r="C10" s="57">
        <f>IF(SUM(C11:C18)=0,"-",SUM(C11:C18))</f>
        <v>13</v>
      </c>
      <c r="D10" s="57">
        <f>IF(SUM(D11:D18)=0,"-",SUM(D11:D18))</f>
        <v>10</v>
      </c>
      <c r="E10" s="57">
        <f>IF(SUM(E11:E18)=0,"-",SUM(E11:E18))</f>
        <v>5</v>
      </c>
      <c r="F10" s="57">
        <f>IF(SUM(F11:F18)=0,"-",SUM(F11:F18))</f>
        <v>5</v>
      </c>
      <c r="G10" s="57" t="str">
        <f>IF(SUM(G11:G18)=0,"-",SUM(G11:G18))</f>
        <v>-</v>
      </c>
      <c r="H10" s="57">
        <f>IF(SUM(H11:H18)=0,"-",SUM(H11:H18))</f>
        <v>3</v>
      </c>
      <c r="I10" s="57">
        <f>IF(SUM(I11:I18)=0,"-",SUM(I11:I18))</f>
        <v>2</v>
      </c>
      <c r="J10" s="57">
        <f>IF(SUM(J11:J18)=0,"-",SUM(J11:J18))</f>
        <v>3</v>
      </c>
      <c r="K10" s="57">
        <f>IF(SUM(K11:K18)=0,"-",SUM(K11:K18))</f>
        <v>5</v>
      </c>
      <c r="L10" s="57">
        <f>IF(SUM(L11:L18)=0,"-",SUM(L11:L18))</f>
        <v>15</v>
      </c>
      <c r="M10" s="57">
        <f>IF(SUM(M11:M18)=0,"-",SUM(M11:M18))</f>
        <v>7</v>
      </c>
      <c r="N10" s="57" t="str">
        <f>IF(SUM(N11:N18)=0,"-",SUM(N11:N18))</f>
        <v>-</v>
      </c>
      <c r="O10" s="74"/>
      <c r="P10" s="73"/>
      <c r="Q10" s="72"/>
      <c r="R10" s="71"/>
      <c r="S10" s="71"/>
    </row>
    <row r="11" spans="1:19" s="14" customFormat="1" ht="17.25" customHeight="1" x14ac:dyDescent="0.55000000000000004">
      <c r="A11" s="19" t="s">
        <v>23</v>
      </c>
      <c r="B11" s="67">
        <f>IF(SUM(C11,K11:L11)=0,"-",SUM(C11,K11:L11))</f>
        <v>11</v>
      </c>
      <c r="C11" s="67">
        <f>IF(SUM(D11,J11)=0,"-",SUM(D11,J11))</f>
        <v>3</v>
      </c>
      <c r="D11" s="18">
        <f>IF(SUM(E11,H11:I11)=0,"-",SUM(E11,H11:I11))</f>
        <v>2</v>
      </c>
      <c r="E11" s="18" t="str">
        <f>IF(SUM(F11:G11)=0,"-",SUM(F11:G11))</f>
        <v>-</v>
      </c>
      <c r="F11" s="18">
        <v>0</v>
      </c>
      <c r="G11" s="18">
        <v>0</v>
      </c>
      <c r="H11" s="18">
        <v>1</v>
      </c>
      <c r="I11" s="18">
        <v>1</v>
      </c>
      <c r="J11" s="18">
        <v>1</v>
      </c>
      <c r="K11" s="18">
        <v>2</v>
      </c>
      <c r="L11" s="18">
        <v>6</v>
      </c>
      <c r="M11" s="18">
        <v>4</v>
      </c>
      <c r="N11" s="18">
        <v>0</v>
      </c>
      <c r="O11" s="66"/>
      <c r="P11" s="65"/>
      <c r="Q11" s="64"/>
      <c r="R11" s="63"/>
    </row>
    <row r="12" spans="1:19" s="14" customFormat="1" ht="17.25" customHeight="1" x14ac:dyDescent="0.55000000000000004">
      <c r="A12" s="19" t="s">
        <v>22</v>
      </c>
      <c r="B12" s="67">
        <f>IF(SUM(C12,K12:L12)=0,"-",SUM(C12,K12:L12))</f>
        <v>2</v>
      </c>
      <c r="C12" s="67" t="str">
        <f>IF(SUM(D12,J12)=0,"-",SUM(D12,J12))</f>
        <v>-</v>
      </c>
      <c r="D12" s="18" t="str">
        <f>IF(SUM(E12,H12:I12)=0,"-",SUM(E12,H12:I12))</f>
        <v>-</v>
      </c>
      <c r="E12" s="18" t="str">
        <f>IF(SUM(F12:G12)=0,"-",SUM(F12:G12))</f>
        <v>-</v>
      </c>
      <c r="F12" s="18">
        <v>0</v>
      </c>
      <c r="G12" s="18">
        <v>0</v>
      </c>
      <c r="H12" s="18">
        <v>0</v>
      </c>
      <c r="I12" s="18">
        <v>0</v>
      </c>
      <c r="J12" s="18">
        <v>0</v>
      </c>
      <c r="K12" s="18">
        <v>1</v>
      </c>
      <c r="L12" s="18">
        <v>1</v>
      </c>
      <c r="M12" s="18">
        <v>0</v>
      </c>
      <c r="N12" s="18">
        <v>0</v>
      </c>
      <c r="O12" s="66"/>
      <c r="P12" s="65"/>
      <c r="Q12" s="64"/>
      <c r="R12" s="63"/>
    </row>
    <row r="13" spans="1:19" s="14" customFormat="1" ht="17.25" customHeight="1" x14ac:dyDescent="0.55000000000000004">
      <c r="A13" s="19" t="s">
        <v>21</v>
      </c>
      <c r="B13" s="67">
        <f>IF(SUM(C13,K13:L13)=0,"-",SUM(C13,K13:L13))</f>
        <v>2</v>
      </c>
      <c r="C13" s="67" t="str">
        <f>IF(SUM(D13,J13)=0,"-",SUM(D13,J13))</f>
        <v>-</v>
      </c>
      <c r="D13" s="18" t="str">
        <f>IF(SUM(E13,H13:I13)=0,"-",SUM(E13,H13:I13))</f>
        <v>-</v>
      </c>
      <c r="E13" s="18" t="str">
        <f>IF(SUM(F13:G13)=0,"-",SUM(F13:G13))</f>
        <v>-</v>
      </c>
      <c r="F13" s="18">
        <v>0</v>
      </c>
      <c r="G13" s="18">
        <v>0</v>
      </c>
      <c r="H13" s="18">
        <v>0</v>
      </c>
      <c r="I13" s="18">
        <v>0</v>
      </c>
      <c r="J13" s="18">
        <v>0</v>
      </c>
      <c r="K13" s="18">
        <v>1</v>
      </c>
      <c r="L13" s="18">
        <v>1</v>
      </c>
      <c r="M13" s="18">
        <v>0</v>
      </c>
      <c r="N13" s="18">
        <v>0</v>
      </c>
      <c r="O13" s="66"/>
      <c r="P13" s="65"/>
      <c r="Q13" s="64"/>
      <c r="R13" s="63"/>
    </row>
    <row r="14" spans="1:19" s="14" customFormat="1" ht="17.25" customHeight="1" x14ac:dyDescent="0.55000000000000004">
      <c r="A14" s="19" t="s">
        <v>20</v>
      </c>
      <c r="B14" s="67">
        <f>IF(SUM(C14,K14:L14)=0,"-",SUM(C14,K14:L14))</f>
        <v>1</v>
      </c>
      <c r="C14" s="67">
        <f>IF(SUM(D14,J14)=0,"-",SUM(D14,J14))</f>
        <v>1</v>
      </c>
      <c r="D14" s="18">
        <f>IF(SUM(E14,H14:I14)=0,"-",SUM(E14,H14:I14))</f>
        <v>1</v>
      </c>
      <c r="E14" s="18">
        <f>IF(SUM(F14:G14)=0,"-",SUM(F14:G14))</f>
        <v>1</v>
      </c>
      <c r="F14" s="18">
        <v>1</v>
      </c>
      <c r="G14" s="18">
        <v>0</v>
      </c>
      <c r="H14" s="18">
        <v>0</v>
      </c>
      <c r="I14" s="18">
        <v>0</v>
      </c>
      <c r="J14" s="18">
        <v>0</v>
      </c>
      <c r="K14" s="18">
        <v>0</v>
      </c>
      <c r="L14" s="18">
        <v>0</v>
      </c>
      <c r="M14" s="18">
        <v>0</v>
      </c>
      <c r="N14" s="18">
        <v>0</v>
      </c>
      <c r="O14" s="66"/>
      <c r="P14" s="65"/>
      <c r="Q14" s="64"/>
      <c r="R14" s="63"/>
    </row>
    <row r="15" spans="1:19" s="14" customFormat="1" ht="17.25" customHeight="1" x14ac:dyDescent="0.55000000000000004">
      <c r="A15" s="19" t="s">
        <v>19</v>
      </c>
      <c r="B15" s="67">
        <f>IF(SUM(C15,K15:L15)=0,"-",SUM(C15,K15:L15))</f>
        <v>2</v>
      </c>
      <c r="C15" s="67">
        <f>IF(SUM(D15,J15)=0,"-",SUM(D15,J15))</f>
        <v>2</v>
      </c>
      <c r="D15" s="18">
        <f>IF(SUM(E15,H15:I15)=0,"-",SUM(E15,H15:I15))</f>
        <v>1</v>
      </c>
      <c r="E15" s="18" t="str">
        <f>IF(SUM(F15:G15)=0,"-",SUM(F15:G15))</f>
        <v>-</v>
      </c>
      <c r="F15" s="18">
        <v>0</v>
      </c>
      <c r="G15" s="18">
        <v>0</v>
      </c>
      <c r="H15" s="18">
        <v>1</v>
      </c>
      <c r="I15" s="18">
        <v>0</v>
      </c>
      <c r="J15" s="18">
        <v>1</v>
      </c>
      <c r="K15" s="18">
        <v>0</v>
      </c>
      <c r="L15" s="18">
        <v>0</v>
      </c>
      <c r="M15" s="18">
        <v>1</v>
      </c>
      <c r="N15" s="18">
        <v>0</v>
      </c>
      <c r="O15" s="66"/>
      <c r="P15" s="65"/>
      <c r="Q15" s="64"/>
      <c r="R15" s="63"/>
    </row>
    <row r="16" spans="1:19" s="14" customFormat="1" ht="17.25" customHeight="1" x14ac:dyDescent="0.55000000000000004">
      <c r="A16" s="19" t="s">
        <v>18</v>
      </c>
      <c r="B16" s="67">
        <f>IF(SUM(C16,K16:L16)=0,"-",SUM(C16,K16:L16))</f>
        <v>9</v>
      </c>
      <c r="C16" s="67">
        <f>IF(SUM(D16,J16)=0,"-",SUM(D16,J16))</f>
        <v>6</v>
      </c>
      <c r="D16" s="18">
        <f>IF(SUM(E16,H16:I16)=0,"-",SUM(E16,H16:I16))</f>
        <v>5</v>
      </c>
      <c r="E16" s="18">
        <f>IF(SUM(F16:G16)=0,"-",SUM(F16:G16))</f>
        <v>4</v>
      </c>
      <c r="F16" s="18">
        <v>4</v>
      </c>
      <c r="G16" s="18">
        <v>0</v>
      </c>
      <c r="H16" s="18">
        <v>1</v>
      </c>
      <c r="I16" s="18">
        <v>0</v>
      </c>
      <c r="J16" s="18">
        <v>1</v>
      </c>
      <c r="K16" s="18">
        <v>0</v>
      </c>
      <c r="L16" s="18">
        <v>3</v>
      </c>
      <c r="M16" s="18">
        <v>1</v>
      </c>
      <c r="N16" s="18">
        <v>0</v>
      </c>
      <c r="O16" s="66"/>
      <c r="P16" s="65"/>
      <c r="Q16" s="64"/>
      <c r="R16" s="63"/>
    </row>
    <row r="17" spans="1:18" s="14" customFormat="1" ht="17.25" customHeight="1" x14ac:dyDescent="0.55000000000000004">
      <c r="A17" s="19" t="s">
        <v>17</v>
      </c>
      <c r="B17" s="67" t="str">
        <f>IF(SUM(C17,K17:L17)=0,"-",SUM(C17,K17:L17))</f>
        <v>-</v>
      </c>
      <c r="C17" s="67" t="str">
        <f>IF(SUM(D17,J17)=0,"-",SUM(D17,J17))</f>
        <v>-</v>
      </c>
      <c r="D17" s="18" t="str">
        <f>IF(SUM(E17,H17:I17)=0,"-",SUM(E17,H17:I17))</f>
        <v>-</v>
      </c>
      <c r="E17" s="18" t="str">
        <f>IF(SUM(F17:G17)=0,"-",SUM(F17:G17))</f>
        <v>-</v>
      </c>
      <c r="F17" s="18">
        <v>0</v>
      </c>
      <c r="G17" s="18">
        <v>0</v>
      </c>
      <c r="H17" s="18">
        <v>0</v>
      </c>
      <c r="I17" s="18">
        <v>0</v>
      </c>
      <c r="J17" s="18">
        <v>0</v>
      </c>
      <c r="K17" s="18">
        <v>0</v>
      </c>
      <c r="L17" s="18">
        <v>0</v>
      </c>
      <c r="M17" s="18">
        <v>0</v>
      </c>
      <c r="N17" s="18">
        <v>0</v>
      </c>
      <c r="O17" s="66"/>
      <c r="P17" s="65"/>
      <c r="Q17" s="64"/>
      <c r="R17" s="63"/>
    </row>
    <row r="18" spans="1:18" s="14" customFormat="1" ht="17.25" customHeight="1" x14ac:dyDescent="0.55000000000000004">
      <c r="A18" s="19" t="s">
        <v>16</v>
      </c>
      <c r="B18" s="67">
        <f>IF(SUM(C18,K18:L18)=0,"-",SUM(C18,K18:L18))</f>
        <v>6</v>
      </c>
      <c r="C18" s="67">
        <f>IF(SUM(D18,J18)=0,"-",SUM(D18,J18))</f>
        <v>1</v>
      </c>
      <c r="D18" s="18">
        <f>IF(SUM(E18,H18:I18)=0,"-",SUM(E18,H18:I18))</f>
        <v>1</v>
      </c>
      <c r="E18" s="18" t="str">
        <f>IF(SUM(F18:G18)=0,"-",SUM(F18:G18))</f>
        <v>-</v>
      </c>
      <c r="F18" s="18">
        <v>0</v>
      </c>
      <c r="G18" s="18">
        <v>0</v>
      </c>
      <c r="H18" s="18">
        <v>0</v>
      </c>
      <c r="I18" s="18">
        <v>1</v>
      </c>
      <c r="J18" s="18">
        <v>0</v>
      </c>
      <c r="K18" s="18">
        <v>1</v>
      </c>
      <c r="L18" s="18">
        <v>4</v>
      </c>
      <c r="M18" s="18">
        <v>1</v>
      </c>
      <c r="N18" s="18">
        <v>0</v>
      </c>
      <c r="O18" s="66"/>
      <c r="P18" s="65"/>
      <c r="Q18" s="64"/>
      <c r="R18" s="63"/>
    </row>
    <row r="19" spans="1:18" s="14" customFormat="1" ht="40.5" customHeight="1" x14ac:dyDescent="0.55000000000000004">
      <c r="A19" s="70" t="s">
        <v>54</v>
      </c>
      <c r="B19" s="69">
        <f>B20</f>
        <v>1</v>
      </c>
      <c r="C19" s="69" t="str">
        <f>C20</f>
        <v>-</v>
      </c>
      <c r="D19" s="27" t="str">
        <f>D20</f>
        <v>-</v>
      </c>
      <c r="E19" s="27" t="str">
        <f>E20</f>
        <v>-</v>
      </c>
      <c r="F19" s="27" t="str">
        <f>F20</f>
        <v>-</v>
      </c>
      <c r="G19" s="27" t="str">
        <f>G20</f>
        <v>-</v>
      </c>
      <c r="H19" s="27" t="str">
        <f>H20</f>
        <v>-</v>
      </c>
      <c r="I19" s="27" t="str">
        <f>I20</f>
        <v>-</v>
      </c>
      <c r="J19" s="27" t="str">
        <f>J20</f>
        <v>-</v>
      </c>
      <c r="K19" s="27" t="str">
        <f>K20</f>
        <v>-</v>
      </c>
      <c r="L19" s="27">
        <f>L20</f>
        <v>1</v>
      </c>
      <c r="M19" s="27">
        <f>M20</f>
        <v>2</v>
      </c>
      <c r="N19" s="27" t="str">
        <f>N20</f>
        <v>-</v>
      </c>
      <c r="O19" s="66"/>
      <c r="P19" s="65"/>
      <c r="Q19" s="64"/>
      <c r="R19" s="63"/>
    </row>
    <row r="20" spans="1:18" s="14" customFormat="1" ht="17.25" customHeight="1" x14ac:dyDescent="0.55000000000000004">
      <c r="A20" s="24" t="s">
        <v>14</v>
      </c>
      <c r="B20" s="68">
        <v>1</v>
      </c>
      <c r="C20" s="68" t="s">
        <v>2</v>
      </c>
      <c r="D20" s="23" t="s">
        <v>2</v>
      </c>
      <c r="E20" s="23" t="s">
        <v>2</v>
      </c>
      <c r="F20" s="23" t="s">
        <v>2</v>
      </c>
      <c r="G20" s="23" t="s">
        <v>2</v>
      </c>
      <c r="H20" s="23" t="s">
        <v>2</v>
      </c>
      <c r="I20" s="23" t="s">
        <v>2</v>
      </c>
      <c r="J20" s="23" t="s">
        <v>2</v>
      </c>
      <c r="K20" s="23" t="s">
        <v>2</v>
      </c>
      <c r="L20" s="23">
        <v>1</v>
      </c>
      <c r="M20" s="23">
        <v>2</v>
      </c>
      <c r="N20" s="23" t="s">
        <v>2</v>
      </c>
      <c r="O20" s="66"/>
      <c r="P20" s="65"/>
      <c r="Q20" s="64"/>
      <c r="R20" s="63"/>
    </row>
    <row r="21" spans="1:18" s="14" customFormat="1" ht="17.25" customHeight="1" x14ac:dyDescent="0.55000000000000004">
      <c r="A21" s="20" t="s">
        <v>13</v>
      </c>
      <c r="B21" s="67" t="s">
        <v>2</v>
      </c>
      <c r="C21" s="67" t="s">
        <v>2</v>
      </c>
      <c r="D21" s="18"/>
      <c r="E21" s="18"/>
      <c r="F21" s="18"/>
      <c r="G21" s="18"/>
      <c r="H21" s="18"/>
      <c r="I21" s="18"/>
      <c r="J21" s="18">
        <v>0</v>
      </c>
      <c r="K21" s="18">
        <v>0</v>
      </c>
      <c r="L21" s="18">
        <v>0</v>
      </c>
      <c r="M21" s="18">
        <v>0</v>
      </c>
      <c r="N21" s="18">
        <v>0</v>
      </c>
      <c r="O21" s="66"/>
      <c r="P21" s="65"/>
      <c r="Q21" s="64"/>
      <c r="R21" s="63"/>
    </row>
    <row r="22" spans="1:18" s="14" customFormat="1" ht="17.25" customHeight="1" x14ac:dyDescent="0.55000000000000004">
      <c r="A22" s="20" t="s">
        <v>12</v>
      </c>
      <c r="B22" s="67">
        <v>1</v>
      </c>
      <c r="C22" s="67" t="s">
        <v>2</v>
      </c>
      <c r="D22" s="18" t="s">
        <v>2</v>
      </c>
      <c r="E22" s="18" t="s">
        <v>2</v>
      </c>
      <c r="F22" s="18">
        <v>0</v>
      </c>
      <c r="G22" s="18">
        <v>0</v>
      </c>
      <c r="H22" s="18">
        <v>0</v>
      </c>
      <c r="I22" s="18">
        <v>0</v>
      </c>
      <c r="J22" s="18">
        <v>0</v>
      </c>
      <c r="K22" s="18">
        <v>0</v>
      </c>
      <c r="L22" s="18">
        <v>1</v>
      </c>
      <c r="M22" s="18">
        <v>0</v>
      </c>
      <c r="N22" s="18">
        <v>0</v>
      </c>
      <c r="O22" s="66"/>
      <c r="P22" s="65"/>
      <c r="Q22" s="64"/>
      <c r="R22" s="63"/>
    </row>
    <row r="23" spans="1:18" s="14" customFormat="1" ht="17.25" customHeight="1" x14ac:dyDescent="0.55000000000000004">
      <c r="A23" s="20" t="s">
        <v>11</v>
      </c>
      <c r="B23" s="67" t="s">
        <v>2</v>
      </c>
      <c r="C23" s="67" t="s">
        <v>2</v>
      </c>
      <c r="D23" s="18" t="s">
        <v>2</v>
      </c>
      <c r="E23" s="18" t="s">
        <v>2</v>
      </c>
      <c r="F23" s="18">
        <v>0</v>
      </c>
      <c r="G23" s="18">
        <v>0</v>
      </c>
      <c r="H23" s="18">
        <v>0</v>
      </c>
      <c r="I23" s="18">
        <v>0</v>
      </c>
      <c r="J23" s="18">
        <v>0</v>
      </c>
      <c r="K23" s="18">
        <v>0</v>
      </c>
      <c r="L23" s="18">
        <v>0</v>
      </c>
      <c r="M23" s="18">
        <v>0</v>
      </c>
      <c r="N23" s="18">
        <v>0</v>
      </c>
      <c r="O23" s="66"/>
      <c r="P23" s="65"/>
      <c r="Q23" s="64"/>
      <c r="R23" s="63"/>
    </row>
    <row r="24" spans="1:18" s="14" customFormat="1" ht="17.25" customHeight="1" x14ac:dyDescent="0.55000000000000004">
      <c r="A24" s="20" t="s">
        <v>10</v>
      </c>
      <c r="B24" s="67" t="s">
        <v>2</v>
      </c>
      <c r="C24" s="67" t="s">
        <v>2</v>
      </c>
      <c r="D24" s="18" t="s">
        <v>2</v>
      </c>
      <c r="E24" s="18" t="s">
        <v>2</v>
      </c>
      <c r="F24" s="18">
        <v>0</v>
      </c>
      <c r="G24" s="18">
        <v>0</v>
      </c>
      <c r="H24" s="18">
        <v>0</v>
      </c>
      <c r="I24" s="18">
        <v>0</v>
      </c>
      <c r="J24" s="18">
        <v>0</v>
      </c>
      <c r="K24" s="18">
        <v>0</v>
      </c>
      <c r="L24" s="18">
        <v>0</v>
      </c>
      <c r="M24" s="18">
        <v>2</v>
      </c>
      <c r="N24" s="18">
        <v>0</v>
      </c>
      <c r="O24" s="66"/>
      <c r="P24" s="65"/>
      <c r="Q24" s="64"/>
      <c r="R24" s="63"/>
    </row>
    <row r="25" spans="1:18" s="14" customFormat="1" ht="40.5" customHeight="1" x14ac:dyDescent="0.55000000000000004">
      <c r="A25" s="70" t="s">
        <v>53</v>
      </c>
      <c r="B25" s="69">
        <f>B26</f>
        <v>5</v>
      </c>
      <c r="C25" s="69">
        <f>C26</f>
        <v>5</v>
      </c>
      <c r="D25" s="27">
        <f>D26</f>
        <v>5</v>
      </c>
      <c r="E25" s="27">
        <f>E26</f>
        <v>4</v>
      </c>
      <c r="F25" s="27">
        <f>F26</f>
        <v>4</v>
      </c>
      <c r="G25" s="27" t="str">
        <f>G26</f>
        <v>-</v>
      </c>
      <c r="H25" s="27">
        <f>H26</f>
        <v>1</v>
      </c>
      <c r="I25" s="27" t="str">
        <f>I26</f>
        <v>-</v>
      </c>
      <c r="J25" s="27" t="str">
        <f>J26</f>
        <v>-</v>
      </c>
      <c r="K25" s="27" t="str">
        <f>K26</f>
        <v>-</v>
      </c>
      <c r="L25" s="27" t="str">
        <f>L26</f>
        <v>-</v>
      </c>
      <c r="M25" s="27">
        <f>M26</f>
        <v>1</v>
      </c>
      <c r="N25" s="27" t="str">
        <f>N26</f>
        <v>-</v>
      </c>
      <c r="O25" s="66"/>
      <c r="P25" s="65"/>
      <c r="Q25" s="64"/>
      <c r="R25" s="63"/>
    </row>
    <row r="26" spans="1:18" s="14" customFormat="1" ht="17.25" customHeight="1" x14ac:dyDescent="0.55000000000000004">
      <c r="A26" s="24" t="s">
        <v>8</v>
      </c>
      <c r="B26" s="68">
        <v>5</v>
      </c>
      <c r="C26" s="68">
        <v>5</v>
      </c>
      <c r="D26" s="23">
        <v>5</v>
      </c>
      <c r="E26" s="23">
        <v>4</v>
      </c>
      <c r="F26" s="23">
        <v>4</v>
      </c>
      <c r="G26" s="23" t="s">
        <v>2</v>
      </c>
      <c r="H26" s="23">
        <v>1</v>
      </c>
      <c r="I26" s="23" t="s">
        <v>2</v>
      </c>
      <c r="J26" s="23" t="s">
        <v>2</v>
      </c>
      <c r="K26" s="23" t="s">
        <v>2</v>
      </c>
      <c r="L26" s="23" t="s">
        <v>2</v>
      </c>
      <c r="M26" s="23">
        <v>1</v>
      </c>
      <c r="N26" s="23" t="s">
        <v>2</v>
      </c>
      <c r="O26" s="66"/>
      <c r="P26" s="65"/>
      <c r="Q26" s="64"/>
      <c r="R26" s="63"/>
    </row>
    <row r="27" spans="1:18" s="14" customFormat="1" ht="17.25" customHeight="1" x14ac:dyDescent="0.55000000000000004">
      <c r="A27" s="20" t="s">
        <v>7</v>
      </c>
      <c r="B27" s="67">
        <v>2</v>
      </c>
      <c r="C27" s="67">
        <v>2</v>
      </c>
      <c r="D27" s="18">
        <v>2</v>
      </c>
      <c r="E27" s="18">
        <v>2</v>
      </c>
      <c r="F27" s="18">
        <v>2</v>
      </c>
      <c r="G27" s="18" t="s">
        <v>2</v>
      </c>
      <c r="H27" s="18" t="s">
        <v>2</v>
      </c>
      <c r="I27" s="18" t="s">
        <v>2</v>
      </c>
      <c r="J27" s="18" t="s">
        <v>2</v>
      </c>
      <c r="K27" s="18" t="s">
        <v>2</v>
      </c>
      <c r="L27" s="18" t="s">
        <v>2</v>
      </c>
      <c r="M27" s="18">
        <v>1</v>
      </c>
      <c r="N27" s="18" t="s">
        <v>2</v>
      </c>
      <c r="O27" s="66"/>
      <c r="P27" s="65"/>
      <c r="Q27" s="64"/>
      <c r="R27" s="63"/>
    </row>
    <row r="28" spans="1:18" s="14" customFormat="1" ht="17.25" customHeight="1" x14ac:dyDescent="0.55000000000000004">
      <c r="A28" s="20" t="s">
        <v>6</v>
      </c>
      <c r="B28" s="67">
        <v>2</v>
      </c>
      <c r="C28" s="67">
        <v>2</v>
      </c>
      <c r="D28" s="18">
        <v>2</v>
      </c>
      <c r="E28" s="18">
        <v>2</v>
      </c>
      <c r="F28" s="18">
        <v>2</v>
      </c>
      <c r="G28" s="18" t="s">
        <v>2</v>
      </c>
      <c r="H28" s="18" t="s">
        <v>2</v>
      </c>
      <c r="I28" s="18" t="s">
        <v>2</v>
      </c>
      <c r="J28" s="18" t="s">
        <v>2</v>
      </c>
      <c r="K28" s="18" t="s">
        <v>2</v>
      </c>
      <c r="L28" s="18" t="s">
        <v>2</v>
      </c>
      <c r="M28" s="18" t="s">
        <v>2</v>
      </c>
      <c r="N28" s="18" t="s">
        <v>2</v>
      </c>
      <c r="O28" s="66"/>
      <c r="P28" s="65"/>
      <c r="Q28" s="64"/>
      <c r="R28" s="63"/>
    </row>
    <row r="29" spans="1:18" s="14" customFormat="1" ht="17.25" customHeight="1" x14ac:dyDescent="0.55000000000000004">
      <c r="A29" s="20" t="s">
        <v>5</v>
      </c>
      <c r="B29" s="67">
        <v>1</v>
      </c>
      <c r="C29" s="67">
        <v>1</v>
      </c>
      <c r="D29" s="18">
        <v>1</v>
      </c>
      <c r="E29" s="18" t="s">
        <v>2</v>
      </c>
      <c r="F29" s="18" t="s">
        <v>2</v>
      </c>
      <c r="G29" s="18" t="s">
        <v>2</v>
      </c>
      <c r="H29" s="18">
        <v>1</v>
      </c>
      <c r="I29" s="18" t="s">
        <v>2</v>
      </c>
      <c r="J29" s="18" t="s">
        <v>2</v>
      </c>
      <c r="K29" s="18" t="s">
        <v>2</v>
      </c>
      <c r="L29" s="18" t="s">
        <v>2</v>
      </c>
      <c r="M29" s="18" t="s">
        <v>2</v>
      </c>
      <c r="N29" s="18" t="s">
        <v>2</v>
      </c>
      <c r="O29" s="66"/>
      <c r="P29" s="65"/>
      <c r="Q29" s="64"/>
      <c r="R29" s="63"/>
    </row>
    <row r="30" spans="1:18" s="14" customFormat="1" ht="17.25" customHeight="1" x14ac:dyDescent="0.55000000000000004">
      <c r="A30" s="20" t="s">
        <v>4</v>
      </c>
      <c r="B30" s="67" t="s">
        <v>2</v>
      </c>
      <c r="C30" s="67" t="s">
        <v>2</v>
      </c>
      <c r="D30" s="18" t="s">
        <v>2</v>
      </c>
      <c r="E30" s="18" t="s">
        <v>2</v>
      </c>
      <c r="F30" s="18"/>
      <c r="G30" s="18"/>
      <c r="H30" s="18"/>
      <c r="I30" s="18"/>
      <c r="J30" s="18"/>
      <c r="K30" s="18"/>
      <c r="L30" s="18"/>
      <c r="M30" s="18"/>
      <c r="N30" s="18"/>
      <c r="O30" s="66"/>
      <c r="P30" s="65"/>
      <c r="Q30" s="64"/>
      <c r="R30" s="63"/>
    </row>
    <row r="31" spans="1:18" s="14" customFormat="1" ht="17.25" customHeight="1" x14ac:dyDescent="0.55000000000000004">
      <c r="A31" s="19" t="s">
        <v>3</v>
      </c>
      <c r="B31" s="67" t="s">
        <v>2</v>
      </c>
      <c r="C31" s="67" t="s">
        <v>2</v>
      </c>
      <c r="D31" s="18" t="s">
        <v>2</v>
      </c>
      <c r="E31" s="18" t="s">
        <v>2</v>
      </c>
      <c r="F31" s="18"/>
      <c r="G31" s="18"/>
      <c r="H31" s="18"/>
      <c r="I31" s="18"/>
      <c r="J31" s="18"/>
      <c r="K31" s="18"/>
      <c r="L31" s="18"/>
      <c r="M31" s="18"/>
      <c r="N31" s="18"/>
      <c r="O31" s="66"/>
      <c r="P31" s="65"/>
      <c r="Q31" s="64"/>
      <c r="R31" s="63"/>
    </row>
    <row r="32" spans="1:18" s="5" customFormat="1" ht="18" x14ac:dyDescent="0.55000000000000004">
      <c r="A32" s="13" t="s">
        <v>1</v>
      </c>
      <c r="B32" s="13"/>
      <c r="C32" s="12"/>
      <c r="D32" s="12"/>
      <c r="E32" s="12"/>
      <c r="F32" s="12"/>
      <c r="G32" s="12"/>
      <c r="H32" s="12"/>
      <c r="I32" s="12"/>
      <c r="J32" s="12"/>
      <c r="K32" s="12"/>
      <c r="L32" s="12"/>
      <c r="M32" s="12"/>
      <c r="N32" s="12"/>
    </row>
    <row r="33" spans="1:15" s="5" customFormat="1" ht="26.25" customHeight="1" x14ac:dyDescent="0.55000000000000004">
      <c r="A33" s="51" t="s">
        <v>52</v>
      </c>
      <c r="B33" s="51"/>
      <c r="C33" s="51"/>
      <c r="D33" s="51"/>
      <c r="E33" s="51"/>
      <c r="F33" s="51"/>
      <c r="G33" s="51"/>
      <c r="H33" s="51"/>
      <c r="I33" s="51"/>
      <c r="J33" s="51"/>
      <c r="K33" s="51"/>
      <c r="L33" s="51"/>
      <c r="M33" s="51"/>
      <c r="N33" s="51"/>
      <c r="O33" s="51"/>
    </row>
    <row r="34" spans="1:15" s="5" customFormat="1" ht="18" x14ac:dyDescent="0.55000000000000004">
      <c r="A34" s="8" t="s">
        <v>69</v>
      </c>
      <c r="B34" s="8"/>
    </row>
    <row r="35" spans="1:15" s="5" customFormat="1" ht="18" x14ac:dyDescent="0.55000000000000004">
      <c r="A35" s="8"/>
      <c r="B35" s="8"/>
      <c r="C35" s="61"/>
      <c r="D35" s="61"/>
      <c r="E35" s="61"/>
      <c r="F35" s="61"/>
      <c r="G35" s="61"/>
      <c r="H35" s="61"/>
      <c r="I35" s="61"/>
      <c r="J35" s="61"/>
      <c r="K35" s="61"/>
      <c r="L35" s="61"/>
      <c r="M35" s="61"/>
      <c r="N35" s="61"/>
    </row>
    <row r="36" spans="1:15" s="5" customFormat="1" ht="18" x14ac:dyDescent="0.55000000000000004">
      <c r="A36" s="8"/>
      <c r="B36" s="8"/>
      <c r="C36" s="61"/>
      <c r="D36" s="61"/>
      <c r="E36" s="61"/>
      <c r="F36" s="61"/>
      <c r="G36" s="61"/>
      <c r="H36" s="61"/>
      <c r="I36" s="61"/>
      <c r="J36" s="61"/>
      <c r="K36" s="61"/>
      <c r="L36" s="61"/>
      <c r="M36" s="61"/>
      <c r="N36" s="61"/>
    </row>
    <row r="37" spans="1:15" s="5" customFormat="1" ht="25.5" customHeight="1" x14ac:dyDescent="0.55000000000000004">
      <c r="A37" s="6"/>
      <c r="B37" s="6"/>
      <c r="C37" s="6"/>
      <c r="D37" s="6"/>
      <c r="E37" s="6"/>
      <c r="F37" s="6"/>
      <c r="G37" s="6"/>
      <c r="H37" s="6"/>
      <c r="I37" s="6"/>
      <c r="J37" s="6"/>
      <c r="K37" s="6"/>
      <c r="L37" s="6"/>
      <c r="M37" s="6"/>
      <c r="N37" s="6"/>
      <c r="O37" s="6"/>
    </row>
    <row r="38" spans="1:15" s="5" customFormat="1" ht="18" x14ac:dyDescent="0.55000000000000004">
      <c r="A38" s="100"/>
      <c r="B38" s="99"/>
    </row>
  </sheetData>
  <mergeCells count="15">
    <mergeCell ref="J3:J5"/>
    <mergeCell ref="D4:D5"/>
    <mergeCell ref="E4:G4"/>
    <mergeCell ref="H4:H5"/>
    <mergeCell ref="I4:I5"/>
    <mergeCell ref="A38:B38"/>
    <mergeCell ref="B2:B5"/>
    <mergeCell ref="C2:J2"/>
    <mergeCell ref="K2:K5"/>
    <mergeCell ref="A33:O33"/>
    <mergeCell ref="A37:O37"/>
    <mergeCell ref="L2:L5"/>
    <mergeCell ref="M2:N4"/>
    <mergeCell ref="C3:C5"/>
    <mergeCell ref="D3:I3"/>
  </mergeCells>
  <phoneticPr fontId="3"/>
  <pageMargins left="0.6" right="0.47" top="0.78740157480314965" bottom="0.78740157480314965" header="0" footer="0"/>
  <pageSetup paperSize="9" scale="78" pageOrder="overThenDown" orientation="portrait" r:id="rId1"/>
  <headerFooter alignWithMargins="0"/>
  <rowBreaks count="3" manualBreakCount="3">
    <brk id="5196" min="304" max="25252" man="1"/>
    <brk id="59247" min="311" max="11696" man="1"/>
    <brk id="65156" min="307" max="19400" man="1"/>
  </rowBreaks>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6"/>
  <sheetViews>
    <sheetView showGridLines="0" showOutlineSymbols="0" view="pageBreakPreview" zoomScaleNormal="75" workbookViewId="0">
      <pane xSplit="1" ySplit="8" topLeftCell="B14" activePane="bottomRight" state="frozen"/>
      <selection activeCell="A16" sqref="A16:V28"/>
      <selection pane="topRight" activeCell="A16" sqref="A16:V28"/>
      <selection pane="bottomLeft" activeCell="A16" sqref="A16:V28"/>
      <selection pane="bottomRight" activeCell="A16" sqref="A16:V28"/>
    </sheetView>
  </sheetViews>
  <sheetFormatPr defaultColWidth="9" defaultRowHeight="15" x14ac:dyDescent="0.45"/>
  <cols>
    <col min="1" max="1" width="11.26953125" style="114" customWidth="1"/>
    <col min="2" max="2" width="11.90625" style="114" customWidth="1"/>
    <col min="3" max="4" width="9.08984375" style="110" customWidth="1"/>
    <col min="5" max="5" width="9.08984375" style="113" customWidth="1"/>
    <col min="6" max="8" width="9.08984375" style="110" customWidth="1"/>
    <col min="9" max="9" width="17.453125" style="112" customWidth="1"/>
    <col min="10" max="10" width="11.453125" style="111" customWidth="1"/>
    <col min="11" max="16384" width="9" style="110"/>
  </cols>
  <sheetData>
    <row r="1" spans="1:13" s="115" customFormat="1" ht="18" x14ac:dyDescent="0.55000000000000004">
      <c r="A1" s="173" t="s">
        <v>101</v>
      </c>
      <c r="B1" s="173"/>
      <c r="C1" s="173"/>
      <c r="D1" s="173"/>
      <c r="E1" s="121"/>
      <c r="F1" s="95"/>
      <c r="G1" s="95"/>
      <c r="H1" s="95"/>
      <c r="I1" s="172" t="s">
        <v>100</v>
      </c>
      <c r="J1" s="35"/>
    </row>
    <row r="2" spans="1:13" s="115" customFormat="1" ht="19.5" customHeight="1" x14ac:dyDescent="0.55000000000000004">
      <c r="A2" s="171"/>
      <c r="B2" s="170" t="s">
        <v>99</v>
      </c>
      <c r="C2" s="169" t="s">
        <v>98</v>
      </c>
      <c r="D2" s="168" t="s">
        <v>97</v>
      </c>
      <c r="E2" s="167" t="s">
        <v>96</v>
      </c>
      <c r="F2" s="166" t="s">
        <v>95</v>
      </c>
      <c r="G2" s="165" t="s">
        <v>94</v>
      </c>
      <c r="H2" s="164"/>
      <c r="I2" s="163" t="s">
        <v>93</v>
      </c>
      <c r="J2" s="35"/>
    </row>
    <row r="3" spans="1:13" s="115" customFormat="1" ht="15.75" customHeight="1" x14ac:dyDescent="0.55000000000000004">
      <c r="A3" s="162"/>
      <c r="B3" s="161"/>
      <c r="C3" s="160"/>
      <c r="D3" s="159"/>
      <c r="E3" s="158" t="s">
        <v>92</v>
      </c>
      <c r="F3" s="157"/>
      <c r="G3" s="156" t="s">
        <v>91</v>
      </c>
      <c r="H3" s="155" t="s">
        <v>90</v>
      </c>
      <c r="I3" s="154" t="s">
        <v>89</v>
      </c>
      <c r="J3" s="35"/>
    </row>
    <row r="4" spans="1:13" s="115" customFormat="1" ht="38.25" customHeight="1" x14ac:dyDescent="0.55000000000000004">
      <c r="A4" s="153"/>
      <c r="B4" s="152" t="s">
        <v>88</v>
      </c>
      <c r="C4" s="149" t="s">
        <v>87</v>
      </c>
      <c r="D4" s="149" t="s">
        <v>86</v>
      </c>
      <c r="E4" s="151" t="s">
        <v>85</v>
      </c>
      <c r="F4" s="150"/>
      <c r="G4" s="149" t="s">
        <v>84</v>
      </c>
      <c r="H4" s="148"/>
      <c r="I4" s="147" t="s">
        <v>83</v>
      </c>
      <c r="J4" s="35"/>
    </row>
    <row r="5" spans="1:13" s="137" customFormat="1" ht="13.5" customHeight="1" x14ac:dyDescent="0.55000000000000004">
      <c r="A5" s="143" t="s">
        <v>82</v>
      </c>
      <c r="B5" s="141">
        <v>1662047</v>
      </c>
      <c r="C5" s="145">
        <v>97381</v>
      </c>
      <c r="D5" s="145">
        <v>43976</v>
      </c>
      <c r="E5" s="132">
        <v>8.5049941427649163</v>
      </c>
      <c r="F5" s="146">
        <v>12440</v>
      </c>
      <c r="G5" s="145">
        <v>2</v>
      </c>
      <c r="H5" s="145">
        <v>1</v>
      </c>
      <c r="I5" s="131">
        <v>1.414857417743727</v>
      </c>
      <c r="J5" s="144"/>
      <c r="K5" s="139"/>
      <c r="L5" s="138"/>
      <c r="M5" s="138"/>
    </row>
    <row r="6" spans="1:13" s="137" customFormat="1" ht="13.5" customHeight="1" x14ac:dyDescent="0.55000000000000004">
      <c r="A6" s="143" t="s">
        <v>26</v>
      </c>
      <c r="B6" s="141">
        <f>SUM(B7:B8)</f>
        <v>59676</v>
      </c>
      <c r="C6" s="141">
        <f>SUM(C7:C8)</f>
        <v>10765</v>
      </c>
      <c r="D6" s="141">
        <f>SUM(D7:D8)</f>
        <v>15801</v>
      </c>
      <c r="E6" s="142">
        <f>(C6+D6)/B6</f>
        <v>0.4451705878410081</v>
      </c>
      <c r="F6" s="141">
        <f>SUM(F7:F8)</f>
        <v>72</v>
      </c>
      <c r="G6" s="141">
        <f>SUM(G7:G8)</f>
        <v>1</v>
      </c>
      <c r="H6" s="141">
        <f>SUM(H7:H8)</f>
        <v>1</v>
      </c>
      <c r="I6" s="34">
        <f>SUM(I7:I8)</f>
        <v>4.6000276001656015</v>
      </c>
      <c r="J6" s="140"/>
      <c r="K6" s="139"/>
      <c r="L6" s="138"/>
      <c r="M6" s="138"/>
    </row>
    <row r="7" spans="1:13" s="126" customFormat="1" ht="13.5" customHeight="1" x14ac:dyDescent="0.55000000000000004">
      <c r="A7" s="29" t="s">
        <v>81</v>
      </c>
      <c r="B7" s="135">
        <v>22422</v>
      </c>
      <c r="C7" s="135">
        <v>6688</v>
      </c>
      <c r="D7" s="135">
        <v>15051</v>
      </c>
      <c r="E7" s="136">
        <f>(C7+D7)/B7</f>
        <v>0.96953884577646954</v>
      </c>
      <c r="F7" s="135">
        <v>72</v>
      </c>
      <c r="G7" s="135">
        <v>1</v>
      </c>
      <c r="H7" s="135">
        <v>1</v>
      </c>
      <c r="I7" s="134">
        <f>IF(G7="-","-",G7/(SUM(C7,D7))*100000)</f>
        <v>4.6000276001656015</v>
      </c>
      <c r="J7" s="71"/>
      <c r="K7" s="71"/>
      <c r="L7" s="71"/>
      <c r="M7" s="71"/>
    </row>
    <row r="8" spans="1:13" s="126" customFormat="1" ht="13.5" customHeight="1" x14ac:dyDescent="0.55000000000000004">
      <c r="A8" s="29" t="s">
        <v>24</v>
      </c>
      <c r="B8" s="57">
        <f>IF(SUM(B9:B16)=0,"-",SUM(B9:B16))</f>
        <v>37254</v>
      </c>
      <c r="C8" s="57">
        <f>IF(SUM(C9:C16)=0,"-",SUM(C9:C16))</f>
        <v>4077</v>
      </c>
      <c r="D8" s="57">
        <f>IF(SUM(D9:D16)=0,"-",SUM(D9:D16))</f>
        <v>750</v>
      </c>
      <c r="E8" s="133">
        <f>(C8+D8)/B8</f>
        <v>0.129569979062651</v>
      </c>
      <c r="F8" s="57" t="str">
        <f>IF(SUM(F9:F16)=0,"-",SUM(F9:F16))</f>
        <v>-</v>
      </c>
      <c r="G8" s="57" t="str">
        <f>IF(SUM(G9:G16)=0,"-",SUM(G9:G16))</f>
        <v>-</v>
      </c>
      <c r="H8" s="57" t="str">
        <f>IF(SUM(H9:H16)=0,"-",SUM(H9:H16))</f>
        <v>-</v>
      </c>
      <c r="I8" s="129" t="str">
        <f>IF(G8="-","-",G8/(SUM(C8,D8))*100000)</f>
        <v>-</v>
      </c>
      <c r="J8" s="71"/>
      <c r="K8" s="71"/>
      <c r="L8" s="71"/>
      <c r="M8" s="71"/>
    </row>
    <row r="9" spans="1:13" s="126" customFormat="1" ht="13.5" customHeight="1" x14ac:dyDescent="0.55000000000000004">
      <c r="A9" s="19" t="s">
        <v>23</v>
      </c>
      <c r="B9" s="54">
        <v>12465</v>
      </c>
      <c r="C9" s="54">
        <v>1132</v>
      </c>
      <c r="D9" s="54">
        <v>199</v>
      </c>
      <c r="E9" s="128">
        <f>IF(SUM(C9:D9)=0,"-",(SUM(C9:D9)/B9)*100)</f>
        <v>10.67789811472122</v>
      </c>
      <c r="F9" s="54" t="s">
        <v>80</v>
      </c>
      <c r="G9" s="54" t="s">
        <v>2</v>
      </c>
      <c r="H9" s="54" t="s">
        <v>2</v>
      </c>
      <c r="I9" s="127" t="str">
        <f>IF(G9="-","-",G9/(SUM(C9,D9))*100000)</f>
        <v>-</v>
      </c>
      <c r="J9" s="71"/>
      <c r="K9" s="71"/>
      <c r="L9" s="71"/>
      <c r="M9" s="71"/>
    </row>
    <row r="10" spans="1:13" s="126" customFormat="1" ht="13.5" customHeight="1" x14ac:dyDescent="0.55000000000000004">
      <c r="A10" s="19" t="s">
        <v>22</v>
      </c>
      <c r="B10" s="54">
        <v>3490</v>
      </c>
      <c r="C10" s="54">
        <v>940</v>
      </c>
      <c r="D10" s="54" t="s">
        <v>2</v>
      </c>
      <c r="E10" s="128">
        <f>IF(SUM(C10:D10)=0,"-",(SUM(C10:D10)/B10)*100)</f>
        <v>26.93409742120344</v>
      </c>
      <c r="F10" s="54" t="s">
        <v>2</v>
      </c>
      <c r="G10" s="54" t="s">
        <v>2</v>
      </c>
      <c r="H10" s="54" t="s">
        <v>2</v>
      </c>
      <c r="I10" s="127" t="str">
        <f>IF(G10="-","-",G10/(SUM(C10,D10))*100000)</f>
        <v>-</v>
      </c>
      <c r="J10" s="71"/>
      <c r="K10" s="71"/>
      <c r="L10" s="71"/>
      <c r="M10" s="71"/>
    </row>
    <row r="11" spans="1:13" s="126" customFormat="1" ht="13.5" customHeight="1" x14ac:dyDescent="0.55000000000000004">
      <c r="A11" s="19" t="s">
        <v>21</v>
      </c>
      <c r="B11" s="54">
        <v>1877</v>
      </c>
      <c r="C11" s="54">
        <v>248</v>
      </c>
      <c r="D11" s="54" t="s">
        <v>2</v>
      </c>
      <c r="E11" s="128">
        <f>IF(SUM(C11:D11)=0,"-",(SUM(C11:D11)/B11)*100)</f>
        <v>13.21257325519446</v>
      </c>
      <c r="F11" s="54" t="s">
        <v>2</v>
      </c>
      <c r="G11" s="54" t="s">
        <v>80</v>
      </c>
      <c r="H11" s="54" t="s">
        <v>2</v>
      </c>
      <c r="I11" s="127" t="str">
        <f>IF(G11="-","-",G11/(SUM(C11,D11))*100000)</f>
        <v>-</v>
      </c>
      <c r="J11" s="71"/>
      <c r="K11" s="71"/>
      <c r="L11" s="71"/>
      <c r="M11" s="71"/>
    </row>
    <row r="12" spans="1:13" s="126" customFormat="1" ht="13.5" customHeight="1" x14ac:dyDescent="0.55000000000000004">
      <c r="A12" s="19" t="s">
        <v>20</v>
      </c>
      <c r="B12" s="54">
        <v>1670</v>
      </c>
      <c r="C12" s="54">
        <v>394</v>
      </c>
      <c r="D12" s="54">
        <v>42</v>
      </c>
      <c r="E12" s="128">
        <f>IF(SUM(C12:D12)=0,"-",(SUM(C12:D12)/B12)*100)</f>
        <v>26.107784431137727</v>
      </c>
      <c r="F12" s="54" t="s">
        <v>2</v>
      </c>
      <c r="G12" s="54" t="s">
        <v>80</v>
      </c>
      <c r="H12" s="54" t="s">
        <v>2</v>
      </c>
      <c r="I12" s="127" t="str">
        <f>IF(G12="-","-",G12/(SUM(C12,D12))*100000)</f>
        <v>-</v>
      </c>
      <c r="J12" s="71"/>
      <c r="K12" s="71"/>
      <c r="L12" s="71"/>
      <c r="M12" s="71"/>
    </row>
    <row r="13" spans="1:13" s="126" customFormat="1" ht="13.5" customHeight="1" x14ac:dyDescent="0.55000000000000004">
      <c r="A13" s="19" t="s">
        <v>19</v>
      </c>
      <c r="B13" s="54">
        <v>1966</v>
      </c>
      <c r="C13" s="54">
        <v>109</v>
      </c>
      <c r="D13" s="54">
        <v>467</v>
      </c>
      <c r="E13" s="128">
        <f>IF(SUM(C13:D13)=0,"-",(SUM(C13:D13)/B13)*100)</f>
        <v>29.298067141403866</v>
      </c>
      <c r="F13" s="54" t="s">
        <v>2</v>
      </c>
      <c r="G13" s="54" t="s">
        <v>80</v>
      </c>
      <c r="H13" s="54" t="s">
        <v>2</v>
      </c>
      <c r="I13" s="127" t="str">
        <f>IF(G13="-","-",G13/(SUM(C13,D13))*100000)</f>
        <v>-</v>
      </c>
      <c r="J13" s="71"/>
      <c r="K13" s="71"/>
      <c r="L13" s="71"/>
      <c r="M13" s="71"/>
    </row>
    <row r="14" spans="1:13" s="126" customFormat="1" ht="13.5" customHeight="1" x14ac:dyDescent="0.55000000000000004">
      <c r="A14" s="19" t="s">
        <v>18</v>
      </c>
      <c r="B14" s="54">
        <v>8978</v>
      </c>
      <c r="C14" s="54">
        <v>560</v>
      </c>
      <c r="D14" s="54">
        <v>42</v>
      </c>
      <c r="E14" s="128">
        <f>IF(SUM(C14:D14)=0,"-",(SUM(C14:D14)/B14)*100)</f>
        <v>6.7052795722878145</v>
      </c>
      <c r="F14" s="54" t="s">
        <v>2</v>
      </c>
      <c r="G14" s="54" t="s">
        <v>2</v>
      </c>
      <c r="H14" s="54" t="s">
        <v>2</v>
      </c>
      <c r="I14" s="127" t="str">
        <f>IF(G14="-","-",G14/(SUM(C14,D14))*100000)</f>
        <v>-</v>
      </c>
      <c r="J14" s="71"/>
      <c r="K14" s="71"/>
      <c r="L14" s="71"/>
      <c r="M14" s="71"/>
    </row>
    <row r="15" spans="1:13" s="126" customFormat="1" ht="13.5" customHeight="1" x14ac:dyDescent="0.55000000000000004">
      <c r="A15" s="19" t="s">
        <v>17</v>
      </c>
      <c r="B15" s="54">
        <v>1310</v>
      </c>
      <c r="C15" s="54">
        <v>227</v>
      </c>
      <c r="D15" s="54" t="s">
        <v>2</v>
      </c>
      <c r="E15" s="128">
        <f>IF(SUM(C15:D15)=0,"-",(SUM(C15:D15)/B15)*100)</f>
        <v>17.328244274809158</v>
      </c>
      <c r="F15" s="54" t="s">
        <v>2</v>
      </c>
      <c r="G15" s="54" t="s">
        <v>2</v>
      </c>
      <c r="H15" s="54" t="s">
        <v>2</v>
      </c>
      <c r="I15" s="127" t="str">
        <f>IF(G15="-","-",G15/(SUM(C15,D15))*100000)</f>
        <v>-</v>
      </c>
      <c r="J15" s="71"/>
      <c r="K15" s="71"/>
      <c r="L15" s="71"/>
      <c r="M15" s="71"/>
    </row>
    <row r="16" spans="1:13" s="126" customFormat="1" ht="13.5" customHeight="1" x14ac:dyDescent="0.55000000000000004">
      <c r="A16" s="19" t="s">
        <v>16</v>
      </c>
      <c r="B16" s="54">
        <v>5498</v>
      </c>
      <c r="C16" s="54">
        <v>467</v>
      </c>
      <c r="D16" s="54" t="s">
        <v>2</v>
      </c>
      <c r="E16" s="128">
        <f>IF(SUM(C16:D16)=0,"-",(SUM(C16:D16)/B16)*100)</f>
        <v>8.4939978173881414</v>
      </c>
      <c r="F16" s="54" t="s">
        <v>2</v>
      </c>
      <c r="G16" s="54" t="s">
        <v>2</v>
      </c>
      <c r="H16" s="54" t="s">
        <v>2</v>
      </c>
      <c r="I16" s="127" t="str">
        <f>IF(G16="-","-",G16/(SUM(C16,D16))*100000)</f>
        <v>-</v>
      </c>
      <c r="J16" s="71"/>
      <c r="K16" s="71"/>
      <c r="L16" s="71"/>
      <c r="M16" s="71"/>
    </row>
    <row r="17" spans="1:13" s="126" customFormat="1" ht="40.5" customHeight="1" x14ac:dyDescent="0.55000000000000004">
      <c r="A17" s="58" t="s">
        <v>54</v>
      </c>
      <c r="B17" s="34">
        <f>B18</f>
        <v>71444</v>
      </c>
      <c r="C17" s="34">
        <f>C18</f>
        <v>2189</v>
      </c>
      <c r="D17" s="34">
        <f>D18</f>
        <v>118</v>
      </c>
      <c r="E17" s="132">
        <f>E18</f>
        <v>3.2291025138570064</v>
      </c>
      <c r="F17" s="34">
        <f>F18</f>
        <v>594</v>
      </c>
      <c r="G17" s="34" t="str">
        <f>G18</f>
        <v>-</v>
      </c>
      <c r="H17" s="34" t="str">
        <f>H18</f>
        <v>-</v>
      </c>
      <c r="I17" s="131" t="str">
        <f>I18</f>
        <v>-</v>
      </c>
      <c r="J17" s="71"/>
      <c r="K17" s="71"/>
      <c r="L17" s="71"/>
      <c r="M17" s="71"/>
    </row>
    <row r="18" spans="1:13" s="126" customFormat="1" ht="13.5" customHeight="1" x14ac:dyDescent="0.55000000000000004">
      <c r="A18" s="29" t="s">
        <v>14</v>
      </c>
      <c r="B18" s="57">
        <v>71444</v>
      </c>
      <c r="C18" s="57">
        <v>2189</v>
      </c>
      <c r="D18" s="57">
        <v>118</v>
      </c>
      <c r="E18" s="130">
        <v>3.2291025138570064</v>
      </c>
      <c r="F18" s="57">
        <v>594</v>
      </c>
      <c r="G18" s="57" t="s">
        <v>2</v>
      </c>
      <c r="H18" s="57" t="s">
        <v>2</v>
      </c>
      <c r="I18" s="129" t="s">
        <v>2</v>
      </c>
      <c r="J18" s="71"/>
      <c r="K18" s="71"/>
      <c r="L18" s="71"/>
      <c r="M18" s="71"/>
    </row>
    <row r="19" spans="1:13" s="126" customFormat="1" ht="13.5" customHeight="1" x14ac:dyDescent="0.55000000000000004">
      <c r="A19" s="19" t="s">
        <v>13</v>
      </c>
      <c r="B19" s="54">
        <v>37289</v>
      </c>
      <c r="C19" s="54">
        <v>1025</v>
      </c>
      <c r="D19" s="54">
        <v>85</v>
      </c>
      <c r="E19" s="128">
        <v>2.9767491753600259</v>
      </c>
      <c r="F19" s="54">
        <v>561</v>
      </c>
      <c r="G19" s="54" t="s">
        <v>2</v>
      </c>
      <c r="H19" s="54" t="s">
        <v>2</v>
      </c>
      <c r="I19" s="127" t="s">
        <v>2</v>
      </c>
      <c r="J19" s="71"/>
      <c r="K19" s="71"/>
      <c r="L19" s="71"/>
      <c r="M19" s="71"/>
    </row>
    <row r="20" spans="1:13" s="126" customFormat="1" ht="13.5" customHeight="1" x14ac:dyDescent="0.55000000000000004">
      <c r="A20" s="19" t="s">
        <v>12</v>
      </c>
      <c r="B20" s="54">
        <v>4783</v>
      </c>
      <c r="C20" s="54">
        <v>315</v>
      </c>
      <c r="D20" s="54">
        <v>33</v>
      </c>
      <c r="E20" s="128">
        <v>7.2757683462262177</v>
      </c>
      <c r="F20" s="54" t="s">
        <v>2</v>
      </c>
      <c r="G20" s="54" t="s">
        <v>2</v>
      </c>
      <c r="H20" s="54" t="s">
        <v>2</v>
      </c>
      <c r="I20" s="127" t="s">
        <v>2</v>
      </c>
      <c r="J20" s="71"/>
      <c r="K20" s="71"/>
      <c r="L20" s="71"/>
      <c r="M20" s="71"/>
    </row>
    <row r="21" spans="1:13" s="126" customFormat="1" ht="13.5" customHeight="1" x14ac:dyDescent="0.55000000000000004">
      <c r="A21" s="19" t="s">
        <v>11</v>
      </c>
      <c r="B21" s="54">
        <v>7732</v>
      </c>
      <c r="C21" s="54">
        <v>23</v>
      </c>
      <c r="D21" s="54">
        <v>0</v>
      </c>
      <c r="E21" s="128">
        <v>0.29746508018623902</v>
      </c>
      <c r="F21" s="54">
        <v>0</v>
      </c>
      <c r="G21" s="54">
        <v>0</v>
      </c>
      <c r="H21" s="54">
        <v>0</v>
      </c>
      <c r="I21" s="127">
        <v>0</v>
      </c>
      <c r="J21" s="71"/>
      <c r="K21" s="71"/>
      <c r="L21" s="71"/>
      <c r="M21" s="71"/>
    </row>
    <row r="22" spans="1:13" s="126" customFormat="1" ht="13.5" customHeight="1" x14ac:dyDescent="0.55000000000000004">
      <c r="A22" s="19" t="s">
        <v>10</v>
      </c>
      <c r="B22" s="54">
        <v>21640</v>
      </c>
      <c r="C22" s="54">
        <v>826</v>
      </c>
      <c r="D22" s="54">
        <v>0</v>
      </c>
      <c r="E22" s="128">
        <v>3.8170055452865066</v>
      </c>
      <c r="F22" s="54">
        <v>33</v>
      </c>
      <c r="G22" s="54" t="s">
        <v>2</v>
      </c>
      <c r="H22" s="54">
        <v>0</v>
      </c>
      <c r="I22" s="127" t="s">
        <v>2</v>
      </c>
      <c r="J22" s="71"/>
      <c r="K22" s="71"/>
      <c r="L22" s="71"/>
      <c r="M22" s="71"/>
    </row>
    <row r="23" spans="1:13" s="126" customFormat="1" ht="40.5" customHeight="1" x14ac:dyDescent="0.55000000000000004">
      <c r="A23" s="58" t="s">
        <v>53</v>
      </c>
      <c r="B23" s="34">
        <f>B24</f>
        <v>8630</v>
      </c>
      <c r="C23" s="34">
        <f>C24</f>
        <v>829</v>
      </c>
      <c r="D23" s="34" t="str">
        <f>D24</f>
        <v>-</v>
      </c>
      <c r="E23" s="132">
        <f>E24</f>
        <v>9.6060254924681345</v>
      </c>
      <c r="F23" s="34" t="str">
        <f>F24</f>
        <v>-</v>
      </c>
      <c r="G23" s="34" t="str">
        <f>G24</f>
        <v>-</v>
      </c>
      <c r="H23" s="34" t="str">
        <f>H24</f>
        <v>-</v>
      </c>
      <c r="I23" s="131" t="str">
        <f>I24</f>
        <v>-</v>
      </c>
      <c r="J23" s="71"/>
      <c r="K23" s="71"/>
      <c r="L23" s="71"/>
      <c r="M23" s="71"/>
    </row>
    <row r="24" spans="1:13" s="126" customFormat="1" ht="13.5" customHeight="1" x14ac:dyDescent="0.55000000000000004">
      <c r="A24" s="29" t="s">
        <v>8</v>
      </c>
      <c r="B24" s="57">
        <v>8630</v>
      </c>
      <c r="C24" s="57">
        <v>829</v>
      </c>
      <c r="D24" s="57" t="s">
        <v>2</v>
      </c>
      <c r="E24" s="130">
        <v>9.6060254924681345</v>
      </c>
      <c r="F24" s="57" t="s">
        <v>2</v>
      </c>
      <c r="G24" s="57" t="s">
        <v>2</v>
      </c>
      <c r="H24" s="57" t="s">
        <v>2</v>
      </c>
      <c r="I24" s="129" t="s">
        <v>2</v>
      </c>
      <c r="J24" s="71"/>
      <c r="K24" s="71"/>
      <c r="L24" s="71"/>
      <c r="M24" s="71"/>
    </row>
    <row r="25" spans="1:13" s="126" customFormat="1" ht="13.5" customHeight="1" x14ac:dyDescent="0.55000000000000004">
      <c r="A25" s="19" t="s">
        <v>7</v>
      </c>
      <c r="B25" s="54">
        <v>2448</v>
      </c>
      <c r="C25" s="54">
        <v>94</v>
      </c>
      <c r="D25" s="54" t="s">
        <v>2</v>
      </c>
      <c r="E25" s="128">
        <v>3.8398692810457518</v>
      </c>
      <c r="F25" s="54" t="s">
        <v>2</v>
      </c>
      <c r="G25" s="54" t="s">
        <v>2</v>
      </c>
      <c r="H25" s="54" t="s">
        <v>2</v>
      </c>
      <c r="I25" s="127" t="s">
        <v>2</v>
      </c>
      <c r="J25" s="71"/>
      <c r="K25" s="71"/>
      <c r="L25" s="71"/>
      <c r="M25" s="71"/>
    </row>
    <row r="26" spans="1:13" s="126" customFormat="1" ht="13.5" customHeight="1" x14ac:dyDescent="0.55000000000000004">
      <c r="A26" s="19" t="s">
        <v>6</v>
      </c>
      <c r="B26" s="54">
        <v>2013</v>
      </c>
      <c r="C26" s="54">
        <v>220</v>
      </c>
      <c r="D26" s="54" t="s">
        <v>2</v>
      </c>
      <c r="E26" s="128">
        <v>10.928961748633879</v>
      </c>
      <c r="F26" s="54" t="s">
        <v>2</v>
      </c>
      <c r="G26" s="54" t="s">
        <v>2</v>
      </c>
      <c r="H26" s="54" t="s">
        <v>2</v>
      </c>
      <c r="I26" s="127" t="s">
        <v>2</v>
      </c>
      <c r="J26" s="71"/>
      <c r="K26" s="71"/>
      <c r="L26" s="71"/>
      <c r="M26" s="71"/>
    </row>
    <row r="27" spans="1:13" s="126" customFormat="1" ht="13.5" customHeight="1" x14ac:dyDescent="0.55000000000000004">
      <c r="A27" s="19" t="s">
        <v>5</v>
      </c>
      <c r="B27" s="54">
        <v>1611</v>
      </c>
      <c r="C27" s="54">
        <v>285</v>
      </c>
      <c r="D27" s="54" t="s">
        <v>2</v>
      </c>
      <c r="E27" s="128">
        <v>17.690875232774676</v>
      </c>
      <c r="F27" s="54" t="s">
        <v>2</v>
      </c>
      <c r="G27" s="54" t="s">
        <v>2</v>
      </c>
      <c r="H27" s="54" t="s">
        <v>2</v>
      </c>
      <c r="I27" s="127" t="s">
        <v>2</v>
      </c>
      <c r="J27" s="71"/>
      <c r="K27" s="71"/>
      <c r="L27" s="71"/>
      <c r="M27" s="71"/>
    </row>
    <row r="28" spans="1:13" s="126" customFormat="1" ht="13.5" customHeight="1" x14ac:dyDescent="0.55000000000000004">
      <c r="A28" s="19" t="s">
        <v>4</v>
      </c>
      <c r="B28" s="54">
        <v>1623</v>
      </c>
      <c r="C28" s="54">
        <v>111</v>
      </c>
      <c r="D28" s="54" t="s">
        <v>2</v>
      </c>
      <c r="E28" s="128">
        <v>6.8391866913123849</v>
      </c>
      <c r="F28" s="54" t="s">
        <v>2</v>
      </c>
      <c r="G28" s="54" t="s">
        <v>2</v>
      </c>
      <c r="H28" s="54" t="s">
        <v>2</v>
      </c>
      <c r="I28" s="127" t="s">
        <v>2</v>
      </c>
      <c r="J28" s="71"/>
      <c r="K28" s="71"/>
      <c r="L28" s="71"/>
      <c r="M28" s="71"/>
    </row>
    <row r="29" spans="1:13" s="126" customFormat="1" ht="13.5" customHeight="1" x14ac:dyDescent="0.55000000000000004">
      <c r="A29" s="19" t="s">
        <v>3</v>
      </c>
      <c r="B29" s="54">
        <v>935</v>
      </c>
      <c r="C29" s="54">
        <v>119</v>
      </c>
      <c r="D29" s="54" t="s">
        <v>2</v>
      </c>
      <c r="E29" s="128">
        <v>12.727272727272727</v>
      </c>
      <c r="F29" s="54" t="s">
        <v>2</v>
      </c>
      <c r="G29" s="54" t="s">
        <v>2</v>
      </c>
      <c r="H29" s="54" t="s">
        <v>2</v>
      </c>
      <c r="I29" s="127" t="s">
        <v>2</v>
      </c>
      <c r="J29" s="71"/>
      <c r="K29" s="71"/>
      <c r="L29" s="71"/>
      <c r="M29" s="71"/>
    </row>
    <row r="30" spans="1:13" s="115" customFormat="1" ht="11.25" customHeight="1" x14ac:dyDescent="0.55000000000000004">
      <c r="A30" s="125" t="s">
        <v>79</v>
      </c>
      <c r="B30" s="125"/>
      <c r="C30" s="123"/>
      <c r="D30" s="123"/>
      <c r="E30" s="124"/>
      <c r="F30" s="123"/>
      <c r="G30" s="123"/>
      <c r="H30" s="123"/>
      <c r="I30" s="122"/>
      <c r="J30" s="35"/>
    </row>
    <row r="31" spans="1:13" s="115" customFormat="1" ht="11.25" customHeight="1" x14ac:dyDescent="0.55000000000000004">
      <c r="A31" s="8"/>
      <c r="B31" s="8"/>
      <c r="C31" s="95"/>
      <c r="D31" s="95"/>
      <c r="E31" s="121"/>
      <c r="F31" s="95"/>
      <c r="G31" s="95"/>
      <c r="H31" s="95"/>
      <c r="I31" s="120"/>
      <c r="J31" s="35"/>
    </row>
    <row r="32" spans="1:13" s="115" customFormat="1" ht="11.25" customHeight="1" x14ac:dyDescent="0.55000000000000004">
      <c r="A32" s="8"/>
      <c r="B32" s="8"/>
      <c r="C32" s="95"/>
      <c r="D32" s="95"/>
      <c r="E32" s="121"/>
      <c r="F32" s="95"/>
      <c r="G32" s="95"/>
      <c r="H32" s="95"/>
      <c r="I32" s="120"/>
      <c r="J32" s="35"/>
    </row>
    <row r="33" spans="1:10" s="115" customFormat="1" ht="11.25" customHeight="1" x14ac:dyDescent="0.55000000000000004">
      <c r="A33" s="8"/>
      <c r="B33" s="8"/>
      <c r="C33" s="95"/>
      <c r="D33" s="95"/>
      <c r="E33" s="121"/>
      <c r="F33" s="95"/>
      <c r="G33" s="95"/>
      <c r="H33" s="95"/>
      <c r="I33" s="120"/>
      <c r="J33" s="35"/>
    </row>
    <row r="34" spans="1:10" s="115" customFormat="1" ht="11.25" customHeight="1" x14ac:dyDescent="0.55000000000000004">
      <c r="A34" s="8" t="s">
        <v>78</v>
      </c>
      <c r="B34" s="8">
        <v>692515</v>
      </c>
      <c r="C34" s="95">
        <v>14916</v>
      </c>
      <c r="D34" s="95">
        <v>27813</v>
      </c>
      <c r="E34" s="121">
        <v>6.1701190587929506</v>
      </c>
      <c r="F34" s="95">
        <v>72</v>
      </c>
      <c r="G34" s="95">
        <v>2</v>
      </c>
      <c r="H34" s="95">
        <v>1</v>
      </c>
      <c r="I34" s="120">
        <v>4.6806618455849653</v>
      </c>
      <c r="J34" s="35"/>
    </row>
    <row r="35" spans="1:10" s="115" customFormat="1" ht="11.25" customHeight="1" x14ac:dyDescent="0.55000000000000004">
      <c r="A35" s="119"/>
      <c r="B35" s="119"/>
      <c r="C35" s="117"/>
      <c r="D35" s="117"/>
      <c r="E35" s="118"/>
      <c r="F35" s="117"/>
      <c r="G35" s="117"/>
      <c r="H35" s="117"/>
      <c r="I35" s="116"/>
      <c r="J35" s="35"/>
    </row>
    <row r="36" spans="1:10" ht="11.25" customHeight="1" x14ac:dyDescent="0.45"/>
  </sheetData>
  <mergeCells count="6">
    <mergeCell ref="F2:F3"/>
    <mergeCell ref="G2:H2"/>
    <mergeCell ref="H3:H4"/>
    <mergeCell ref="B2:B3"/>
    <mergeCell ref="C2:C3"/>
    <mergeCell ref="D2:D3"/>
  </mergeCells>
  <phoneticPr fontId="7"/>
  <pageMargins left="0.59055118110236227" right="0.59055118110236227" top="0.78740157480314965" bottom="0.78740157480314965" header="0" footer="0"/>
  <pageSetup paperSize="9" scale="90" pageOrder="overThenDown" orientation="landscape" r:id="rId1"/>
  <headerFooter alignWithMargins="0"/>
  <rowBreaks count="3" manualBreakCount="3">
    <brk id="16465" min="342" max="34161" man="1"/>
    <brk id="23447" min="338" max="42927" man="1"/>
    <brk id="30591" min="334" max="50137"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showOutlineSymbols="0" view="pageBreakPreview" zoomScaleNormal="50" workbookViewId="0">
      <pane xSplit="1" ySplit="5" topLeftCell="B6" activePane="bottomRight" state="frozen"/>
      <selection activeCell="A16" sqref="A16:V28"/>
      <selection pane="topRight" activeCell="A16" sqref="A16:V28"/>
      <selection pane="bottomLeft" activeCell="A16" sqref="A16:V28"/>
      <selection pane="bottomRight" activeCell="A16" sqref="A16:V28"/>
    </sheetView>
  </sheetViews>
  <sheetFormatPr defaultColWidth="9" defaultRowHeight="15" x14ac:dyDescent="0.45"/>
  <cols>
    <col min="1" max="1" width="9.7265625" style="2" customWidth="1"/>
    <col min="2" max="6" width="12.6328125" style="1" customWidth="1"/>
    <col min="7" max="7" width="12.6328125" style="174" customWidth="1"/>
    <col min="8" max="16384" width="9" style="1"/>
  </cols>
  <sheetData>
    <row r="1" spans="1:8" s="5" customFormat="1" ht="13.5" customHeight="1" x14ac:dyDescent="0.55000000000000004">
      <c r="A1" s="215" t="s">
        <v>118</v>
      </c>
      <c r="B1" s="214"/>
      <c r="C1" s="214"/>
      <c r="D1" s="214"/>
      <c r="E1" s="214"/>
      <c r="F1" s="213" t="s">
        <v>100</v>
      </c>
      <c r="G1" s="212"/>
    </row>
    <row r="2" spans="1:8" s="5" customFormat="1" ht="13.5" customHeight="1" x14ac:dyDescent="0.55000000000000004">
      <c r="A2" s="211"/>
      <c r="B2" s="210" t="s">
        <v>117</v>
      </c>
      <c r="C2" s="208"/>
      <c r="D2" s="210" t="s">
        <v>116</v>
      </c>
      <c r="E2" s="209"/>
      <c r="F2" s="209"/>
      <c r="G2" s="208"/>
    </row>
    <row r="3" spans="1:8" s="5" customFormat="1" ht="13.5" customHeight="1" x14ac:dyDescent="0.55000000000000004">
      <c r="A3" s="207"/>
      <c r="B3" s="206" t="s">
        <v>115</v>
      </c>
      <c r="C3" s="206" t="s">
        <v>114</v>
      </c>
      <c r="D3" s="205" t="s">
        <v>113</v>
      </c>
      <c r="E3" s="204"/>
      <c r="F3" s="203" t="s">
        <v>112</v>
      </c>
      <c r="G3" s="202"/>
    </row>
    <row r="4" spans="1:8" s="5" customFormat="1" ht="33.75" customHeight="1" x14ac:dyDescent="0.55000000000000004">
      <c r="A4" s="201"/>
      <c r="B4" s="200" t="s">
        <v>112</v>
      </c>
      <c r="C4" s="200" t="s">
        <v>112</v>
      </c>
      <c r="D4" s="199"/>
      <c r="E4" s="197" t="s">
        <v>111</v>
      </c>
      <c r="F4" s="198"/>
      <c r="G4" s="197" t="s">
        <v>110</v>
      </c>
    </row>
    <row r="5" spans="1:8" s="59" customFormat="1" ht="18" customHeight="1" x14ac:dyDescent="0.55000000000000004">
      <c r="A5" s="143" t="s">
        <v>82</v>
      </c>
      <c r="B5" s="34">
        <v>2311</v>
      </c>
      <c r="C5" s="34">
        <v>280</v>
      </c>
      <c r="D5" s="34">
        <v>860</v>
      </c>
      <c r="E5" s="34">
        <v>362</v>
      </c>
      <c r="F5" s="34">
        <v>2509</v>
      </c>
      <c r="G5" s="196">
        <v>1678</v>
      </c>
      <c r="H5" s="195"/>
    </row>
    <row r="6" spans="1:8" s="59" customFormat="1" ht="18" customHeight="1" x14ac:dyDescent="0.55000000000000004">
      <c r="A6" s="143" t="s">
        <v>26</v>
      </c>
      <c r="B6" s="34">
        <f>SUM(B7:B8)</f>
        <v>450</v>
      </c>
      <c r="C6" s="34">
        <f>SUM(C7:C8)</f>
        <v>48</v>
      </c>
      <c r="D6" s="34">
        <f>SUM(D7:D8)</f>
        <v>89</v>
      </c>
      <c r="E6" s="34">
        <f>SUM(E7:E8)</f>
        <v>48</v>
      </c>
      <c r="F6" s="34">
        <f>SUM(F7:F8)</f>
        <v>437</v>
      </c>
      <c r="G6" s="34">
        <f>SUM(G7:G8)</f>
        <v>329</v>
      </c>
      <c r="H6" s="195"/>
    </row>
    <row r="7" spans="1:8" s="14" customFormat="1" ht="18" customHeight="1" x14ac:dyDescent="0.55000000000000004">
      <c r="A7" s="194" t="s">
        <v>109</v>
      </c>
      <c r="B7" s="57">
        <v>423</v>
      </c>
      <c r="C7" s="57">
        <v>48</v>
      </c>
      <c r="D7" s="57">
        <v>47</v>
      </c>
      <c r="E7" s="57">
        <v>18</v>
      </c>
      <c r="F7" s="57">
        <v>224</v>
      </c>
      <c r="G7" s="193">
        <v>145</v>
      </c>
      <c r="H7" s="71"/>
    </row>
    <row r="8" spans="1:8" s="14" customFormat="1" ht="18" customHeight="1" x14ac:dyDescent="0.55000000000000004">
      <c r="A8" s="29" t="s">
        <v>108</v>
      </c>
      <c r="B8" s="57">
        <v>27</v>
      </c>
      <c r="C8" s="57" t="s">
        <v>80</v>
      </c>
      <c r="D8" s="57">
        <v>42</v>
      </c>
      <c r="E8" s="57">
        <v>30</v>
      </c>
      <c r="F8" s="57">
        <v>213</v>
      </c>
      <c r="G8" s="193">
        <v>184</v>
      </c>
      <c r="H8" s="71"/>
    </row>
    <row r="9" spans="1:8" s="14" customFormat="1" ht="41.5" customHeight="1" x14ac:dyDescent="0.55000000000000004">
      <c r="A9" s="192" t="s">
        <v>107</v>
      </c>
      <c r="B9" s="191">
        <f>B10</f>
        <v>4</v>
      </c>
      <c r="C9" s="191">
        <f>C10</f>
        <v>0</v>
      </c>
      <c r="D9" s="191">
        <f>D10</f>
        <v>5</v>
      </c>
      <c r="E9" s="191">
        <f>E10</f>
        <v>2</v>
      </c>
      <c r="F9" s="191">
        <f>F10</f>
        <v>16</v>
      </c>
      <c r="G9" s="191">
        <f>G10</f>
        <v>2</v>
      </c>
      <c r="H9" s="71"/>
    </row>
    <row r="10" spans="1:8" s="14" customFormat="1" ht="18" customHeight="1" x14ac:dyDescent="0.55000000000000004">
      <c r="A10" s="186" t="s">
        <v>106</v>
      </c>
      <c r="B10" s="190">
        <v>4</v>
      </c>
      <c r="C10" s="190">
        <v>0</v>
      </c>
      <c r="D10" s="190">
        <v>5</v>
      </c>
      <c r="E10" s="190">
        <v>2</v>
      </c>
      <c r="F10" s="190">
        <v>16</v>
      </c>
      <c r="G10" s="189">
        <v>2</v>
      </c>
      <c r="H10" s="71"/>
    </row>
    <row r="11" spans="1:8" s="14" customFormat="1" ht="41.5" customHeight="1" x14ac:dyDescent="0.55000000000000004">
      <c r="A11" s="188" t="s">
        <v>105</v>
      </c>
      <c r="B11" s="187" t="str">
        <f>B12</f>
        <v>-</v>
      </c>
      <c r="C11" s="187" t="str">
        <f>C12</f>
        <v>-</v>
      </c>
      <c r="D11" s="187">
        <f>D12</f>
        <v>6</v>
      </c>
      <c r="E11" s="187" t="str">
        <f>E12</f>
        <v>-</v>
      </c>
      <c r="F11" s="187">
        <f>F12</f>
        <v>16</v>
      </c>
      <c r="G11" s="187">
        <f>G12</f>
        <v>0</v>
      </c>
      <c r="H11" s="71"/>
    </row>
    <row r="12" spans="1:8" s="14" customFormat="1" ht="18" customHeight="1" x14ac:dyDescent="0.55000000000000004">
      <c r="A12" s="186" t="s">
        <v>104</v>
      </c>
      <c r="B12" s="185" t="s">
        <v>2</v>
      </c>
      <c r="C12" s="185" t="s">
        <v>2</v>
      </c>
      <c r="D12" s="185">
        <v>6</v>
      </c>
      <c r="E12" s="185" t="s">
        <v>2</v>
      </c>
      <c r="F12" s="185">
        <v>16</v>
      </c>
      <c r="G12" s="184">
        <v>0</v>
      </c>
      <c r="H12" s="71"/>
    </row>
    <row r="13" spans="1:8" s="5" customFormat="1" ht="27.75" customHeight="1" x14ac:dyDescent="0.55000000000000004">
      <c r="A13" s="183" t="s">
        <v>103</v>
      </c>
      <c r="B13" s="183"/>
      <c r="C13" s="183"/>
      <c r="D13" s="183"/>
      <c r="E13" s="183"/>
      <c r="F13" s="183"/>
      <c r="G13" s="183"/>
    </row>
    <row r="14" spans="1:8" s="5" customFormat="1" ht="13.5" customHeight="1" x14ac:dyDescent="0.55000000000000004">
      <c r="A14" s="182" t="s">
        <v>102</v>
      </c>
      <c r="B14" s="181"/>
      <c r="C14" s="181"/>
      <c r="D14" s="181"/>
      <c r="G14" s="180"/>
    </row>
    <row r="15" spans="1:8" s="5" customFormat="1" ht="13.5" customHeight="1" x14ac:dyDescent="0.55000000000000004">
      <c r="A15" s="182"/>
      <c r="B15" s="181"/>
      <c r="C15" s="181"/>
      <c r="D15" s="181"/>
      <c r="G15" s="180"/>
    </row>
    <row r="16" spans="1:8" s="5" customFormat="1" ht="13.5" customHeight="1" x14ac:dyDescent="0.55000000000000004">
      <c r="A16" s="182" t="s">
        <v>102</v>
      </c>
      <c r="B16" s="181"/>
      <c r="C16" s="181"/>
      <c r="D16" s="181"/>
      <c r="E16" s="5" t="str">
        <f>IF(SUM(E18,E20,E22,E24,E26,E28,E30,E32,E34,E36,E38,E40,E42,E44,E46,E48,E50,E52,E54,E56)=0,"-",SUM(E18,E20,E22,E24,E26,E28,E30,E32,E34,E36,E38,E40,E42,E44,E46,E48,E50,E52,E54,E56))</f>
        <v>-</v>
      </c>
      <c r="G16" s="180"/>
    </row>
    <row r="17" spans="1:7" s="5" customFormat="1" ht="13.5" customHeight="1" x14ac:dyDescent="0.55000000000000004">
      <c r="A17" s="182"/>
      <c r="B17" s="181"/>
      <c r="C17" s="181"/>
      <c r="D17" s="181"/>
      <c r="G17" s="180"/>
    </row>
    <row r="18" spans="1:7" s="5" customFormat="1" ht="13.5" customHeight="1" x14ac:dyDescent="0.55000000000000004">
      <c r="A18" s="8"/>
      <c r="B18" s="61"/>
      <c r="C18" s="61"/>
      <c r="D18" s="61"/>
      <c r="E18" s="179"/>
      <c r="F18" s="179"/>
      <c r="G18" s="177"/>
    </row>
    <row r="19" spans="1:7" s="5" customFormat="1" ht="17.25" customHeight="1" x14ac:dyDescent="0.55000000000000004">
      <c r="A19" s="178"/>
      <c r="B19" s="6"/>
      <c r="C19" s="6"/>
      <c r="D19" s="6"/>
      <c r="E19" s="6"/>
      <c r="F19" s="6"/>
      <c r="G19" s="6"/>
    </row>
    <row r="20" spans="1:7" s="5" customFormat="1" ht="13.5" customHeight="1" x14ac:dyDescent="0.55000000000000004">
      <c r="A20" s="8"/>
      <c r="B20" s="61"/>
      <c r="C20" s="61"/>
      <c r="D20" s="61"/>
      <c r="E20" s="61"/>
      <c r="F20" s="61"/>
      <c r="G20" s="177"/>
    </row>
    <row r="21" spans="1:7" ht="13.5" customHeight="1" x14ac:dyDescent="0.45">
      <c r="A21" s="176"/>
      <c r="B21" s="175"/>
      <c r="G21" s="1"/>
    </row>
    <row r="22" spans="1:7" x14ac:dyDescent="0.45">
      <c r="A22" s="1"/>
      <c r="G22" s="1"/>
    </row>
    <row r="23" spans="1:7" x14ac:dyDescent="0.45">
      <c r="A23" s="1"/>
      <c r="G23" s="1"/>
    </row>
    <row r="24" spans="1:7" x14ac:dyDescent="0.45">
      <c r="A24" s="1"/>
      <c r="G24" s="1"/>
    </row>
    <row r="25" spans="1:7" x14ac:dyDescent="0.45">
      <c r="A25" s="1"/>
      <c r="G25" s="1"/>
    </row>
    <row r="26" spans="1:7" ht="12" customHeight="1" x14ac:dyDescent="0.45">
      <c r="A26" s="1"/>
      <c r="G26" s="1"/>
    </row>
    <row r="27" spans="1:7" ht="12" customHeight="1" x14ac:dyDescent="0.45">
      <c r="A27" s="1"/>
      <c r="G27" s="1"/>
    </row>
    <row r="28" spans="1:7" x14ac:dyDescent="0.45">
      <c r="A28" s="1"/>
      <c r="G28" s="1"/>
    </row>
    <row r="29" spans="1:7" x14ac:dyDescent="0.45">
      <c r="A29" s="1"/>
      <c r="G29" s="1"/>
    </row>
  </sheetData>
  <mergeCells count="7">
    <mergeCell ref="A13:G13"/>
    <mergeCell ref="A19:G19"/>
    <mergeCell ref="F1:G1"/>
    <mergeCell ref="B2:C2"/>
    <mergeCell ref="D2:G2"/>
    <mergeCell ref="D3:E3"/>
    <mergeCell ref="F3:G3"/>
  </mergeCells>
  <phoneticPr fontId="7"/>
  <pageMargins left="0.78740157480314965" right="0.78740157480314965" top="1.1811023622047245" bottom="1.1811023622047245" header="0" footer="0"/>
  <pageSetup paperSize="9" pageOrder="overThenDown" orientation="landscape" r:id="rId1"/>
  <headerFooter alignWithMargins="0"/>
  <rowBreaks count="3" manualBreakCount="3">
    <brk id="31060" min="347" max="56352" man="1"/>
    <brk id="41356" min="351" max="1058" man="1"/>
    <brk id="51696" min="355" max="54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4"/>
  <sheetViews>
    <sheetView showGridLines="0" view="pageBreakPreview" zoomScaleNormal="75" workbookViewId="0">
      <pane xSplit="1" ySplit="5" topLeftCell="B6" activePane="bottomRight" state="frozen"/>
      <selection activeCell="A16" sqref="A16:V28"/>
      <selection pane="topRight" activeCell="A16" sqref="A16:V28"/>
      <selection pane="bottomLeft" activeCell="A16" sqref="A16:V28"/>
      <selection pane="bottomRight" activeCell="A16" sqref="A16:V28"/>
    </sheetView>
  </sheetViews>
  <sheetFormatPr defaultColWidth="9" defaultRowHeight="15" x14ac:dyDescent="0.45"/>
  <cols>
    <col min="1" max="1" width="11.90625" style="2" customWidth="1"/>
    <col min="2" max="3" width="9.6328125" style="1" customWidth="1"/>
    <col min="4" max="4" width="9.6328125" style="112" customWidth="1"/>
    <col min="5" max="8" width="9.6328125" style="1" customWidth="1"/>
    <col min="9" max="16384" width="9" style="1"/>
  </cols>
  <sheetData>
    <row r="1" spans="1:16" s="5" customFormat="1" ht="15" customHeight="1" x14ac:dyDescent="0.55000000000000004">
      <c r="A1" s="50" t="s">
        <v>132</v>
      </c>
      <c r="B1" s="223"/>
      <c r="C1" s="261"/>
      <c r="D1" s="260"/>
      <c r="E1" s="216"/>
      <c r="F1" s="216"/>
      <c r="G1" s="216"/>
      <c r="H1" s="172" t="s">
        <v>100</v>
      </c>
    </row>
    <row r="2" spans="1:16" s="35" customFormat="1" ht="15" customHeight="1" x14ac:dyDescent="0.55000000000000004">
      <c r="A2" s="259"/>
      <c r="B2" s="108" t="s">
        <v>131</v>
      </c>
      <c r="C2" s="108" t="s">
        <v>130</v>
      </c>
      <c r="D2" s="258" t="s">
        <v>129</v>
      </c>
      <c r="E2" s="257" t="s">
        <v>128</v>
      </c>
      <c r="F2" s="256"/>
      <c r="G2" s="256"/>
      <c r="H2" s="255"/>
    </row>
    <row r="3" spans="1:16" s="35" customFormat="1" ht="15" customHeight="1" x14ac:dyDescent="0.55000000000000004">
      <c r="A3" s="254"/>
      <c r="B3" s="253"/>
      <c r="C3" s="253"/>
      <c r="D3" s="154" t="s">
        <v>127</v>
      </c>
      <c r="E3" s="249" t="s">
        <v>126</v>
      </c>
      <c r="F3" s="108" t="s">
        <v>125</v>
      </c>
      <c r="G3" s="248" t="s">
        <v>124</v>
      </c>
      <c r="H3" s="248" t="s">
        <v>123</v>
      </c>
    </row>
    <row r="4" spans="1:16" s="35" customFormat="1" ht="15" customHeight="1" x14ac:dyDescent="0.55000000000000004">
      <c r="A4" s="252"/>
      <c r="B4" s="251" t="s">
        <v>88</v>
      </c>
      <c r="C4" s="251" t="s">
        <v>87</v>
      </c>
      <c r="D4" s="250" t="s">
        <v>122</v>
      </c>
      <c r="E4" s="249"/>
      <c r="F4" s="102"/>
      <c r="G4" s="248"/>
      <c r="H4" s="248"/>
    </row>
    <row r="5" spans="1:16" s="5" customFormat="1" ht="15" customHeight="1" x14ac:dyDescent="0.55000000000000004">
      <c r="A5" s="245" t="s">
        <v>82</v>
      </c>
      <c r="B5" s="243">
        <v>655</v>
      </c>
      <c r="C5" s="247">
        <v>619</v>
      </c>
      <c r="D5" s="246">
        <v>94.503816793893122</v>
      </c>
      <c r="E5" s="243">
        <v>9</v>
      </c>
      <c r="F5" s="243">
        <v>251</v>
      </c>
      <c r="G5" s="243">
        <v>150</v>
      </c>
      <c r="H5" s="243">
        <v>410</v>
      </c>
      <c r="I5" s="11"/>
    </row>
    <row r="6" spans="1:16" s="5" customFormat="1" ht="15" customHeight="1" x14ac:dyDescent="0.55000000000000004">
      <c r="A6" s="245" t="s">
        <v>26</v>
      </c>
      <c r="B6" s="243">
        <f>SUM(B7:B8)</f>
        <v>81</v>
      </c>
      <c r="C6" s="243">
        <f>SUM(C7:C8)</f>
        <v>81</v>
      </c>
      <c r="D6" s="244">
        <f>C6/B6</f>
        <v>1</v>
      </c>
      <c r="E6" s="243">
        <f>SUM(E7:E8)</f>
        <v>0</v>
      </c>
      <c r="F6" s="243">
        <f>SUM(F7:F8)</f>
        <v>47</v>
      </c>
      <c r="G6" s="243">
        <f>SUM(G7:G8)</f>
        <v>34</v>
      </c>
      <c r="H6" s="243">
        <f>SUM(H7:H8)</f>
        <v>81</v>
      </c>
      <c r="I6" s="11"/>
    </row>
    <row r="7" spans="1:16" s="232" customFormat="1" ht="15" customHeight="1" x14ac:dyDescent="0.55000000000000004">
      <c r="A7" s="242" t="s">
        <v>81</v>
      </c>
      <c r="B7" s="239">
        <v>50</v>
      </c>
      <c r="C7" s="241">
        <v>50</v>
      </c>
      <c r="D7" s="240">
        <f>IFERROR(IF(C7="-","-",C7/B7*100),"")</f>
        <v>100</v>
      </c>
      <c r="E7" s="239">
        <v>0</v>
      </c>
      <c r="F7" s="239">
        <v>30</v>
      </c>
      <c r="G7" s="239">
        <v>20</v>
      </c>
      <c r="H7" s="238">
        <f>IF(SUM(E7:G7)=0,"-",SUM(E7:G7))</f>
        <v>50</v>
      </c>
    </row>
    <row r="8" spans="1:16" s="232" customFormat="1" ht="15" customHeight="1" x14ac:dyDescent="0.55000000000000004">
      <c r="A8" s="237" t="s">
        <v>108</v>
      </c>
      <c r="B8" s="234">
        <v>31</v>
      </c>
      <c r="C8" s="236">
        <v>31</v>
      </c>
      <c r="D8" s="235">
        <f>IFERROR(IF(C8="-","-",C8/B8*100),"")</f>
        <v>100</v>
      </c>
      <c r="E8" s="234" t="s">
        <v>80</v>
      </c>
      <c r="F8" s="234">
        <v>17</v>
      </c>
      <c r="G8" s="234">
        <v>14</v>
      </c>
      <c r="H8" s="233">
        <f>IF(SUM(E8:G8)=0,"-",SUM(E8:G8))</f>
        <v>31</v>
      </c>
    </row>
    <row r="9" spans="1:16" s="35" customFormat="1" ht="43.5" customHeight="1" x14ac:dyDescent="0.55000000000000004">
      <c r="A9" s="231" t="s">
        <v>107</v>
      </c>
      <c r="B9" s="229">
        <f>B10</f>
        <v>4</v>
      </c>
      <c r="C9" s="229">
        <f>C10</f>
        <v>4</v>
      </c>
      <c r="D9" s="229">
        <f>D10</f>
        <v>100</v>
      </c>
      <c r="E9" s="229">
        <f>E10</f>
        <v>0</v>
      </c>
      <c r="F9" s="229">
        <f>F10</f>
        <v>2</v>
      </c>
      <c r="G9" s="229">
        <f>G10</f>
        <v>2</v>
      </c>
      <c r="H9" s="229">
        <f>H10</f>
        <v>4</v>
      </c>
    </row>
    <row r="10" spans="1:16" s="35" customFormat="1" ht="15" customHeight="1" x14ac:dyDescent="0.55000000000000004">
      <c r="A10" s="228" t="s">
        <v>106</v>
      </c>
      <c r="B10" s="225">
        <v>4</v>
      </c>
      <c r="C10" s="227">
        <v>4</v>
      </c>
      <c r="D10" s="226">
        <v>100</v>
      </c>
      <c r="E10" s="225">
        <v>0</v>
      </c>
      <c r="F10" s="225">
        <v>2</v>
      </c>
      <c r="G10" s="225">
        <v>2</v>
      </c>
      <c r="H10" s="224">
        <v>4</v>
      </c>
    </row>
    <row r="11" spans="1:16" s="35" customFormat="1" ht="43.5" customHeight="1" x14ac:dyDescent="0.55000000000000004">
      <c r="A11" s="231" t="s">
        <v>105</v>
      </c>
      <c r="B11" s="229">
        <f>B12</f>
        <v>1</v>
      </c>
      <c r="C11" s="229">
        <f>C12</f>
        <v>1</v>
      </c>
      <c r="D11" s="230">
        <f>IF(C11="-","-",C11/B11*100)</f>
        <v>100</v>
      </c>
      <c r="E11" s="229" t="str">
        <f>E12</f>
        <v>-</v>
      </c>
      <c r="F11" s="229" t="str">
        <f>F12</f>
        <v>-</v>
      </c>
      <c r="G11" s="229">
        <f>G12</f>
        <v>1</v>
      </c>
      <c r="H11" s="229">
        <f>H12</f>
        <v>1</v>
      </c>
    </row>
    <row r="12" spans="1:16" s="35" customFormat="1" ht="15" customHeight="1" x14ac:dyDescent="0.55000000000000004">
      <c r="A12" s="228" t="s">
        <v>104</v>
      </c>
      <c r="B12" s="225">
        <v>1</v>
      </c>
      <c r="C12" s="227">
        <v>1</v>
      </c>
      <c r="D12" s="226">
        <v>100</v>
      </c>
      <c r="E12" s="225" t="s">
        <v>2</v>
      </c>
      <c r="F12" s="225" t="s">
        <v>2</v>
      </c>
      <c r="G12" s="225">
        <v>1</v>
      </c>
      <c r="H12" s="224">
        <v>1</v>
      </c>
    </row>
    <row r="13" spans="1:16" s="5" customFormat="1" ht="15" customHeight="1" x14ac:dyDescent="0.55000000000000004">
      <c r="A13" s="50" t="s">
        <v>121</v>
      </c>
      <c r="B13" s="223"/>
      <c r="C13" s="123"/>
      <c r="D13" s="122"/>
      <c r="E13" s="123"/>
      <c r="F13" s="123"/>
      <c r="G13" s="123"/>
      <c r="H13" s="123"/>
    </row>
    <row r="14" spans="1:16" s="117" customFormat="1" ht="15" customHeight="1" x14ac:dyDescent="0.55000000000000004">
      <c r="A14" s="222" t="s">
        <v>120</v>
      </c>
      <c r="B14" s="221"/>
      <c r="C14" s="220"/>
      <c r="D14" s="220"/>
      <c r="E14" s="220"/>
      <c r="P14" s="219"/>
    </row>
    <row r="15" spans="1:16" s="117" customFormat="1" ht="15" customHeight="1" x14ac:dyDescent="0.55000000000000004">
      <c r="A15" s="119"/>
      <c r="B15" s="115"/>
      <c r="P15" s="219"/>
    </row>
    <row r="16" spans="1:16" s="117" customFormat="1" ht="15" customHeight="1" x14ac:dyDescent="0.55000000000000004">
      <c r="A16" s="222" t="s">
        <v>120</v>
      </c>
      <c r="B16" s="221"/>
      <c r="C16" s="220"/>
      <c r="D16" s="220"/>
      <c r="E16" s="220" t="str">
        <f>IF(SUM(E18,E20,E22,E24,E26,E28,E30,E32,E34,E36,E38,E40,E42,E44,E46,E48,E50,E52,E54,E56)=0,"-",SUM(E18,E20,E22,E24,E26,E28,E30,E32,E34,E36,E38,E40,E42,E44,E46,E48,E50,E52,E54,E56))</f>
        <v>-</v>
      </c>
      <c r="P16" s="219"/>
    </row>
    <row r="17" spans="1:16" s="117" customFormat="1" ht="15" customHeight="1" x14ac:dyDescent="0.55000000000000004">
      <c r="A17" s="119"/>
      <c r="B17" s="115"/>
      <c r="P17" s="219"/>
    </row>
    <row r="18" spans="1:16" s="5" customFormat="1" ht="15" customHeight="1" x14ac:dyDescent="0.55000000000000004">
      <c r="A18" s="218"/>
      <c r="B18" s="216"/>
      <c r="C18" s="216"/>
      <c r="D18" s="217"/>
      <c r="E18" s="216"/>
      <c r="F18" s="216"/>
      <c r="G18" s="216"/>
      <c r="H18" s="216"/>
      <c r="I18" s="61"/>
      <c r="J18" s="61"/>
    </row>
    <row r="19" spans="1:16" s="5" customFormat="1" ht="15" customHeight="1" x14ac:dyDescent="0.55000000000000004">
      <c r="A19" s="218"/>
      <c r="B19" s="216"/>
      <c r="C19" s="216"/>
      <c r="D19" s="217"/>
      <c r="E19" s="216"/>
      <c r="F19" s="216"/>
      <c r="G19" s="216"/>
      <c r="H19" s="216"/>
      <c r="I19" s="61"/>
      <c r="J19" s="61"/>
    </row>
    <row r="20" spans="1:16" s="5" customFormat="1" ht="15" customHeight="1" x14ac:dyDescent="0.55000000000000004">
      <c r="A20" s="218"/>
      <c r="B20" s="216"/>
      <c r="C20" s="216"/>
      <c r="D20" s="217"/>
      <c r="E20" s="216"/>
      <c r="F20" s="216"/>
      <c r="G20" s="216"/>
      <c r="H20" s="216"/>
      <c r="I20" s="61"/>
      <c r="J20" s="61"/>
    </row>
    <row r="21" spans="1:16" s="5" customFormat="1" ht="15" customHeight="1" x14ac:dyDescent="0.55000000000000004">
      <c r="A21" s="8"/>
      <c r="B21" s="61"/>
      <c r="C21" s="61"/>
      <c r="D21" s="116"/>
      <c r="E21" s="61"/>
      <c r="F21" s="61"/>
      <c r="G21" s="61"/>
      <c r="H21" s="61"/>
      <c r="I21" s="61"/>
      <c r="J21" s="61"/>
    </row>
    <row r="22" spans="1:16" s="5" customFormat="1" ht="15" customHeight="1" x14ac:dyDescent="0.55000000000000004">
      <c r="A22" s="8"/>
      <c r="B22" s="61"/>
      <c r="C22" s="61"/>
      <c r="D22" s="116"/>
      <c r="E22" s="61"/>
      <c r="F22" s="61"/>
      <c r="G22" s="61"/>
      <c r="H22" s="61"/>
      <c r="I22" s="61"/>
      <c r="J22" s="61"/>
    </row>
    <row r="24" spans="1:16" x14ac:dyDescent="0.45">
      <c r="A24" s="2" t="s">
        <v>119</v>
      </c>
      <c r="B24" s="1">
        <v>363</v>
      </c>
      <c r="C24" s="1">
        <v>338</v>
      </c>
      <c r="D24" s="1">
        <f>+SUM(D20:D23)</f>
        <v>0</v>
      </c>
      <c r="E24" s="1">
        <v>0</v>
      </c>
      <c r="F24" s="1">
        <v>99</v>
      </c>
      <c r="G24" s="1">
        <v>51</v>
      </c>
      <c r="H24" s="1">
        <v>150</v>
      </c>
    </row>
  </sheetData>
  <mergeCells count="7">
    <mergeCell ref="B2:B3"/>
    <mergeCell ref="C2:C3"/>
    <mergeCell ref="E2:H2"/>
    <mergeCell ref="E3:E4"/>
    <mergeCell ref="F3:F4"/>
    <mergeCell ref="G3:G4"/>
    <mergeCell ref="H3:H4"/>
  </mergeCells>
  <phoneticPr fontId="7"/>
  <pageMargins left="0.78740157480314965" right="0.78740157480314965" top="0.78740157480314965" bottom="0.78740157480314965" header="0" footer="0"/>
  <pageSetup paperSize="9" orientation="portrait" horizontalDpi="400" r:id="rId1"/>
  <headerFooter alignWithMargins="0"/>
  <rowBreaks count="1" manualBreakCount="1">
    <brk id="33744" min="7" max="5224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5"/>
  <sheetViews>
    <sheetView showGridLines="0" view="pageBreakPreview" zoomScaleNormal="75" workbookViewId="0">
      <pane xSplit="1" ySplit="5" topLeftCell="B6" activePane="bottomRight" state="frozen"/>
      <selection activeCell="A16" sqref="A16:V28"/>
      <selection pane="topRight" activeCell="A16" sqref="A16:V28"/>
      <selection pane="bottomLeft" activeCell="A16" sqref="A16:V28"/>
      <selection pane="bottomRight" activeCell="A16" sqref="A16:V28"/>
    </sheetView>
  </sheetViews>
  <sheetFormatPr defaultColWidth="9" defaultRowHeight="15" x14ac:dyDescent="0.45"/>
  <cols>
    <col min="1" max="1" width="14.6328125" style="2" customWidth="1"/>
    <col min="2" max="2" width="7.90625" style="1" customWidth="1"/>
    <col min="3" max="3" width="7.90625" style="262" customWidth="1"/>
    <col min="4" max="8" width="7.90625" style="112" customWidth="1"/>
    <col min="9" max="16" width="7.90625" style="1" customWidth="1"/>
    <col min="17" max="16384" width="9" style="1"/>
  </cols>
  <sheetData>
    <row r="1" spans="1:24" s="5" customFormat="1" ht="18" customHeight="1" x14ac:dyDescent="0.55000000000000004">
      <c r="A1" s="98" t="s">
        <v>150</v>
      </c>
      <c r="B1" s="98"/>
      <c r="C1" s="98"/>
      <c r="D1" s="98"/>
      <c r="E1" s="50"/>
      <c r="F1" s="50"/>
      <c r="G1" s="50"/>
      <c r="H1" s="50"/>
      <c r="I1" s="304"/>
      <c r="J1" s="304"/>
      <c r="K1" s="95"/>
      <c r="L1" s="265"/>
      <c r="M1" s="265"/>
      <c r="N1" s="304"/>
      <c r="O1" s="303"/>
      <c r="P1" s="172" t="s">
        <v>149</v>
      </c>
    </row>
    <row r="2" spans="1:24" s="35" customFormat="1" ht="15" customHeight="1" x14ac:dyDescent="0.55000000000000004">
      <c r="A2" s="302"/>
      <c r="B2" s="301" t="s">
        <v>131</v>
      </c>
      <c r="C2" s="300" t="s">
        <v>130</v>
      </c>
      <c r="D2" s="299" t="s">
        <v>129</v>
      </c>
      <c r="E2" s="298" t="s">
        <v>148</v>
      </c>
      <c r="F2" s="297"/>
      <c r="G2" s="297"/>
      <c r="H2" s="296"/>
      <c r="I2" s="81" t="s">
        <v>147</v>
      </c>
      <c r="J2" s="81" t="s">
        <v>146</v>
      </c>
      <c r="K2" s="81" t="s">
        <v>145</v>
      </c>
      <c r="L2" s="81" t="s">
        <v>144</v>
      </c>
      <c r="M2" s="81" t="s">
        <v>143</v>
      </c>
      <c r="N2" s="248" t="s">
        <v>94</v>
      </c>
      <c r="O2" s="248"/>
      <c r="P2" s="248"/>
    </row>
    <row r="3" spans="1:24" s="35" customFormat="1" ht="27.75" customHeight="1" x14ac:dyDescent="0.55000000000000004">
      <c r="A3" s="295"/>
      <c r="B3" s="294"/>
      <c r="C3" s="293"/>
      <c r="D3" s="292" t="s">
        <v>127</v>
      </c>
      <c r="E3" s="291" t="s">
        <v>142</v>
      </c>
      <c r="F3" s="291" t="s">
        <v>141</v>
      </c>
      <c r="G3" s="291" t="s">
        <v>140</v>
      </c>
      <c r="H3" s="291" t="s">
        <v>139</v>
      </c>
      <c r="I3" s="81"/>
      <c r="J3" s="81"/>
      <c r="K3" s="81"/>
      <c r="L3" s="81"/>
      <c r="M3" s="81"/>
      <c r="N3" s="101" t="s">
        <v>138</v>
      </c>
      <c r="O3" s="290" t="s">
        <v>137</v>
      </c>
      <c r="P3" s="289" t="s">
        <v>136</v>
      </c>
    </row>
    <row r="4" spans="1:24" s="35" customFormat="1" ht="27" customHeight="1" x14ac:dyDescent="0.55000000000000004">
      <c r="A4" s="288"/>
      <c r="B4" s="251" t="s">
        <v>88</v>
      </c>
      <c r="C4" s="287" t="s">
        <v>87</v>
      </c>
      <c r="D4" s="250" t="s">
        <v>122</v>
      </c>
      <c r="E4" s="286"/>
      <c r="F4" s="286"/>
      <c r="G4" s="286"/>
      <c r="H4" s="286"/>
      <c r="I4" s="81"/>
      <c r="J4" s="81"/>
      <c r="K4" s="81"/>
      <c r="L4" s="81"/>
      <c r="M4" s="81"/>
      <c r="N4" s="81"/>
      <c r="O4" s="285"/>
      <c r="P4" s="284"/>
    </row>
    <row r="5" spans="1:24" s="5" customFormat="1" ht="13.5" customHeight="1" x14ac:dyDescent="0.55000000000000004">
      <c r="A5" s="245" t="s">
        <v>82</v>
      </c>
      <c r="B5" s="243">
        <v>3429</v>
      </c>
      <c r="C5" s="247">
        <v>4967</v>
      </c>
      <c r="D5" s="246">
        <v>144.85272674249052</v>
      </c>
      <c r="E5" s="246">
        <v>41</v>
      </c>
      <c r="F5" s="246">
        <v>36</v>
      </c>
      <c r="G5" s="246">
        <v>15</v>
      </c>
      <c r="H5" s="246">
        <v>22</v>
      </c>
      <c r="I5" s="243">
        <v>0</v>
      </c>
      <c r="J5" s="283">
        <v>157</v>
      </c>
      <c r="K5" s="243">
        <v>2541</v>
      </c>
      <c r="L5" s="243">
        <v>27</v>
      </c>
      <c r="M5" s="243">
        <v>2951</v>
      </c>
      <c r="N5" s="243">
        <v>29</v>
      </c>
      <c r="O5" s="283">
        <v>99</v>
      </c>
      <c r="P5" s="243">
        <v>139</v>
      </c>
      <c r="Q5" s="11"/>
    </row>
    <row r="6" spans="1:24" s="5" customFormat="1" ht="13.5" customHeight="1" x14ac:dyDescent="0.55000000000000004">
      <c r="A6" s="245" t="s">
        <v>26</v>
      </c>
      <c r="B6" s="243">
        <f>SUM(B7:B8)</f>
        <v>271</v>
      </c>
      <c r="C6" s="243">
        <f>SUM(C7:C8)</f>
        <v>271</v>
      </c>
      <c r="D6" s="282">
        <f>C6/B6</f>
        <v>1</v>
      </c>
      <c r="E6" s="246">
        <f>SUM(E7:E8)</f>
        <v>2</v>
      </c>
      <c r="F6" s="246">
        <f>SUM(F7:F8)</f>
        <v>2</v>
      </c>
      <c r="G6" s="246">
        <f>SUM(G7:G8)</f>
        <v>0</v>
      </c>
      <c r="H6" s="246">
        <f>SUM(H7:H8)</f>
        <v>2</v>
      </c>
      <c r="I6" s="246">
        <f>SUM(I7:I8)</f>
        <v>0</v>
      </c>
      <c r="J6" s="246">
        <f>SUM(J7:J8)</f>
        <v>60</v>
      </c>
      <c r="K6" s="246">
        <f>SUM(K7:K8)</f>
        <v>42</v>
      </c>
      <c r="L6" s="246">
        <f>SUM(L7:L8)</f>
        <v>0</v>
      </c>
      <c r="M6" s="246">
        <f>SUM(M7:M8)</f>
        <v>184</v>
      </c>
      <c r="N6" s="246">
        <f>SUM(N7:N8)</f>
        <v>5</v>
      </c>
      <c r="O6" s="246">
        <f>SUM(O7:O8)</f>
        <v>2</v>
      </c>
      <c r="P6" s="246">
        <f>SUM(P7:P8)</f>
        <v>17</v>
      </c>
      <c r="Q6" s="11"/>
    </row>
    <row r="7" spans="1:24" s="35" customFormat="1" ht="13.5" customHeight="1" x14ac:dyDescent="0.55000000000000004">
      <c r="A7" s="242" t="s">
        <v>81</v>
      </c>
      <c r="B7" s="239">
        <v>46</v>
      </c>
      <c r="C7" s="241">
        <v>46</v>
      </c>
      <c r="D7" s="240">
        <f>IFERROR(IF(C7="-","-",C7/B7*100),"")</f>
        <v>100</v>
      </c>
      <c r="E7" s="281">
        <v>2</v>
      </c>
      <c r="F7" s="281">
        <v>2</v>
      </c>
      <c r="G7" s="281">
        <v>0</v>
      </c>
      <c r="H7" s="281">
        <v>2</v>
      </c>
      <c r="I7" s="239">
        <v>0</v>
      </c>
      <c r="J7" s="239">
        <v>0</v>
      </c>
      <c r="K7" s="239">
        <v>42</v>
      </c>
      <c r="L7" s="239">
        <v>0</v>
      </c>
      <c r="M7" s="239">
        <v>19</v>
      </c>
      <c r="N7" s="239">
        <v>0</v>
      </c>
      <c r="O7" s="239">
        <v>2</v>
      </c>
      <c r="P7" s="239">
        <v>17</v>
      </c>
    </row>
    <row r="8" spans="1:24" s="35" customFormat="1" ht="13.5" customHeight="1" x14ac:dyDescent="0.55000000000000004">
      <c r="A8" s="237" t="s">
        <v>108</v>
      </c>
      <c r="B8" s="234">
        <v>225</v>
      </c>
      <c r="C8" s="236">
        <v>225</v>
      </c>
      <c r="D8" s="235">
        <f>IFERROR(IF(C8="-","-",C8/B8*100),"")</f>
        <v>100</v>
      </c>
      <c r="E8" s="280" t="s">
        <v>80</v>
      </c>
      <c r="F8" s="280" t="s">
        <v>80</v>
      </c>
      <c r="G8" s="280" t="s">
        <v>80</v>
      </c>
      <c r="H8" s="280" t="s">
        <v>80</v>
      </c>
      <c r="I8" s="280" t="s">
        <v>80</v>
      </c>
      <c r="J8" s="234">
        <v>60</v>
      </c>
      <c r="K8" s="280" t="s">
        <v>80</v>
      </c>
      <c r="L8" s="280" t="s">
        <v>80</v>
      </c>
      <c r="M8" s="234">
        <v>165</v>
      </c>
      <c r="N8" s="234">
        <v>5</v>
      </c>
      <c r="O8" s="280" t="s">
        <v>80</v>
      </c>
      <c r="P8" s="280" t="s">
        <v>80</v>
      </c>
    </row>
    <row r="9" spans="1:24" s="35" customFormat="1" ht="42.5" customHeight="1" x14ac:dyDescent="0.55000000000000004">
      <c r="A9" s="231" t="s">
        <v>107</v>
      </c>
      <c r="B9" s="278">
        <f>B10</f>
        <v>35</v>
      </c>
      <c r="C9" s="278">
        <f>C10</f>
        <v>27</v>
      </c>
      <c r="D9" s="279">
        <f>IF(SUM(C9)=0,"-",C9/B9*100)</f>
        <v>77.142857142857153</v>
      </c>
      <c r="E9" s="278">
        <f>E10</f>
        <v>1</v>
      </c>
      <c r="F9" s="278">
        <f>F10</f>
        <v>1</v>
      </c>
      <c r="G9" s="278">
        <f>G10</f>
        <v>1</v>
      </c>
      <c r="H9" s="278">
        <f>H10</f>
        <v>0</v>
      </c>
      <c r="I9" s="278">
        <f>I10</f>
        <v>0</v>
      </c>
      <c r="J9" s="278">
        <f>J10</f>
        <v>0</v>
      </c>
      <c r="K9" s="278">
        <f>K10</f>
        <v>27</v>
      </c>
      <c r="L9" s="278">
        <f>L10</f>
        <v>0</v>
      </c>
      <c r="M9" s="278">
        <f>M10</f>
        <v>0</v>
      </c>
      <c r="N9" s="278">
        <f>N10</f>
        <v>0</v>
      </c>
      <c r="O9" s="278">
        <f>O10</f>
        <v>0</v>
      </c>
      <c r="P9" s="278">
        <f>P10</f>
        <v>0</v>
      </c>
    </row>
    <row r="10" spans="1:24" s="35" customFormat="1" ht="13.5" customHeight="1" x14ac:dyDescent="0.55000000000000004">
      <c r="A10" s="228" t="s">
        <v>106</v>
      </c>
      <c r="B10" s="275">
        <v>35</v>
      </c>
      <c r="C10" s="277">
        <v>27</v>
      </c>
      <c r="D10" s="276">
        <v>77.142857142857153</v>
      </c>
      <c r="E10" s="275">
        <v>1</v>
      </c>
      <c r="F10" s="275">
        <v>1</v>
      </c>
      <c r="G10" s="275">
        <v>1</v>
      </c>
      <c r="H10" s="275">
        <v>0</v>
      </c>
      <c r="I10" s="275">
        <v>0</v>
      </c>
      <c r="J10" s="275">
        <v>0</v>
      </c>
      <c r="K10" s="275">
        <v>27</v>
      </c>
      <c r="L10" s="275">
        <v>0</v>
      </c>
      <c r="M10" s="275">
        <v>0</v>
      </c>
      <c r="N10" s="275">
        <v>0</v>
      </c>
      <c r="O10" s="275">
        <v>0</v>
      </c>
      <c r="P10" s="275">
        <v>0</v>
      </c>
    </row>
    <row r="11" spans="1:24" s="35" customFormat="1" ht="42.5" customHeight="1" x14ac:dyDescent="0.55000000000000004">
      <c r="A11" s="274" t="s">
        <v>105</v>
      </c>
      <c r="B11" s="229">
        <f>B12</f>
        <v>25</v>
      </c>
      <c r="C11" s="229">
        <f>C12</f>
        <v>25</v>
      </c>
      <c r="D11" s="230">
        <f>IF(C11="-","-",C11/B11*100)</f>
        <v>100</v>
      </c>
      <c r="E11" s="229" t="str">
        <f>E12</f>
        <v>-</v>
      </c>
      <c r="F11" s="229" t="str">
        <f>F12</f>
        <v>-</v>
      </c>
      <c r="G11" s="229" t="str">
        <f>G12</f>
        <v>-</v>
      </c>
      <c r="H11" s="229" t="str">
        <f>H12</f>
        <v>-</v>
      </c>
      <c r="I11" s="229" t="str">
        <f>I12</f>
        <v>-</v>
      </c>
      <c r="J11" s="229" t="str">
        <f>J12</f>
        <v>-</v>
      </c>
      <c r="K11" s="229">
        <f>K12</f>
        <v>13</v>
      </c>
      <c r="L11" s="229" t="str">
        <f>L12</f>
        <v>-</v>
      </c>
      <c r="M11" s="229">
        <f>M12</f>
        <v>16</v>
      </c>
      <c r="N11" s="229" t="str">
        <f>N12</f>
        <v>-</v>
      </c>
      <c r="O11" s="229" t="str">
        <f>O12</f>
        <v>-</v>
      </c>
      <c r="P11" s="229" t="str">
        <f>P12</f>
        <v>-</v>
      </c>
    </row>
    <row r="12" spans="1:24" s="35" customFormat="1" ht="13.5" customHeight="1" x14ac:dyDescent="0.55000000000000004">
      <c r="A12" s="273" t="s">
        <v>135</v>
      </c>
      <c r="B12" s="225">
        <v>25</v>
      </c>
      <c r="C12" s="227">
        <v>25</v>
      </c>
      <c r="D12" s="272">
        <v>100</v>
      </c>
      <c r="E12" s="271" t="s">
        <v>2</v>
      </c>
      <c r="F12" s="271" t="s">
        <v>2</v>
      </c>
      <c r="G12" s="271" t="s">
        <v>2</v>
      </c>
      <c r="H12" s="271" t="s">
        <v>2</v>
      </c>
      <c r="I12" s="271" t="s">
        <v>2</v>
      </c>
      <c r="J12" s="271" t="s">
        <v>2</v>
      </c>
      <c r="K12" s="225">
        <v>13</v>
      </c>
      <c r="L12" s="225" t="s">
        <v>2</v>
      </c>
      <c r="M12" s="225">
        <v>16</v>
      </c>
      <c r="N12" s="225" t="s">
        <v>2</v>
      </c>
      <c r="O12" s="225" t="s">
        <v>2</v>
      </c>
      <c r="P12" s="225" t="s">
        <v>2</v>
      </c>
    </row>
    <row r="13" spans="1:24" s="5" customFormat="1" ht="18" x14ac:dyDescent="0.55000000000000004">
      <c r="A13" s="218" t="s">
        <v>134</v>
      </c>
      <c r="B13" s="268"/>
      <c r="C13" s="270"/>
      <c r="D13" s="269"/>
      <c r="E13" s="269"/>
      <c r="F13" s="269"/>
      <c r="G13" s="269"/>
      <c r="H13" s="269"/>
      <c r="I13" s="268"/>
      <c r="J13" s="268"/>
      <c r="K13" s="268"/>
      <c r="L13" s="268"/>
      <c r="M13" s="268"/>
      <c r="N13" s="268"/>
      <c r="O13" s="268"/>
      <c r="P13" s="268"/>
    </row>
    <row r="14" spans="1:24" s="117" customFormat="1" ht="18" x14ac:dyDescent="0.55000000000000004">
      <c r="A14" s="119" t="s">
        <v>120</v>
      </c>
      <c r="B14" s="115"/>
      <c r="X14" s="219"/>
    </row>
    <row r="15" spans="1:24" s="117" customFormat="1" ht="18" x14ac:dyDescent="0.55000000000000004">
      <c r="A15" s="222"/>
      <c r="B15" s="221"/>
      <c r="C15" s="220"/>
      <c r="D15" s="220"/>
      <c r="E15" s="220"/>
      <c r="F15" s="220"/>
      <c r="X15" s="219"/>
    </row>
    <row r="16" spans="1:24" s="117" customFormat="1" ht="18" x14ac:dyDescent="0.55000000000000004">
      <c r="A16" s="119" t="s">
        <v>120</v>
      </c>
      <c r="B16" s="115"/>
      <c r="E16" s="117" t="str">
        <f>IF(SUM(E18,E20,E22,E24,E26,E28,E30,E32,E34,E36,E38,E40,E42,E44,E46,E48,E50,E52,E54,E56)=0,"-",SUM(E18,E20,E22,E24,E26,E28,E30,E32,E34,E36,E38,E40,E42,E44,E46,E48,E50,E52,E54,E56))</f>
        <v>-</v>
      </c>
      <c r="X16" s="219"/>
    </row>
    <row r="17" spans="1:24" s="117" customFormat="1" ht="18" x14ac:dyDescent="0.55000000000000004">
      <c r="A17" s="222"/>
      <c r="B17" s="221"/>
      <c r="C17" s="220"/>
      <c r="D17" s="220"/>
      <c r="E17" s="220"/>
      <c r="F17" s="220"/>
      <c r="X17" s="219"/>
    </row>
    <row r="18" spans="1:24" s="117" customFormat="1" ht="18" x14ac:dyDescent="0.55000000000000004">
      <c r="A18" s="119" t="s">
        <v>133</v>
      </c>
      <c r="B18" s="115"/>
      <c r="X18" s="219"/>
    </row>
    <row r="19" spans="1:24" s="117" customFormat="1" ht="18" x14ac:dyDescent="0.55000000000000004">
      <c r="A19" s="119"/>
      <c r="B19" s="115"/>
      <c r="X19" s="219"/>
    </row>
    <row r="20" spans="1:24" s="5" customFormat="1" ht="18" x14ac:dyDescent="0.55000000000000004">
      <c r="A20" s="218"/>
      <c r="B20" s="265"/>
      <c r="C20" s="267"/>
      <c r="D20" s="266"/>
      <c r="E20" s="266"/>
      <c r="F20" s="266"/>
      <c r="G20" s="266"/>
      <c r="H20" s="266"/>
      <c r="I20" s="265"/>
      <c r="J20" s="265"/>
      <c r="K20" s="265"/>
      <c r="L20" s="265"/>
      <c r="M20" s="265"/>
      <c r="N20" s="265"/>
      <c r="O20" s="265"/>
      <c r="P20" s="265"/>
      <c r="Q20" s="61"/>
      <c r="R20" s="61"/>
    </row>
    <row r="21" spans="1:24" s="5" customFormat="1" ht="18" x14ac:dyDescent="0.55000000000000004">
      <c r="A21" s="218"/>
      <c r="B21" s="265"/>
      <c r="C21" s="267"/>
      <c r="D21" s="266"/>
      <c r="E21" s="266"/>
      <c r="F21" s="266"/>
      <c r="G21" s="266"/>
      <c r="H21" s="266"/>
      <c r="I21" s="265"/>
      <c r="J21" s="265"/>
      <c r="K21" s="265"/>
      <c r="L21" s="265"/>
      <c r="M21" s="265"/>
      <c r="N21" s="265"/>
      <c r="O21" s="265"/>
      <c r="P21" s="265"/>
      <c r="Q21" s="61"/>
      <c r="R21" s="61"/>
    </row>
    <row r="22" spans="1:24" s="5" customFormat="1" ht="18" x14ac:dyDescent="0.55000000000000004">
      <c r="A22" s="218"/>
      <c r="B22" s="265"/>
      <c r="C22" s="267"/>
      <c r="D22" s="266"/>
      <c r="E22" s="266"/>
      <c r="F22" s="266"/>
      <c r="G22" s="266"/>
      <c r="H22" s="266"/>
      <c r="I22" s="265"/>
      <c r="J22" s="265"/>
      <c r="K22" s="265"/>
      <c r="L22" s="265"/>
      <c r="M22" s="265"/>
      <c r="N22" s="265"/>
      <c r="O22" s="265"/>
      <c r="P22" s="265"/>
      <c r="Q22" s="61"/>
      <c r="R22" s="61"/>
    </row>
    <row r="23" spans="1:24" s="5" customFormat="1" ht="18" x14ac:dyDescent="0.55000000000000004">
      <c r="A23" s="218"/>
      <c r="B23" s="95"/>
      <c r="C23" s="264"/>
      <c r="D23" s="120"/>
      <c r="E23" s="120"/>
      <c r="F23" s="120"/>
      <c r="G23" s="120"/>
      <c r="H23" s="120"/>
      <c r="I23" s="95"/>
      <c r="J23" s="95"/>
      <c r="K23" s="95"/>
      <c r="L23" s="95"/>
      <c r="M23" s="95"/>
      <c r="N23" s="95"/>
      <c r="O23" s="95"/>
      <c r="P23" s="95"/>
      <c r="Q23" s="61"/>
      <c r="R23" s="61"/>
    </row>
    <row r="24" spans="1:24" s="5" customFormat="1" ht="18" x14ac:dyDescent="0.55000000000000004">
      <c r="A24" s="218"/>
      <c r="B24" s="95"/>
      <c r="C24" s="264"/>
      <c r="D24" s="120"/>
      <c r="E24" s="120"/>
      <c r="F24" s="120"/>
      <c r="G24" s="120"/>
      <c r="H24" s="120"/>
      <c r="I24" s="95"/>
      <c r="J24" s="95"/>
      <c r="K24" s="95"/>
      <c r="L24" s="95"/>
      <c r="M24" s="95"/>
      <c r="N24" s="95"/>
      <c r="O24" s="95"/>
      <c r="P24" s="95"/>
    </row>
    <row r="25" spans="1:24" x14ac:dyDescent="0.45">
      <c r="A25" s="263" t="s">
        <v>119</v>
      </c>
      <c r="B25" s="263">
        <v>2957</v>
      </c>
      <c r="C25" s="263">
        <v>2926</v>
      </c>
      <c r="D25" s="263">
        <f>+SUM(D21:D24)</f>
        <v>0</v>
      </c>
      <c r="E25" s="263">
        <v>19</v>
      </c>
      <c r="F25" s="263">
        <v>18</v>
      </c>
      <c r="G25" s="263">
        <v>9</v>
      </c>
      <c r="H25" s="263">
        <v>10</v>
      </c>
      <c r="I25" s="263">
        <v>0</v>
      </c>
      <c r="J25" s="263">
        <v>1</v>
      </c>
      <c r="K25" s="263">
        <v>1633</v>
      </c>
      <c r="L25" s="263">
        <v>7</v>
      </c>
      <c r="M25" s="263">
        <v>1381</v>
      </c>
      <c r="N25" s="263">
        <v>18</v>
      </c>
      <c r="O25" s="263">
        <v>74</v>
      </c>
      <c r="P25" s="263">
        <v>73</v>
      </c>
    </row>
  </sheetData>
  <mergeCells count="16">
    <mergeCell ref="B2:B3"/>
    <mergeCell ref="C2:C3"/>
    <mergeCell ref="E2:H2"/>
    <mergeCell ref="E3:E4"/>
    <mergeCell ref="F3:F4"/>
    <mergeCell ref="G3:G4"/>
    <mergeCell ref="H3:H4"/>
    <mergeCell ref="I2:I4"/>
    <mergeCell ref="J2:J4"/>
    <mergeCell ref="L2:L4"/>
    <mergeCell ref="P3:P4"/>
    <mergeCell ref="N2:P2"/>
    <mergeCell ref="N3:N4"/>
    <mergeCell ref="O3:O4"/>
    <mergeCell ref="M2:M4"/>
    <mergeCell ref="K2:K4"/>
  </mergeCells>
  <phoneticPr fontId="7"/>
  <pageMargins left="0.78740157480314965" right="0.78740157480314965" top="0.78740157480314965" bottom="0.78740157480314965" header="0" footer="0"/>
  <pageSetup paperSize="9" scale="91" orientation="landscape" r:id="rId1"/>
  <headerFooter alignWithMargins="0"/>
  <rowBreaks count="3" manualBreakCount="3">
    <brk id="5103" min="24" max="22535" man="1"/>
    <brk id="15299" min="20" max="33747" man="1"/>
    <brk id="25487" min="16" max="4398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5"/>
  <sheetViews>
    <sheetView showGridLines="0" view="pageBreakPreview" zoomScaleNormal="75" workbookViewId="0">
      <pane xSplit="1" ySplit="6" topLeftCell="B7" activePane="bottomRight" state="frozen"/>
      <selection activeCell="A16" sqref="A16:V28"/>
      <selection pane="topRight" activeCell="A16" sqref="A16:V28"/>
      <selection pane="bottomLeft" activeCell="A16" sqref="A16:V28"/>
      <selection pane="bottomRight" activeCell="A16" sqref="A16:V28"/>
    </sheetView>
  </sheetViews>
  <sheetFormatPr defaultColWidth="9" defaultRowHeight="15" x14ac:dyDescent="0.45"/>
  <cols>
    <col min="1" max="1" width="17" style="2" customWidth="1"/>
    <col min="2" max="2" width="9.26953125" style="1" customWidth="1"/>
    <col min="3" max="3" width="9.26953125" style="262" customWidth="1"/>
    <col min="4" max="6" width="9.26953125" style="112" customWidth="1"/>
    <col min="7" max="8" width="7.90625" style="112" customWidth="1"/>
    <col min="9" max="16" width="7.90625" style="1" customWidth="1"/>
    <col min="17" max="16384" width="9" style="1"/>
  </cols>
  <sheetData>
    <row r="1" spans="1:24" s="5" customFormat="1" ht="18" customHeight="1" x14ac:dyDescent="0.55000000000000004">
      <c r="A1" s="98" t="s">
        <v>158</v>
      </c>
      <c r="B1" s="98"/>
      <c r="C1" s="98"/>
      <c r="D1" s="98"/>
      <c r="E1" s="50"/>
      <c r="F1" s="50"/>
      <c r="G1" s="50"/>
      <c r="H1" s="50"/>
      <c r="I1" s="327" t="s">
        <v>100</v>
      </c>
      <c r="J1" s="327"/>
      <c r="K1" s="95"/>
      <c r="L1" s="265"/>
      <c r="M1" s="265"/>
      <c r="N1" s="304"/>
      <c r="O1" s="304"/>
      <c r="P1" s="326"/>
    </row>
    <row r="2" spans="1:24" s="35" customFormat="1" ht="19.5" customHeight="1" x14ac:dyDescent="0.55000000000000004">
      <c r="A2" s="323"/>
      <c r="B2" s="248" t="s">
        <v>157</v>
      </c>
      <c r="C2" s="248"/>
      <c r="D2" s="248"/>
      <c r="E2" s="248"/>
      <c r="F2" s="248"/>
      <c r="G2" s="325"/>
      <c r="H2" s="325"/>
      <c r="I2" s="324"/>
      <c r="J2" s="324"/>
      <c r="K2" s="324"/>
      <c r="L2" s="324"/>
      <c r="M2" s="324"/>
      <c r="N2" s="324"/>
      <c r="O2" s="324"/>
      <c r="P2" s="324"/>
    </row>
    <row r="3" spans="1:24" s="35" customFormat="1" ht="19.5" customHeight="1" x14ac:dyDescent="0.55000000000000004">
      <c r="A3" s="323"/>
      <c r="B3" s="43" t="s">
        <v>156</v>
      </c>
      <c r="C3" s="43" t="s">
        <v>140</v>
      </c>
      <c r="D3" s="43" t="s">
        <v>139</v>
      </c>
      <c r="E3" s="43" t="s">
        <v>155</v>
      </c>
      <c r="F3" s="43" t="s">
        <v>154</v>
      </c>
      <c r="G3" s="317"/>
      <c r="H3" s="317"/>
      <c r="I3" s="315"/>
      <c r="J3" s="315"/>
      <c r="K3" s="315"/>
      <c r="L3" s="315"/>
      <c r="M3" s="315"/>
      <c r="N3" s="315"/>
      <c r="O3" s="315"/>
      <c r="P3" s="319"/>
    </row>
    <row r="4" spans="1:24" s="35" customFormat="1" ht="19.5" customHeight="1" x14ac:dyDescent="0.55000000000000004">
      <c r="A4" s="322" t="s">
        <v>153</v>
      </c>
      <c r="B4" s="322">
        <v>2932</v>
      </c>
      <c r="C4" s="322">
        <v>2588</v>
      </c>
      <c r="D4" s="322">
        <v>205</v>
      </c>
      <c r="E4" s="322">
        <v>131</v>
      </c>
      <c r="F4" s="322">
        <v>8</v>
      </c>
      <c r="G4" s="317"/>
      <c r="H4" s="317"/>
      <c r="I4" s="315"/>
      <c r="J4" s="315"/>
      <c r="K4" s="315"/>
      <c r="L4" s="315"/>
      <c r="M4" s="315"/>
      <c r="N4" s="315"/>
      <c r="O4" s="315"/>
      <c r="P4" s="319"/>
    </row>
    <row r="5" spans="1:24" s="232" customFormat="1" ht="19.5" customHeight="1" x14ac:dyDescent="0.55000000000000004">
      <c r="A5" s="321" t="s">
        <v>81</v>
      </c>
      <c r="B5" s="239">
        <f>IF(SUM(C5:F5)=0,"-",SUM(C5:F5))</f>
        <v>19</v>
      </c>
      <c r="C5" s="320">
        <v>12</v>
      </c>
      <c r="D5" s="320">
        <v>2</v>
      </c>
      <c r="E5" s="320">
        <v>5</v>
      </c>
      <c r="F5" s="320">
        <v>0</v>
      </c>
      <c r="G5" s="317"/>
      <c r="H5" s="317"/>
      <c r="I5" s="315"/>
      <c r="J5" s="315"/>
      <c r="K5" s="315"/>
      <c r="L5" s="315"/>
      <c r="M5" s="315"/>
      <c r="N5" s="315"/>
      <c r="O5" s="315"/>
      <c r="P5" s="319"/>
    </row>
    <row r="6" spans="1:24" s="232" customFormat="1" ht="19.5" customHeight="1" x14ac:dyDescent="0.55000000000000004">
      <c r="A6" s="318" t="s">
        <v>24</v>
      </c>
      <c r="B6" s="234">
        <f>IF(SUM(C6:F6)=0,"-",SUM(C6:F6))</f>
        <v>165</v>
      </c>
      <c r="C6" s="318">
        <v>135</v>
      </c>
      <c r="D6" s="318">
        <v>16</v>
      </c>
      <c r="E6" s="318">
        <v>14</v>
      </c>
      <c r="F6" s="234" t="s">
        <v>80</v>
      </c>
      <c r="G6" s="317"/>
      <c r="H6" s="317"/>
      <c r="I6" s="315"/>
      <c r="J6" s="315"/>
      <c r="K6" s="316"/>
      <c r="L6" s="316"/>
      <c r="M6" s="316"/>
      <c r="N6" s="315"/>
      <c r="O6" s="315"/>
      <c r="P6" s="314"/>
    </row>
    <row r="7" spans="1:24" s="35" customFormat="1" ht="44.5" customHeight="1" x14ac:dyDescent="0.55000000000000004">
      <c r="A7" s="231" t="s">
        <v>107</v>
      </c>
      <c r="B7" s="191" t="str">
        <f>B8</f>
        <v>-</v>
      </c>
      <c r="C7" s="191">
        <f>C8</f>
        <v>0</v>
      </c>
      <c r="D7" s="191">
        <f>D8</f>
        <v>0</v>
      </c>
      <c r="E7" s="191">
        <f>E8</f>
        <v>0</v>
      </c>
      <c r="F7" s="191">
        <f>F8</f>
        <v>0</v>
      </c>
      <c r="G7" s="313"/>
      <c r="H7" s="313"/>
      <c r="I7" s="78"/>
      <c r="J7" s="78"/>
      <c r="K7" s="312"/>
      <c r="L7" s="312"/>
      <c r="M7" s="312"/>
      <c r="N7" s="78"/>
      <c r="O7" s="78"/>
      <c r="P7" s="311"/>
    </row>
    <row r="8" spans="1:24" s="35" customFormat="1" ht="19.5" customHeight="1" x14ac:dyDescent="0.55000000000000004">
      <c r="A8" s="228" t="s">
        <v>106</v>
      </c>
      <c r="B8" s="275" t="s">
        <v>2</v>
      </c>
      <c r="C8" s="275">
        <v>0</v>
      </c>
      <c r="D8" s="275">
        <v>0</v>
      </c>
      <c r="E8" s="275">
        <v>0</v>
      </c>
      <c r="F8" s="275">
        <v>0</v>
      </c>
      <c r="G8" s="313"/>
      <c r="H8" s="313"/>
      <c r="I8" s="78"/>
      <c r="J8" s="78"/>
      <c r="K8" s="312"/>
      <c r="L8" s="312"/>
      <c r="M8" s="312"/>
      <c r="N8" s="78"/>
      <c r="O8" s="78"/>
      <c r="P8" s="311"/>
    </row>
    <row r="9" spans="1:24" s="35" customFormat="1" ht="44.5" customHeight="1" x14ac:dyDescent="0.55000000000000004">
      <c r="A9" s="231" t="s">
        <v>105</v>
      </c>
      <c r="B9" s="187">
        <f>B10</f>
        <v>16</v>
      </c>
      <c r="C9" s="187">
        <f>C10</f>
        <v>16</v>
      </c>
      <c r="D9" s="187" t="str">
        <f>D10</f>
        <v>-</v>
      </c>
      <c r="E9" s="187" t="str">
        <f>E10</f>
        <v>-</v>
      </c>
      <c r="F9" s="187" t="str">
        <f>F10</f>
        <v>-</v>
      </c>
      <c r="G9" s="313"/>
      <c r="H9" s="313"/>
      <c r="I9" s="78"/>
      <c r="J9" s="78"/>
      <c r="K9" s="312"/>
      <c r="L9" s="312"/>
      <c r="M9" s="312"/>
      <c r="N9" s="78"/>
      <c r="O9" s="78"/>
      <c r="P9" s="311"/>
    </row>
    <row r="10" spans="1:24" s="35" customFormat="1" ht="19.5" customHeight="1" x14ac:dyDescent="0.55000000000000004">
      <c r="A10" s="228" t="s">
        <v>152</v>
      </c>
      <c r="B10" s="225">
        <v>16</v>
      </c>
      <c r="C10" s="225">
        <v>16</v>
      </c>
      <c r="D10" s="225" t="s">
        <v>2</v>
      </c>
      <c r="E10" s="225" t="s">
        <v>2</v>
      </c>
      <c r="F10" s="225" t="s">
        <v>2</v>
      </c>
      <c r="G10" s="313"/>
      <c r="H10" s="313"/>
      <c r="I10" s="78"/>
      <c r="J10" s="78"/>
      <c r="K10" s="312"/>
      <c r="L10" s="312"/>
      <c r="M10" s="312"/>
      <c r="N10" s="78"/>
      <c r="O10" s="78"/>
      <c r="P10" s="311"/>
    </row>
    <row r="11" spans="1:24" s="5" customFormat="1" ht="18" x14ac:dyDescent="0.55000000000000004">
      <c r="A11" s="218" t="s">
        <v>134</v>
      </c>
      <c r="B11" s="268"/>
      <c r="C11" s="270"/>
      <c r="D11" s="269"/>
      <c r="E11" s="269"/>
      <c r="F11" s="269"/>
      <c r="G11" s="269"/>
      <c r="H11" s="269"/>
      <c r="I11" s="268"/>
      <c r="J11" s="268"/>
      <c r="K11" s="268"/>
      <c r="L11" s="268"/>
      <c r="M11" s="268"/>
      <c r="N11" s="268"/>
      <c r="O11" s="268"/>
      <c r="P11" s="268"/>
    </row>
    <row r="12" spans="1:24" s="117" customFormat="1" ht="18" x14ac:dyDescent="0.55000000000000004">
      <c r="A12" s="222" t="s">
        <v>151</v>
      </c>
      <c r="B12" s="221"/>
      <c r="C12" s="220"/>
      <c r="D12" s="220"/>
      <c r="E12" s="220"/>
      <c r="F12" s="220"/>
      <c r="X12" s="219"/>
    </row>
    <row r="13" spans="1:24" s="117" customFormat="1" ht="18" x14ac:dyDescent="0.55000000000000004">
      <c r="A13" s="310"/>
      <c r="B13" s="115"/>
      <c r="X13" s="219"/>
    </row>
    <row r="14" spans="1:24" s="117" customFormat="1" ht="18" x14ac:dyDescent="0.55000000000000004">
      <c r="A14" s="119"/>
      <c r="B14" s="309"/>
      <c r="C14" s="309"/>
      <c r="D14" s="309"/>
      <c r="E14" s="309"/>
      <c r="F14" s="309"/>
      <c r="G14" s="309"/>
      <c r="H14" s="309"/>
      <c r="I14" s="309"/>
      <c r="J14" s="309"/>
      <c r="K14" s="309"/>
      <c r="L14" s="309"/>
      <c r="X14" s="219"/>
    </row>
    <row r="15" spans="1:24" s="117" customFormat="1" ht="18" x14ac:dyDescent="0.55000000000000004">
      <c r="A15" s="310"/>
      <c r="B15" s="115"/>
      <c r="E15" s="117">
        <f>IF(SUM(E17,E19,E21,E23,E25,E27,E29,E31,E33,E35,E37,E39,E41,E43,E45,E47,E49,E51,E53,E55)=0,"-",SUM(E17,E19,E21,E23,E25,E27,E29,E31,E33,E35,E37,E39,E41,E43,E45,E47,E49,E51,E53,E55))</f>
        <v>63</v>
      </c>
      <c r="X15" s="219"/>
    </row>
    <row r="16" spans="1:24" s="117" customFormat="1" ht="18" x14ac:dyDescent="0.55000000000000004">
      <c r="A16" s="119"/>
      <c r="B16" s="309"/>
      <c r="C16" s="309"/>
      <c r="D16" s="309"/>
      <c r="E16" s="309"/>
      <c r="F16" s="309"/>
      <c r="G16" s="309"/>
      <c r="H16" s="309"/>
      <c r="I16" s="309"/>
      <c r="J16" s="309"/>
      <c r="K16" s="309"/>
      <c r="L16" s="309"/>
      <c r="X16" s="219"/>
    </row>
    <row r="17" spans="1:24" s="117" customFormat="1" ht="18" x14ac:dyDescent="0.55000000000000004">
      <c r="A17" s="308"/>
      <c r="B17" s="307"/>
      <c r="C17" s="307"/>
      <c r="D17" s="307"/>
      <c r="E17" s="307"/>
      <c r="F17" s="307"/>
      <c r="G17" s="307"/>
      <c r="H17" s="307"/>
      <c r="I17" s="307"/>
      <c r="J17" s="307"/>
      <c r="K17" s="307"/>
      <c r="L17" s="307"/>
      <c r="X17" s="219"/>
    </row>
    <row r="18" spans="1:24" s="5" customFormat="1" ht="18" x14ac:dyDescent="0.55000000000000004">
      <c r="A18" s="218"/>
      <c r="B18" s="265"/>
      <c r="C18" s="267"/>
      <c r="D18" s="266"/>
      <c r="E18" s="266"/>
      <c r="F18" s="266"/>
      <c r="G18" s="266"/>
      <c r="H18" s="266"/>
      <c r="I18" s="265"/>
      <c r="J18" s="265"/>
      <c r="K18" s="265"/>
      <c r="L18" s="265"/>
      <c r="M18" s="265"/>
      <c r="N18" s="265"/>
      <c r="O18" s="265"/>
      <c r="P18" s="265"/>
      <c r="Q18" s="61"/>
      <c r="R18" s="61"/>
    </row>
    <row r="19" spans="1:24" s="5" customFormat="1" ht="18" x14ac:dyDescent="0.55000000000000004">
      <c r="A19" s="218"/>
      <c r="B19" s="265"/>
      <c r="C19" s="267"/>
      <c r="D19" s="266"/>
      <c r="E19" s="266"/>
      <c r="F19" s="266"/>
      <c r="G19" s="266"/>
      <c r="H19" s="266"/>
      <c r="I19" s="265"/>
      <c r="J19" s="265"/>
      <c r="K19" s="265"/>
      <c r="L19" s="265"/>
      <c r="M19" s="265"/>
      <c r="N19" s="265"/>
      <c r="O19" s="265"/>
      <c r="P19" s="265"/>
      <c r="Q19" s="61"/>
      <c r="R19" s="61"/>
    </row>
    <row r="20" spans="1:24" x14ac:dyDescent="0.45">
      <c r="A20" s="263"/>
      <c r="B20" s="176"/>
      <c r="C20" s="306"/>
      <c r="D20" s="305"/>
      <c r="E20" s="305"/>
      <c r="F20" s="305"/>
      <c r="G20" s="305"/>
      <c r="H20" s="305"/>
      <c r="I20" s="176"/>
      <c r="J20" s="176"/>
      <c r="K20" s="176"/>
      <c r="L20" s="176"/>
      <c r="M20" s="176"/>
      <c r="N20" s="176"/>
      <c r="O20" s="176"/>
      <c r="P20" s="176"/>
    </row>
    <row r="25" spans="1:24" x14ac:dyDescent="0.45">
      <c r="A25" s="2" t="s">
        <v>119</v>
      </c>
      <c r="B25" s="1">
        <v>1381</v>
      </c>
      <c r="C25" s="1">
        <v>1212</v>
      </c>
      <c r="D25" s="1">
        <v>99</v>
      </c>
      <c r="E25" s="1">
        <v>63</v>
      </c>
      <c r="F25" s="1">
        <v>7</v>
      </c>
    </row>
  </sheetData>
  <mergeCells count="16">
    <mergeCell ref="P3:P6"/>
    <mergeCell ref="N2:P2"/>
    <mergeCell ref="I3:I6"/>
    <mergeCell ref="J3:J6"/>
    <mergeCell ref="M3:M6"/>
    <mergeCell ref="I2:M2"/>
    <mergeCell ref="N3:N6"/>
    <mergeCell ref="O3:O6"/>
    <mergeCell ref="K3:K6"/>
    <mergeCell ref="I1:J1"/>
    <mergeCell ref="G3:G6"/>
    <mergeCell ref="H3:H6"/>
    <mergeCell ref="B2:F2"/>
    <mergeCell ref="L3:L6"/>
    <mergeCell ref="B16:L16"/>
    <mergeCell ref="B14:L14"/>
  </mergeCells>
  <phoneticPr fontId="7"/>
  <pageMargins left="0.78740157480314965" right="0.78740157480314965" top="0.78740157480314965" bottom="0.78740157480314965" header="0" footer="0"/>
  <pageSetup paperSize="9" orientation="landscape" r:id="rId1"/>
  <headerFooter alignWithMargins="0"/>
  <rowBreaks count="3" manualBreakCount="3">
    <brk id="5103" min="24" max="22535" man="1"/>
    <brk id="15299" min="20" max="33747" man="1"/>
    <brk id="25487" min="16" max="4398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28-1</vt:lpstr>
      <vt:lpstr>28-2</vt:lpstr>
      <vt:lpstr>29-1</vt:lpstr>
      <vt:lpstr>29-2</vt:lpstr>
      <vt:lpstr>30</vt:lpstr>
      <vt:lpstr>31</vt:lpstr>
      <vt:lpstr>32</vt:lpstr>
      <vt:lpstr>33-1</vt:lpstr>
      <vt:lpstr>33-2</vt:lpstr>
      <vt:lpstr>'28-1'!Print_Area</vt:lpstr>
      <vt:lpstr>'28-2'!Print_Area</vt:lpstr>
      <vt:lpstr>'29-1'!Print_Area</vt:lpstr>
      <vt:lpstr>'29-2'!Print_Area</vt:lpstr>
      <vt:lpstr>'30'!Print_Area</vt:lpstr>
      <vt:lpstr>'31'!Print_Area</vt:lpstr>
      <vt:lpstr>'32'!Print_Area</vt:lpstr>
      <vt:lpstr>'33-1'!Print_Area</vt:lpstr>
      <vt:lpstr>'33-2'!Print_Area</vt:lpstr>
      <vt:lpstr>'32'!Print_Titles</vt:lpstr>
      <vt:lpstr>'33-1'!Print_Titles</vt:lpstr>
      <vt:lpstr>'33-2'!Print_Titles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藤井＿希</dc:creator>
  <cp:lastModifiedBy>藤井＿希</cp:lastModifiedBy>
  <dcterms:created xsi:type="dcterms:W3CDTF">2024-01-05T00:06:19Z</dcterms:created>
  <dcterms:modified xsi:type="dcterms:W3CDTF">2024-01-05T00:06:34Z</dcterms:modified>
</cp:coreProperties>
</file>