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58-1" sheetId="1" r:id="rId1"/>
    <sheet name="58-2" sheetId="2" r:id="rId2"/>
    <sheet name="58-3" sheetId="3" r:id="rId3"/>
    <sheet name="59" sheetId="4" r:id="rId4"/>
    <sheet name="60" sheetId="5" r:id="rId5"/>
    <sheet name="61-1" sheetId="6" r:id="rId6"/>
    <sheet name="61-2" sheetId="7" r:id="rId7"/>
    <sheet name="61-3" sheetId="8" r:id="rId8"/>
  </sheets>
  <externalReferences>
    <externalReference r:id="rId9"/>
    <externalReference r:id="rId10"/>
  </externalReferences>
  <definedNames>
    <definedName name="_xlnm.Print_Area" localSheetId="0">'58-1'!$A$1:$U$22</definedName>
    <definedName name="_xlnm.Print_Area" localSheetId="1">'58-2'!$A$1:$U$22</definedName>
    <definedName name="_xlnm.Print_Area" localSheetId="2">'58-3'!$A$1:$U$22</definedName>
    <definedName name="_xlnm.Print_Area" localSheetId="3">'59'!$A$1:$U$22</definedName>
    <definedName name="_xlnm.Print_Area" localSheetId="4">'60'!$A$1:$J$25</definedName>
    <definedName name="_xlnm.Print_Area" localSheetId="5">'61-1'!$A$1:$AP$34</definedName>
    <definedName name="_xlnm.Print_Area" localSheetId="6">'61-2'!$A$1:$AK$29</definedName>
    <definedName name="_xlnm.Print_Area" localSheetId="7">'61-3'!$A$1:$P$35</definedName>
    <definedName name="_xlnm.Print_Area">#REF!</definedName>
    <definedName name="_xlnm.Print_Titles" localSheetId="1">'58-2'!#REF!</definedName>
    <definedName name="_xlnm.Print_Titles" localSheetId="5">'61-1'!$A:$A,'61-1'!$1:$5</definedName>
    <definedName name="_xlnm.Print_Titles">#N/A</definedName>
    <definedName name="Z_179AAE3C_B1CD_407A_B264_D1AB19BE2614_.wvu.PrintArea" localSheetId="5" hidden="1">'61-1'!$A$1:$AP$34</definedName>
    <definedName name="Z_179AAE3C_B1CD_407A_B264_D1AB19BE2614_.wvu.PrintArea" localSheetId="6" hidden="1">'61-2'!$A$1:$AK$33</definedName>
    <definedName name="Z_179AAE3C_B1CD_407A_B264_D1AB19BE2614_.wvu.PrintArea" localSheetId="7" hidden="1">'61-3'!$A$1:$P$35</definedName>
    <definedName name="Z_179AAE3C_B1CD_407A_B264_D1AB19BE2614_.wvu.PrintTitles" localSheetId="5" hidden="1">'61-1'!$A:$A,'61-1'!$1:$5</definedName>
    <definedName name="Z_293DF52C_1200_42BF_A78D_BB2AAB878329_.wvu.PrintArea" localSheetId="0" hidden="1">'58-1'!$A$1:$U$21</definedName>
    <definedName name="Z_293DF52C_1200_42BF_A78D_BB2AAB878329_.wvu.PrintArea" localSheetId="1" hidden="1">'58-2'!$A$1:$U$21</definedName>
    <definedName name="Z_293DF52C_1200_42BF_A78D_BB2AAB878329_.wvu.PrintArea" localSheetId="2" hidden="1">'58-3'!$A$1:$U$21</definedName>
    <definedName name="Z_293DF52C_1200_42BF_A78D_BB2AAB878329_.wvu.PrintArea" localSheetId="3" hidden="1">'59'!$A$1:$U$21</definedName>
    <definedName name="Z_293DF52C_1200_42BF_A78D_BB2AAB878329_.wvu.PrintArea" localSheetId="4" hidden="1">'60'!$A$1:$J$24</definedName>
    <definedName name="Z_293DF52C_1200_42BF_A78D_BB2AAB878329_.wvu.PrintArea" localSheetId="5" hidden="1">'61-1'!$A$1:$BA$31</definedName>
    <definedName name="Z_293DF52C_1200_42BF_A78D_BB2AAB878329_.wvu.PrintArea" localSheetId="6" hidden="1">'61-2'!$A$1:$AY$32</definedName>
    <definedName name="Z_293DF52C_1200_42BF_A78D_BB2AAB878329_.wvu.PrintArea" localSheetId="7" hidden="1">'61-3'!$A$1:$AQ$12</definedName>
    <definedName name="Z_293DF52C_1200_42BF_A78D_BB2AAB878329_.wvu.PrintTitles" localSheetId="5" hidden="1">'61-1'!$A:$A,'61-1'!$1:$5</definedName>
    <definedName name="Z_56D0106B_CB90_4499_A8AC_183481DC4CD8_.wvu.PrintArea" localSheetId="0" hidden="1">'58-1'!$A$1:$U$21</definedName>
    <definedName name="Z_56D0106B_CB90_4499_A8AC_183481DC4CD8_.wvu.PrintArea" localSheetId="1" hidden="1">'58-2'!$A$1:$U$21</definedName>
    <definedName name="Z_56D0106B_CB90_4499_A8AC_183481DC4CD8_.wvu.PrintArea" localSheetId="2" hidden="1">'58-3'!$A$1:$U$21</definedName>
    <definedName name="Z_56D0106B_CB90_4499_A8AC_183481DC4CD8_.wvu.PrintArea" localSheetId="3" hidden="1">'59'!$A$1:$U$21</definedName>
    <definedName name="Z_56D0106B_CB90_4499_A8AC_183481DC4CD8_.wvu.PrintArea" localSheetId="4" hidden="1">'60'!$A$1:$J$24</definedName>
    <definedName name="Z_56D0106B_CB90_4499_A8AC_183481DC4CD8_.wvu.PrintArea" localSheetId="5" hidden="1">'61-1'!$A$1:$BA$31</definedName>
    <definedName name="Z_56D0106B_CB90_4499_A8AC_183481DC4CD8_.wvu.PrintArea" localSheetId="6" hidden="1">'61-2'!$A$1:$AY$32</definedName>
    <definedName name="Z_56D0106B_CB90_4499_A8AC_183481DC4CD8_.wvu.PrintArea" localSheetId="7" hidden="1">'61-3'!$A$1:$AQ$12</definedName>
    <definedName name="Z_56D0106B_CB90_4499_A8AC_183481DC4CD8_.wvu.PrintTitles" localSheetId="5" hidden="1">'61-1'!$A:$A,'61-1'!$1:$5</definedName>
    <definedName name="Z_81642AB8_0225_4BC4_B7AE_9E8C6C06FBF4_.wvu.PrintArea" localSheetId="0" hidden="1">'58-1'!$A$1:$U$21</definedName>
    <definedName name="Z_81642AB8_0225_4BC4_B7AE_9E8C6C06FBF4_.wvu.PrintArea" localSheetId="1" hidden="1">'58-2'!$A$1:$U$21</definedName>
    <definedName name="Z_81642AB8_0225_4BC4_B7AE_9E8C6C06FBF4_.wvu.PrintArea" localSheetId="2" hidden="1">'58-3'!$A$1:$U$21</definedName>
    <definedName name="Z_81642AB8_0225_4BC4_B7AE_9E8C6C06FBF4_.wvu.PrintArea" localSheetId="3" hidden="1">'59'!$A$1:$U$21</definedName>
    <definedName name="Z_81642AB8_0225_4BC4_B7AE_9E8C6C06FBF4_.wvu.PrintArea" localSheetId="4" hidden="1">'60'!$A$1:$J$24</definedName>
    <definedName name="Z_81642AB8_0225_4BC4_B7AE_9E8C6C06FBF4_.wvu.PrintArea" localSheetId="5" hidden="1">'61-1'!$A$1:$BA$31</definedName>
    <definedName name="Z_81642AB8_0225_4BC4_B7AE_9E8C6C06FBF4_.wvu.PrintArea" localSheetId="6" hidden="1">'61-2'!$A$1:$AY$32</definedName>
    <definedName name="Z_81642AB8_0225_4BC4_B7AE_9E8C6C06FBF4_.wvu.PrintArea" localSheetId="7" hidden="1">'61-3'!$A$1:$AQ$12</definedName>
    <definedName name="Z_81642AB8_0225_4BC4_B7AE_9E8C6C06FBF4_.wvu.PrintTitles" localSheetId="5" hidden="1">'61-1'!$A:$A,'61-1'!$1:$5</definedName>
    <definedName name="Z_D6ED385A_ADF5_48CA_BA11_351C3BCAF3C9_.wvu.PrintArea" localSheetId="5" hidden="1">'61-1'!$A$1:$AP$34</definedName>
    <definedName name="Z_D6ED385A_ADF5_48CA_BA11_351C3BCAF3C9_.wvu.PrintArea" localSheetId="6" hidden="1">'61-2'!$A$1:$AK$33</definedName>
    <definedName name="Z_D6ED385A_ADF5_48CA_BA11_351C3BCAF3C9_.wvu.PrintArea" localSheetId="7" hidden="1">'61-3'!$A$1:$P$35</definedName>
    <definedName name="Z_D6ED385A_ADF5_48CA_BA11_351C3BCAF3C9_.wvu.PrintTitles" localSheetId="5" hidden="1">'61-1'!$A:$A,'61-1'!$1:$5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8" l="1"/>
  <c r="L8" i="8"/>
  <c r="M8" i="8"/>
  <c r="C9" i="8"/>
  <c r="L9" i="8"/>
  <c r="M9" i="8"/>
  <c r="N9" i="8"/>
  <c r="B11" i="8"/>
  <c r="B9" i="8" s="1"/>
  <c r="C11" i="8"/>
  <c r="K11" i="8"/>
  <c r="K9" i="8" s="1"/>
  <c r="L11" i="8"/>
  <c r="M11" i="8"/>
  <c r="N11" i="8"/>
  <c r="O11" i="8"/>
  <c r="O9" i="8" s="1"/>
  <c r="P11" i="8"/>
  <c r="P9" i="8" s="1"/>
  <c r="B13" i="8"/>
  <c r="C13" i="8"/>
  <c r="D13" i="8"/>
  <c r="D12" i="8" s="1"/>
  <c r="D11" i="8" s="1"/>
  <c r="D9" i="8" s="1"/>
  <c r="E13" i="8"/>
  <c r="E12" i="8" s="1"/>
  <c r="E11" i="8" s="1"/>
  <c r="E9" i="8" s="1"/>
  <c r="F13" i="8"/>
  <c r="F12" i="8" s="1"/>
  <c r="F11" i="8" s="1"/>
  <c r="F9" i="8" s="1"/>
  <c r="G13" i="8"/>
  <c r="G12" i="8" s="1"/>
  <c r="G11" i="8" s="1"/>
  <c r="G9" i="8" s="1"/>
  <c r="H13" i="8"/>
  <c r="H12" i="8" s="1"/>
  <c r="H11" i="8" s="1"/>
  <c r="H9" i="8" s="1"/>
  <c r="I13" i="8"/>
  <c r="I12" i="8" s="1"/>
  <c r="I11" i="8" s="1"/>
  <c r="I9" i="8" s="1"/>
  <c r="J13" i="8"/>
  <c r="K13" i="8"/>
  <c r="L13" i="8"/>
  <c r="M13" i="8"/>
  <c r="N13" i="8"/>
  <c r="O13" i="8"/>
  <c r="P13" i="8"/>
  <c r="B20" i="8"/>
  <c r="C20" i="8"/>
  <c r="D20" i="8"/>
  <c r="E20" i="8"/>
  <c r="F20" i="8"/>
  <c r="G20" i="8"/>
  <c r="H20" i="8"/>
  <c r="I20" i="8"/>
  <c r="J20" i="8"/>
  <c r="J12" i="8" s="1"/>
  <c r="J11" i="8" s="1"/>
  <c r="J9" i="8" s="1"/>
  <c r="K20" i="8"/>
  <c r="L20" i="8"/>
  <c r="M20" i="8"/>
  <c r="N20" i="8"/>
  <c r="O20" i="8"/>
  <c r="P20" i="8"/>
  <c r="L6" i="7"/>
  <c r="AD6" i="7"/>
  <c r="G8" i="7"/>
  <c r="H8" i="7"/>
  <c r="I8" i="7"/>
  <c r="O8" i="7"/>
  <c r="P8" i="7"/>
  <c r="Q8" i="7"/>
  <c r="W8" i="7"/>
  <c r="X8" i="7"/>
  <c r="Y8" i="7"/>
  <c r="AE8" i="7"/>
  <c r="AF8" i="7"/>
  <c r="AG8" i="7"/>
  <c r="L9" i="7"/>
  <c r="AD9" i="7"/>
  <c r="AD8" i="7" s="1"/>
  <c r="B10" i="7"/>
  <c r="B8" i="7" s="1"/>
  <c r="C10" i="7"/>
  <c r="C8" i="7" s="1"/>
  <c r="D10" i="7"/>
  <c r="D8" i="7" s="1"/>
  <c r="E10" i="7"/>
  <c r="E8" i="7" s="1"/>
  <c r="F10" i="7"/>
  <c r="F8" i="7" s="1"/>
  <c r="G10" i="7"/>
  <c r="H10" i="7"/>
  <c r="I10" i="7"/>
  <c r="J10" i="7"/>
  <c r="J8" i="7" s="1"/>
  <c r="K10" i="7"/>
  <c r="K8" i="7" s="1"/>
  <c r="M10" i="7"/>
  <c r="M8" i="7" s="1"/>
  <c r="N10" i="7"/>
  <c r="N8" i="7" s="1"/>
  <c r="O10" i="7"/>
  <c r="P10" i="7"/>
  <c r="Q10" i="7"/>
  <c r="R10" i="7"/>
  <c r="R8" i="7" s="1"/>
  <c r="S10" i="7"/>
  <c r="S8" i="7" s="1"/>
  <c r="T10" i="7"/>
  <c r="T8" i="7" s="1"/>
  <c r="U10" i="7"/>
  <c r="U8" i="7" s="1"/>
  <c r="V10" i="7"/>
  <c r="V8" i="7" s="1"/>
  <c r="W10" i="7"/>
  <c r="X10" i="7"/>
  <c r="Y10" i="7"/>
  <c r="Z10" i="7"/>
  <c r="Z8" i="7" s="1"/>
  <c r="AA10" i="7"/>
  <c r="AA8" i="7" s="1"/>
  <c r="AB10" i="7"/>
  <c r="AB8" i="7" s="1"/>
  <c r="AC10" i="7"/>
  <c r="AC8" i="7" s="1"/>
  <c r="AE10" i="7"/>
  <c r="AF10" i="7"/>
  <c r="AG10" i="7"/>
  <c r="AH10" i="7"/>
  <c r="AH8" i="7" s="1"/>
  <c r="AI10" i="7"/>
  <c r="AI8" i="7" s="1"/>
  <c r="AJ10" i="7"/>
  <c r="AJ8" i="7" s="1"/>
  <c r="AK10" i="7"/>
  <c r="AK8" i="7" s="1"/>
  <c r="L11" i="7"/>
  <c r="L10" i="7" s="1"/>
  <c r="AD11" i="7"/>
  <c r="AD10" i="7" s="1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C9" i="6"/>
  <c r="D9" i="6"/>
  <c r="E9" i="6"/>
  <c r="K9" i="6"/>
  <c r="L9" i="6"/>
  <c r="S9" i="6"/>
  <c r="T9" i="6"/>
  <c r="U9" i="6"/>
  <c r="AA9" i="6"/>
  <c r="AB9" i="6"/>
  <c r="AC9" i="6"/>
  <c r="AJ9" i="6"/>
  <c r="AK9" i="6"/>
  <c r="M10" i="6"/>
  <c r="AI10" i="6"/>
  <c r="AI9" i="6" s="1"/>
  <c r="B11" i="6"/>
  <c r="B9" i="6" s="1"/>
  <c r="C11" i="6"/>
  <c r="D11" i="6"/>
  <c r="E11" i="6"/>
  <c r="F11" i="6"/>
  <c r="F9" i="6" s="1"/>
  <c r="G11" i="6"/>
  <c r="G9" i="6" s="1"/>
  <c r="H11" i="6"/>
  <c r="H9" i="6" s="1"/>
  <c r="I11" i="6"/>
  <c r="I9" i="6" s="1"/>
  <c r="J11" i="6"/>
  <c r="J9" i="6" s="1"/>
  <c r="K11" i="6"/>
  <c r="L11" i="6"/>
  <c r="N11" i="6"/>
  <c r="N9" i="6" s="1"/>
  <c r="O11" i="6"/>
  <c r="O9" i="6" s="1"/>
  <c r="P11" i="6"/>
  <c r="P9" i="6" s="1"/>
  <c r="Q11" i="6"/>
  <c r="Q9" i="6" s="1"/>
  <c r="R11" i="6"/>
  <c r="R9" i="6" s="1"/>
  <c r="S11" i="6"/>
  <c r="T11" i="6"/>
  <c r="U11" i="6"/>
  <c r="V11" i="6"/>
  <c r="V9" i="6" s="1"/>
  <c r="W11" i="6"/>
  <c r="W9" i="6" s="1"/>
  <c r="X11" i="6"/>
  <c r="X9" i="6" s="1"/>
  <c r="Y11" i="6"/>
  <c r="Y9" i="6" s="1"/>
  <c r="Z11" i="6"/>
  <c r="Z9" i="6" s="1"/>
  <c r="AA11" i="6"/>
  <c r="AB11" i="6"/>
  <c r="AC11" i="6"/>
  <c r="AD11" i="6"/>
  <c r="AD9" i="6" s="1"/>
  <c r="AE11" i="6"/>
  <c r="AE9" i="6" s="1"/>
  <c r="AF11" i="6"/>
  <c r="AF9" i="6" s="1"/>
  <c r="AG11" i="6"/>
  <c r="AG9" i="6" s="1"/>
  <c r="AH11" i="6"/>
  <c r="AH9" i="6" s="1"/>
  <c r="AI11" i="6"/>
  <c r="AJ11" i="6"/>
  <c r="AK11" i="6"/>
  <c r="AL11" i="6"/>
  <c r="AL9" i="6" s="1"/>
  <c r="AM11" i="6"/>
  <c r="AM9" i="6" s="1"/>
  <c r="AN11" i="6"/>
  <c r="AN9" i="6" s="1"/>
  <c r="AO11" i="6"/>
  <c r="AO9" i="6" s="1"/>
  <c r="AP11" i="6"/>
  <c r="AP9" i="6" s="1"/>
  <c r="M12" i="6"/>
  <c r="M11" i="6" s="1"/>
  <c r="M9" i="6" s="1"/>
  <c r="AI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B12" i="5"/>
  <c r="C12" i="5"/>
  <c r="D12" i="5"/>
  <c r="E12" i="5"/>
  <c r="F12" i="5"/>
  <c r="G12" i="5"/>
  <c r="I12" i="5"/>
  <c r="E13" i="5"/>
  <c r="H13" i="5"/>
  <c r="H12" i="5" s="1"/>
  <c r="J13" i="5"/>
  <c r="J12" i="5" s="1"/>
  <c r="E14" i="5"/>
  <c r="H14" i="5"/>
  <c r="J14" i="5"/>
  <c r="B15" i="5"/>
  <c r="C15" i="5"/>
  <c r="D15" i="5"/>
  <c r="G15" i="5" s="1"/>
  <c r="E15" i="5"/>
  <c r="F15" i="5"/>
  <c r="H15" i="5"/>
  <c r="I15" i="5"/>
  <c r="J15" i="5"/>
  <c r="B17" i="5"/>
  <c r="C17" i="5"/>
  <c r="D17" i="5"/>
  <c r="G17" i="5" s="1"/>
  <c r="E17" i="5"/>
  <c r="F17" i="5"/>
  <c r="H17" i="5"/>
  <c r="I17" i="5"/>
  <c r="J17" i="5"/>
  <c r="G6" i="4"/>
  <c r="B6" i="4" s="1"/>
  <c r="C6" i="4" s="1"/>
  <c r="K6" i="4"/>
  <c r="V6" i="4"/>
  <c r="G7" i="4"/>
  <c r="K7" i="4"/>
  <c r="B7" i="4" s="1"/>
  <c r="C7" i="4" s="1"/>
  <c r="D8" i="4"/>
  <c r="E8" i="4"/>
  <c r="F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G9" i="4"/>
  <c r="G8" i="4" s="1"/>
  <c r="K9" i="4"/>
  <c r="B9" i="4" s="1"/>
  <c r="B10" i="4"/>
  <c r="C10" i="4"/>
  <c r="G10" i="4"/>
  <c r="K10" i="4"/>
  <c r="C11" i="4"/>
  <c r="D11" i="4"/>
  <c r="E11" i="4"/>
  <c r="F11" i="4"/>
  <c r="G11" i="4"/>
  <c r="B11" i="4" s="1"/>
  <c r="H11" i="4"/>
  <c r="K11" i="4" s="1"/>
  <c r="I11" i="4"/>
  <c r="J11" i="4"/>
  <c r="L11" i="4"/>
  <c r="M11" i="4"/>
  <c r="N11" i="4"/>
  <c r="O11" i="4"/>
  <c r="P11" i="4"/>
  <c r="Q11" i="4"/>
  <c r="R11" i="4"/>
  <c r="S11" i="4"/>
  <c r="T11" i="4"/>
  <c r="U11" i="4"/>
  <c r="C13" i="4"/>
  <c r="D13" i="4"/>
  <c r="G13" i="4" s="1"/>
  <c r="B13" i="4" s="1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N13" i="4"/>
  <c r="BN29" i="4" s="1"/>
  <c r="BN16" i="4"/>
  <c r="BN17" i="4"/>
  <c r="BN19" i="4"/>
  <c r="BN21" i="4"/>
  <c r="BN27" i="4"/>
  <c r="BO29" i="4"/>
  <c r="BP29" i="4"/>
  <c r="BQ29" i="4"/>
  <c r="BR29" i="4"/>
  <c r="BS29" i="4"/>
  <c r="B6" i="3"/>
  <c r="C6" i="3"/>
  <c r="G6" i="3"/>
  <c r="K6" i="3"/>
  <c r="V6" i="3"/>
  <c r="G7" i="3"/>
  <c r="B7" i="3" s="1"/>
  <c r="C7" i="3" s="1"/>
  <c r="K7" i="3"/>
  <c r="D8" i="3"/>
  <c r="E8" i="3"/>
  <c r="F8" i="3"/>
  <c r="H8" i="3"/>
  <c r="I8" i="3"/>
  <c r="J8" i="3"/>
  <c r="L8" i="3"/>
  <c r="M8" i="3"/>
  <c r="N8" i="3"/>
  <c r="O8" i="3"/>
  <c r="P8" i="3"/>
  <c r="Q8" i="3"/>
  <c r="R8" i="3"/>
  <c r="S8" i="3"/>
  <c r="T8" i="3"/>
  <c r="U8" i="3"/>
  <c r="G9" i="3"/>
  <c r="B9" i="3" s="1"/>
  <c r="K9" i="3"/>
  <c r="K8" i="3" s="1"/>
  <c r="B10" i="3"/>
  <c r="C10" i="3" s="1"/>
  <c r="G10" i="3"/>
  <c r="K10" i="3"/>
  <c r="C11" i="3"/>
  <c r="D11" i="3"/>
  <c r="G11" i="3" s="1"/>
  <c r="B11" i="3" s="1"/>
  <c r="E11" i="3"/>
  <c r="F11" i="3"/>
  <c r="H11" i="3"/>
  <c r="K11" i="3" s="1"/>
  <c r="I11" i="3"/>
  <c r="J11" i="3"/>
  <c r="L11" i="3"/>
  <c r="M11" i="3"/>
  <c r="N11" i="3"/>
  <c r="O11" i="3"/>
  <c r="P11" i="3"/>
  <c r="Q11" i="3"/>
  <c r="R11" i="3"/>
  <c r="S11" i="3"/>
  <c r="T11" i="3"/>
  <c r="U11" i="3"/>
  <c r="C13" i="3"/>
  <c r="D13" i="3"/>
  <c r="G13" i="3" s="1"/>
  <c r="E13" i="3"/>
  <c r="F13" i="3"/>
  <c r="H13" i="3"/>
  <c r="K13" i="3" s="1"/>
  <c r="I13" i="3"/>
  <c r="J13" i="3"/>
  <c r="L13" i="3"/>
  <c r="M13" i="3"/>
  <c r="N13" i="3"/>
  <c r="O13" i="3"/>
  <c r="P13" i="3"/>
  <c r="Q13" i="3"/>
  <c r="R13" i="3"/>
  <c r="S13" i="3"/>
  <c r="T13" i="3"/>
  <c r="U13" i="3"/>
  <c r="BN14" i="3"/>
  <c r="BN29" i="3" s="1"/>
  <c r="BN16" i="3"/>
  <c r="BN17" i="3"/>
  <c r="BN19" i="3"/>
  <c r="BN21" i="3"/>
  <c r="BN27" i="3"/>
  <c r="BO29" i="3"/>
  <c r="BP29" i="3"/>
  <c r="BQ29" i="3"/>
  <c r="BR29" i="3"/>
  <c r="BS29" i="3"/>
  <c r="B6" i="2"/>
  <c r="C6" i="2" s="1"/>
  <c r="G6" i="2"/>
  <c r="K6" i="2"/>
  <c r="V6" i="2"/>
  <c r="G7" i="2"/>
  <c r="B7" i="2" s="1"/>
  <c r="C7" i="2" s="1"/>
  <c r="K7" i="2"/>
  <c r="D8" i="2"/>
  <c r="E8" i="2"/>
  <c r="F8" i="2"/>
  <c r="H8" i="2"/>
  <c r="I8" i="2"/>
  <c r="J8" i="2"/>
  <c r="L8" i="2"/>
  <c r="M8" i="2"/>
  <c r="N8" i="2"/>
  <c r="O8" i="2"/>
  <c r="P8" i="2"/>
  <c r="Q8" i="2"/>
  <c r="R8" i="2"/>
  <c r="S8" i="2"/>
  <c r="T8" i="2"/>
  <c r="U8" i="2"/>
  <c r="G9" i="2"/>
  <c r="G8" i="2" s="1"/>
  <c r="K9" i="2"/>
  <c r="K8" i="2" s="1"/>
  <c r="G10" i="2"/>
  <c r="B10" i="2" s="1"/>
  <c r="C10" i="2" s="1"/>
  <c r="K10" i="2"/>
  <c r="C11" i="2"/>
  <c r="D11" i="2"/>
  <c r="G11" i="2" s="1"/>
  <c r="B11" i="2" s="1"/>
  <c r="E11" i="2"/>
  <c r="F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C13" i="2"/>
  <c r="D13" i="2"/>
  <c r="E13" i="2"/>
  <c r="F13" i="2"/>
  <c r="G13" i="2"/>
  <c r="H13" i="2"/>
  <c r="K13" i="2" s="1"/>
  <c r="I13" i="2"/>
  <c r="J13" i="2"/>
  <c r="L13" i="2"/>
  <c r="M13" i="2"/>
  <c r="N13" i="2"/>
  <c r="O13" i="2"/>
  <c r="P13" i="2"/>
  <c r="Q13" i="2"/>
  <c r="R13" i="2"/>
  <c r="S13" i="2"/>
  <c r="T13" i="2"/>
  <c r="U13" i="2"/>
  <c r="BN14" i="2"/>
  <c r="BN16" i="2"/>
  <c r="BN29" i="2" s="1"/>
  <c r="BN17" i="2"/>
  <c r="BN19" i="2"/>
  <c r="BN21" i="2"/>
  <c r="BN27" i="2"/>
  <c r="BO29" i="2"/>
  <c r="BP29" i="2"/>
  <c r="BQ29" i="2"/>
  <c r="BR29" i="2"/>
  <c r="BS29" i="2"/>
  <c r="G6" i="1"/>
  <c r="B6" i="1" s="1"/>
  <c r="C6" i="1" s="1"/>
  <c r="K6" i="1"/>
  <c r="G7" i="1"/>
  <c r="B7" i="1" s="1"/>
  <c r="C7" i="1" s="1"/>
  <c r="K7" i="1"/>
  <c r="D8" i="1"/>
  <c r="E8" i="1"/>
  <c r="F8" i="1"/>
  <c r="H8" i="1"/>
  <c r="I8" i="1"/>
  <c r="J8" i="1"/>
  <c r="L8" i="1"/>
  <c r="M8" i="1"/>
  <c r="N8" i="1"/>
  <c r="O8" i="1"/>
  <c r="P8" i="1"/>
  <c r="Q8" i="1"/>
  <c r="R8" i="1"/>
  <c r="S8" i="1"/>
  <c r="T8" i="1"/>
  <c r="U8" i="1"/>
  <c r="G9" i="1"/>
  <c r="B9" i="1" s="1"/>
  <c r="K9" i="1"/>
  <c r="K8" i="1" s="1"/>
  <c r="G10" i="1"/>
  <c r="B10" i="1" s="1"/>
  <c r="C10" i="1" s="1"/>
  <c r="K10" i="1"/>
  <c r="V10" i="1"/>
  <c r="V8" i="1" s="1"/>
  <c r="C11" i="1"/>
  <c r="D11" i="1"/>
  <c r="E11" i="1"/>
  <c r="F11" i="1"/>
  <c r="G11" i="1" s="1"/>
  <c r="B11" i="1" s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3" i="2" l="1"/>
  <c r="B8" i="3"/>
  <c r="C9" i="3"/>
  <c r="C8" i="3" s="1"/>
  <c r="L8" i="7"/>
  <c r="B8" i="1"/>
  <c r="C9" i="1"/>
  <c r="C8" i="1" s="1"/>
  <c r="B13" i="3"/>
  <c r="B8" i="4"/>
  <c r="C9" i="4"/>
  <c r="C8" i="4" s="1"/>
  <c r="B9" i="2"/>
  <c r="G8" i="3"/>
  <c r="G8" i="1"/>
  <c r="B8" i="2" l="1"/>
  <c r="C9" i="2"/>
  <c r="C8" i="2" s="1"/>
</calcChain>
</file>

<file path=xl/sharedStrings.xml><?xml version="1.0" encoding="utf-8"?>
<sst xmlns="http://schemas.openxmlformats.org/spreadsheetml/2006/main" count="1014" uniqueCount="150">
  <si>
    <t>注　　「率　人口千対」は、平成30年３月末現在住民基本台帳人口を用いた。</t>
    <rPh sb="0" eb="1">
      <t>チュウ</t>
    </rPh>
    <rPh sb="4" eb="5">
      <t>リツ</t>
    </rPh>
    <rPh sb="6" eb="8">
      <t>ジンコウ</t>
    </rPh>
    <rPh sb="8" eb="9">
      <t>セン</t>
    </rPh>
    <rPh sb="9" eb="10">
      <t>タイ</t>
    </rPh>
    <rPh sb="13" eb="15">
      <t>ヘイセイ</t>
    </rPh>
    <rPh sb="19" eb="21">
      <t>ガツマツ</t>
    </rPh>
    <rPh sb="21" eb="23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モチ</t>
    </rPh>
    <phoneticPr fontId="5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</si>
  <si>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5"/>
  </si>
  <si>
    <t>-</t>
  </si>
  <si>
    <t>江差保健所</t>
    <rPh sb="0" eb="2">
      <t>エサシ</t>
    </rPh>
    <rPh sb="2" eb="5">
      <t>ホケンジョ</t>
    </rPh>
    <phoneticPr fontId="5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</si>
  <si>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</si>
  <si>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八雲保健所</t>
    <rPh sb="0" eb="2">
      <t>ヤクモ</t>
    </rPh>
    <rPh sb="2" eb="5">
      <t>ホケンショ</t>
    </rPh>
    <phoneticPr fontId="5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</si>
  <si>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5"/>
  </si>
  <si>
    <t>渡島保健所</t>
    <rPh sb="0" eb="5">
      <t>オシマホケンジョ</t>
    </rPh>
    <phoneticPr fontId="5"/>
  </si>
  <si>
    <t>市立函館保健所</t>
    <rPh sb="0" eb="2">
      <t>シリツ</t>
    </rPh>
    <rPh sb="2" eb="4">
      <t>ハコダテ</t>
    </rPh>
    <rPh sb="4" eb="7">
      <t>ホケンジョ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</si>
  <si>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</si>
  <si>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全道</t>
    <rPh sb="0" eb="1">
      <t>ゼン</t>
    </rPh>
    <rPh sb="1" eb="2">
      <t>ミチ</t>
    </rPh>
    <phoneticPr fontId="5"/>
  </si>
  <si>
    <t>覚せい剤使用</t>
    <rPh sb="0" eb="1">
      <t>カク</t>
    </rPh>
    <rPh sb="3" eb="4">
      <t>ザイ</t>
    </rPh>
    <rPh sb="4" eb="6">
      <t>シヨウ</t>
    </rPh>
    <phoneticPr fontId="5"/>
  </si>
  <si>
    <t>アルコール使用</t>
    <rPh sb="5" eb="7">
      <t>シヨウ</t>
    </rPh>
    <phoneticPr fontId="5"/>
  </si>
  <si>
    <t>血管性認知症</t>
    <rPh sb="0" eb="2">
      <t>ケッカン</t>
    </rPh>
    <rPh sb="2" eb="3">
      <t>セイ</t>
    </rPh>
    <rPh sb="3" eb="6">
      <t>ニンチショウ</t>
    </rPh>
    <phoneticPr fontId="5"/>
  </si>
  <si>
    <t>アルツハイマー病の認知症</t>
    <rPh sb="7" eb="8">
      <t>ビョウ</t>
    </rPh>
    <rPh sb="9" eb="12">
      <t>ニンチショウ</t>
    </rPh>
    <phoneticPr fontId="5"/>
  </si>
  <si>
    <t>小計</t>
    <rPh sb="0" eb="2">
      <t>ショウケイ</t>
    </rPh>
    <phoneticPr fontId="5"/>
  </si>
  <si>
    <t>その他</t>
    <rPh sb="2" eb="3">
      <t>タ</t>
    </rPh>
    <phoneticPr fontId="5"/>
  </si>
  <si>
    <t>Ｆ１５</t>
    <phoneticPr fontId="5"/>
  </si>
  <si>
    <t>Ｆ１０</t>
    <phoneticPr fontId="5"/>
  </si>
  <si>
    <t>Ｆ０１</t>
    <phoneticPr fontId="5"/>
  </si>
  <si>
    <t>Ｆ００</t>
    <phoneticPr fontId="5"/>
  </si>
  <si>
    <t>てんかん</t>
    <phoneticPr fontId="5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</si>
  <si>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5"/>
  </si>
  <si>
    <t>心理的発達の障害</t>
    <rPh sb="0" eb="3">
      <t>シンリテキ</t>
    </rPh>
    <rPh sb="3" eb="5">
      <t>ハッタツ</t>
    </rPh>
    <rPh sb="6" eb="8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</si>
  <si>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</si>
  <si>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5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</si>
  <si>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5"/>
  </si>
  <si>
    <t>神経症性障害</t>
    <rPh sb="0" eb="3">
      <t>シンケイショウ</t>
    </rPh>
    <rPh sb="3" eb="4">
      <t>セイ</t>
    </rPh>
    <rPh sb="4" eb="6">
      <t>ショウガイ</t>
    </rPh>
    <phoneticPr fontId="5"/>
  </si>
  <si>
    <t>気分（感情）障害</t>
    <rPh sb="0" eb="2">
      <t>キブン</t>
    </rPh>
    <rPh sb="3" eb="5">
      <t>カンジョウ</t>
    </rPh>
    <rPh sb="6" eb="8">
      <t>ショウガイ</t>
    </rPh>
    <phoneticPr fontId="5"/>
  </si>
  <si>
    <t>統合失調症</t>
    <rPh sb="0" eb="2">
      <t>トウゴウ</t>
    </rPh>
    <rPh sb="2" eb="5">
      <t>シッチョウショウ</t>
    </rPh>
    <phoneticPr fontId="5"/>
  </si>
  <si>
    <t>精神作用物質による精神及び行動の障害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1" eb="12">
      <t>オヨ</t>
    </rPh>
    <rPh sb="13" eb="15">
      <t>コウドウ</t>
    </rPh>
    <rPh sb="16" eb="18">
      <t>ショウガイ</t>
    </rPh>
    <phoneticPr fontId="5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</si>
  <si>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5"/>
  </si>
  <si>
    <t>率　　　　人口千対</t>
    <rPh sb="0" eb="1">
      <t>リツ</t>
    </rPh>
    <rPh sb="5" eb="7">
      <t>ジンコウ</t>
    </rPh>
    <rPh sb="7" eb="8">
      <t>セン</t>
    </rPh>
    <rPh sb="8" eb="9">
      <t>タイ</t>
    </rPh>
    <phoneticPr fontId="5"/>
  </si>
  <si>
    <t>合計</t>
    <rPh sb="0" eb="2">
      <t>ゴウケイ</t>
    </rPh>
    <phoneticPr fontId="5"/>
  </si>
  <si>
    <t>Ｇ</t>
    <phoneticPr fontId="5"/>
  </si>
  <si>
    <t>Ｆ９</t>
    <phoneticPr fontId="5"/>
  </si>
  <si>
    <t>Ｆ８</t>
    <phoneticPr fontId="5"/>
  </si>
  <si>
    <t>Ｆ７</t>
    <phoneticPr fontId="5"/>
  </si>
  <si>
    <t>Ｆ６</t>
    <phoneticPr fontId="5"/>
  </si>
  <si>
    <t>Ｆ５</t>
    <phoneticPr fontId="5"/>
  </si>
  <si>
    <t>Ｆ４</t>
    <phoneticPr fontId="5"/>
  </si>
  <si>
    <t>Ｆ３</t>
    <phoneticPr fontId="5"/>
  </si>
  <si>
    <t>Ｆ２</t>
    <phoneticPr fontId="5"/>
  </si>
  <si>
    <t>Ｆ１</t>
    <phoneticPr fontId="5"/>
  </si>
  <si>
    <t>Ｆ０</t>
    <phoneticPr fontId="5"/>
  </si>
  <si>
    <t>総数</t>
    <rPh sb="0" eb="2">
      <t>ソウスウ</t>
    </rPh>
    <phoneticPr fontId="5"/>
  </si>
  <si>
    <t>平成29年度末現在</t>
    <rPh sb="0" eb="2">
      <t>ヘイセイ</t>
    </rPh>
    <rPh sb="5" eb="6">
      <t>ド</t>
    </rPh>
    <rPh sb="6" eb="7">
      <t>マツ</t>
    </rPh>
    <rPh sb="7" eb="9">
      <t>ゲンザイ</t>
    </rPh>
    <phoneticPr fontId="5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</si>
  <si>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5"/>
  </si>
  <si>
    <t>計</t>
  </si>
  <si>
    <r>
      <t>注　　「率　人口千対」は、平成30年</t>
    </r>
    <r>
      <rPr>
        <b/>
        <strike/>
        <sz val="11"/>
        <rFont val="游ゴシック"/>
        <family val="3"/>
        <charset val="128"/>
        <scheme val="minor"/>
      </rPr>
      <t>12</t>
    </r>
    <r>
      <rPr>
        <b/>
        <sz val="11"/>
        <rFont val="游ゴシック"/>
        <family val="3"/>
        <charset val="128"/>
        <scheme val="minor"/>
      </rPr>
      <t>３月末現在住民基本台帳人口を用いた。</t>
    </r>
    <rPh sb="0" eb="1">
      <t>チュウ</t>
    </rPh>
    <rPh sb="4" eb="5">
      <t>リツ</t>
    </rPh>
    <rPh sb="6" eb="8">
      <t>ジンコウ</t>
    </rPh>
    <rPh sb="8" eb="9">
      <t>セン</t>
    </rPh>
    <rPh sb="9" eb="10">
      <t>タイ</t>
    </rPh>
    <rPh sb="13" eb="15">
      <t>ヘイセイ</t>
    </rPh>
    <rPh sb="21" eb="23">
      <t>ガツマツ</t>
    </rPh>
    <rPh sb="23" eb="25">
      <t>ゲンザイ</t>
    </rPh>
    <rPh sb="25" eb="27">
      <t>ジュウミン</t>
    </rPh>
    <rPh sb="27" eb="29">
      <t>キホン</t>
    </rPh>
    <rPh sb="29" eb="31">
      <t>ダイチョウ</t>
    </rPh>
    <rPh sb="31" eb="33">
      <t>ジンコウ</t>
    </rPh>
    <rPh sb="34" eb="35">
      <t>モチ</t>
    </rPh>
    <phoneticPr fontId="5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</si>
  <si>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5"/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</si>
  <si>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5"/>
  </si>
  <si>
    <t>平成30年３月末現在住民基本台帳人口</t>
    <rPh sb="0" eb="2">
      <t>ヘイセイ</t>
    </rPh>
    <rPh sb="6" eb="7">
      <t>ガツ</t>
    </rPh>
    <rPh sb="7" eb="8">
      <t>マツ</t>
    </rPh>
    <rPh sb="8" eb="10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phoneticPr fontId="5"/>
  </si>
  <si>
    <t>生理的障害及び身体的要因　　　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6" eb="18">
      <t>コウドウ</t>
    </rPh>
    <rPh sb="18" eb="21">
      <t>ショウコウグン</t>
    </rPh>
    <phoneticPr fontId="5"/>
  </si>
  <si>
    <t>平成29年度</t>
    <rPh sb="0" eb="2">
      <t>ヘイセイ</t>
    </rPh>
    <rPh sb="5" eb="6">
      <t>ド</t>
    </rPh>
    <phoneticPr fontId="5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</si>
  <si>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5"/>
  </si>
  <si>
    <t>小計</t>
    <rPh sb="0" eb="2">
      <t>ショウケイ</t>
    </rPh>
    <phoneticPr fontId="12"/>
  </si>
  <si>
    <t>その他の通院</t>
    <rPh sb="0" eb="3">
      <t>ソノタ</t>
    </rPh>
    <rPh sb="4" eb="6">
      <t>ツウイン</t>
    </rPh>
    <phoneticPr fontId="12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</si>
  <si>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12"/>
  </si>
  <si>
    <t>その他の入院</t>
    <rPh sb="2" eb="3">
      <t>タ</t>
    </rPh>
    <rPh sb="4" eb="6">
      <t>ニュウイン</t>
    </rPh>
    <phoneticPr fontId="5"/>
  </si>
  <si>
    <t>医療保護入院</t>
    <rPh sb="0" eb="2">
      <t>イリョウ</t>
    </rPh>
    <rPh sb="2" eb="4">
      <t>ホゴ</t>
    </rPh>
    <rPh sb="4" eb="6">
      <t>ニュウイン</t>
    </rPh>
    <phoneticPr fontId="12"/>
  </si>
  <si>
    <t>措置入院</t>
    <rPh sb="0" eb="2">
      <t>ソチ</t>
    </rPh>
    <rPh sb="2" eb="4">
      <t>ニュウイン</t>
    </rPh>
    <phoneticPr fontId="12"/>
  </si>
  <si>
    <t>合計</t>
    <rPh sb="0" eb="2">
      <t>ゴウケイ</t>
    </rPh>
    <phoneticPr fontId="12"/>
  </si>
  <si>
    <t>その他</t>
    <rPh sb="0" eb="3">
      <t>ソノタ</t>
    </rPh>
    <phoneticPr fontId="12"/>
  </si>
  <si>
    <t>　　　　通　　　　院</t>
    <rPh sb="4" eb="5">
      <t>ツウ</t>
    </rPh>
    <rPh sb="9" eb="10">
      <t>イン</t>
    </rPh>
    <phoneticPr fontId="5"/>
  </si>
  <si>
    <t>入　　　　院</t>
    <rPh sb="0" eb="1">
      <t>イリ</t>
    </rPh>
    <rPh sb="5" eb="6">
      <t>イン</t>
    </rPh>
    <phoneticPr fontId="12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</si>
  <si>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5"/>
  </si>
  <si>
    <t>４保健所</t>
    <rPh sb="1" eb="4">
      <t>ホケンジョ</t>
    </rPh>
    <phoneticPr fontId="5"/>
  </si>
  <si>
    <t>　　　※１、２　保健所集計</t>
    <rPh sb="8" eb="11">
      <t>ホケンショ</t>
    </rPh>
    <rPh sb="11" eb="13">
      <t>シュウケイ</t>
    </rPh>
    <phoneticPr fontId="5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</si>
  <si>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5"/>
  </si>
  <si>
    <t>奥尻町</t>
    <rPh sb="0" eb="3">
      <t>オクシリチョウ</t>
    </rPh>
    <phoneticPr fontId="5"/>
  </si>
  <si>
    <t>乙部町</t>
    <rPh sb="0" eb="3">
      <t>オトベチョウ</t>
    </rPh>
    <phoneticPr fontId="5"/>
  </si>
  <si>
    <t>厚沢部町</t>
    <rPh sb="0" eb="4">
      <t>アッサブチョウ</t>
    </rPh>
    <phoneticPr fontId="5"/>
  </si>
  <si>
    <t>上ノ国町</t>
    <rPh sb="0" eb="1">
      <t>カミ</t>
    </rPh>
    <rPh sb="2" eb="4">
      <t>クニチョウ</t>
    </rPh>
    <phoneticPr fontId="5"/>
  </si>
  <si>
    <t>江差町</t>
    <rPh sb="0" eb="3">
      <t>エサシチョウ</t>
    </rPh>
    <phoneticPr fontId="5"/>
  </si>
  <si>
    <t>保健所活動</t>
    <rPh sb="0" eb="3">
      <t>ホケンショ</t>
    </rPh>
    <rPh sb="3" eb="5">
      <t>カツドウ</t>
    </rPh>
    <phoneticPr fontId="5"/>
  </si>
  <si>
    <t>江差保健所</t>
  </si>
  <si>
    <t>南檜山
第2次保健医療福祉圏</t>
    <phoneticPr fontId="5"/>
  </si>
  <si>
    <t>せたな町</t>
    <rPh sb="3" eb="4">
      <t>チョウ</t>
    </rPh>
    <phoneticPr fontId="13"/>
  </si>
  <si>
    <t>今金町</t>
    <rPh sb="0" eb="3">
      <t>イマカネチョウ</t>
    </rPh>
    <phoneticPr fontId="13"/>
  </si>
  <si>
    <t>長万部町</t>
    <rPh sb="0" eb="4">
      <t>オシャマンベチョウ</t>
    </rPh>
    <phoneticPr fontId="13"/>
  </si>
  <si>
    <t>八雲町</t>
    <rPh sb="0" eb="3">
      <t>ヤクモチョウ</t>
    </rPh>
    <phoneticPr fontId="13"/>
  </si>
  <si>
    <t>保健所活動</t>
    <rPh sb="0" eb="3">
      <t>ホケンショ</t>
    </rPh>
    <rPh sb="3" eb="5">
      <t>カツドウ</t>
    </rPh>
    <phoneticPr fontId="13"/>
  </si>
  <si>
    <t>八雲保健所</t>
    <rPh sb="0" eb="2">
      <t>ヤクモ</t>
    </rPh>
    <rPh sb="2" eb="5">
      <t>ホケンジョ</t>
    </rPh>
    <phoneticPr fontId="13"/>
  </si>
  <si>
    <t>北渡島檜山
第2次保健医療福祉圏</t>
    <phoneticPr fontId="5"/>
  </si>
  <si>
    <t>-</t>
    <phoneticPr fontId="5"/>
  </si>
  <si>
    <t>渡島保健所活動</t>
    <rPh sb="0" eb="2">
      <t>オシマ</t>
    </rPh>
    <rPh sb="2" eb="5">
      <t>ホケンジョ</t>
    </rPh>
    <rPh sb="5" eb="7">
      <t>カツドウ</t>
    </rPh>
    <phoneticPr fontId="5"/>
  </si>
  <si>
    <t>渡島保健所</t>
    <rPh sb="0" eb="2">
      <t>オシマ</t>
    </rPh>
    <rPh sb="2" eb="5">
      <t>ホケンジョ</t>
    </rPh>
    <phoneticPr fontId="5"/>
  </si>
  <si>
    <t>全道</t>
  </si>
  <si>
    <t>自死遺族</t>
    <rPh sb="0" eb="2">
      <t>ジシ</t>
    </rPh>
    <rPh sb="2" eb="4">
      <t>イゾク</t>
    </rPh>
    <phoneticPr fontId="5"/>
  </si>
  <si>
    <t>発達障害（※２）</t>
    <rPh sb="0" eb="2">
      <t>ハッタツ</t>
    </rPh>
    <rPh sb="2" eb="4">
      <t>ショウガイ</t>
    </rPh>
    <phoneticPr fontId="5"/>
  </si>
  <si>
    <t>高次脳機能障害（※１）</t>
    <rPh sb="0" eb="2">
      <t>コウジ</t>
    </rPh>
    <rPh sb="2" eb="3">
      <t>ノウ</t>
    </rPh>
    <rPh sb="3" eb="5">
      <t>キノウ</t>
    </rPh>
    <rPh sb="5" eb="7">
      <t>ショウガイ</t>
    </rPh>
    <phoneticPr fontId="5"/>
  </si>
  <si>
    <t>災害</t>
    <rPh sb="0" eb="2">
      <t>サイガイ</t>
    </rPh>
    <phoneticPr fontId="5"/>
  </si>
  <si>
    <t>犯罪被害</t>
    <rPh sb="0" eb="2">
      <t>ハンザイ</t>
    </rPh>
    <rPh sb="2" eb="4">
      <t>ヒガイ</t>
    </rPh>
    <phoneticPr fontId="5"/>
  </si>
  <si>
    <t>自殺関連</t>
    <rPh sb="0" eb="2">
      <t>ジサツ</t>
    </rPh>
    <rPh sb="2" eb="4">
      <t>カンレン</t>
    </rPh>
    <phoneticPr fontId="5"/>
  </si>
  <si>
    <t>ひきこもり</t>
    <phoneticPr fontId="5"/>
  </si>
  <si>
    <t>ひきこもり（再掲）</t>
    <rPh sb="6" eb="8">
      <t>サイケイ</t>
    </rPh>
    <phoneticPr fontId="5"/>
  </si>
  <si>
    <t>（再掲）</t>
    <rPh sb="1" eb="3">
      <t>サイケイ</t>
    </rPh>
    <phoneticPr fontId="5"/>
  </si>
  <si>
    <t>計</t>
    <rPh sb="0" eb="1">
      <t>ケイ</t>
    </rPh>
    <phoneticPr fontId="5"/>
  </si>
  <si>
    <t>摂食障害</t>
    <rPh sb="0" eb="2">
      <t>セッショク</t>
    </rPh>
    <rPh sb="2" eb="4">
      <t>ショウガイ</t>
    </rPh>
    <phoneticPr fontId="5"/>
  </si>
  <si>
    <t>心の健康づくり</t>
    <rPh sb="0" eb="1">
      <t>ココロ</t>
    </rPh>
    <rPh sb="2" eb="4">
      <t>ケンコウ</t>
    </rPh>
    <phoneticPr fontId="5"/>
  </si>
  <si>
    <t>思春期</t>
    <rPh sb="0" eb="3">
      <t>シシュンキ</t>
    </rPh>
    <phoneticPr fontId="5"/>
  </si>
  <si>
    <t>ギャンブル</t>
    <phoneticPr fontId="5"/>
  </si>
  <si>
    <t>薬物</t>
    <rPh sb="0" eb="2">
      <t>ヤクブツ</t>
    </rPh>
    <phoneticPr fontId="5"/>
  </si>
  <si>
    <t>アルコール</t>
    <phoneticPr fontId="5"/>
  </si>
  <si>
    <t>社会復帰</t>
    <rPh sb="0" eb="2">
      <t>シャカイ</t>
    </rPh>
    <rPh sb="2" eb="4">
      <t>フッキ</t>
    </rPh>
    <phoneticPr fontId="5"/>
  </si>
  <si>
    <t>老人精神保健</t>
    <rPh sb="0" eb="2">
      <t>ロウジン</t>
    </rPh>
    <rPh sb="2" eb="4">
      <t>セイシン</t>
    </rPh>
    <rPh sb="4" eb="6">
      <t>ホケン</t>
    </rPh>
    <phoneticPr fontId="5"/>
  </si>
  <si>
    <t>延人員</t>
    <rPh sb="0" eb="1">
      <t>ノ</t>
    </rPh>
    <rPh sb="1" eb="3">
      <t>ジンイン</t>
    </rPh>
    <phoneticPr fontId="5"/>
  </si>
  <si>
    <t>実人員</t>
    <rPh sb="0" eb="3">
      <t>ジツジンイン</t>
    </rPh>
    <phoneticPr fontId="5"/>
  </si>
  <si>
    <t>訪問指導</t>
    <rPh sb="0" eb="2">
      <t>ホウモン</t>
    </rPh>
    <rPh sb="2" eb="4">
      <t>シドウ</t>
    </rPh>
    <phoneticPr fontId="5"/>
  </si>
  <si>
    <t>デイ・ケア</t>
    <phoneticPr fontId="5"/>
  </si>
  <si>
    <t>相談</t>
    <rPh sb="0" eb="2">
      <t>ソウダン</t>
    </rPh>
    <phoneticPr fontId="5"/>
  </si>
  <si>
    <t>平成29年度</t>
    <phoneticPr fontId="5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</si>
  <si>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5"/>
  </si>
  <si>
    <t>奥尻町</t>
  </si>
  <si>
    <t>乙部町</t>
  </si>
  <si>
    <t>厚沢部町</t>
  </si>
  <si>
    <t>上ノ国町</t>
  </si>
  <si>
    <t>江差町</t>
  </si>
  <si>
    <t>保健所活動</t>
  </si>
  <si>
    <t>南檜山
第2次保健医療福祉圏</t>
  </si>
  <si>
    <t>せたな町</t>
  </si>
  <si>
    <t>今金町</t>
  </si>
  <si>
    <t>長万部町</t>
  </si>
  <si>
    <t>八雲町</t>
  </si>
  <si>
    <t>八雲保健所</t>
  </si>
  <si>
    <t>北渡島檜山
第2次保健医療福祉圏</t>
  </si>
  <si>
    <t>高次脳機能
障害（※１）</t>
    <rPh sb="0" eb="2">
      <t>コウジ</t>
    </rPh>
    <rPh sb="2" eb="3">
      <t>ノウ</t>
    </rPh>
    <rPh sb="3" eb="5">
      <t>キノウ</t>
    </rPh>
    <rPh sb="6" eb="8">
      <t>ショウガイ</t>
    </rPh>
    <phoneticPr fontId="5"/>
  </si>
  <si>
    <t>心の健康　　　づくり</t>
    <rPh sb="0" eb="1">
      <t>ココロ</t>
    </rPh>
    <rPh sb="2" eb="4">
      <t>ケンコウ</t>
    </rPh>
    <phoneticPr fontId="5"/>
  </si>
  <si>
    <t>電子メールによる相談</t>
    <rPh sb="0" eb="2">
      <t>デンシ</t>
    </rPh>
    <rPh sb="8" eb="10">
      <t>ソウダン</t>
    </rPh>
    <phoneticPr fontId="5"/>
  </si>
  <si>
    <t>電話による相談</t>
    <rPh sb="0" eb="2">
      <t>デンワ</t>
    </rPh>
    <rPh sb="5" eb="7">
      <t>ソウダン</t>
    </rPh>
    <phoneticPr fontId="5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</si>
  <si>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5"/>
  </si>
  <si>
    <t>資料　地域保健・健康増進事業報告、衛生行政報告例、保健所集計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7" eb="24">
      <t>エイセイギョウセイホウコクレイ</t>
    </rPh>
    <phoneticPr fontId="5"/>
  </si>
  <si>
    <t>渡島保健所</t>
    <rPh sb="0" eb="2">
      <t>オシマ</t>
    </rPh>
    <phoneticPr fontId="5"/>
  </si>
  <si>
    <t>開催回数</t>
    <rPh sb="0" eb="2">
      <t>カイサイ</t>
    </rPh>
    <rPh sb="2" eb="4">
      <t>カイスウ</t>
    </rPh>
    <phoneticPr fontId="5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</si>
  <si>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5"/>
  </si>
  <si>
    <t>３級</t>
  </si>
  <si>
    <t>２級</t>
  </si>
  <si>
    <t>１級</t>
  </si>
  <si>
    <t>新規交付数</t>
    <phoneticPr fontId="5"/>
  </si>
  <si>
    <t>手帳所持者数</t>
    <phoneticPr fontId="5"/>
  </si>
  <si>
    <t>訓練延日数</t>
    <phoneticPr fontId="5"/>
  </si>
  <si>
    <t>訓練者数</t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</si>
  <si>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5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</si>
  <si>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5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</si>
  <si>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5"/>
  </si>
  <si>
    <t>精神障害者保健福祉手帳</t>
    <phoneticPr fontId="5"/>
  </si>
  <si>
    <t>職親事業</t>
    <phoneticPr fontId="5"/>
  </si>
  <si>
    <t>普及啓発</t>
    <rPh sb="0" eb="2">
      <t>フキュウ</t>
    </rPh>
    <rPh sb="2" eb="4">
      <t>ケイハツ</t>
    </rPh>
    <phoneticPr fontId="5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</si>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</sst>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;[Red]#,##0"/>
    <numFmt numFmtId="178" formatCode="#,###;\-#,###;&quot;-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12"/>
      <name val="Arial"/>
      <family val="2"/>
    </font>
    <font>
      <b/>
      <strike/>
      <sz val="1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8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0" fillId="0" borderId="0"/>
    <xf numFmtId="0" fontId="10" fillId="0" borderId="0"/>
  </cellStyleXfs>
  <cellXfs count="326">
    <xf numFmtId="0" fontId="0" fillId="0" borderId="0" xfId="0">
      <alignment vertical="center"/>
    </xf>
    <xf numFmtId="38" fontId="2" fillId="0" borderId="0" xfId="2" applyFont="1" applyFill="1" applyAlignment="1">
      <alignment horizontal="right"/>
    </xf>
    <xf numFmtId="176" fontId="2" fillId="0" borderId="0" xfId="2" applyNumberFormat="1" applyFont="1" applyFill="1" applyAlignment="1">
      <alignment horizontal="center"/>
    </xf>
    <xf numFmtId="38" fontId="2" fillId="0" borderId="0" xfId="2" applyFont="1" applyFill="1" applyAlignment="1">
      <alignment horizontal="left"/>
    </xf>
    <xf numFmtId="177" fontId="4" fillId="0" borderId="0" xfId="2" applyNumberFormat="1" applyFont="1" applyFill="1"/>
    <xf numFmtId="177" fontId="4" fillId="0" borderId="0" xfId="2" applyNumberFormat="1" applyFont="1" applyFill="1" applyAlignment="1">
      <alignment horizontal="left"/>
    </xf>
    <xf numFmtId="38" fontId="2" fillId="0" borderId="0" xfId="2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38" fontId="2" fillId="0" borderId="0" xfId="2" applyFont="1" applyFill="1" applyBorder="1" applyAlignment="1">
      <alignment horizontal="left"/>
    </xf>
    <xf numFmtId="38" fontId="2" fillId="2" borderId="0" xfId="2" applyFont="1" applyFill="1" applyAlignment="1">
      <alignment horizontal="right"/>
    </xf>
    <xf numFmtId="38" fontId="6" fillId="2" borderId="1" xfId="2" applyNumberFormat="1" applyFont="1" applyFill="1" applyBorder="1" applyAlignment="1">
      <alignment horizontal="right" vertical="center"/>
    </xf>
    <xf numFmtId="176" fontId="6" fillId="2" borderId="1" xfId="2" applyNumberFormat="1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7" fillId="2" borderId="1" xfId="2" applyFont="1" applyFill="1" applyBorder="1" applyAlignment="1">
      <alignment horizontal="left" vertical="center"/>
    </xf>
    <xf numFmtId="38" fontId="2" fillId="3" borderId="0" xfId="2" applyFont="1" applyFill="1" applyAlignment="1">
      <alignment horizontal="right"/>
    </xf>
    <xf numFmtId="38" fontId="6" fillId="3" borderId="1" xfId="2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38" fontId="7" fillId="3" borderId="1" xfId="2" applyFont="1" applyFill="1" applyBorder="1" applyAlignment="1">
      <alignment horizontal="left" vertical="center" wrapText="1"/>
    </xf>
    <xf numFmtId="38" fontId="7" fillId="2" borderId="1" xfId="2" applyFont="1" applyFill="1" applyBorder="1" applyAlignment="1">
      <alignment horizontal="right" vertical="center"/>
    </xf>
    <xf numFmtId="176" fontId="7" fillId="2" borderId="1" xfId="2" applyNumberFormat="1" applyFont="1" applyFill="1" applyBorder="1" applyAlignment="1">
      <alignment horizontal="right" vertical="center"/>
    </xf>
    <xf numFmtId="38" fontId="7" fillId="3" borderId="1" xfId="2" applyFont="1" applyFill="1" applyBorder="1" applyAlignment="1">
      <alignment horizontal="right" vertical="center"/>
    </xf>
    <xf numFmtId="176" fontId="7" fillId="3" borderId="1" xfId="2" applyNumberFormat="1" applyFont="1" applyFill="1" applyBorder="1" applyAlignment="1">
      <alignment horizontal="right" vertical="center"/>
    </xf>
    <xf numFmtId="38" fontId="8" fillId="2" borderId="1" xfId="2" applyFont="1" applyFill="1" applyBorder="1" applyAlignment="1">
      <alignment horizontal="right"/>
    </xf>
    <xf numFmtId="176" fontId="8" fillId="2" borderId="1" xfId="2" applyNumberFormat="1" applyFont="1" applyFill="1" applyBorder="1" applyAlignment="1">
      <alignment horizontal="right"/>
    </xf>
    <xf numFmtId="38" fontId="4" fillId="2" borderId="1" xfId="2" applyFont="1" applyFill="1" applyBorder="1" applyAlignment="1">
      <alignment horizontal="left" shrinkToFit="1"/>
    </xf>
    <xf numFmtId="177" fontId="2" fillId="2" borderId="1" xfId="2" applyNumberFormat="1" applyFont="1" applyFill="1" applyBorder="1" applyAlignment="1">
      <alignment horizontal="left" vertical="center" shrinkToFit="1"/>
    </xf>
    <xf numFmtId="38" fontId="8" fillId="3" borderId="1" xfId="2" applyFont="1" applyFill="1" applyBorder="1" applyAlignment="1">
      <alignment horizontal="right"/>
    </xf>
    <xf numFmtId="176" fontId="8" fillId="3" borderId="1" xfId="2" applyNumberFormat="1" applyFont="1" applyFill="1" applyBorder="1" applyAlignment="1">
      <alignment horizontal="right"/>
    </xf>
    <xf numFmtId="38" fontId="2" fillId="3" borderId="1" xfId="2" applyFont="1" applyFill="1" applyBorder="1" applyAlignment="1">
      <alignment horizontal="center"/>
    </xf>
    <xf numFmtId="38" fontId="2" fillId="3" borderId="1" xfId="2" applyFont="1" applyFill="1" applyBorder="1" applyAlignment="1">
      <alignment horizontal="left" vertical="center"/>
    </xf>
    <xf numFmtId="38" fontId="9" fillId="3" borderId="1" xfId="2" applyFont="1" applyFill="1" applyBorder="1" applyAlignment="1">
      <alignment horizontal="right"/>
    </xf>
    <xf numFmtId="176" fontId="9" fillId="3" borderId="1" xfId="2" applyNumberFormat="1" applyFont="1" applyFill="1" applyBorder="1" applyAlignment="1">
      <alignment horizontal="right"/>
    </xf>
    <xf numFmtId="38" fontId="2" fillId="0" borderId="0" xfId="2" applyFont="1" applyFill="1" applyBorder="1" applyAlignment="1">
      <alignment horizontal="right" wrapText="1"/>
    </xf>
    <xf numFmtId="38" fontId="2" fillId="0" borderId="2" xfId="2" applyFont="1" applyFill="1" applyBorder="1" applyAlignment="1">
      <alignment horizontal="center" vertical="center" textRotation="255"/>
    </xf>
    <xf numFmtId="38" fontId="2" fillId="0" borderId="2" xfId="2" applyFont="1" applyFill="1" applyBorder="1" applyAlignment="1">
      <alignment horizontal="center" vertical="top" textRotation="255" wrapText="1"/>
    </xf>
    <xf numFmtId="0" fontId="4" fillId="0" borderId="2" xfId="3" applyFont="1" applyFill="1" applyBorder="1" applyAlignment="1">
      <alignment vertical="center" textRotation="255"/>
    </xf>
    <xf numFmtId="38" fontId="2" fillId="0" borderId="2" xfId="2" applyFont="1" applyFill="1" applyBorder="1" applyAlignment="1">
      <alignment horizontal="center" vertical="distributed" textRotation="255" justifyLastLine="1"/>
    </xf>
    <xf numFmtId="38" fontId="2" fillId="0" borderId="3" xfId="2" applyFont="1" applyFill="1" applyBorder="1" applyAlignment="1">
      <alignment horizontal="center" vertical="distributed" textRotation="255" justifyLastLine="1"/>
    </xf>
    <xf numFmtId="0" fontId="2" fillId="0" borderId="2" xfId="2" applyNumberFormat="1" applyFont="1" applyFill="1" applyBorder="1" applyAlignment="1">
      <alignment horizontal="center" vertical="distributed" textRotation="255" justifyLastLine="1"/>
    </xf>
    <xf numFmtId="0" fontId="2" fillId="0" borderId="3" xfId="2" applyNumberFormat="1" applyFont="1" applyFill="1" applyBorder="1" applyAlignment="1">
      <alignment horizontal="center" vertical="distributed" textRotation="255" justifyLastLine="1"/>
    </xf>
    <xf numFmtId="49" fontId="2" fillId="0" borderId="3" xfId="2" applyNumberFormat="1" applyFont="1" applyFill="1" applyBorder="1" applyAlignment="1">
      <alignment horizontal="center" vertical="distributed" textRotation="255" wrapText="1" justifyLastLine="1"/>
    </xf>
    <xf numFmtId="176" fontId="2" fillId="0" borderId="2" xfId="2" applyNumberFormat="1" applyFont="1" applyFill="1" applyBorder="1" applyAlignment="1">
      <alignment horizontal="center" vertical="center" textRotation="255"/>
    </xf>
    <xf numFmtId="38" fontId="2" fillId="0" borderId="3" xfId="2" applyFont="1" applyFill="1" applyBorder="1" applyAlignment="1">
      <alignment horizontal="left"/>
    </xf>
    <xf numFmtId="38" fontId="2" fillId="0" borderId="0" xfId="2" applyFont="1" applyFill="1" applyAlignment="1">
      <alignment horizontal="right" vertical="center"/>
    </xf>
    <xf numFmtId="38" fontId="2" fillId="0" borderId="0" xfId="2" applyFont="1" applyFill="1" applyBorder="1" applyAlignment="1">
      <alignment horizontal="right" vertical="center" wrapText="1"/>
    </xf>
    <xf numFmtId="38" fontId="2" fillId="0" borderId="3" xfId="2" applyFont="1" applyFill="1" applyBorder="1" applyAlignment="1">
      <alignment horizontal="center" vertical="center" textRotation="255"/>
    </xf>
    <xf numFmtId="38" fontId="2" fillId="0" borderId="3" xfId="2" applyFont="1" applyFill="1" applyBorder="1" applyAlignment="1">
      <alignment horizontal="center" vertical="top" textRotation="255" wrapText="1"/>
    </xf>
    <xf numFmtId="0" fontId="4" fillId="0" borderId="3" xfId="3" applyFont="1" applyFill="1" applyBorder="1" applyAlignment="1">
      <alignment vertical="center" textRotation="255"/>
    </xf>
    <xf numFmtId="38" fontId="2" fillId="0" borderId="4" xfId="2" applyFont="1" applyFill="1" applyBorder="1" applyAlignment="1">
      <alignment horizontal="center" vertical="distributed" textRotation="255" justifyLastLine="1"/>
    </xf>
    <xf numFmtId="38" fontId="2" fillId="0" borderId="1" xfId="2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distributed" textRotation="255" justifyLastLine="1"/>
    </xf>
    <xf numFmtId="38" fontId="2" fillId="0" borderId="5" xfId="2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 textRotation="255"/>
    </xf>
    <xf numFmtId="38" fontId="2" fillId="0" borderId="3" xfId="2" applyFont="1" applyFill="1" applyBorder="1" applyAlignment="1">
      <alignment horizontal="left" vertical="center"/>
    </xf>
    <xf numFmtId="38" fontId="2" fillId="0" borderId="4" xfId="2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center" vertical="top" textRotation="255" wrapText="1"/>
    </xf>
    <xf numFmtId="38" fontId="2" fillId="0" borderId="6" xfId="2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176" fontId="2" fillId="0" borderId="4" xfId="2" applyNumberFormat="1" applyFont="1" applyFill="1" applyBorder="1" applyAlignment="1">
      <alignment horizontal="center" vertical="center" textRotation="255"/>
    </xf>
    <xf numFmtId="38" fontId="2" fillId="0" borderId="1" xfId="2" applyFont="1" applyFill="1" applyBorder="1" applyAlignment="1">
      <alignment horizontal="center"/>
    </xf>
    <xf numFmtId="38" fontId="2" fillId="0" borderId="5" xfId="2" applyFont="1" applyFill="1" applyBorder="1" applyAlignment="1">
      <alignment horizontal="center"/>
    </xf>
    <xf numFmtId="38" fontId="2" fillId="0" borderId="6" xfId="2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left"/>
    </xf>
    <xf numFmtId="38" fontId="2" fillId="0" borderId="8" xfId="2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center"/>
    </xf>
    <xf numFmtId="38" fontId="2" fillId="0" borderId="0" xfId="2" applyFont="1" applyFill="1" applyBorder="1" applyAlignment="1">
      <alignment horizontal="left" vertical="center"/>
    </xf>
    <xf numFmtId="38" fontId="2" fillId="0" borderId="0" xfId="2" applyFont="1" applyAlignment="1">
      <alignment horizontal="right"/>
    </xf>
    <xf numFmtId="176" fontId="2" fillId="0" borderId="0" xfId="2" applyNumberFormat="1" applyFont="1" applyAlignment="1">
      <alignment horizontal="center"/>
    </xf>
    <xf numFmtId="38" fontId="2" fillId="0" borderId="0" xfId="2" applyFont="1" applyAlignment="1">
      <alignment horizontal="left"/>
    </xf>
    <xf numFmtId="177" fontId="4" fillId="0" borderId="0" xfId="2" applyNumberFormat="1" applyFont="1"/>
    <xf numFmtId="177" fontId="4" fillId="0" borderId="0" xfId="2" applyNumberFormat="1" applyFont="1" applyAlignment="1">
      <alignment horizontal="left"/>
    </xf>
    <xf numFmtId="38" fontId="6" fillId="2" borderId="1" xfId="2" applyFont="1" applyFill="1" applyBorder="1" applyAlignment="1">
      <alignment horizontal="left" vertical="center"/>
    </xf>
    <xf numFmtId="38" fontId="6" fillId="3" borderId="1" xfId="2" applyFont="1" applyFill="1" applyBorder="1" applyAlignment="1">
      <alignment horizontal="left" vertical="center" wrapText="1"/>
    </xf>
    <xf numFmtId="38" fontId="2" fillId="4" borderId="0" xfId="2" applyFont="1" applyFill="1" applyAlignment="1">
      <alignment horizontal="right"/>
    </xf>
    <xf numFmtId="38" fontId="2" fillId="3" borderId="1" xfId="2" applyFont="1" applyFill="1" applyBorder="1" applyAlignment="1">
      <alignment horizontal="left"/>
    </xf>
    <xf numFmtId="38" fontId="2" fillId="5" borderId="2" xfId="2" applyFont="1" applyFill="1" applyBorder="1" applyAlignment="1">
      <alignment horizontal="center" vertical="center" textRotation="255"/>
    </xf>
    <xf numFmtId="38" fontId="2" fillId="5" borderId="2" xfId="2" applyFont="1" applyFill="1" applyBorder="1" applyAlignment="1">
      <alignment horizontal="center" vertical="top" textRotation="255" wrapText="1"/>
    </xf>
    <xf numFmtId="38" fontId="2" fillId="0" borderId="2" xfId="2" applyFont="1" applyFill="1" applyBorder="1" applyAlignment="1">
      <alignment horizontal="center" vertical="distributed" textRotation="255" justifyLastLine="1"/>
    </xf>
    <xf numFmtId="38" fontId="2" fillId="0" borderId="3" xfId="2" applyFont="1" applyBorder="1" applyAlignment="1">
      <alignment horizontal="left"/>
    </xf>
    <xf numFmtId="38" fontId="2" fillId="5" borderId="3" xfId="2" applyFont="1" applyFill="1" applyBorder="1" applyAlignment="1">
      <alignment horizontal="center" vertical="center" textRotation="255"/>
    </xf>
    <xf numFmtId="38" fontId="2" fillId="5" borderId="3" xfId="2" applyFont="1" applyFill="1" applyBorder="1" applyAlignment="1">
      <alignment horizontal="center" vertical="top" textRotation="255" wrapText="1"/>
    </xf>
    <xf numFmtId="38" fontId="2" fillId="0" borderId="9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textRotation="255"/>
    </xf>
    <xf numFmtId="38" fontId="2" fillId="0" borderId="3" xfId="2" applyFont="1" applyBorder="1" applyAlignment="1">
      <alignment horizontal="left" vertical="center"/>
    </xf>
    <xf numFmtId="38" fontId="2" fillId="5" borderId="4" xfId="2" applyFont="1" applyFill="1" applyBorder="1" applyAlignment="1">
      <alignment horizontal="center" vertical="center" textRotation="255"/>
    </xf>
    <xf numFmtId="38" fontId="2" fillId="5" borderId="4" xfId="2" applyFont="1" applyFill="1" applyBorder="1" applyAlignment="1">
      <alignment horizontal="center" vertical="top" textRotation="255" wrapText="1"/>
    </xf>
    <xf numFmtId="38" fontId="2" fillId="0" borderId="1" xfId="2" quotePrefix="1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5" xfId="2" applyFont="1" applyBorder="1" applyAlignment="1">
      <alignment horizontal="center"/>
    </xf>
    <xf numFmtId="38" fontId="2" fillId="0" borderId="4" xfId="2" applyFont="1" applyBorder="1" applyAlignment="1">
      <alignment horizontal="left"/>
    </xf>
    <xf numFmtId="38" fontId="2" fillId="0" borderId="0" xfId="2" applyFont="1" applyBorder="1" applyAlignment="1">
      <alignment horizontal="right"/>
    </xf>
    <xf numFmtId="38" fontId="2" fillId="2" borderId="1" xfId="2" applyFont="1" applyFill="1" applyBorder="1" applyAlignment="1">
      <alignment horizontal="center" vertical="center"/>
    </xf>
    <xf numFmtId="38" fontId="2" fillId="0" borderId="1" xfId="2" quotePrefix="1" applyFont="1" applyFill="1" applyBorder="1" applyAlignment="1">
      <alignment horizontal="center"/>
    </xf>
    <xf numFmtId="0" fontId="4" fillId="0" borderId="2" xfId="3" applyFont="1" applyFill="1" applyBorder="1"/>
    <xf numFmtId="38" fontId="2" fillId="0" borderId="3" xfId="2" applyFont="1" applyFill="1" applyBorder="1" applyAlignment="1">
      <alignment horizontal="center" vertical="distributed" textRotation="255" justifyLastLine="1"/>
    </xf>
    <xf numFmtId="0" fontId="4" fillId="0" borderId="3" xfId="3" applyFont="1" applyFill="1" applyBorder="1"/>
    <xf numFmtId="38" fontId="2" fillId="0" borderId="0" xfId="2" applyFont="1" applyAlignment="1">
      <alignment horizontal="center"/>
    </xf>
    <xf numFmtId="38" fontId="2" fillId="6" borderId="0" xfId="2" applyFont="1" applyFill="1" applyAlignment="1">
      <alignment horizontal="right"/>
    </xf>
    <xf numFmtId="0" fontId="4" fillId="0" borderId="2" xfId="4" applyFont="1" applyFill="1" applyBorder="1" applyAlignment="1">
      <alignment horizontal="center" vertical="top" textRotation="255"/>
    </xf>
    <xf numFmtId="38" fontId="2" fillId="0" borderId="2" xfId="2" applyFont="1" applyFill="1" applyBorder="1" applyAlignment="1">
      <alignment horizontal="center" vertical="top" textRotation="255"/>
    </xf>
    <xf numFmtId="38" fontId="2" fillId="0" borderId="10" xfId="2" applyFont="1" applyFill="1" applyBorder="1" applyAlignment="1">
      <alignment horizontal="center" vertical="top" textRotation="255" shrinkToFit="1"/>
    </xf>
    <xf numFmtId="38" fontId="2" fillId="0" borderId="2" xfId="2" applyFont="1" applyFill="1" applyBorder="1" applyAlignment="1">
      <alignment horizontal="center" vertical="top" textRotation="255" wrapText="1" shrinkToFit="1"/>
    </xf>
    <xf numFmtId="38" fontId="2" fillId="0" borderId="11" xfId="2" applyFont="1" applyFill="1" applyBorder="1" applyAlignment="1">
      <alignment horizontal="center" vertical="top" textRotation="255"/>
    </xf>
    <xf numFmtId="38" fontId="2" fillId="0" borderId="2" xfId="2" applyFont="1" applyFill="1" applyBorder="1" applyAlignment="1">
      <alignment horizontal="center" vertical="top" textRotation="255" shrinkToFit="1"/>
    </xf>
    <xf numFmtId="38" fontId="2" fillId="0" borderId="2" xfId="2" applyFont="1" applyBorder="1" applyAlignment="1">
      <alignment horizontal="left" vertical="top" textRotation="255"/>
    </xf>
    <xf numFmtId="0" fontId="4" fillId="0" borderId="3" xfId="4" applyFont="1" applyFill="1" applyBorder="1" applyAlignment="1">
      <alignment horizontal="center" vertical="top" textRotation="255"/>
    </xf>
    <xf numFmtId="38" fontId="2" fillId="0" borderId="3" xfId="2" applyFont="1" applyFill="1" applyBorder="1" applyAlignment="1">
      <alignment horizontal="center" vertical="top" textRotation="255"/>
    </xf>
    <xf numFmtId="38" fontId="2" fillId="0" borderId="12" xfId="2" applyFont="1" applyFill="1" applyBorder="1" applyAlignment="1">
      <alignment horizontal="center" vertical="top" textRotation="255" shrinkToFit="1"/>
    </xf>
    <xf numFmtId="38" fontId="2" fillId="0" borderId="3" xfId="2" applyFont="1" applyFill="1" applyBorder="1" applyAlignment="1">
      <alignment horizontal="center" vertical="top" textRotation="255" wrapText="1" shrinkToFit="1"/>
    </xf>
    <xf numFmtId="38" fontId="2" fillId="0" borderId="9" xfId="2" applyFont="1" applyFill="1" applyBorder="1" applyAlignment="1">
      <alignment horizontal="center" vertical="top" textRotation="255"/>
    </xf>
    <xf numFmtId="38" fontId="2" fillId="0" borderId="3" xfId="2" applyFont="1" applyFill="1" applyBorder="1" applyAlignment="1">
      <alignment horizontal="center" vertical="top" textRotation="255" shrinkToFit="1"/>
    </xf>
    <xf numFmtId="38" fontId="2" fillId="0" borderId="3" xfId="2" applyFont="1" applyBorder="1" applyAlignment="1">
      <alignment horizontal="left" vertical="top" textRotation="255"/>
    </xf>
    <xf numFmtId="38" fontId="2" fillId="0" borderId="4" xfId="2" applyFont="1" applyFill="1" applyBorder="1" applyAlignment="1">
      <alignment horizontal="center" vertical="top" textRotation="255"/>
    </xf>
    <xf numFmtId="38" fontId="2" fillId="0" borderId="13" xfId="2" applyFont="1" applyFill="1" applyBorder="1" applyAlignment="1">
      <alignment horizontal="center" vertical="top" textRotation="255" shrinkToFit="1"/>
    </xf>
    <xf numFmtId="38" fontId="2" fillId="0" borderId="4" xfId="2" applyFont="1" applyFill="1" applyBorder="1" applyAlignment="1">
      <alignment horizontal="center" vertical="top" textRotation="255" wrapText="1" shrinkToFit="1"/>
    </xf>
    <xf numFmtId="38" fontId="2" fillId="0" borderId="14" xfId="2" applyFont="1" applyFill="1" applyBorder="1" applyAlignment="1">
      <alignment horizontal="center" vertical="top" textRotation="255"/>
    </xf>
    <xf numFmtId="38" fontId="2" fillId="0" borderId="4" xfId="2" applyFont="1" applyFill="1" applyBorder="1" applyAlignment="1">
      <alignment horizontal="center" vertical="top" textRotation="255" shrinkToFit="1"/>
    </xf>
    <xf numFmtId="38" fontId="2" fillId="0" borderId="6" xfId="2" applyFont="1" applyFill="1" applyBorder="1" applyAlignment="1">
      <alignment horizontal="center" vertical="top"/>
    </xf>
    <xf numFmtId="38" fontId="2" fillId="0" borderId="7" xfId="2" applyFont="1" applyFill="1" applyBorder="1" applyAlignment="1">
      <alignment horizontal="center" vertical="top"/>
    </xf>
    <xf numFmtId="38" fontId="2" fillId="0" borderId="5" xfId="2" applyFont="1" applyFill="1" applyBorder="1" applyAlignment="1">
      <alignment horizontal="center" vertical="top"/>
    </xf>
    <xf numFmtId="38" fontId="2" fillId="0" borderId="4" xfId="2" applyFont="1" applyBorder="1" applyAlignment="1">
      <alignment horizontal="left" vertical="top" textRotation="255"/>
    </xf>
    <xf numFmtId="38" fontId="2" fillId="0" borderId="0" xfId="2" applyFont="1" applyFill="1" applyBorder="1" applyAlignment="1">
      <alignment horizontal="center" vertical="top"/>
    </xf>
    <xf numFmtId="38" fontId="4" fillId="0" borderId="0" xfId="1" applyFont="1" applyFill="1" applyAlignment="1"/>
    <xf numFmtId="38" fontId="4" fillId="0" borderId="0" xfId="1" applyFont="1" applyFill="1" applyBorder="1" applyAlignment="1"/>
    <xf numFmtId="38" fontId="4" fillId="0" borderId="0" xfId="1" applyFont="1" applyFill="1" applyAlignment="1">
      <alignment horizontal="right"/>
    </xf>
    <xf numFmtId="38" fontId="4" fillId="0" borderId="0" xfId="1" applyFont="1" applyFill="1" applyAlignment="1">
      <alignment horizontal="left"/>
    </xf>
    <xf numFmtId="177" fontId="4" fillId="0" borderId="0" xfId="1" applyNumberFormat="1" applyFont="1" applyFill="1" applyAlignment="1"/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Alignment="1">
      <alignment horizontal="right"/>
    </xf>
    <xf numFmtId="38" fontId="2" fillId="0" borderId="0" xfId="1" applyFont="1" applyFill="1" applyAlignment="1">
      <alignment horizontal="left"/>
    </xf>
    <xf numFmtId="38" fontId="2" fillId="0" borderId="0" xfId="1" applyFont="1" applyFill="1" applyBorder="1" applyAlignment="1">
      <alignment horizontal="left"/>
    </xf>
    <xf numFmtId="38" fontId="2" fillId="0" borderId="0" xfId="1" applyFont="1" applyFill="1" applyBorder="1" applyAlignment="1">
      <alignment horizontal="right"/>
    </xf>
    <xf numFmtId="38" fontId="2" fillId="0" borderId="0" xfId="2" applyFont="1" applyBorder="1" applyAlignment="1">
      <alignment horizontal="left" vertical="center"/>
    </xf>
    <xf numFmtId="38" fontId="2" fillId="0" borderId="1" xfId="1" applyFont="1" applyFill="1" applyBorder="1" applyAlignment="1">
      <alignment horizontal="right"/>
    </xf>
    <xf numFmtId="38" fontId="4" fillId="0" borderId="1" xfId="1" applyFont="1" applyFill="1" applyBorder="1" applyAlignment="1"/>
    <xf numFmtId="38" fontId="2" fillId="0" borderId="1" xfId="2" applyFont="1" applyBorder="1" applyAlignment="1">
      <alignment horizontal="left" vertical="center"/>
    </xf>
    <xf numFmtId="38" fontId="4" fillId="2" borderId="0" xfId="1" applyFont="1" applyFill="1" applyAlignment="1"/>
    <xf numFmtId="38" fontId="2" fillId="2" borderId="0" xfId="1" applyFont="1" applyFill="1" applyAlignment="1"/>
    <xf numFmtId="38" fontId="2" fillId="2" borderId="0" xfId="1" applyFont="1" applyFill="1" applyBorder="1" applyAlignment="1"/>
    <xf numFmtId="38" fontId="2" fillId="2" borderId="0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right"/>
    </xf>
    <xf numFmtId="38" fontId="4" fillId="2" borderId="1" xfId="1" applyFont="1" applyFill="1" applyBorder="1" applyAlignment="1"/>
    <xf numFmtId="38" fontId="2" fillId="2" borderId="1" xfId="2" applyFont="1" applyFill="1" applyBorder="1" applyAlignment="1">
      <alignment horizontal="left" vertical="center"/>
    </xf>
    <xf numFmtId="38" fontId="4" fillId="3" borderId="0" xfId="1" applyFont="1" applyFill="1" applyAlignment="1"/>
    <xf numFmtId="38" fontId="2" fillId="3" borderId="0" xfId="1" applyFont="1" applyFill="1" applyAlignment="1"/>
    <xf numFmtId="38" fontId="2" fillId="3" borderId="0" xfId="1" applyFont="1" applyFill="1" applyBorder="1" applyAlignment="1"/>
    <xf numFmtId="38" fontId="2" fillId="3" borderId="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/>
    </xf>
    <xf numFmtId="38" fontId="4" fillId="3" borderId="1" xfId="1" applyFont="1" applyFill="1" applyBorder="1" applyAlignment="1"/>
    <xf numFmtId="38" fontId="2" fillId="3" borderId="1" xfId="2" applyFont="1" applyFill="1" applyBorder="1" applyAlignment="1">
      <alignment horizontal="left" vertical="center" wrapText="1"/>
    </xf>
    <xf numFmtId="38" fontId="2" fillId="0" borderId="5" xfId="1" applyFont="1" applyFill="1" applyBorder="1" applyAlignment="1">
      <alignment horizontal="right"/>
    </xf>
    <xf numFmtId="38" fontId="4" fillId="0" borderId="5" xfId="1" applyFont="1" applyFill="1" applyBorder="1" applyAlignment="1"/>
    <xf numFmtId="38" fontId="2" fillId="0" borderId="6" xfId="1" applyFont="1" applyFill="1" applyBorder="1" applyAlignment="1">
      <alignment horizontal="right"/>
    </xf>
    <xf numFmtId="178" fontId="2" fillId="0" borderId="1" xfId="1" applyNumberFormat="1" applyFont="1" applyFill="1" applyBorder="1" applyAlignment="1">
      <alignment horizontal="right"/>
    </xf>
    <xf numFmtId="178" fontId="2" fillId="0" borderId="1" xfId="1" applyNumberFormat="1" applyFont="1" applyFill="1" applyBorder="1" applyAlignment="1"/>
    <xf numFmtId="178" fontId="2" fillId="2" borderId="1" xfId="1" applyNumberFormat="1" applyFont="1" applyFill="1" applyBorder="1" applyAlignment="1">
      <alignment horizontal="right"/>
    </xf>
    <xf numFmtId="178" fontId="2" fillId="2" borderId="1" xfId="1" applyNumberFormat="1" applyFont="1" applyFill="1" applyBorder="1" applyAlignment="1"/>
    <xf numFmtId="38" fontId="2" fillId="2" borderId="5" xfId="1" applyFont="1" applyFill="1" applyBorder="1" applyAlignment="1">
      <alignment horizontal="right"/>
    </xf>
    <xf numFmtId="38" fontId="2" fillId="2" borderId="5" xfId="1" applyFont="1" applyFill="1" applyBorder="1" applyAlignment="1"/>
    <xf numFmtId="38" fontId="2" fillId="2" borderId="1" xfId="1" applyFont="1" applyFill="1" applyBorder="1" applyAlignment="1"/>
    <xf numFmtId="38" fontId="2" fillId="2" borderId="6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left" vertical="center"/>
    </xf>
    <xf numFmtId="38" fontId="2" fillId="2" borderId="1" xfId="2" applyFont="1" applyFill="1" applyBorder="1" applyAlignment="1">
      <alignment horizontal="right"/>
    </xf>
    <xf numFmtId="38" fontId="2" fillId="2" borderId="5" xfId="1" applyFont="1" applyFill="1" applyBorder="1" applyAlignment="1">
      <alignment horizontal="left" vertical="center"/>
    </xf>
    <xf numFmtId="38" fontId="14" fillId="2" borderId="1" xfId="1" applyFont="1" applyFill="1" applyBorder="1" applyAlignment="1">
      <alignment horizontal="right"/>
    </xf>
    <xf numFmtId="38" fontId="4" fillId="3" borderId="0" xfId="1" applyFont="1" applyFill="1" applyAlignment="1">
      <alignment shrinkToFit="1"/>
    </xf>
    <xf numFmtId="38" fontId="2" fillId="3" borderId="0" xfId="1" applyFont="1" applyFill="1" applyAlignment="1">
      <alignment shrinkToFit="1"/>
    </xf>
    <xf numFmtId="38" fontId="2" fillId="3" borderId="1" xfId="1" applyFont="1" applyFill="1" applyBorder="1" applyAlignment="1">
      <alignment horizontal="right" shrinkToFit="1"/>
    </xf>
    <xf numFmtId="38" fontId="2" fillId="3" borderId="11" xfId="1" applyFont="1" applyFill="1" applyBorder="1" applyAlignment="1">
      <alignment horizontal="left" vertical="center" shrinkToFit="1"/>
    </xf>
    <xf numFmtId="38" fontId="2" fillId="3" borderId="1" xfId="1" applyFont="1" applyFill="1" applyBorder="1" applyAlignment="1">
      <alignment shrinkToFit="1"/>
    </xf>
    <xf numFmtId="38" fontId="2" fillId="3" borderId="5" xfId="1" applyFont="1" applyFill="1" applyBorder="1" applyAlignment="1">
      <alignment horizontal="right" shrinkToFit="1"/>
    </xf>
    <xf numFmtId="38" fontId="2" fillId="3" borderId="6" xfId="1" applyFont="1" applyFill="1" applyBorder="1" applyAlignment="1">
      <alignment horizontal="right" shrinkToFit="1"/>
    </xf>
    <xf numFmtId="38" fontId="2" fillId="3" borderId="1" xfId="2" applyFont="1" applyFill="1" applyBorder="1" applyAlignment="1">
      <alignment horizontal="right" shrinkToFit="1"/>
    </xf>
    <xf numFmtId="38" fontId="15" fillId="0" borderId="2" xfId="1" applyFont="1" applyFill="1" applyBorder="1" applyAlignment="1">
      <alignment horizontal="center" vertical="center" textRotation="255" wrapText="1"/>
    </xf>
    <xf numFmtId="38" fontId="9" fillId="0" borderId="2" xfId="1" applyFont="1" applyFill="1" applyBorder="1" applyAlignment="1" applyProtection="1">
      <alignment horizontal="center" vertical="center" textRotation="255" wrapText="1"/>
      <protection locked="0"/>
    </xf>
    <xf numFmtId="0" fontId="4" fillId="0" borderId="2" xfId="0" applyFont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textRotation="255" wrapText="1"/>
    </xf>
    <xf numFmtId="38" fontId="8" fillId="0" borderId="1" xfId="1" applyFont="1" applyFill="1" applyBorder="1" applyAlignment="1">
      <alignment horizontal="center" vertical="center" wrapText="1" shrinkToFit="1"/>
    </xf>
    <xf numFmtId="38" fontId="2" fillId="0" borderId="2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vertical="center" textRotation="255" wrapText="1"/>
    </xf>
    <xf numFmtId="38" fontId="2" fillId="0" borderId="2" xfId="1" applyFont="1" applyFill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top" textRotation="255" wrapText="1"/>
    </xf>
    <xf numFmtId="38" fontId="2" fillId="0" borderId="2" xfId="1" applyFont="1" applyFill="1" applyBorder="1" applyAlignment="1">
      <alignment horizontal="center" vertical="center" textRotation="255"/>
    </xf>
    <xf numFmtId="38" fontId="15" fillId="0" borderId="2" xfId="1" applyFont="1" applyFill="1" applyBorder="1" applyAlignment="1">
      <alignment horizontal="center" vertical="center" wrapText="1" shrinkToFit="1"/>
    </xf>
    <xf numFmtId="38" fontId="2" fillId="0" borderId="2" xfId="1" applyFont="1" applyFill="1" applyBorder="1" applyAlignment="1">
      <alignment vertical="top" textRotation="255" wrapText="1"/>
    </xf>
    <xf numFmtId="38" fontId="2" fillId="0" borderId="10" xfId="1" applyFont="1" applyFill="1" applyBorder="1" applyAlignment="1">
      <alignment horizontal="center" vertical="center" textRotation="255"/>
    </xf>
    <xf numFmtId="38" fontId="2" fillId="0" borderId="2" xfId="1" applyFont="1" applyFill="1" applyBorder="1" applyAlignment="1">
      <alignment vertical="center" textRotation="255"/>
    </xf>
    <xf numFmtId="38" fontId="2" fillId="0" borderId="11" xfId="1" applyFont="1" applyFill="1" applyBorder="1" applyAlignment="1">
      <alignment horizontal="left" wrapText="1"/>
    </xf>
    <xf numFmtId="38" fontId="15" fillId="0" borderId="3" xfId="1" applyFont="1" applyFill="1" applyBorder="1" applyAlignment="1">
      <alignment horizontal="center" vertical="center" textRotation="255" wrapText="1"/>
    </xf>
    <xf numFmtId="38" fontId="9" fillId="0" borderId="3" xfId="1" applyFont="1" applyFill="1" applyBorder="1" applyAlignment="1" applyProtection="1">
      <alignment horizontal="center" vertical="center" textRotation="255" wrapText="1"/>
      <protection locked="0"/>
    </xf>
    <xf numFmtId="38" fontId="2" fillId="0" borderId="3" xfId="1" applyFont="1" applyFill="1" applyBorder="1" applyAlignment="1">
      <alignment horizontal="center" vertical="center" textRotation="255" wrapText="1"/>
    </xf>
    <xf numFmtId="38" fontId="2" fillId="0" borderId="9" xfId="1" applyFont="1" applyFill="1" applyBorder="1" applyAlignment="1">
      <alignment horizontal="center" vertical="center" textRotation="255" wrapText="1"/>
    </xf>
    <xf numFmtId="38" fontId="8" fillId="0" borderId="12" xfId="1" applyFont="1" applyFill="1" applyBorder="1" applyAlignment="1">
      <alignment horizontal="center" vertical="center" textRotation="255" wrapText="1"/>
    </xf>
    <xf numFmtId="0" fontId="4" fillId="0" borderId="3" xfId="0" applyFont="1" applyBorder="1" applyAlignment="1">
      <alignment vertical="center" textRotation="255" wrapText="1"/>
    </xf>
    <xf numFmtId="38" fontId="2" fillId="0" borderId="3" xfId="1" applyFont="1" applyFill="1" applyBorder="1" applyAlignment="1">
      <alignment horizontal="center" vertical="top" textRotation="255" wrapText="1"/>
    </xf>
    <xf numFmtId="0" fontId="4" fillId="0" borderId="3" xfId="0" applyFont="1" applyBorder="1" applyAlignment="1">
      <alignment horizontal="center" vertical="top" textRotation="255" wrapText="1"/>
    </xf>
    <xf numFmtId="38" fontId="2" fillId="0" borderId="3" xfId="1" applyFont="1" applyFill="1" applyBorder="1" applyAlignment="1">
      <alignment horizontal="center" vertical="center" textRotation="255"/>
    </xf>
    <xf numFmtId="38" fontId="15" fillId="0" borderId="3" xfId="1" applyFont="1" applyFill="1" applyBorder="1" applyAlignment="1">
      <alignment horizontal="center" vertical="center" wrapText="1" shrinkToFit="1"/>
    </xf>
    <xf numFmtId="38" fontId="2" fillId="0" borderId="3" xfId="1" applyFont="1" applyFill="1" applyBorder="1" applyAlignment="1">
      <alignment vertical="top" textRotation="255" wrapText="1"/>
    </xf>
    <xf numFmtId="38" fontId="2" fillId="0" borderId="12" xfId="1" applyFont="1" applyFill="1" applyBorder="1" applyAlignment="1">
      <alignment horizontal="center" vertical="center" textRotation="255"/>
    </xf>
    <xf numFmtId="38" fontId="2" fillId="0" borderId="3" xfId="1" applyFont="1" applyFill="1" applyBorder="1" applyAlignment="1">
      <alignment vertical="center" textRotation="255"/>
    </xf>
    <xf numFmtId="38" fontId="2" fillId="0" borderId="9" xfId="1" applyFont="1" applyFill="1" applyBorder="1" applyAlignment="1">
      <alignment horizontal="left" wrapText="1"/>
    </xf>
    <xf numFmtId="38" fontId="15" fillId="0" borderId="4" xfId="1" applyFont="1" applyFill="1" applyBorder="1" applyAlignment="1">
      <alignment horizontal="center" vertical="center" textRotation="255" wrapText="1"/>
    </xf>
    <xf numFmtId="38" fontId="9" fillId="0" borderId="4" xfId="1" applyFont="1" applyFill="1" applyBorder="1" applyAlignment="1" applyProtection="1">
      <alignment horizontal="center" vertical="center" textRotation="255" wrapText="1"/>
      <protection locked="0"/>
    </xf>
    <xf numFmtId="38" fontId="2" fillId="0" borderId="4" xfId="1" applyFont="1" applyFill="1" applyBorder="1" applyAlignment="1">
      <alignment horizontal="center" vertical="center" textRotation="255" wrapText="1"/>
    </xf>
    <xf numFmtId="38" fontId="2" fillId="0" borderId="14" xfId="1" applyFont="1" applyFill="1" applyBorder="1" applyAlignment="1">
      <alignment horizontal="center" vertical="center" textRotation="255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textRotation="255" wrapText="1"/>
    </xf>
    <xf numFmtId="38" fontId="15" fillId="0" borderId="4" xfId="1" applyFont="1" applyFill="1" applyBorder="1" applyAlignment="1">
      <alignment horizontal="center" vertical="center" wrapText="1" shrinkToFit="1"/>
    </xf>
    <xf numFmtId="38" fontId="2" fillId="0" borderId="13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wrapText="1"/>
    </xf>
    <xf numFmtId="38" fontId="2" fillId="0" borderId="6" xfId="1" applyFont="1" applyFill="1" applyBorder="1" applyAlignment="1">
      <alignment wrapText="1"/>
    </xf>
    <xf numFmtId="38" fontId="4" fillId="0" borderId="7" xfId="1" applyFont="1" applyFill="1" applyBorder="1" applyAlignment="1"/>
    <xf numFmtId="38" fontId="2" fillId="0" borderId="7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vertical="center" textRotation="255" wrapText="1"/>
    </xf>
    <xf numFmtId="38" fontId="2" fillId="0" borderId="4" xfId="1" applyFont="1" applyFill="1" applyBorder="1" applyAlignment="1">
      <alignment horizontal="center" vertical="top" textRotation="255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38" fontId="2" fillId="0" borderId="6" xfId="1" applyFont="1" applyFill="1" applyBorder="1" applyAlignment="1">
      <alignment vertical="top" textRotation="255" wrapText="1"/>
    </xf>
    <xf numFmtId="38" fontId="2" fillId="0" borderId="7" xfId="1" applyFont="1" applyFill="1" applyBorder="1" applyAlignment="1">
      <alignment vertical="top" textRotation="255" wrapText="1"/>
    </xf>
    <xf numFmtId="38" fontId="2" fillId="0" borderId="7" xfId="1" applyFont="1" applyFill="1" applyBorder="1" applyAlignment="1">
      <alignment horizontal="center" vertical="top" wrapText="1"/>
    </xf>
    <xf numFmtId="38" fontId="2" fillId="0" borderId="7" xfId="1" applyFont="1" applyFill="1" applyBorder="1" applyAlignment="1">
      <alignment horizontal="center" vertical="top" wrapText="1"/>
    </xf>
    <xf numFmtId="38" fontId="2" fillId="0" borderId="15" xfId="1" applyFont="1" applyFill="1" applyBorder="1" applyAlignment="1">
      <alignment vertical="top" textRotation="255" wrapText="1"/>
    </xf>
    <xf numFmtId="38" fontId="2" fillId="0" borderId="9" xfId="1" applyFont="1" applyFill="1" applyBorder="1" applyAlignment="1">
      <alignment horizontal="left" wrapText="1"/>
    </xf>
    <xf numFmtId="0" fontId="4" fillId="0" borderId="7" xfId="3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textRotation="255"/>
    </xf>
    <xf numFmtId="0" fontId="4" fillId="0" borderId="13" xfId="0" applyFont="1" applyBorder="1" applyAlignment="1">
      <alignment vertical="center" wrapText="1"/>
    </xf>
    <xf numFmtId="38" fontId="2" fillId="0" borderId="13" xfId="1" applyFont="1" applyFill="1" applyBorder="1" applyAlignment="1">
      <alignment horizontal="center" vertical="center" textRotation="255"/>
    </xf>
    <xf numFmtId="0" fontId="4" fillId="0" borderId="6" xfId="3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vertical="center" textRotation="255"/>
    </xf>
    <xf numFmtId="38" fontId="2" fillId="0" borderId="9" xfId="1" applyFont="1" applyFill="1" applyBorder="1" applyAlignment="1">
      <alignment horizontal="left"/>
    </xf>
    <xf numFmtId="38" fontId="2" fillId="0" borderId="6" xfId="1" applyFont="1" applyFill="1" applyBorder="1" applyAlignment="1"/>
    <xf numFmtId="38" fontId="2" fillId="0" borderId="7" xfId="1" applyFont="1" applyFill="1" applyBorder="1" applyAlignment="1">
      <alignment wrapText="1"/>
    </xf>
    <xf numFmtId="0" fontId="4" fillId="0" borderId="15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left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1" xfId="2" applyFont="1" applyFill="1" applyBorder="1" applyAlignment="1">
      <alignment horizontal="right"/>
    </xf>
    <xf numFmtId="38" fontId="2" fillId="2" borderId="14" xfId="1" applyFont="1" applyFill="1" applyBorder="1" applyAlignment="1">
      <alignment horizontal="left" vertical="center"/>
    </xf>
    <xf numFmtId="177" fontId="4" fillId="0" borderId="0" xfId="1" applyNumberFormat="1" applyFont="1" applyFill="1" applyAlignment="1">
      <alignment shrinkToFit="1"/>
    </xf>
    <xf numFmtId="38" fontId="4" fillId="0" borderId="0" xfId="1" applyFont="1" applyFill="1" applyAlignment="1">
      <alignment shrinkToFit="1"/>
    </xf>
    <xf numFmtId="38" fontId="2" fillId="7" borderId="1" xfId="1" applyFont="1" applyFill="1" applyBorder="1" applyAlignment="1">
      <alignment horizontal="right" shrinkToFit="1"/>
    </xf>
    <xf numFmtId="38" fontId="2" fillId="7" borderId="11" xfId="1" applyFont="1" applyFill="1" applyBorder="1" applyAlignment="1">
      <alignment horizontal="left" vertical="center" shrinkToFit="1"/>
    </xf>
    <xf numFmtId="38" fontId="2" fillId="7" borderId="6" xfId="1" applyFont="1" applyFill="1" applyBorder="1" applyAlignment="1">
      <alignment horizontal="right" shrinkToFit="1"/>
    </xf>
    <xf numFmtId="38" fontId="2" fillId="7" borderId="5" xfId="2" applyFont="1" applyFill="1" applyBorder="1" applyAlignment="1">
      <alignment horizontal="right" shrinkToFit="1"/>
    </xf>
    <xf numFmtId="38" fontId="2" fillId="7" borderId="9" xfId="2" applyFont="1" applyFill="1" applyBorder="1" applyAlignment="1">
      <alignment horizontal="right" shrinkToFit="1"/>
    </xf>
    <xf numFmtId="0" fontId="2" fillId="0" borderId="0" xfId="3" applyNumberFormat="1" applyFont="1" applyFill="1" applyBorder="1" applyAlignment="1"/>
    <xf numFmtId="0" fontId="2" fillId="0" borderId="0" xfId="3" applyNumberFormat="1" applyFont="1" applyFill="1" applyAlignment="1"/>
    <xf numFmtId="38" fontId="15" fillId="0" borderId="2" xfId="1" applyFont="1" applyFill="1" applyBorder="1" applyAlignment="1" applyProtection="1">
      <alignment horizontal="center" vertical="center" textRotation="255" wrapText="1"/>
      <protection locked="0"/>
    </xf>
    <xf numFmtId="38" fontId="2" fillId="0" borderId="2" xfId="1" applyFont="1" applyFill="1" applyBorder="1" applyAlignment="1">
      <alignment horizontal="center" vertical="center" textRotation="255" wrapText="1"/>
    </xf>
    <xf numFmtId="0" fontId="4" fillId="0" borderId="3" xfId="3" applyFont="1" applyFill="1" applyBorder="1" applyAlignment="1">
      <alignment horizontal="center" vertical="top" textRotation="255" wrapText="1"/>
    </xf>
    <xf numFmtId="38" fontId="2" fillId="0" borderId="3" xfId="1" applyFont="1" applyFill="1" applyBorder="1" applyAlignment="1">
      <alignment horizontal="center" vertical="top" textRotation="255" wrapText="1"/>
    </xf>
    <xf numFmtId="38" fontId="2" fillId="0" borderId="12" xfId="1" applyFont="1" applyFill="1" applyBorder="1" applyAlignment="1">
      <alignment horizontal="center" vertical="top" textRotation="255" wrapText="1"/>
    </xf>
    <xf numFmtId="38" fontId="2" fillId="0" borderId="1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38" fontId="15" fillId="0" borderId="4" xfId="1" applyFont="1" applyFill="1" applyBorder="1" applyAlignment="1" applyProtection="1">
      <alignment horizontal="center" vertical="center" textRotation="255" wrapText="1"/>
      <protection locked="0"/>
    </xf>
    <xf numFmtId="0" fontId="4" fillId="0" borderId="3" xfId="3" applyFont="1" applyFill="1" applyBorder="1" applyAlignment="1">
      <alignment horizontal="center" vertical="top" textRotation="255" wrapText="1"/>
    </xf>
    <xf numFmtId="38" fontId="2" fillId="0" borderId="12" xfId="1" applyFont="1" applyFill="1" applyBorder="1" applyAlignment="1">
      <alignment horizontal="center" vertical="top" textRotation="255" wrapText="1"/>
    </xf>
    <xf numFmtId="38" fontId="2" fillId="0" borderId="12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38" fontId="2" fillId="0" borderId="13" xfId="1" applyFont="1" applyFill="1" applyBorder="1" applyAlignment="1">
      <alignment horizontal="center" vertical="top" textRotation="255" wrapTex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/>
    </xf>
    <xf numFmtId="38" fontId="2" fillId="2" borderId="11" xfId="1" applyFont="1" applyFill="1" applyBorder="1" applyAlignment="1">
      <alignment horizontal="right"/>
    </xf>
    <xf numFmtId="38" fontId="2" fillId="7" borderId="1" xfId="1" applyFont="1" applyFill="1" applyBorder="1" applyAlignment="1">
      <alignment horizontal="right"/>
    </xf>
    <xf numFmtId="38" fontId="2" fillId="7" borderId="2" xfId="1" applyFont="1" applyFill="1" applyBorder="1" applyAlignment="1">
      <alignment horizontal="left" vertical="center"/>
    </xf>
    <xf numFmtId="38" fontId="2" fillId="7" borderId="5" xfId="1" applyFont="1" applyFill="1" applyBorder="1" applyAlignment="1">
      <alignment horizontal="right"/>
    </xf>
    <xf numFmtId="38" fontId="2" fillId="7" borderId="6" xfId="1" applyFont="1" applyFill="1" applyBorder="1" applyAlignment="1">
      <alignment horizontal="right"/>
    </xf>
    <xf numFmtId="38" fontId="2" fillId="0" borderId="1" xfId="1" applyFont="1" applyFill="1" applyBorder="1" applyAlignment="1">
      <alignment horizontal="center" vertical="top" textRotation="255" wrapText="1"/>
    </xf>
    <xf numFmtId="38" fontId="2" fillId="0" borderId="6" xfId="1" applyFont="1" applyFill="1" applyBorder="1" applyAlignment="1">
      <alignment horizontal="center" vertical="top" textRotation="255" wrapText="1"/>
    </xf>
    <xf numFmtId="0" fontId="4" fillId="0" borderId="17" xfId="3" applyFont="1" applyFill="1" applyBorder="1" applyAlignment="1">
      <alignment vertical="top" textRotation="255" wrapText="1"/>
    </xf>
    <xf numFmtId="0" fontId="4" fillId="0" borderId="18" xfId="3" applyFont="1" applyFill="1" applyBorder="1" applyAlignment="1">
      <alignment vertical="top" textRotation="255" wrapText="1"/>
    </xf>
    <xf numFmtId="0" fontId="4" fillId="0" borderId="19" xfId="3" applyFont="1" applyFill="1" applyBorder="1" applyAlignment="1">
      <alignment vertical="top" textRotation="255"/>
    </xf>
    <xf numFmtId="38" fontId="2" fillId="0" borderId="1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left" wrapText="1"/>
    </xf>
    <xf numFmtId="38" fontId="4" fillId="0" borderId="20" xfId="1" applyFont="1" applyFill="1" applyBorder="1" applyAlignment="1">
      <alignment vertical="top" textRotation="255" wrapText="1"/>
    </xf>
    <xf numFmtId="38" fontId="4" fillId="0" borderId="21" xfId="1" applyFont="1" applyFill="1" applyBorder="1" applyAlignment="1">
      <alignment vertical="top" textRotation="255" wrapText="1"/>
    </xf>
    <xf numFmtId="38" fontId="4" fillId="0" borderId="22" xfId="1" applyFont="1" applyFill="1" applyBorder="1" applyAlignment="1">
      <alignment vertical="top" textRotation="255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38" fontId="2" fillId="0" borderId="3" xfId="1" applyFont="1" applyFill="1" applyBorder="1" applyAlignment="1">
      <alignment horizontal="left" wrapText="1"/>
    </xf>
    <xf numFmtId="38" fontId="2" fillId="0" borderId="20" xfId="1" applyFont="1" applyFill="1" applyBorder="1" applyAlignment="1">
      <alignment horizontal="center" vertical="top" textRotation="255" wrapText="1"/>
    </xf>
    <xf numFmtId="38" fontId="2" fillId="0" borderId="21" xfId="1" applyFont="1" applyFill="1" applyBorder="1" applyAlignment="1">
      <alignment horizontal="center" vertical="top" textRotation="255" wrapText="1"/>
    </xf>
    <xf numFmtId="38" fontId="2" fillId="0" borderId="22" xfId="1" applyFont="1" applyFill="1" applyBorder="1" applyAlignment="1">
      <alignment horizontal="center" vertical="top" textRotation="255"/>
    </xf>
    <xf numFmtId="0" fontId="2" fillId="0" borderId="12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38" fontId="2" fillId="0" borderId="3" xfId="1" applyFont="1" applyFill="1" applyBorder="1" applyAlignment="1">
      <alignment horizontal="left"/>
    </xf>
    <xf numFmtId="38" fontId="4" fillId="0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2" fillId="0" borderId="23" xfId="1" applyFont="1" applyFill="1" applyBorder="1" applyAlignment="1">
      <alignment horizontal="center" vertical="top" textRotation="255" wrapText="1"/>
    </xf>
    <xf numFmtId="38" fontId="2" fillId="0" borderId="24" xfId="1" applyFont="1" applyFill="1" applyBorder="1" applyAlignment="1">
      <alignment horizontal="center" vertical="top" textRotation="255" wrapText="1"/>
    </xf>
    <xf numFmtId="38" fontId="2" fillId="0" borderId="25" xfId="1" applyFont="1" applyFill="1" applyBorder="1" applyAlignment="1">
      <alignment horizontal="center" vertical="top" textRotation="255"/>
    </xf>
    <xf numFmtId="0" fontId="2" fillId="0" borderId="13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horizontal="left" vertical="center" wrapText="1"/>
    </xf>
    <xf numFmtId="38" fontId="2" fillId="0" borderId="4" xfId="1" applyFont="1" applyFill="1" applyBorder="1" applyAlignment="1">
      <alignment horizontal="left"/>
    </xf>
    <xf numFmtId="38" fontId="2" fillId="0" borderId="13" xfId="1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改正案（精神保健57～61)後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_&#20225;&#30011;&#32207;&#21209;&#35506;/I&#12489;&#12521;&#12452;&#12502;&#12424;&#12426;&#31227;&#34892;/03%20&#20225;&#30011;&#20418;/21_&#32113;&#35336;&#38306;&#20418;/&#9675;&#22320;&#22495;&#20445;&#20581;&#24773;&#22577;&#24180;&#22577;/R04&#65288;H28&#65374;R01&#20998;&#65289;/02_&#20316;&#26989;&#12501;&#12457;&#12523;&#12480;/&#32113;&#35336;&#25285;&#24403;&#32773;/&#20989;&#39208;&#24066;/&#24179;&#25104;29&#24180;&#24230;/&#12304;&#20989;&#39208;&#24066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62"/>
      <sheetName val="63"/>
      <sheetName val="64"/>
      <sheetName val="65"/>
      <sheetName val="66-1"/>
      <sheetName val="66-2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56-1"/>
      <sheetName val="56-2"/>
      <sheetName val="56-3"/>
      <sheetName val="56-4"/>
      <sheetName val="57-1"/>
      <sheetName val="57-2"/>
      <sheetName val="57-3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  <sheetName val="64"/>
      <sheetName val="65"/>
      <sheetName val="66-1"/>
      <sheetName val="66-2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V6">
            <v>5316576</v>
          </cell>
        </row>
      </sheetData>
      <sheetData sheetId="9">
        <row r="6">
          <cell r="V6">
            <v>5316576</v>
          </cell>
        </row>
      </sheetData>
      <sheetData sheetId="10">
        <row r="6">
          <cell r="V6">
            <v>5316576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9"/>
  <sheetViews>
    <sheetView showGridLines="0" tabSelected="1" view="pageBreakPreview" topLeftCell="C7" zoomScale="110" zoomScaleNormal="25" zoomScaleSheetLayoutView="110" workbookViewId="0">
      <selection activeCell="A11" sqref="A11:U14"/>
    </sheetView>
  </sheetViews>
  <sheetFormatPr defaultColWidth="11.7265625" defaultRowHeight="18" x14ac:dyDescent="0.55000000000000004"/>
  <cols>
    <col min="1" max="1" width="9.81640625" style="3" customWidth="1"/>
    <col min="2" max="2" width="6.81640625" style="1" customWidth="1"/>
    <col min="3" max="3" width="6.7265625" style="2" customWidth="1"/>
    <col min="4" max="4" width="6.54296875" style="1" customWidth="1"/>
    <col min="5" max="5" width="6.453125" style="1" customWidth="1"/>
    <col min="6" max="6" width="5.6328125" style="1" customWidth="1"/>
    <col min="7" max="7" width="8.08984375" style="1" customWidth="1"/>
    <col min="8" max="11" width="6.54296875" style="1" customWidth="1"/>
    <col min="12" max="14" width="5.54296875" style="1" customWidth="1"/>
    <col min="15" max="17" width="5.81640625" style="1" customWidth="1"/>
    <col min="18" max="18" width="5.1796875" style="1" customWidth="1"/>
    <col min="19" max="20" width="6" style="1" customWidth="1"/>
    <col min="21" max="21" width="5.1796875" style="1" customWidth="1"/>
    <col min="22" max="16384" width="11.7265625" style="1"/>
  </cols>
  <sheetData>
    <row r="1" spans="1:24" ht="18" customHeight="1" x14ac:dyDescent="0.55000000000000004">
      <c r="A1" s="71" t="s">
        <v>47</v>
      </c>
      <c r="B1" s="6"/>
      <c r="C1" s="70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9" t="s">
        <v>46</v>
      </c>
      <c r="S1" s="69"/>
      <c r="T1" s="69"/>
      <c r="U1" s="69"/>
    </row>
    <row r="2" spans="1:24" ht="15" customHeight="1" x14ac:dyDescent="0.55000000000000004">
      <c r="A2" s="68"/>
      <c r="B2" s="58" t="s">
        <v>45</v>
      </c>
      <c r="C2" s="65"/>
      <c r="D2" s="67" t="s">
        <v>44</v>
      </c>
      <c r="E2" s="60"/>
      <c r="F2" s="60"/>
      <c r="G2" s="59"/>
      <c r="H2" s="58" t="s">
        <v>43</v>
      </c>
      <c r="I2" s="66"/>
      <c r="J2" s="66"/>
      <c r="K2" s="65"/>
      <c r="L2" s="49" t="s">
        <v>42</v>
      </c>
      <c r="M2" s="49" t="s">
        <v>41</v>
      </c>
      <c r="N2" s="49" t="s">
        <v>40</v>
      </c>
      <c r="O2" s="64" t="s">
        <v>39</v>
      </c>
      <c r="P2" s="63" t="s">
        <v>38</v>
      </c>
      <c r="Q2" s="63" t="s">
        <v>37</v>
      </c>
      <c r="R2" s="63" t="s">
        <v>36</v>
      </c>
      <c r="S2" s="63" t="s">
        <v>35</v>
      </c>
      <c r="T2" s="62" t="s">
        <v>34</v>
      </c>
      <c r="U2" s="54" t="s">
        <v>16</v>
      </c>
    </row>
    <row r="3" spans="1:24" ht="15" customHeight="1" x14ac:dyDescent="0.55000000000000004">
      <c r="A3" s="42"/>
      <c r="B3" s="54" t="s">
        <v>33</v>
      </c>
      <c r="C3" s="61" t="s">
        <v>32</v>
      </c>
      <c r="D3" s="58" t="s">
        <v>31</v>
      </c>
      <c r="E3" s="60"/>
      <c r="F3" s="60"/>
      <c r="G3" s="59"/>
      <c r="H3" s="58" t="s">
        <v>30</v>
      </c>
      <c r="I3" s="57"/>
      <c r="J3" s="57"/>
      <c r="K3" s="56"/>
      <c r="L3" s="54" t="s">
        <v>29</v>
      </c>
      <c r="M3" s="54" t="s">
        <v>28</v>
      </c>
      <c r="N3" s="54" t="s">
        <v>27</v>
      </c>
      <c r="O3" s="55" t="s">
        <v>26</v>
      </c>
      <c r="P3" s="54" t="s">
        <v>25</v>
      </c>
      <c r="Q3" s="54" t="s">
        <v>24</v>
      </c>
      <c r="R3" s="54" t="s">
        <v>23</v>
      </c>
      <c r="S3" s="55" t="s">
        <v>22</v>
      </c>
      <c r="T3" s="54" t="s">
        <v>21</v>
      </c>
      <c r="U3" s="45"/>
      <c r="V3" s="32"/>
    </row>
    <row r="4" spans="1:24" s="43" customFormat="1" ht="15" customHeight="1" x14ac:dyDescent="0.2">
      <c r="A4" s="53"/>
      <c r="B4" s="45"/>
      <c r="C4" s="52"/>
      <c r="D4" s="51" t="s">
        <v>20</v>
      </c>
      <c r="E4" s="49" t="s">
        <v>19</v>
      </c>
      <c r="F4" s="50" t="s">
        <v>16</v>
      </c>
      <c r="G4" s="48" t="s">
        <v>15</v>
      </c>
      <c r="H4" s="49" t="s">
        <v>18</v>
      </c>
      <c r="I4" s="49" t="s">
        <v>17</v>
      </c>
      <c r="J4" s="48" t="s">
        <v>16</v>
      </c>
      <c r="K4" s="48" t="s">
        <v>15</v>
      </c>
      <c r="L4" s="47"/>
      <c r="M4" s="47"/>
      <c r="N4" s="45"/>
      <c r="O4" s="46"/>
      <c r="P4" s="45"/>
      <c r="Q4" s="45"/>
      <c r="R4" s="45"/>
      <c r="S4" s="46"/>
      <c r="T4" s="45"/>
      <c r="U4" s="45"/>
      <c r="V4" s="44"/>
    </row>
    <row r="5" spans="1:24" ht="138" customHeight="1" x14ac:dyDescent="0.55000000000000004">
      <c r="A5" s="42"/>
      <c r="B5" s="33"/>
      <c r="C5" s="41"/>
      <c r="D5" s="40" t="s">
        <v>14</v>
      </c>
      <c r="E5" s="39" t="s">
        <v>13</v>
      </c>
      <c r="F5" s="38"/>
      <c r="G5" s="36"/>
      <c r="H5" s="37" t="s">
        <v>12</v>
      </c>
      <c r="I5" s="37" t="s">
        <v>11</v>
      </c>
      <c r="J5" s="36"/>
      <c r="K5" s="36"/>
      <c r="L5" s="35"/>
      <c r="M5" s="35"/>
      <c r="N5" s="33"/>
      <c r="O5" s="34"/>
      <c r="P5" s="33"/>
      <c r="Q5" s="33"/>
      <c r="R5" s="33"/>
      <c r="S5" s="34"/>
      <c r="T5" s="33"/>
      <c r="U5" s="33"/>
      <c r="V5" s="32"/>
    </row>
    <row r="6" spans="1:24" ht="14.15" hidden="1" customHeight="1" x14ac:dyDescent="0.55000000000000004">
      <c r="A6" s="28" t="s">
        <v>10</v>
      </c>
      <c r="B6" s="30">
        <f>IF(SUM(G6,K6,L6:U6)=0,"-",SUM(G6,K6,L6:U6))</f>
        <v>12602</v>
      </c>
      <c r="C6" s="31">
        <f>IF(SUM(B6)=0,"-",B6/V6*1000)</f>
        <v>2.3703225534629806</v>
      </c>
      <c r="D6" s="30">
        <v>2771</v>
      </c>
      <c r="E6" s="30">
        <v>700</v>
      </c>
      <c r="F6" s="30">
        <v>1725</v>
      </c>
      <c r="G6" s="30">
        <f>IF(SUM(D6:F6)=0,"-",SUM(D6:F6))</f>
        <v>5196</v>
      </c>
      <c r="H6" s="30">
        <v>561</v>
      </c>
      <c r="I6" s="30">
        <v>27</v>
      </c>
      <c r="J6" s="30">
        <v>72</v>
      </c>
      <c r="K6" s="30">
        <f>IF(SUM(H6:J6)=0,"-",SUM(H6:J6))</f>
        <v>660</v>
      </c>
      <c r="L6" s="30">
        <v>4635</v>
      </c>
      <c r="M6" s="30">
        <v>1227</v>
      </c>
      <c r="N6" s="30">
        <v>231</v>
      </c>
      <c r="O6" s="30">
        <v>26</v>
      </c>
      <c r="P6" s="30">
        <v>41</v>
      </c>
      <c r="Q6" s="30">
        <v>324</v>
      </c>
      <c r="R6" s="30">
        <v>93</v>
      </c>
      <c r="S6" s="30">
        <v>29</v>
      </c>
      <c r="T6" s="30">
        <v>91</v>
      </c>
      <c r="U6" s="30">
        <v>49</v>
      </c>
      <c r="V6" s="1">
        <v>5316576</v>
      </c>
    </row>
    <row r="7" spans="1:24" ht="15" customHeight="1" x14ac:dyDescent="0.55000000000000004">
      <c r="A7" s="29" t="s">
        <v>10</v>
      </c>
      <c r="B7" s="26">
        <f>IF(SUM(G7,K7,L7:U7)=0,"-",SUM(G7,K7,L7:U7))</f>
        <v>12602</v>
      </c>
      <c r="C7" s="27">
        <f>IF(SUM(B7)=0,"-",B7/V7*1000)</f>
        <v>2.3703225534629806</v>
      </c>
      <c r="D7" s="26">
        <v>2771</v>
      </c>
      <c r="E7" s="26">
        <v>700</v>
      </c>
      <c r="F7" s="26">
        <v>1725</v>
      </c>
      <c r="G7" s="26">
        <f>IF(SUM(D7:F7)=0,"-",SUM(D7:F7))</f>
        <v>5196</v>
      </c>
      <c r="H7" s="26">
        <v>561</v>
      </c>
      <c r="I7" s="26">
        <v>27</v>
      </c>
      <c r="J7" s="26">
        <v>72</v>
      </c>
      <c r="K7" s="26">
        <f>IF(SUM(H7:J7)=0,"-",SUM(H7:J7))</f>
        <v>660</v>
      </c>
      <c r="L7" s="26">
        <v>4635</v>
      </c>
      <c r="M7" s="26">
        <v>1227</v>
      </c>
      <c r="N7" s="26">
        <v>231</v>
      </c>
      <c r="O7" s="26">
        <v>26</v>
      </c>
      <c r="P7" s="26">
        <v>41</v>
      </c>
      <c r="Q7" s="26">
        <v>324</v>
      </c>
      <c r="R7" s="26">
        <v>93</v>
      </c>
      <c r="S7" s="26">
        <v>29</v>
      </c>
      <c r="T7" s="26">
        <v>91</v>
      </c>
      <c r="U7" s="26">
        <v>49</v>
      </c>
      <c r="V7" s="1">
        <v>5316576</v>
      </c>
    </row>
    <row r="8" spans="1:24" ht="15" customHeight="1" x14ac:dyDescent="0.55000000000000004">
      <c r="A8" s="28" t="s">
        <v>9</v>
      </c>
      <c r="B8" s="26">
        <f>SUM(B9:B10)</f>
        <v>544</v>
      </c>
      <c r="C8" s="27">
        <f>SUM(C9:C10)</f>
        <v>4.7264070618081986</v>
      </c>
      <c r="D8" s="26">
        <f>SUM(D9:D10)</f>
        <v>135</v>
      </c>
      <c r="E8" s="26">
        <f>SUM(E9:E10)</f>
        <v>34</v>
      </c>
      <c r="F8" s="26">
        <f>SUM(F9:F10)</f>
        <v>64</v>
      </c>
      <c r="G8" s="26">
        <f>SUM(G9:G10)</f>
        <v>233</v>
      </c>
      <c r="H8" s="26">
        <f>SUM(H9:H10)</f>
        <v>28</v>
      </c>
      <c r="I8" s="26">
        <f>SUM(I9:I10)</f>
        <v>1</v>
      </c>
      <c r="J8" s="26">
        <f>SUM(J9:J10)</f>
        <v>2</v>
      </c>
      <c r="K8" s="26">
        <f>SUM(K9:K10)</f>
        <v>31</v>
      </c>
      <c r="L8" s="26">
        <f>SUM(L9:L10)</f>
        <v>169</v>
      </c>
      <c r="M8" s="26">
        <f>SUM(M9:M10)</f>
        <v>74</v>
      </c>
      <c r="N8" s="26">
        <f>SUM(N9:N10)</f>
        <v>11</v>
      </c>
      <c r="O8" s="26">
        <f>SUM(O9:O10)</f>
        <v>0</v>
      </c>
      <c r="P8" s="26">
        <f>SUM(P9:P10)</f>
        <v>0</v>
      </c>
      <c r="Q8" s="26">
        <f>SUM(Q9:Q10)</f>
        <v>17</v>
      </c>
      <c r="R8" s="26">
        <f>SUM(R9:R10)</f>
        <v>3</v>
      </c>
      <c r="S8" s="26">
        <f>SUM(S9:S10)</f>
        <v>0</v>
      </c>
      <c r="T8" s="26">
        <f>SUM(T9:T10)</f>
        <v>6</v>
      </c>
      <c r="U8" s="26">
        <f>SUM(U9:U10)</f>
        <v>0</v>
      </c>
      <c r="V8" s="1">
        <f>SUM(V9,V10)</f>
        <v>375685</v>
      </c>
    </row>
    <row r="9" spans="1:24" ht="15" customHeight="1" x14ac:dyDescent="0.55000000000000004">
      <c r="A9" s="25" t="s">
        <v>8</v>
      </c>
      <c r="B9" s="22" t="str">
        <f>IF(SUM(G9,K9,L9:U9)=0,"-",SUM(G9,K9,L9:U9))</f>
        <v>-</v>
      </c>
      <c r="C9" s="23" t="str">
        <f>IF(SUM(B9)=0,"-",B9/V9*1000)</f>
        <v>-</v>
      </c>
      <c r="D9" s="22"/>
      <c r="E9" s="22"/>
      <c r="F9" s="22"/>
      <c r="G9" s="22" t="str">
        <f>IF(SUM(D9:F9)=0,"-",SUM(D9:F9))</f>
        <v>-</v>
      </c>
      <c r="H9" s="22"/>
      <c r="I9" s="22"/>
      <c r="J9" s="22"/>
      <c r="K9" s="22" t="str">
        <f>IF(SUM(H9:J9)=0,"-",SUM(H9:J9))</f>
        <v>-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1">
        <v>260587</v>
      </c>
    </row>
    <row r="10" spans="1:24" ht="15" customHeight="1" x14ac:dyDescent="0.55000000000000004">
      <c r="A10" s="24" t="s">
        <v>7</v>
      </c>
      <c r="B10" s="22">
        <f>IF(SUM(G10,K10,L10:U10)=0,"-",SUM(G10,K10,L10:U10))</f>
        <v>544</v>
      </c>
      <c r="C10" s="23">
        <f>IF(SUM(B10)=0,"-",B10/V10*1000)</f>
        <v>4.7264070618081986</v>
      </c>
      <c r="D10" s="22">
        <v>135</v>
      </c>
      <c r="E10" s="22">
        <v>34</v>
      </c>
      <c r="F10" s="22">
        <v>64</v>
      </c>
      <c r="G10" s="22">
        <f>IF(SUM(D10:F10)=0,"-",SUM(D10:F10))</f>
        <v>233</v>
      </c>
      <c r="H10" s="22">
        <v>28</v>
      </c>
      <c r="I10" s="22">
        <v>1</v>
      </c>
      <c r="J10" s="22">
        <v>2</v>
      </c>
      <c r="K10" s="22">
        <f>IF(SUM(H10:J10)=0,"-",SUM(H10:J10))</f>
        <v>31</v>
      </c>
      <c r="L10" s="22">
        <v>169</v>
      </c>
      <c r="M10" s="22">
        <v>74</v>
      </c>
      <c r="N10" s="22">
        <v>11</v>
      </c>
      <c r="O10" s="22">
        <v>0</v>
      </c>
      <c r="P10" s="22">
        <v>0</v>
      </c>
      <c r="Q10" s="22">
        <v>17</v>
      </c>
      <c r="R10" s="22">
        <v>3</v>
      </c>
      <c r="S10" s="22">
        <v>0</v>
      </c>
      <c r="T10" s="22">
        <v>6</v>
      </c>
      <c r="U10" s="22">
        <v>0</v>
      </c>
      <c r="V10" s="1">
        <f>SUM(X10:X17)</f>
        <v>115098</v>
      </c>
      <c r="X10" s="1">
        <v>46641</v>
      </c>
    </row>
    <row r="11" spans="1:24" s="14" customFormat="1" ht="44.5" customHeight="1" x14ac:dyDescent="0.55000000000000004">
      <c r="A11" s="17" t="s">
        <v>6</v>
      </c>
      <c r="B11" s="20">
        <f>IF(SUM(G11,K11,L11:U11)=0,"-",SUM(G11,K11,L11:U11))</f>
        <v>101</v>
      </c>
      <c r="C11" s="21">
        <f>C12</f>
        <v>5.9972685707499549</v>
      </c>
      <c r="D11" s="20">
        <f>D12</f>
        <v>24</v>
      </c>
      <c r="E11" s="20">
        <f>E12</f>
        <v>4</v>
      </c>
      <c r="F11" s="20">
        <f>F12</f>
        <v>8</v>
      </c>
      <c r="G11" s="20">
        <f>IF(SUM(D11:F11)=0,"-",SUM(D11:F11))</f>
        <v>36</v>
      </c>
      <c r="H11" s="20">
        <f>H12</f>
        <v>2</v>
      </c>
      <c r="I11" s="20">
        <f>I12</f>
        <v>0</v>
      </c>
      <c r="J11" s="20">
        <f>J12</f>
        <v>0</v>
      </c>
      <c r="K11" s="20">
        <f>IF(SUM(H11:J11)=0,"-",SUM(H11:J11))</f>
        <v>2</v>
      </c>
      <c r="L11" s="20">
        <f>L12</f>
        <v>37</v>
      </c>
      <c r="M11" s="20">
        <f>M12</f>
        <v>15</v>
      </c>
      <c r="N11" s="20">
        <f>N12</f>
        <v>2</v>
      </c>
      <c r="O11" s="20">
        <f>O12</f>
        <v>0</v>
      </c>
      <c r="P11" s="20">
        <f>P12</f>
        <v>0</v>
      </c>
      <c r="Q11" s="20">
        <f>Q12</f>
        <v>2</v>
      </c>
      <c r="R11" s="20">
        <f>R12</f>
        <v>1</v>
      </c>
      <c r="S11" s="20">
        <f>S12</f>
        <v>1</v>
      </c>
      <c r="T11" s="20">
        <f>T12</f>
        <v>3</v>
      </c>
      <c r="U11" s="20">
        <f>U12</f>
        <v>2</v>
      </c>
      <c r="V11" s="9">
        <v>16841</v>
      </c>
      <c r="X11" s="14">
        <v>7393</v>
      </c>
    </row>
    <row r="12" spans="1:24" s="9" customFormat="1" ht="15" customHeight="1" x14ac:dyDescent="0.55000000000000004">
      <c r="A12" s="13" t="s">
        <v>5</v>
      </c>
      <c r="B12" s="18">
        <v>101</v>
      </c>
      <c r="C12" s="19">
        <v>5.9972685707499549</v>
      </c>
      <c r="D12" s="18">
        <v>24</v>
      </c>
      <c r="E12" s="18">
        <v>4</v>
      </c>
      <c r="F12" s="18">
        <v>8</v>
      </c>
      <c r="G12" s="18">
        <v>36</v>
      </c>
      <c r="H12" s="18">
        <v>2</v>
      </c>
      <c r="I12" s="18">
        <v>0</v>
      </c>
      <c r="J12" s="18">
        <v>0</v>
      </c>
      <c r="K12" s="18">
        <v>2</v>
      </c>
      <c r="L12" s="18">
        <v>37</v>
      </c>
      <c r="M12" s="18">
        <v>15</v>
      </c>
      <c r="N12" s="18">
        <v>2</v>
      </c>
      <c r="O12" s="18">
        <v>0</v>
      </c>
      <c r="P12" s="18">
        <v>0</v>
      </c>
      <c r="Q12" s="18">
        <v>2</v>
      </c>
      <c r="R12" s="18">
        <v>1</v>
      </c>
      <c r="S12" s="18">
        <v>1</v>
      </c>
      <c r="T12" s="18">
        <v>3</v>
      </c>
      <c r="U12" s="18">
        <v>2</v>
      </c>
      <c r="V12" s="9">
        <v>16841</v>
      </c>
      <c r="X12" s="9">
        <v>4195</v>
      </c>
    </row>
    <row r="13" spans="1:24" s="14" customFormat="1" ht="44.5" customHeight="1" x14ac:dyDescent="0.55000000000000004">
      <c r="A13" s="17" t="s">
        <v>4</v>
      </c>
      <c r="B13" s="15">
        <f>B14</f>
        <v>98</v>
      </c>
      <c r="C13" s="16">
        <f>C14</f>
        <v>4.2250485018322914</v>
      </c>
      <c r="D13" s="15">
        <f>D14</f>
        <v>25</v>
      </c>
      <c r="E13" s="15">
        <f>E14</f>
        <v>10</v>
      </c>
      <c r="F13" s="15">
        <f>F14</f>
        <v>14</v>
      </c>
      <c r="G13" s="15">
        <f>G14</f>
        <v>49</v>
      </c>
      <c r="H13" s="15">
        <f>H14</f>
        <v>7</v>
      </c>
      <c r="I13" s="15" t="str">
        <f>I14</f>
        <v>-</v>
      </c>
      <c r="J13" s="15" t="str">
        <f>J14</f>
        <v>-</v>
      </c>
      <c r="K13" s="15">
        <f>K14</f>
        <v>7</v>
      </c>
      <c r="L13" s="15">
        <f>L14</f>
        <v>27</v>
      </c>
      <c r="M13" s="15">
        <f>M14</f>
        <v>8</v>
      </c>
      <c r="N13" s="15" t="str">
        <f>N14</f>
        <v>-</v>
      </c>
      <c r="O13" s="15" t="str">
        <f>O14</f>
        <v>-</v>
      </c>
      <c r="P13" s="15" t="str">
        <f>P14</f>
        <v>-</v>
      </c>
      <c r="Q13" s="15">
        <f>Q14</f>
        <v>4</v>
      </c>
      <c r="R13" s="15">
        <f>R14</f>
        <v>1</v>
      </c>
      <c r="S13" s="15" t="str">
        <f>S14</f>
        <v>-</v>
      </c>
      <c r="T13" s="15">
        <f>T14</f>
        <v>2</v>
      </c>
      <c r="U13" s="15" t="str">
        <f>U14</f>
        <v>-</v>
      </c>
      <c r="X13" s="14">
        <v>4390</v>
      </c>
    </row>
    <row r="14" spans="1:24" s="9" customFormat="1" ht="15" customHeight="1" x14ac:dyDescent="0.55000000000000004">
      <c r="A14" s="13" t="s">
        <v>3</v>
      </c>
      <c r="B14" s="12">
        <v>98</v>
      </c>
      <c r="C14" s="11">
        <v>4.2250485018322914</v>
      </c>
      <c r="D14" s="10">
        <v>25</v>
      </c>
      <c r="E14" s="10">
        <v>10</v>
      </c>
      <c r="F14" s="10">
        <v>14</v>
      </c>
      <c r="G14" s="10">
        <v>49</v>
      </c>
      <c r="H14" s="10">
        <v>7</v>
      </c>
      <c r="I14" s="10" t="s">
        <v>2</v>
      </c>
      <c r="J14" s="10" t="s">
        <v>2</v>
      </c>
      <c r="K14" s="10">
        <v>7</v>
      </c>
      <c r="L14" s="10">
        <v>27</v>
      </c>
      <c r="M14" s="10">
        <v>8</v>
      </c>
      <c r="N14" s="10" t="s">
        <v>2</v>
      </c>
      <c r="O14" s="10" t="s">
        <v>2</v>
      </c>
      <c r="P14" s="10" t="s">
        <v>2</v>
      </c>
      <c r="Q14" s="10">
        <v>4</v>
      </c>
      <c r="R14" s="10">
        <v>1</v>
      </c>
      <c r="S14" s="10" t="s">
        <v>2</v>
      </c>
      <c r="T14" s="10">
        <v>2</v>
      </c>
      <c r="U14" s="10" t="s">
        <v>2</v>
      </c>
      <c r="V14" s="9">
        <v>23195</v>
      </c>
      <c r="X14" s="9">
        <v>4243</v>
      </c>
    </row>
    <row r="15" spans="1:24" x14ac:dyDescent="0.55000000000000004">
      <c r="A15" s="8"/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X15" s="1">
        <v>28457</v>
      </c>
    </row>
    <row r="16" spans="1:24" x14ac:dyDescent="0.55000000000000004">
      <c r="A16" s="3" t="s">
        <v>1</v>
      </c>
      <c r="X16" s="1">
        <v>3986</v>
      </c>
    </row>
    <row r="17" spans="1:24" x14ac:dyDescent="0.55000000000000004">
      <c r="A17" s="3" t="s">
        <v>0</v>
      </c>
      <c r="X17" s="1">
        <v>15793</v>
      </c>
    </row>
    <row r="22" spans="1:24" s="4" customFormat="1" ht="15" customHeight="1" x14ac:dyDescent="0.55000000000000004">
      <c r="A22" s="3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4" s="4" customFormat="1" ht="15" customHeight="1" x14ac:dyDescent="0.55000000000000004">
      <c r="A23" s="3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4" s="4" customFormat="1" ht="15" customHeight="1" x14ac:dyDescent="0.55000000000000004">
      <c r="A24" s="3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4" s="4" customFormat="1" ht="15" customHeight="1" x14ac:dyDescent="0.55000000000000004">
      <c r="A25" s="3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4" x14ac:dyDescent="0.5500000000000000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4" x14ac:dyDescent="0.55000000000000004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4" x14ac:dyDescent="0.55000000000000004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4" x14ac:dyDescent="0.55000000000000004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22">
    <mergeCell ref="S3:S5"/>
    <mergeCell ref="T3:T5"/>
    <mergeCell ref="F4:F5"/>
    <mergeCell ref="G4:G5"/>
    <mergeCell ref="J4:J5"/>
    <mergeCell ref="K4:K5"/>
    <mergeCell ref="R1:U1"/>
    <mergeCell ref="B2:C2"/>
    <mergeCell ref="D2:G2"/>
    <mergeCell ref="H2:K2"/>
    <mergeCell ref="U2:U5"/>
    <mergeCell ref="B3:B5"/>
    <mergeCell ref="C3:C5"/>
    <mergeCell ref="D3:G3"/>
    <mergeCell ref="H3:K3"/>
    <mergeCell ref="L3:L5"/>
    <mergeCell ref="R3:R5"/>
    <mergeCell ref="M3:M5"/>
    <mergeCell ref="N3:N5"/>
    <mergeCell ref="O3:O5"/>
    <mergeCell ref="P3:P5"/>
    <mergeCell ref="Q3:Q5"/>
  </mergeCells>
  <phoneticPr fontId="3"/>
  <pageMargins left="0.78740157480314965" right="0.78740157480314965" top="0.78740157480314965" bottom="0.78740157480314965" header="0" footer="0"/>
  <pageSetup paperSize="9" scale="90" orientation="landscape" r:id="rId1"/>
  <headerFooter alignWithMargins="0"/>
  <rowBreaks count="5" manualBreakCount="5">
    <brk id="62" min="137" max="167" man="1"/>
    <brk id="146" min="217" max="239" man="1"/>
    <brk id="15330" min="285" max="37458" man="1"/>
    <brk id="16342" min="289" max="38334" man="1"/>
    <brk id="16826" min="293" max="365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9"/>
  <sheetViews>
    <sheetView showGridLines="0" view="pageBreakPreview" zoomScaleNormal="25" zoomScaleSheetLayoutView="100" workbookViewId="0">
      <pane xSplit="1" ySplit="5" topLeftCell="B13" activePane="bottomRight" state="frozen"/>
      <selection activeCell="A11" sqref="A11:U14"/>
      <selection pane="topRight" activeCell="A11" sqref="A11:U14"/>
      <selection pane="bottomLeft" activeCell="A11" sqref="A11:U14"/>
      <selection pane="bottomRight" activeCell="A11" sqref="A11:U14"/>
    </sheetView>
  </sheetViews>
  <sheetFormatPr defaultColWidth="11.7265625" defaultRowHeight="18" x14ac:dyDescent="0.55000000000000004"/>
  <cols>
    <col min="1" max="1" width="9.81640625" style="74" customWidth="1"/>
    <col min="2" max="2" width="6.81640625" style="72" customWidth="1"/>
    <col min="3" max="3" width="5.26953125" style="73" customWidth="1"/>
    <col min="4" max="4" width="6" style="72" customWidth="1"/>
    <col min="5" max="5" width="5.81640625" style="72" customWidth="1"/>
    <col min="6" max="9" width="5.54296875" style="72" customWidth="1"/>
    <col min="10" max="11" width="5.81640625" style="72" customWidth="1"/>
    <col min="12" max="14" width="5.54296875" style="72" customWidth="1"/>
    <col min="15" max="17" width="5.81640625" style="72" customWidth="1"/>
    <col min="18" max="18" width="5.1796875" style="72" customWidth="1"/>
    <col min="19" max="20" width="6" style="72" customWidth="1"/>
    <col min="21" max="21" width="5.1796875" style="72" customWidth="1"/>
    <col min="22" max="16384" width="11.7265625" style="1"/>
  </cols>
  <sheetData>
    <row r="1" spans="1:66" ht="18" customHeight="1" x14ac:dyDescent="0.55000000000000004">
      <c r="A1" s="71" t="s">
        <v>50</v>
      </c>
      <c r="B1" s="6"/>
      <c r="C1" s="70"/>
      <c r="D1" s="6"/>
      <c r="E1" s="6"/>
      <c r="F1" s="6"/>
      <c r="G1" s="6"/>
      <c r="H1" s="6"/>
      <c r="I1" s="96"/>
      <c r="J1" s="96"/>
      <c r="K1" s="96"/>
      <c r="L1" s="96"/>
      <c r="M1" s="96"/>
      <c r="N1" s="96"/>
      <c r="O1" s="96"/>
      <c r="P1" s="96"/>
      <c r="Q1" s="96"/>
      <c r="R1" s="69" t="s">
        <v>46</v>
      </c>
      <c r="S1" s="69"/>
      <c r="T1" s="69"/>
      <c r="U1" s="69"/>
    </row>
    <row r="2" spans="1:66" ht="15" customHeight="1" x14ac:dyDescent="0.55000000000000004">
      <c r="A2" s="95"/>
      <c r="B2" s="58" t="s">
        <v>45</v>
      </c>
      <c r="C2" s="65"/>
      <c r="D2" s="67" t="s">
        <v>44</v>
      </c>
      <c r="E2" s="60"/>
      <c r="F2" s="60"/>
      <c r="G2" s="59"/>
      <c r="H2" s="58" t="s">
        <v>43</v>
      </c>
      <c r="I2" s="66"/>
      <c r="J2" s="66"/>
      <c r="K2" s="65"/>
      <c r="L2" s="49" t="s">
        <v>42</v>
      </c>
      <c r="M2" s="49" t="s">
        <v>41</v>
      </c>
      <c r="N2" s="49" t="s">
        <v>40</v>
      </c>
      <c r="O2" s="64" t="s">
        <v>39</v>
      </c>
      <c r="P2" s="94" t="s">
        <v>38</v>
      </c>
      <c r="Q2" s="94" t="s">
        <v>37</v>
      </c>
      <c r="R2" s="94" t="s">
        <v>36</v>
      </c>
      <c r="S2" s="94" t="s">
        <v>35</v>
      </c>
      <c r="T2" s="93" t="s">
        <v>34</v>
      </c>
      <c r="U2" s="92"/>
    </row>
    <row r="3" spans="1:66" ht="15" customHeight="1" x14ac:dyDescent="0.55000000000000004">
      <c r="A3" s="84"/>
      <c r="B3" s="54" t="s">
        <v>33</v>
      </c>
      <c r="C3" s="61" t="s">
        <v>32</v>
      </c>
      <c r="D3" s="58" t="s">
        <v>31</v>
      </c>
      <c r="E3" s="60"/>
      <c r="F3" s="60"/>
      <c r="G3" s="59"/>
      <c r="H3" s="58" t="s">
        <v>30</v>
      </c>
      <c r="I3" s="57"/>
      <c r="J3" s="57"/>
      <c r="K3" s="56"/>
      <c r="L3" s="54" t="s">
        <v>29</v>
      </c>
      <c r="M3" s="54" t="s">
        <v>28</v>
      </c>
      <c r="N3" s="54" t="s">
        <v>27</v>
      </c>
      <c r="O3" s="55" t="s">
        <v>26</v>
      </c>
      <c r="P3" s="90" t="s">
        <v>25</v>
      </c>
      <c r="Q3" s="90" t="s">
        <v>24</v>
      </c>
      <c r="R3" s="90" t="s">
        <v>23</v>
      </c>
      <c r="S3" s="91" t="s">
        <v>22</v>
      </c>
      <c r="T3" s="90" t="s">
        <v>21</v>
      </c>
      <c r="U3" s="90" t="s">
        <v>16</v>
      </c>
      <c r="V3" s="32"/>
    </row>
    <row r="4" spans="1:66" s="43" customFormat="1" ht="15" customHeight="1" x14ac:dyDescent="0.2">
      <c r="A4" s="89"/>
      <c r="B4" s="45"/>
      <c r="C4" s="52"/>
      <c r="D4" s="51" t="s">
        <v>20</v>
      </c>
      <c r="E4" s="49" t="s">
        <v>19</v>
      </c>
      <c r="F4" s="49"/>
      <c r="G4" s="87"/>
      <c r="H4" s="49" t="s">
        <v>18</v>
      </c>
      <c r="I4" s="49" t="s">
        <v>17</v>
      </c>
      <c r="J4" s="88"/>
      <c r="K4" s="87"/>
      <c r="L4" s="47"/>
      <c r="M4" s="47"/>
      <c r="N4" s="45"/>
      <c r="O4" s="46"/>
      <c r="P4" s="85"/>
      <c r="Q4" s="85"/>
      <c r="R4" s="85"/>
      <c r="S4" s="86"/>
      <c r="T4" s="85"/>
      <c r="U4" s="85"/>
      <c r="V4" s="44"/>
    </row>
    <row r="5" spans="1:66" ht="138" customHeight="1" x14ac:dyDescent="0.55000000000000004">
      <c r="A5" s="84"/>
      <c r="B5" s="33"/>
      <c r="C5" s="41"/>
      <c r="D5" s="40" t="s">
        <v>14</v>
      </c>
      <c r="E5" s="39" t="s">
        <v>13</v>
      </c>
      <c r="F5" s="39" t="s">
        <v>16</v>
      </c>
      <c r="G5" s="37" t="s">
        <v>15</v>
      </c>
      <c r="H5" s="37" t="s">
        <v>12</v>
      </c>
      <c r="I5" s="37" t="s">
        <v>11</v>
      </c>
      <c r="J5" s="83" t="s">
        <v>16</v>
      </c>
      <c r="K5" s="37" t="s">
        <v>15</v>
      </c>
      <c r="L5" s="35"/>
      <c r="M5" s="35"/>
      <c r="N5" s="33"/>
      <c r="O5" s="34"/>
      <c r="P5" s="81"/>
      <c r="Q5" s="81"/>
      <c r="R5" s="81"/>
      <c r="S5" s="82"/>
      <c r="T5" s="81"/>
      <c r="U5" s="81"/>
      <c r="V5" s="32"/>
    </row>
    <row r="6" spans="1:66" ht="19" hidden="1" customHeight="1" x14ac:dyDescent="0.55000000000000004">
      <c r="A6" s="80" t="s">
        <v>10</v>
      </c>
      <c r="B6" s="30">
        <f>IF(SUM(G6,K6,L6:U6)=0,"-",SUM(G6,K6,L6:U6))</f>
        <v>120193</v>
      </c>
      <c r="C6" s="31">
        <f>IF(SUM(B6)=0,"-",B6/V6*1000)</f>
        <v>22.607219383302336</v>
      </c>
      <c r="D6" s="30">
        <v>3427</v>
      </c>
      <c r="E6" s="30">
        <v>728</v>
      </c>
      <c r="F6" s="30">
        <v>2924</v>
      </c>
      <c r="G6" s="30">
        <f>IF(SUM(D6:F6)=0,"-",SUM(D6:F6))</f>
        <v>7079</v>
      </c>
      <c r="H6" s="30">
        <v>2213</v>
      </c>
      <c r="I6" s="30">
        <v>434</v>
      </c>
      <c r="J6" s="30">
        <v>314</v>
      </c>
      <c r="K6" s="30">
        <f>IF(SUM(H6:J6)=0,"-",SUM(H6:J6))</f>
        <v>2961</v>
      </c>
      <c r="L6" s="30">
        <v>31936</v>
      </c>
      <c r="M6" s="30">
        <v>50113</v>
      </c>
      <c r="N6" s="30">
        <v>8325</v>
      </c>
      <c r="O6" s="30">
        <v>305</v>
      </c>
      <c r="P6" s="30">
        <v>498</v>
      </c>
      <c r="Q6" s="30">
        <v>1342</v>
      </c>
      <c r="R6" s="30">
        <v>4383</v>
      </c>
      <c r="S6" s="30">
        <v>2156</v>
      </c>
      <c r="T6" s="30">
        <v>9943</v>
      </c>
      <c r="U6" s="30">
        <v>1152</v>
      </c>
      <c r="V6" s="79">
        <f>'[2]58-1'!V6</f>
        <v>5316576</v>
      </c>
    </row>
    <row r="7" spans="1:66" ht="14.15" customHeight="1" x14ac:dyDescent="0.55000000000000004">
      <c r="A7" s="80" t="s">
        <v>10</v>
      </c>
      <c r="B7" s="26">
        <f>IF(SUM(G7,K7,L7:U7)=0,"-",SUM(G7,K7,L7:U7))</f>
        <v>120193</v>
      </c>
      <c r="C7" s="27">
        <f>IF(SUM(B7)=0,"-",B7/V7*1000)</f>
        <v>22.607219383302336</v>
      </c>
      <c r="D7" s="26">
        <v>3427</v>
      </c>
      <c r="E7" s="26">
        <v>728</v>
      </c>
      <c r="F7" s="26">
        <v>2924</v>
      </c>
      <c r="G7" s="26">
        <f>IF(SUM(D7:F7)=0,"-",SUM(D7:F7))</f>
        <v>7079</v>
      </c>
      <c r="H7" s="26">
        <v>2213</v>
      </c>
      <c r="I7" s="26">
        <v>434</v>
      </c>
      <c r="J7" s="26">
        <v>314</v>
      </c>
      <c r="K7" s="26">
        <f>IF(SUM(H7:J7)=0,"-",SUM(H7:J7))</f>
        <v>2961</v>
      </c>
      <c r="L7" s="26">
        <v>31936</v>
      </c>
      <c r="M7" s="26">
        <v>50113</v>
      </c>
      <c r="N7" s="26">
        <v>8325</v>
      </c>
      <c r="O7" s="26">
        <v>305</v>
      </c>
      <c r="P7" s="26">
        <v>498</v>
      </c>
      <c r="Q7" s="26">
        <v>1342</v>
      </c>
      <c r="R7" s="26">
        <v>4383</v>
      </c>
      <c r="S7" s="26">
        <v>2156</v>
      </c>
      <c r="T7" s="26">
        <v>9943</v>
      </c>
      <c r="U7" s="26">
        <v>1152</v>
      </c>
      <c r="V7" s="79">
        <v>5316576</v>
      </c>
    </row>
    <row r="8" spans="1:66" ht="14.15" customHeight="1" x14ac:dyDescent="0.55000000000000004">
      <c r="A8" s="80" t="s">
        <v>9</v>
      </c>
      <c r="B8" s="26">
        <f>SUM(B9:B10)</f>
        <v>1535</v>
      </c>
      <c r="C8" s="26">
        <f>SUM(C9:C10)</f>
        <v>13.336461102712471</v>
      </c>
      <c r="D8" s="26">
        <f>SUM(D9:D10)</f>
        <v>85</v>
      </c>
      <c r="E8" s="26">
        <f>SUM(E9:E10)</f>
        <v>22</v>
      </c>
      <c r="F8" s="26">
        <f>SUM(F9:F10)</f>
        <v>47</v>
      </c>
      <c r="G8" s="26">
        <f>SUM(G9:G10)</f>
        <v>154</v>
      </c>
      <c r="H8" s="26">
        <f>SUM(H9:H10)</f>
        <v>29</v>
      </c>
      <c r="I8" s="26">
        <f>SUM(I9:I10)</f>
        <v>2</v>
      </c>
      <c r="J8" s="26">
        <f>SUM(J9:J10)</f>
        <v>3</v>
      </c>
      <c r="K8" s="26">
        <f>SUM(K9:K10)</f>
        <v>34</v>
      </c>
      <c r="L8" s="26">
        <f>SUM(L9:L10)</f>
        <v>473</v>
      </c>
      <c r="M8" s="26">
        <f>SUM(M9:M10)</f>
        <v>608</v>
      </c>
      <c r="N8" s="26">
        <f>SUM(N9:N10)</f>
        <v>77</v>
      </c>
      <c r="O8" s="26">
        <f>SUM(O9:O10)</f>
        <v>1</v>
      </c>
      <c r="P8" s="26">
        <f>SUM(P9:P10)</f>
        <v>8</v>
      </c>
      <c r="Q8" s="26">
        <f>SUM(Q9:Q10)</f>
        <v>29</v>
      </c>
      <c r="R8" s="26">
        <f>SUM(R9:R10)</f>
        <v>23</v>
      </c>
      <c r="S8" s="26">
        <f>SUM(S9:S10)</f>
        <v>7</v>
      </c>
      <c r="T8" s="26">
        <f>SUM(T9:T10)</f>
        <v>112</v>
      </c>
      <c r="U8" s="26">
        <f>SUM(U9:U10)</f>
        <v>9</v>
      </c>
      <c r="V8" s="79">
        <v>375685</v>
      </c>
    </row>
    <row r="9" spans="1:66" s="9" customFormat="1" ht="15" customHeight="1" x14ac:dyDescent="0.55000000000000004">
      <c r="A9" s="25" t="s">
        <v>8</v>
      </c>
      <c r="B9" s="22" t="str">
        <f>IF(SUM(G9,K9,L9:U9)=0,"-",SUM(G9,K9,L9:U9))</f>
        <v>-</v>
      </c>
      <c r="C9" s="23" t="str">
        <f>IF(SUM(B9)=0,"-",B9/V9*1000)</f>
        <v>-</v>
      </c>
      <c r="D9" s="22"/>
      <c r="E9" s="22"/>
      <c r="F9" s="22"/>
      <c r="G9" s="22" t="str">
        <f>IF(SUM(D9:F9)=0,"-",SUM(D9:F9))</f>
        <v>-</v>
      </c>
      <c r="H9" s="22"/>
      <c r="I9" s="22"/>
      <c r="J9" s="22"/>
      <c r="K9" s="22" t="str">
        <f>IF(SUM(H9:J9)=0,"-",SUM(H9:J9))</f>
        <v>-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9">
        <v>260587</v>
      </c>
    </row>
    <row r="10" spans="1:66" s="9" customFormat="1" ht="14.15" customHeight="1" x14ac:dyDescent="0.55000000000000004">
      <c r="A10" s="24" t="s">
        <v>7</v>
      </c>
      <c r="B10" s="22">
        <f>IF(SUM(G10,K10,L10:U10)=0,"-",SUM(G10,K10,L10:U10))</f>
        <v>1535</v>
      </c>
      <c r="C10" s="23">
        <f>IF(SUM(B10)=0,"-",B10/V10*1000)</f>
        <v>13.336461102712471</v>
      </c>
      <c r="D10" s="22">
        <v>85</v>
      </c>
      <c r="E10" s="22">
        <v>22</v>
      </c>
      <c r="F10" s="22">
        <v>47</v>
      </c>
      <c r="G10" s="22">
        <f>IF(SUM(D10:F10)=0,"-",SUM(D10:F10))</f>
        <v>154</v>
      </c>
      <c r="H10" s="22">
        <v>29</v>
      </c>
      <c r="I10" s="22">
        <v>2</v>
      </c>
      <c r="J10" s="22">
        <v>3</v>
      </c>
      <c r="K10" s="22">
        <f>IF(SUM(H10:J10)=0,"-",SUM(H10:J10))</f>
        <v>34</v>
      </c>
      <c r="L10" s="22">
        <v>473</v>
      </c>
      <c r="M10" s="22">
        <v>608</v>
      </c>
      <c r="N10" s="22">
        <v>77</v>
      </c>
      <c r="O10" s="22">
        <v>1</v>
      </c>
      <c r="P10" s="22">
        <v>8</v>
      </c>
      <c r="Q10" s="22">
        <v>29</v>
      </c>
      <c r="R10" s="22">
        <v>23</v>
      </c>
      <c r="S10" s="22">
        <v>7</v>
      </c>
      <c r="T10" s="22">
        <v>112</v>
      </c>
      <c r="U10" s="22">
        <v>9</v>
      </c>
      <c r="V10" s="9">
        <v>115098</v>
      </c>
    </row>
    <row r="11" spans="1:66" s="14" customFormat="1" ht="43.5" customHeight="1" x14ac:dyDescent="0.55000000000000004">
      <c r="A11" s="17" t="s">
        <v>6</v>
      </c>
      <c r="B11" s="20">
        <f>IF(SUM(G11,K11,L11:U11)=0,"-",SUM(G11,K11,L11:U11))</f>
        <v>272</v>
      </c>
      <c r="C11" s="21">
        <f>C12</f>
        <v>16.15105991330681</v>
      </c>
      <c r="D11" s="20">
        <f>D12</f>
        <v>2</v>
      </c>
      <c r="E11" s="20">
        <f>E12</f>
        <v>3</v>
      </c>
      <c r="F11" s="20">
        <f>F12</f>
        <v>6</v>
      </c>
      <c r="G11" s="20">
        <f>IF(SUM(D11:F11)=0,"-",SUM(D11:F11))</f>
        <v>11</v>
      </c>
      <c r="H11" s="20">
        <f>H12</f>
        <v>5</v>
      </c>
      <c r="I11" s="20">
        <f>I12</f>
        <v>0</v>
      </c>
      <c r="J11" s="20">
        <f>J12</f>
        <v>0</v>
      </c>
      <c r="K11" s="20">
        <f>IF(SUM(H11:J11)=0,"-",SUM(H11:J11))</f>
        <v>5</v>
      </c>
      <c r="L11" s="20">
        <f>L12</f>
        <v>143</v>
      </c>
      <c r="M11" s="20">
        <f>M12</f>
        <v>63</v>
      </c>
      <c r="N11" s="20">
        <f>N12</f>
        <v>3</v>
      </c>
      <c r="O11" s="20">
        <f>O12</f>
        <v>3</v>
      </c>
      <c r="P11" s="20">
        <f>P12</f>
        <v>0</v>
      </c>
      <c r="Q11" s="20">
        <f>Q12</f>
        <v>5</v>
      </c>
      <c r="R11" s="20">
        <f>R12</f>
        <v>0</v>
      </c>
      <c r="S11" s="20">
        <f>S12</f>
        <v>0</v>
      </c>
      <c r="T11" s="20">
        <f>T12</f>
        <v>39</v>
      </c>
      <c r="U11" s="20">
        <f>U12</f>
        <v>0</v>
      </c>
    </row>
    <row r="12" spans="1:66" s="9" customFormat="1" ht="13.5" customHeight="1" x14ac:dyDescent="0.55000000000000004">
      <c r="A12" s="13" t="s">
        <v>5</v>
      </c>
      <c r="B12" s="18">
        <v>272</v>
      </c>
      <c r="C12" s="19">
        <v>16.15105991330681</v>
      </c>
      <c r="D12" s="18">
        <v>2</v>
      </c>
      <c r="E12" s="18">
        <v>3</v>
      </c>
      <c r="F12" s="18">
        <v>6</v>
      </c>
      <c r="G12" s="18">
        <v>11</v>
      </c>
      <c r="H12" s="18">
        <v>5</v>
      </c>
      <c r="I12" s="18">
        <v>0</v>
      </c>
      <c r="J12" s="18">
        <v>0</v>
      </c>
      <c r="K12" s="18">
        <v>5</v>
      </c>
      <c r="L12" s="18">
        <v>143</v>
      </c>
      <c r="M12" s="18">
        <v>63</v>
      </c>
      <c r="N12" s="18">
        <v>3</v>
      </c>
      <c r="O12" s="18">
        <v>3</v>
      </c>
      <c r="P12" s="18">
        <v>0</v>
      </c>
      <c r="Q12" s="18">
        <v>5</v>
      </c>
      <c r="R12" s="18">
        <v>0</v>
      </c>
      <c r="S12" s="18">
        <v>0</v>
      </c>
      <c r="T12" s="18">
        <v>39</v>
      </c>
      <c r="U12" s="18">
        <v>0</v>
      </c>
      <c r="V12" s="9">
        <v>16841</v>
      </c>
    </row>
    <row r="13" spans="1:66" s="14" customFormat="1" ht="43.5" customHeight="1" x14ac:dyDescent="0.55000000000000004">
      <c r="A13" s="78" t="s">
        <v>4</v>
      </c>
      <c r="B13" s="15">
        <f>IF(SUM(G13,K13,L13:U13)=0,"-",SUM(G13,K13,L13:U13))</f>
        <v>392</v>
      </c>
      <c r="C13" s="16">
        <f>C14</f>
        <v>16.900194007329166</v>
      </c>
      <c r="D13" s="15">
        <f>D14</f>
        <v>23</v>
      </c>
      <c r="E13" s="15">
        <f>E14</f>
        <v>16</v>
      </c>
      <c r="F13" s="15">
        <f>F14</f>
        <v>21</v>
      </c>
      <c r="G13" s="15">
        <f>IF(SUM(D13:F13)=0,"-",SUM(D13:F13))</f>
        <v>60</v>
      </c>
      <c r="H13" s="15">
        <f>H14</f>
        <v>9</v>
      </c>
      <c r="I13" s="15" t="str">
        <f>I14</f>
        <v>-</v>
      </c>
      <c r="J13" s="15">
        <f>J14</f>
        <v>1</v>
      </c>
      <c r="K13" s="15">
        <f>IF(SUM(H13:J13)=0,"-",SUM(H13:J13))</f>
        <v>10</v>
      </c>
      <c r="L13" s="15">
        <f>L14</f>
        <v>111</v>
      </c>
      <c r="M13" s="15">
        <f>M14</f>
        <v>114</v>
      </c>
      <c r="N13" s="15">
        <f>N14</f>
        <v>36</v>
      </c>
      <c r="O13" s="15">
        <f>O14</f>
        <v>2</v>
      </c>
      <c r="P13" s="15">
        <f>P14</f>
        <v>2</v>
      </c>
      <c r="Q13" s="15">
        <f>Q14</f>
        <v>12</v>
      </c>
      <c r="R13" s="15" t="str">
        <f>R14</f>
        <v>-</v>
      </c>
      <c r="S13" s="15" t="str">
        <f>S14</f>
        <v>-</v>
      </c>
      <c r="T13" s="15">
        <f>T14</f>
        <v>42</v>
      </c>
      <c r="U13" s="15">
        <f>U14</f>
        <v>3</v>
      </c>
    </row>
    <row r="14" spans="1:66" s="9" customFormat="1" x14ac:dyDescent="0.55000000000000004">
      <c r="A14" s="77" t="s">
        <v>3</v>
      </c>
      <c r="B14" s="12">
        <v>392</v>
      </c>
      <c r="C14" s="11">
        <v>16.900194007329166</v>
      </c>
      <c r="D14" s="12">
        <v>23</v>
      </c>
      <c r="E14" s="12">
        <v>16</v>
      </c>
      <c r="F14" s="12">
        <v>21</v>
      </c>
      <c r="G14" s="12">
        <v>60</v>
      </c>
      <c r="H14" s="12">
        <v>9</v>
      </c>
      <c r="I14" s="12" t="s">
        <v>2</v>
      </c>
      <c r="J14" s="12">
        <v>1</v>
      </c>
      <c r="K14" s="12">
        <v>10</v>
      </c>
      <c r="L14" s="12">
        <v>111</v>
      </c>
      <c r="M14" s="12">
        <v>114</v>
      </c>
      <c r="N14" s="12">
        <v>36</v>
      </c>
      <c r="O14" s="12">
        <v>2</v>
      </c>
      <c r="P14" s="12">
        <v>2</v>
      </c>
      <c r="Q14" s="12">
        <v>12</v>
      </c>
      <c r="R14" s="12" t="s">
        <v>2</v>
      </c>
      <c r="S14" s="12" t="s">
        <v>2</v>
      </c>
      <c r="T14" s="12">
        <v>42</v>
      </c>
      <c r="U14" s="12">
        <v>3</v>
      </c>
      <c r="V14" s="9">
        <v>23195</v>
      </c>
      <c r="BN14" s="9">
        <f>SUM(BO14:BS14)</f>
        <v>0</v>
      </c>
    </row>
    <row r="15" spans="1:66" x14ac:dyDescent="0.55000000000000004">
      <c r="A15" s="8"/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66" x14ac:dyDescent="0.55000000000000004">
      <c r="A16" s="74" t="s">
        <v>1</v>
      </c>
      <c r="BN16" s="1">
        <f>SUM(BO16:BS16)</f>
        <v>0</v>
      </c>
    </row>
    <row r="17" spans="1:71" x14ac:dyDescent="0.55000000000000004">
      <c r="A17" s="74" t="s">
        <v>49</v>
      </c>
      <c r="BN17" s="1">
        <f>SUM(BO17:BS17)</f>
        <v>0</v>
      </c>
    </row>
    <row r="19" spans="1:71" x14ac:dyDescent="0.55000000000000004">
      <c r="BN19" s="1">
        <f>SUM(BO19:BS19)</f>
        <v>0</v>
      </c>
    </row>
    <row r="21" spans="1:71" x14ac:dyDescent="0.55000000000000004">
      <c r="BN21" s="1">
        <f>SUM(BO21:BS21)</f>
        <v>0</v>
      </c>
    </row>
    <row r="22" spans="1:71" s="75" customFormat="1" ht="15" customHeight="1" x14ac:dyDescent="0.55000000000000004">
      <c r="A22" s="74"/>
      <c r="B22" s="72"/>
      <c r="C22" s="73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:71" s="75" customFormat="1" ht="15" customHeight="1" x14ac:dyDescent="0.55000000000000004">
      <c r="A23" s="74"/>
      <c r="B23" s="72"/>
      <c r="C23" s="73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</row>
    <row r="24" spans="1:71" s="75" customFormat="1" ht="15" customHeight="1" x14ac:dyDescent="0.55000000000000004">
      <c r="A24" s="74"/>
      <c r="B24" s="72"/>
      <c r="C24" s="73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71" s="75" customFormat="1" ht="15" customHeight="1" x14ac:dyDescent="0.55000000000000004">
      <c r="A25" s="74"/>
      <c r="B25" s="72"/>
      <c r="C25" s="73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1:71" x14ac:dyDescent="0.55000000000000004">
      <c r="A26" s="76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71" x14ac:dyDescent="0.55000000000000004">
      <c r="A27" s="76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BN27" s="1">
        <f>SUM(BO27:BS27)</f>
        <v>0</v>
      </c>
    </row>
    <row r="28" spans="1:71" x14ac:dyDescent="0.55000000000000004">
      <c r="A28" s="76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71" x14ac:dyDescent="0.55000000000000004">
      <c r="A29" s="76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BM29" s="1" t="s">
        <v>48</v>
      </c>
      <c r="BN29" s="1">
        <f>SUM(BN1:BN27)</f>
        <v>0</v>
      </c>
      <c r="BO29" s="1">
        <f>SUM(BO1:BO27)</f>
        <v>0</v>
      </c>
      <c r="BP29" s="1">
        <f>SUM(BP1:BP27)</f>
        <v>0</v>
      </c>
      <c r="BQ29" s="1">
        <f>SUM(BQ1:BQ27)</f>
        <v>0</v>
      </c>
      <c r="BR29" s="1">
        <f>SUM(BR1:BR27)</f>
        <v>0</v>
      </c>
      <c r="BS29" s="1">
        <f>SUM(BS1:BS27)</f>
        <v>0</v>
      </c>
    </row>
  </sheetData>
  <mergeCells count="18">
    <mergeCell ref="L3:L5"/>
    <mergeCell ref="M3:M5"/>
    <mergeCell ref="T3:T5"/>
    <mergeCell ref="U3:U5"/>
    <mergeCell ref="N3:N5"/>
    <mergeCell ref="O3:O5"/>
    <mergeCell ref="P3:P5"/>
    <mergeCell ref="Q3:Q5"/>
    <mergeCell ref="R3:R5"/>
    <mergeCell ref="S3:S5"/>
    <mergeCell ref="R1:U1"/>
    <mergeCell ref="B2:C2"/>
    <mergeCell ref="D2:G2"/>
    <mergeCell ref="H2:K2"/>
    <mergeCell ref="B3:B5"/>
    <mergeCell ref="C3:C5"/>
    <mergeCell ref="D3:G3"/>
    <mergeCell ref="H3:K3"/>
  </mergeCells>
  <phoneticPr fontId="3"/>
  <pageMargins left="0.78740157480314965" right="0.37" top="0.78740157480314965" bottom="0.78740157480314965" header="0" footer="0"/>
  <pageSetup paperSize="9" orientation="landscape" r:id="rId1"/>
  <headerFooter alignWithMargins="0"/>
  <rowBreaks count="5" manualBreakCount="5">
    <brk id="62" min="137" max="167" man="1"/>
    <brk id="146" min="217" max="239" man="1"/>
    <brk id="15330" min="285" max="37458" man="1"/>
    <brk id="16342" min="289" max="38334" man="1"/>
    <brk id="16826" min="293" max="365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9"/>
  <sheetViews>
    <sheetView showGridLines="0" view="pageBreakPreview" zoomScaleNormal="25" workbookViewId="0">
      <pane xSplit="1" ySplit="5" topLeftCell="B13" activePane="bottomRight" state="frozen"/>
      <selection activeCell="A11" sqref="A11:U14"/>
      <selection pane="topRight" activeCell="A11" sqref="A11:U14"/>
      <selection pane="bottomLeft" activeCell="A11" sqref="A11:U14"/>
      <selection pane="bottomRight" activeCell="A11" sqref="A11:U14"/>
    </sheetView>
  </sheetViews>
  <sheetFormatPr defaultColWidth="11.7265625" defaultRowHeight="18" x14ac:dyDescent="0.55000000000000004"/>
  <cols>
    <col min="1" max="1" width="9.81640625" style="74" customWidth="1"/>
    <col min="2" max="2" width="6.81640625" style="72" customWidth="1"/>
    <col min="3" max="3" width="5.08984375" style="73" customWidth="1"/>
    <col min="4" max="4" width="6" style="72" customWidth="1"/>
    <col min="5" max="5" width="5.81640625" style="72" customWidth="1"/>
    <col min="6" max="9" width="5.54296875" style="72" customWidth="1"/>
    <col min="10" max="11" width="5.81640625" style="72" customWidth="1"/>
    <col min="12" max="14" width="5.54296875" style="72" customWidth="1"/>
    <col min="15" max="17" width="5.81640625" style="72" customWidth="1"/>
    <col min="18" max="18" width="5.1796875" style="72" customWidth="1"/>
    <col min="19" max="20" width="6" style="72" customWidth="1"/>
    <col min="21" max="21" width="5.1796875" style="72" customWidth="1"/>
    <col min="22" max="16384" width="11.7265625" style="1"/>
  </cols>
  <sheetData>
    <row r="1" spans="1:66" ht="18" customHeight="1" x14ac:dyDescent="0.55000000000000004">
      <c r="A1" s="71" t="s">
        <v>51</v>
      </c>
      <c r="B1" s="6"/>
      <c r="C1" s="70"/>
      <c r="D1" s="6"/>
      <c r="E1" s="6"/>
      <c r="F1" s="6"/>
      <c r="G1" s="6"/>
      <c r="H1" s="6"/>
      <c r="I1" s="96"/>
      <c r="J1" s="96"/>
      <c r="K1" s="96"/>
      <c r="L1" s="96"/>
      <c r="M1" s="96"/>
      <c r="N1" s="96"/>
      <c r="O1" s="96"/>
      <c r="P1" s="96"/>
      <c r="Q1" s="96"/>
      <c r="R1" s="69" t="s">
        <v>46</v>
      </c>
      <c r="S1" s="69"/>
      <c r="T1" s="69"/>
      <c r="U1" s="69"/>
    </row>
    <row r="2" spans="1:66" ht="15" customHeight="1" x14ac:dyDescent="0.55000000000000004">
      <c r="A2" s="95"/>
      <c r="B2" s="58" t="s">
        <v>45</v>
      </c>
      <c r="C2" s="65"/>
      <c r="D2" s="67" t="s">
        <v>44</v>
      </c>
      <c r="E2" s="60"/>
      <c r="F2" s="60"/>
      <c r="G2" s="59"/>
      <c r="H2" s="58" t="s">
        <v>43</v>
      </c>
      <c r="I2" s="66"/>
      <c r="J2" s="66"/>
      <c r="K2" s="65"/>
      <c r="L2" s="49" t="s">
        <v>42</v>
      </c>
      <c r="M2" s="49" t="s">
        <v>41</v>
      </c>
      <c r="N2" s="49" t="s">
        <v>40</v>
      </c>
      <c r="O2" s="64" t="s">
        <v>39</v>
      </c>
      <c r="P2" s="63" t="s">
        <v>38</v>
      </c>
      <c r="Q2" s="63" t="s">
        <v>37</v>
      </c>
      <c r="R2" s="63" t="s">
        <v>36</v>
      </c>
      <c r="S2" s="63" t="s">
        <v>35</v>
      </c>
      <c r="T2" s="62" t="s">
        <v>34</v>
      </c>
      <c r="U2" s="98"/>
    </row>
    <row r="3" spans="1:66" ht="15" customHeight="1" x14ac:dyDescent="0.55000000000000004">
      <c r="A3" s="84"/>
      <c r="B3" s="54" t="s">
        <v>33</v>
      </c>
      <c r="C3" s="61" t="s">
        <v>32</v>
      </c>
      <c r="D3" s="58" t="s">
        <v>31</v>
      </c>
      <c r="E3" s="60"/>
      <c r="F3" s="60"/>
      <c r="G3" s="59"/>
      <c r="H3" s="58" t="s">
        <v>30</v>
      </c>
      <c r="I3" s="57"/>
      <c r="J3" s="57"/>
      <c r="K3" s="56"/>
      <c r="L3" s="54" t="s">
        <v>29</v>
      </c>
      <c r="M3" s="54" t="s">
        <v>28</v>
      </c>
      <c r="N3" s="54" t="s">
        <v>27</v>
      </c>
      <c r="O3" s="55" t="s">
        <v>26</v>
      </c>
      <c r="P3" s="54" t="s">
        <v>25</v>
      </c>
      <c r="Q3" s="54" t="s">
        <v>24</v>
      </c>
      <c r="R3" s="54" t="s">
        <v>23</v>
      </c>
      <c r="S3" s="55" t="s">
        <v>22</v>
      </c>
      <c r="T3" s="54" t="s">
        <v>21</v>
      </c>
      <c r="U3" s="54" t="s">
        <v>16</v>
      </c>
      <c r="V3" s="32"/>
    </row>
    <row r="4" spans="1:66" s="43" customFormat="1" ht="15" customHeight="1" x14ac:dyDescent="0.2">
      <c r="A4" s="89"/>
      <c r="B4" s="45"/>
      <c r="C4" s="52"/>
      <c r="D4" s="51" t="s">
        <v>20</v>
      </c>
      <c r="E4" s="49" t="s">
        <v>19</v>
      </c>
      <c r="F4" s="49"/>
      <c r="G4" s="87"/>
      <c r="H4" s="49" t="s">
        <v>18</v>
      </c>
      <c r="I4" s="49" t="s">
        <v>17</v>
      </c>
      <c r="J4" s="88"/>
      <c r="K4" s="87"/>
      <c r="L4" s="47"/>
      <c r="M4" s="47"/>
      <c r="N4" s="45"/>
      <c r="O4" s="46"/>
      <c r="P4" s="45"/>
      <c r="Q4" s="45"/>
      <c r="R4" s="45"/>
      <c r="S4" s="46"/>
      <c r="T4" s="45"/>
      <c r="U4" s="45"/>
      <c r="V4" s="44"/>
    </row>
    <row r="5" spans="1:66" ht="138" customHeight="1" x14ac:dyDescent="0.55000000000000004">
      <c r="A5" s="84"/>
      <c r="B5" s="33"/>
      <c r="C5" s="41"/>
      <c r="D5" s="40" t="s">
        <v>14</v>
      </c>
      <c r="E5" s="39" t="s">
        <v>13</v>
      </c>
      <c r="F5" s="39" t="s">
        <v>16</v>
      </c>
      <c r="G5" s="37" t="s">
        <v>15</v>
      </c>
      <c r="H5" s="37" t="s">
        <v>12</v>
      </c>
      <c r="I5" s="37" t="s">
        <v>11</v>
      </c>
      <c r="J5" s="83" t="s">
        <v>16</v>
      </c>
      <c r="K5" s="37" t="s">
        <v>15</v>
      </c>
      <c r="L5" s="35"/>
      <c r="M5" s="35"/>
      <c r="N5" s="33"/>
      <c r="O5" s="34"/>
      <c r="P5" s="33"/>
      <c r="Q5" s="33"/>
      <c r="R5" s="33"/>
      <c r="S5" s="34"/>
      <c r="T5" s="33"/>
      <c r="U5" s="33"/>
      <c r="V5" s="32"/>
    </row>
    <row r="6" spans="1:66" ht="14.15" hidden="1" customHeight="1" x14ac:dyDescent="0.55000000000000004">
      <c r="A6" s="80" t="s">
        <v>10</v>
      </c>
      <c r="B6" s="30">
        <f>IF(SUM(G6,K6,L6:U6)=0,"-",SUM(G6,K6,L6:U6))</f>
        <v>32227</v>
      </c>
      <c r="C6" s="31">
        <f>IF(SUM(B6)=0,"-",B6/V6*1000)</f>
        <v>6.0616080725639963</v>
      </c>
      <c r="D6" s="30">
        <v>3398</v>
      </c>
      <c r="E6" s="30">
        <v>803</v>
      </c>
      <c r="F6" s="30">
        <v>2310</v>
      </c>
      <c r="G6" s="30">
        <f>IF(SUM(D6:F6)=0,"-",SUM(D6:F6))</f>
        <v>6511</v>
      </c>
      <c r="H6" s="30">
        <v>1070</v>
      </c>
      <c r="I6" s="30">
        <v>119</v>
      </c>
      <c r="J6" s="30">
        <v>185</v>
      </c>
      <c r="K6" s="30">
        <f>IF(SUM(H6:J6)=0,"-",SUM(H6:J6))</f>
        <v>1374</v>
      </c>
      <c r="L6" s="30">
        <v>5770</v>
      </c>
      <c r="M6" s="30">
        <v>10162</v>
      </c>
      <c r="N6" s="30">
        <v>2073</v>
      </c>
      <c r="O6" s="30">
        <v>151</v>
      </c>
      <c r="P6" s="30">
        <v>190</v>
      </c>
      <c r="Q6" s="30">
        <v>594</v>
      </c>
      <c r="R6" s="30">
        <v>1192</v>
      </c>
      <c r="S6" s="30">
        <v>609</v>
      </c>
      <c r="T6" s="30">
        <v>2113</v>
      </c>
      <c r="U6" s="30">
        <v>1488</v>
      </c>
      <c r="V6" s="79">
        <f>'[2]58-2'!V6</f>
        <v>5316576</v>
      </c>
    </row>
    <row r="7" spans="1:66" ht="14.15" customHeight="1" x14ac:dyDescent="0.55000000000000004">
      <c r="A7" s="80" t="s">
        <v>10</v>
      </c>
      <c r="B7" s="26">
        <f>IF(SUM(G7,K7,L7:U7)=0,"-",SUM(G7,K7,L7:U7))</f>
        <v>32227</v>
      </c>
      <c r="C7" s="27">
        <f>IF(SUM(B7)=0,"-",B7/V7*1000)</f>
        <v>6.0616080725639963</v>
      </c>
      <c r="D7" s="26">
        <v>3398</v>
      </c>
      <c r="E7" s="26">
        <v>803</v>
      </c>
      <c r="F7" s="26">
        <v>2310</v>
      </c>
      <c r="G7" s="26">
        <f>IF(SUM(D7:F7)=0,"-",SUM(D7:F7))</f>
        <v>6511</v>
      </c>
      <c r="H7" s="26">
        <v>1070</v>
      </c>
      <c r="I7" s="26">
        <v>119</v>
      </c>
      <c r="J7" s="26">
        <v>185</v>
      </c>
      <c r="K7" s="26">
        <f>IF(SUM(H7:J7)=0,"-",SUM(H7:J7))</f>
        <v>1374</v>
      </c>
      <c r="L7" s="26">
        <v>5770</v>
      </c>
      <c r="M7" s="26">
        <v>10162</v>
      </c>
      <c r="N7" s="26">
        <v>2073</v>
      </c>
      <c r="O7" s="26">
        <v>151</v>
      </c>
      <c r="P7" s="26">
        <v>190</v>
      </c>
      <c r="Q7" s="26">
        <v>594</v>
      </c>
      <c r="R7" s="26">
        <v>1192</v>
      </c>
      <c r="S7" s="26">
        <v>609</v>
      </c>
      <c r="T7" s="26">
        <v>2113</v>
      </c>
      <c r="U7" s="26">
        <v>1488</v>
      </c>
      <c r="V7" s="79">
        <v>5316576</v>
      </c>
    </row>
    <row r="8" spans="1:66" ht="14.15" customHeight="1" x14ac:dyDescent="0.55000000000000004">
      <c r="A8" s="80" t="s">
        <v>9</v>
      </c>
      <c r="B8" s="26">
        <f>SUM(B9:B10)</f>
        <v>961</v>
      </c>
      <c r="C8" s="27">
        <f>SUM(C9:C10)</f>
        <v>8.3494065926427901</v>
      </c>
      <c r="D8" s="26">
        <f>SUM(D9:D10)</f>
        <v>37</v>
      </c>
      <c r="E8" s="26">
        <f>SUM(E9:E10)</f>
        <v>14</v>
      </c>
      <c r="F8" s="26">
        <f>SUM(F9:F10)</f>
        <v>26</v>
      </c>
      <c r="G8" s="26">
        <f>SUM(G9:G10)</f>
        <v>77</v>
      </c>
      <c r="H8" s="26">
        <f>SUM(H9:H10)</f>
        <v>24</v>
      </c>
      <c r="I8" s="26">
        <f>SUM(I9:I10)</f>
        <v>5</v>
      </c>
      <c r="J8" s="26">
        <f>SUM(J9:J10)</f>
        <v>1</v>
      </c>
      <c r="K8" s="26">
        <f>SUM(K9:K10)</f>
        <v>30</v>
      </c>
      <c r="L8" s="26">
        <f>SUM(L9:L10)</f>
        <v>175</v>
      </c>
      <c r="M8" s="26">
        <f>SUM(M9:M10)</f>
        <v>474</v>
      </c>
      <c r="N8" s="26">
        <f>SUM(N9:N10)</f>
        <v>52</v>
      </c>
      <c r="O8" s="26">
        <f>SUM(O9:O10)</f>
        <v>1</v>
      </c>
      <c r="P8" s="26">
        <f>SUM(P9:P10)</f>
        <v>7</v>
      </c>
      <c r="Q8" s="26">
        <f>SUM(Q9:Q10)</f>
        <v>18</v>
      </c>
      <c r="R8" s="26">
        <f>SUM(R9:R10)</f>
        <v>27</v>
      </c>
      <c r="S8" s="26">
        <f>SUM(S9:S10)</f>
        <v>6</v>
      </c>
      <c r="T8" s="26">
        <f>SUM(T9:T10)</f>
        <v>72</v>
      </c>
      <c r="U8" s="26">
        <f>SUM(U9:U10)</f>
        <v>22</v>
      </c>
      <c r="V8" s="79">
        <v>375685</v>
      </c>
    </row>
    <row r="9" spans="1:66" ht="14.15" customHeight="1" x14ac:dyDescent="0.55000000000000004">
      <c r="A9" s="25" t="s">
        <v>8</v>
      </c>
      <c r="B9" s="22" t="str">
        <f>IF(SUM(G9,K9,L9:U9)=0,"-",SUM(G9,K9,L9:U9))</f>
        <v>-</v>
      </c>
      <c r="C9" s="23" t="str">
        <f>IF(SUM(B9)=0,"-",B9/V9*1000)</f>
        <v>-</v>
      </c>
      <c r="D9" s="22"/>
      <c r="E9" s="22"/>
      <c r="F9" s="22"/>
      <c r="G9" s="22" t="str">
        <f>IF(SUM(D9:F9)=0,"-",SUM(D9:F9))</f>
        <v>-</v>
      </c>
      <c r="H9" s="22"/>
      <c r="I9" s="22"/>
      <c r="J9" s="22"/>
      <c r="K9" s="22" t="str">
        <f>IF(SUM(H9:J9)=0,"-",SUM(H9:J9))</f>
        <v>-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79">
        <v>260587</v>
      </c>
    </row>
    <row r="10" spans="1:66" ht="14.15" customHeight="1" x14ac:dyDescent="0.55000000000000004">
      <c r="A10" s="97" t="s">
        <v>7</v>
      </c>
      <c r="B10" s="22">
        <f>IF(SUM(G10,K10,L10:U10)=0,"-",SUM(G10,K10,L10:U10))</f>
        <v>961</v>
      </c>
      <c r="C10" s="23">
        <f>IF(SUM(B10)=0,"-",B10/V10*1000)</f>
        <v>8.3494065926427901</v>
      </c>
      <c r="D10" s="22">
        <v>37</v>
      </c>
      <c r="E10" s="22">
        <v>14</v>
      </c>
      <c r="F10" s="22">
        <v>26</v>
      </c>
      <c r="G10" s="22">
        <f>IF(SUM(D10:F10)=0,"-",SUM(D10:F10))</f>
        <v>77</v>
      </c>
      <c r="H10" s="22">
        <v>24</v>
      </c>
      <c r="I10" s="22">
        <v>5</v>
      </c>
      <c r="J10" s="22">
        <v>1</v>
      </c>
      <c r="K10" s="22">
        <f>IF(SUM(H10:J10)=0,"-",SUM(H10:J10))</f>
        <v>30</v>
      </c>
      <c r="L10" s="22">
        <v>175</v>
      </c>
      <c r="M10" s="22">
        <v>474</v>
      </c>
      <c r="N10" s="22">
        <v>52</v>
      </c>
      <c r="O10" s="22">
        <v>1</v>
      </c>
      <c r="P10" s="22">
        <v>7</v>
      </c>
      <c r="Q10" s="22">
        <v>18</v>
      </c>
      <c r="R10" s="22">
        <v>27</v>
      </c>
      <c r="S10" s="22">
        <v>6</v>
      </c>
      <c r="T10" s="22">
        <v>72</v>
      </c>
      <c r="U10" s="22">
        <v>22</v>
      </c>
      <c r="V10" s="79">
        <v>115098</v>
      </c>
    </row>
    <row r="11" spans="1:66" ht="43.5" customHeight="1" x14ac:dyDescent="0.55000000000000004">
      <c r="A11" s="17" t="s">
        <v>6</v>
      </c>
      <c r="B11" s="20">
        <f>IF(SUM(G11,K11,L11:U11)=0,"-",SUM(G11,K11,L11:U11))</f>
        <v>935</v>
      </c>
      <c r="C11" s="21">
        <f>C12</f>
        <v>55.519268451992161</v>
      </c>
      <c r="D11" s="20">
        <f>D12</f>
        <v>18</v>
      </c>
      <c r="E11" s="20">
        <f>E12</f>
        <v>6</v>
      </c>
      <c r="F11" s="20">
        <f>F12</f>
        <v>26</v>
      </c>
      <c r="G11" s="20">
        <f>IF(SUM(D11:F11)=0,"-",SUM(D11:F11))</f>
        <v>50</v>
      </c>
      <c r="H11" s="20">
        <f>H12</f>
        <v>27</v>
      </c>
      <c r="I11" s="20">
        <f>I12</f>
        <v>1</v>
      </c>
      <c r="J11" s="20">
        <f>J12</f>
        <v>1</v>
      </c>
      <c r="K11" s="20">
        <f>IF(SUM(H11:J11)=0,"-",SUM(H11:J11))</f>
        <v>29</v>
      </c>
      <c r="L11" s="20">
        <f>L12</f>
        <v>253</v>
      </c>
      <c r="M11" s="20">
        <f>M12</f>
        <v>328</v>
      </c>
      <c r="N11" s="20">
        <f>N12</f>
        <v>43</v>
      </c>
      <c r="O11" s="20">
        <f>O12</f>
        <v>12</v>
      </c>
      <c r="P11" s="20">
        <f>P12</f>
        <v>2</v>
      </c>
      <c r="Q11" s="20">
        <f>Q12</f>
        <v>26</v>
      </c>
      <c r="R11" s="20">
        <f>R12</f>
        <v>13</v>
      </c>
      <c r="S11" s="20">
        <f>S12</f>
        <v>27</v>
      </c>
      <c r="T11" s="20">
        <f>T12</f>
        <v>81</v>
      </c>
      <c r="U11" s="20">
        <f>U12</f>
        <v>71</v>
      </c>
    </row>
    <row r="12" spans="1:66" ht="13.5" customHeight="1" x14ac:dyDescent="0.55000000000000004">
      <c r="A12" s="13" t="s">
        <v>5</v>
      </c>
      <c r="B12" s="18">
        <v>935</v>
      </c>
      <c r="C12" s="19">
        <v>55.519268451992161</v>
      </c>
      <c r="D12" s="18">
        <v>18</v>
      </c>
      <c r="E12" s="18">
        <v>6</v>
      </c>
      <c r="F12" s="18">
        <v>26</v>
      </c>
      <c r="G12" s="18">
        <v>50</v>
      </c>
      <c r="H12" s="18">
        <v>27</v>
      </c>
      <c r="I12" s="18">
        <v>1</v>
      </c>
      <c r="J12" s="18">
        <v>1</v>
      </c>
      <c r="K12" s="18">
        <v>29</v>
      </c>
      <c r="L12" s="18">
        <v>253</v>
      </c>
      <c r="M12" s="18">
        <v>328</v>
      </c>
      <c r="N12" s="18">
        <v>43</v>
      </c>
      <c r="O12" s="18">
        <v>12</v>
      </c>
      <c r="P12" s="18">
        <v>2</v>
      </c>
      <c r="Q12" s="18">
        <v>26</v>
      </c>
      <c r="R12" s="18">
        <v>13</v>
      </c>
      <c r="S12" s="18">
        <v>27</v>
      </c>
      <c r="T12" s="18">
        <v>81</v>
      </c>
      <c r="U12" s="18">
        <v>71</v>
      </c>
      <c r="V12" s="1">
        <v>16841</v>
      </c>
    </row>
    <row r="13" spans="1:66" ht="43.5" customHeight="1" x14ac:dyDescent="0.55000000000000004">
      <c r="A13" s="78" t="s">
        <v>4</v>
      </c>
      <c r="B13" s="15">
        <f>IF(SUM(G13,K13,L13:U13)=0,"-",SUM(G13,K13,L13:U13))</f>
        <v>409</v>
      </c>
      <c r="C13" s="16">
        <f>C14</f>
        <v>17.633110584177622</v>
      </c>
      <c r="D13" s="15">
        <f>D14</f>
        <v>38</v>
      </c>
      <c r="E13" s="15">
        <f>E14</f>
        <v>22</v>
      </c>
      <c r="F13" s="15">
        <f>F14</f>
        <v>54</v>
      </c>
      <c r="G13" s="15">
        <f>IF(SUM(D13:F13)=0,"-",SUM(D13:F13))</f>
        <v>114</v>
      </c>
      <c r="H13" s="15">
        <f>H14</f>
        <v>20</v>
      </c>
      <c r="I13" s="15" t="str">
        <f>I14</f>
        <v>-</v>
      </c>
      <c r="J13" s="15" t="str">
        <f>J14</f>
        <v>-</v>
      </c>
      <c r="K13" s="15">
        <f>IF(SUM(H13:J13)=0,"-",SUM(H13:J13))</f>
        <v>20</v>
      </c>
      <c r="L13" s="15">
        <f>L14</f>
        <v>63</v>
      </c>
      <c r="M13" s="15">
        <f>M14</f>
        <v>131</v>
      </c>
      <c r="N13" s="15">
        <f>N14</f>
        <v>23</v>
      </c>
      <c r="O13" s="15" t="str">
        <f>O14</f>
        <v>-</v>
      </c>
      <c r="P13" s="15">
        <f>P14</f>
        <v>1</v>
      </c>
      <c r="Q13" s="15">
        <f>Q14</f>
        <v>13</v>
      </c>
      <c r="R13" s="15">
        <f>R14</f>
        <v>5</v>
      </c>
      <c r="S13" s="15">
        <f>S14</f>
        <v>3</v>
      </c>
      <c r="T13" s="15">
        <f>T14</f>
        <v>27</v>
      </c>
      <c r="U13" s="15">
        <f>U14</f>
        <v>9</v>
      </c>
    </row>
    <row r="14" spans="1:66" x14ac:dyDescent="0.55000000000000004">
      <c r="A14" s="77" t="s">
        <v>3</v>
      </c>
      <c r="B14" s="12">
        <v>409</v>
      </c>
      <c r="C14" s="11">
        <v>17.633110584177622</v>
      </c>
      <c r="D14" s="12">
        <v>38</v>
      </c>
      <c r="E14" s="12">
        <v>22</v>
      </c>
      <c r="F14" s="12">
        <v>54</v>
      </c>
      <c r="G14" s="12">
        <v>114</v>
      </c>
      <c r="H14" s="12">
        <v>20</v>
      </c>
      <c r="I14" s="12" t="s">
        <v>2</v>
      </c>
      <c r="J14" s="12" t="s">
        <v>2</v>
      </c>
      <c r="K14" s="12">
        <v>20</v>
      </c>
      <c r="L14" s="12">
        <v>63</v>
      </c>
      <c r="M14" s="12">
        <v>131</v>
      </c>
      <c r="N14" s="12">
        <v>23</v>
      </c>
      <c r="O14" s="12" t="s">
        <v>2</v>
      </c>
      <c r="P14" s="12">
        <v>1</v>
      </c>
      <c r="Q14" s="12">
        <v>13</v>
      </c>
      <c r="R14" s="12">
        <v>5</v>
      </c>
      <c r="S14" s="12">
        <v>3</v>
      </c>
      <c r="T14" s="12">
        <v>27</v>
      </c>
      <c r="U14" s="12">
        <v>9</v>
      </c>
      <c r="V14" s="1">
        <v>23195</v>
      </c>
      <c r="BN14" s="1">
        <f>SUM(BO14:BS14)</f>
        <v>0</v>
      </c>
    </row>
    <row r="15" spans="1:66" x14ac:dyDescent="0.55000000000000004">
      <c r="A15" s="8"/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66" x14ac:dyDescent="0.55000000000000004">
      <c r="A16" s="3" t="s">
        <v>1</v>
      </c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BN16" s="1">
        <f>SUM(BO16:BS16)</f>
        <v>0</v>
      </c>
    </row>
    <row r="17" spans="1:71" x14ac:dyDescent="0.55000000000000004">
      <c r="A17" s="74" t="s">
        <v>0</v>
      </c>
      <c r="BN17" s="1">
        <f>SUM(BO17:BS17)</f>
        <v>0</v>
      </c>
    </row>
    <row r="19" spans="1:71" x14ac:dyDescent="0.55000000000000004">
      <c r="BN19" s="1">
        <f>SUM(BO19:BS19)</f>
        <v>0</v>
      </c>
    </row>
    <row r="21" spans="1:71" x14ac:dyDescent="0.55000000000000004">
      <c r="BN21" s="1">
        <f>SUM(BO21:BS21)</f>
        <v>0</v>
      </c>
    </row>
    <row r="22" spans="1:71" s="75" customFormat="1" ht="15" customHeight="1" x14ac:dyDescent="0.55000000000000004">
      <c r="A22" s="74"/>
      <c r="B22" s="72"/>
      <c r="C22" s="73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:71" s="75" customFormat="1" ht="15" customHeight="1" x14ac:dyDescent="0.55000000000000004">
      <c r="A23" s="74"/>
      <c r="B23" s="72"/>
      <c r="C23" s="73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</row>
    <row r="24" spans="1:71" s="75" customFormat="1" ht="15" customHeight="1" x14ac:dyDescent="0.55000000000000004">
      <c r="A24" s="74"/>
      <c r="B24" s="72"/>
      <c r="C24" s="73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71" s="75" customFormat="1" ht="15" customHeight="1" x14ac:dyDescent="0.55000000000000004">
      <c r="A25" s="74"/>
      <c r="B25" s="72"/>
      <c r="C25" s="73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1:71" x14ac:dyDescent="0.55000000000000004">
      <c r="A26" s="76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71" x14ac:dyDescent="0.55000000000000004">
      <c r="A27" s="76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BN27" s="1">
        <f>SUM(BO27:BS27)</f>
        <v>0</v>
      </c>
    </row>
    <row r="28" spans="1:71" x14ac:dyDescent="0.55000000000000004">
      <c r="A28" s="76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71" x14ac:dyDescent="0.55000000000000004">
      <c r="A29" s="76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BM29" s="1" t="s">
        <v>48</v>
      </c>
      <c r="BN29" s="1">
        <f>SUM(BN1:BN27)</f>
        <v>0</v>
      </c>
      <c r="BO29" s="1">
        <f>SUM(BO1:BO27)</f>
        <v>0</v>
      </c>
      <c r="BP29" s="1">
        <f>SUM(BP1:BP27)</f>
        <v>0</v>
      </c>
      <c r="BQ29" s="1">
        <f>SUM(BQ1:BQ27)</f>
        <v>0</v>
      </c>
      <c r="BR29" s="1">
        <f>SUM(BR1:BR27)</f>
        <v>0</v>
      </c>
      <c r="BS29" s="1">
        <f>SUM(BS1:BS27)</f>
        <v>0</v>
      </c>
    </row>
  </sheetData>
  <mergeCells count="18">
    <mergeCell ref="L3:L5"/>
    <mergeCell ref="M3:M5"/>
    <mergeCell ref="T3:T5"/>
    <mergeCell ref="U3:U5"/>
    <mergeCell ref="N3:N5"/>
    <mergeCell ref="O3:O5"/>
    <mergeCell ref="P3:P5"/>
    <mergeCell ref="Q3:Q5"/>
    <mergeCell ref="R3:R5"/>
    <mergeCell ref="S3:S5"/>
    <mergeCell ref="R1:U1"/>
    <mergeCell ref="B2:C2"/>
    <mergeCell ref="D2:G2"/>
    <mergeCell ref="H2:K2"/>
    <mergeCell ref="B3:B5"/>
    <mergeCell ref="C3:C5"/>
    <mergeCell ref="D3:G3"/>
    <mergeCell ref="H3:K3"/>
  </mergeCells>
  <phoneticPr fontId="3"/>
  <pageMargins left="0.78740157480314965" right="0.78740157480314965" top="0.78740157480314965" bottom="0.78740157480314965" header="0" footer="0"/>
  <pageSetup paperSize="9" scale="90" orientation="landscape" r:id="rId1"/>
  <headerFooter alignWithMargins="0"/>
  <rowBreaks count="5" manualBreakCount="5">
    <brk id="62" min="137" max="167" man="1"/>
    <brk id="146" min="217" max="239" man="1"/>
    <brk id="15330" min="285" max="37458" man="1"/>
    <brk id="16342" min="289" max="38334" man="1"/>
    <brk id="16826" min="293" max="365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9"/>
  <sheetViews>
    <sheetView showGridLines="0" view="pageBreakPreview" zoomScaleNormal="100" zoomScaleSheetLayoutView="100" workbookViewId="0">
      <pane xSplit="1" ySplit="7" topLeftCell="B8" activePane="bottomRight" state="frozen"/>
      <selection activeCell="A11" sqref="A11:U14"/>
      <selection pane="topRight" activeCell="A11" sqref="A11:U14"/>
      <selection pane="bottomLeft" activeCell="A11" sqref="A11:U14"/>
      <selection pane="bottomRight" activeCell="A11" sqref="A11:U14"/>
    </sheetView>
  </sheetViews>
  <sheetFormatPr defaultColWidth="11.7265625" defaultRowHeight="18" x14ac:dyDescent="0.55000000000000004"/>
  <cols>
    <col min="1" max="1" width="9.81640625" style="3" customWidth="1"/>
    <col min="2" max="2" width="6.81640625" style="1" customWidth="1"/>
    <col min="3" max="3" width="5.08984375" style="2" customWidth="1"/>
    <col min="4" max="4" width="6" style="1" customWidth="1"/>
    <col min="5" max="5" width="5.81640625" style="1" customWidth="1"/>
    <col min="6" max="9" width="5.54296875" style="1" customWidth="1"/>
    <col min="10" max="11" width="5.81640625" style="1" customWidth="1"/>
    <col min="12" max="14" width="5.54296875" style="1" customWidth="1"/>
    <col min="15" max="17" width="5.81640625" style="1" customWidth="1"/>
    <col min="18" max="18" width="5.1796875" style="1" customWidth="1"/>
    <col min="19" max="20" width="6" style="1" customWidth="1"/>
    <col min="21" max="21" width="5.1796875" style="1" customWidth="1"/>
    <col min="22" max="16384" width="11.7265625" style="1"/>
  </cols>
  <sheetData>
    <row r="1" spans="1:66" ht="18" customHeight="1" x14ac:dyDescent="0.55000000000000004">
      <c r="A1" s="71" t="s">
        <v>55</v>
      </c>
      <c r="B1" s="6"/>
      <c r="C1" s="70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9" t="s">
        <v>54</v>
      </c>
      <c r="T1" s="69"/>
      <c r="U1" s="69"/>
    </row>
    <row r="2" spans="1:66" ht="18" customHeight="1" x14ac:dyDescent="0.55000000000000004">
      <c r="A2" s="68"/>
      <c r="B2" s="58" t="s">
        <v>45</v>
      </c>
      <c r="C2" s="65"/>
      <c r="D2" s="67" t="s">
        <v>44</v>
      </c>
      <c r="E2" s="60"/>
      <c r="F2" s="60"/>
      <c r="G2" s="59"/>
      <c r="H2" s="58" t="s">
        <v>43</v>
      </c>
      <c r="I2" s="66"/>
      <c r="J2" s="66"/>
      <c r="K2" s="65"/>
      <c r="L2" s="49" t="s">
        <v>42</v>
      </c>
      <c r="M2" s="49" t="s">
        <v>41</v>
      </c>
      <c r="N2" s="49" t="s">
        <v>40</v>
      </c>
      <c r="O2" s="64" t="s">
        <v>39</v>
      </c>
      <c r="P2" s="63" t="s">
        <v>38</v>
      </c>
      <c r="Q2" s="63" t="s">
        <v>37</v>
      </c>
      <c r="R2" s="63" t="s">
        <v>36</v>
      </c>
      <c r="S2" s="63" t="s">
        <v>35</v>
      </c>
      <c r="T2" s="62" t="s">
        <v>34</v>
      </c>
      <c r="U2" s="98"/>
    </row>
    <row r="3" spans="1:66" ht="18" customHeight="1" x14ac:dyDescent="0.55000000000000004">
      <c r="A3" s="42"/>
      <c r="B3" s="54" t="s">
        <v>33</v>
      </c>
      <c r="C3" s="61" t="s">
        <v>32</v>
      </c>
      <c r="D3" s="58" t="s">
        <v>31</v>
      </c>
      <c r="E3" s="60"/>
      <c r="F3" s="60"/>
      <c r="G3" s="59"/>
      <c r="H3" s="58" t="s">
        <v>30</v>
      </c>
      <c r="I3" s="57"/>
      <c r="J3" s="57"/>
      <c r="K3" s="56"/>
      <c r="L3" s="48" t="s">
        <v>29</v>
      </c>
      <c r="M3" s="48" t="s">
        <v>28</v>
      </c>
      <c r="N3" s="48" t="s">
        <v>27</v>
      </c>
      <c r="O3" s="48" t="s">
        <v>53</v>
      </c>
      <c r="P3" s="48" t="s">
        <v>25</v>
      </c>
      <c r="Q3" s="48" t="s">
        <v>24</v>
      </c>
      <c r="R3" s="48" t="s">
        <v>23</v>
      </c>
      <c r="S3" s="48" t="s">
        <v>22</v>
      </c>
      <c r="T3" s="48" t="s">
        <v>21</v>
      </c>
      <c r="U3" s="48" t="s">
        <v>16</v>
      </c>
      <c r="V3" s="32"/>
    </row>
    <row r="4" spans="1:66" s="43" customFormat="1" ht="18" customHeight="1" x14ac:dyDescent="0.2">
      <c r="A4" s="53"/>
      <c r="B4" s="45"/>
      <c r="C4" s="52"/>
      <c r="D4" s="51" t="s">
        <v>20</v>
      </c>
      <c r="E4" s="49" t="s">
        <v>19</v>
      </c>
      <c r="F4" s="50" t="s">
        <v>16</v>
      </c>
      <c r="G4" s="48" t="s">
        <v>15</v>
      </c>
      <c r="H4" s="49" t="s">
        <v>18</v>
      </c>
      <c r="I4" s="49" t="s">
        <v>17</v>
      </c>
      <c r="J4" s="48" t="s">
        <v>16</v>
      </c>
      <c r="K4" s="48" t="s">
        <v>15</v>
      </c>
      <c r="L4" s="101"/>
      <c r="M4" s="101"/>
      <c r="N4" s="100"/>
      <c r="O4" s="100"/>
      <c r="P4" s="100"/>
      <c r="Q4" s="100"/>
      <c r="R4" s="100"/>
      <c r="S4" s="100"/>
      <c r="T4" s="100"/>
      <c r="U4" s="100"/>
      <c r="V4" s="44"/>
    </row>
    <row r="5" spans="1:66" ht="138" customHeight="1" x14ac:dyDescent="0.55000000000000004">
      <c r="A5" s="42"/>
      <c r="B5" s="33"/>
      <c r="C5" s="41"/>
      <c r="D5" s="40" t="s">
        <v>14</v>
      </c>
      <c r="E5" s="39" t="s">
        <v>13</v>
      </c>
      <c r="F5" s="38"/>
      <c r="G5" s="36"/>
      <c r="H5" s="37" t="s">
        <v>12</v>
      </c>
      <c r="I5" s="37" t="s">
        <v>11</v>
      </c>
      <c r="J5" s="36"/>
      <c r="K5" s="36"/>
      <c r="L5" s="99"/>
      <c r="M5" s="99"/>
      <c r="N5" s="36"/>
      <c r="O5" s="36"/>
      <c r="P5" s="36"/>
      <c r="Q5" s="36"/>
      <c r="R5" s="36"/>
      <c r="S5" s="36"/>
      <c r="T5" s="36"/>
      <c r="U5" s="36"/>
      <c r="V5" s="32" t="s">
        <v>52</v>
      </c>
    </row>
    <row r="6" spans="1:66" ht="14.15" hidden="1" customHeight="1" x14ac:dyDescent="0.55000000000000004">
      <c r="A6" s="80" t="s">
        <v>10</v>
      </c>
      <c r="B6" s="30">
        <f>IF(SUM(G6,K6,L6:U6)=0,"-",SUM(G6,K6,L6:U6))</f>
        <v>13107</v>
      </c>
      <c r="C6" s="31">
        <f>IF(SUM(B6)=0,"-",B6/V6*1000)</f>
        <v>2.4653084993048155</v>
      </c>
      <c r="D6" s="30">
        <v>1267</v>
      </c>
      <c r="E6" s="30">
        <v>229</v>
      </c>
      <c r="F6" s="30">
        <v>702</v>
      </c>
      <c r="G6" s="30">
        <f>IF(SUM(D6:F6)=0,"-",SUM(D6:F6))</f>
        <v>2198</v>
      </c>
      <c r="H6" s="30">
        <v>282</v>
      </c>
      <c r="I6" s="30">
        <v>79</v>
      </c>
      <c r="J6" s="30">
        <v>54</v>
      </c>
      <c r="K6" s="30">
        <f>IF(SUM(H6:J6)=0,"-",SUM(H6:J6))</f>
        <v>415</v>
      </c>
      <c r="L6" s="30">
        <v>1608</v>
      </c>
      <c r="M6" s="30">
        <v>4624</v>
      </c>
      <c r="N6" s="30">
        <v>1148</v>
      </c>
      <c r="O6" s="30">
        <v>50</v>
      </c>
      <c r="P6" s="30">
        <v>66</v>
      </c>
      <c r="Q6" s="30">
        <v>177</v>
      </c>
      <c r="R6" s="30">
        <v>806</v>
      </c>
      <c r="S6" s="30">
        <v>596</v>
      </c>
      <c r="T6" s="30">
        <v>702</v>
      </c>
      <c r="U6" s="30">
        <v>717</v>
      </c>
      <c r="V6" s="1">
        <f>'[2]58-3'!V6</f>
        <v>5316576</v>
      </c>
    </row>
    <row r="7" spans="1:66" ht="14.15" customHeight="1" x14ac:dyDescent="0.55000000000000004">
      <c r="A7" s="80" t="s">
        <v>10</v>
      </c>
      <c r="B7" s="26">
        <f>IF(SUM(G7,K7,L7:U7)=0,"-",SUM(G7,K7,L7:U7))</f>
        <v>13107</v>
      </c>
      <c r="C7" s="27">
        <f>IF(SUM(B7)=0,"-",B7/V7*1000)</f>
        <v>2.4653084993048155</v>
      </c>
      <c r="D7" s="26">
        <v>1267</v>
      </c>
      <c r="E7" s="26">
        <v>229</v>
      </c>
      <c r="F7" s="26">
        <v>702</v>
      </c>
      <c r="G7" s="26">
        <f>IF(SUM(D7:F7)=0,"-",SUM(D7:F7))</f>
        <v>2198</v>
      </c>
      <c r="H7" s="26">
        <v>282</v>
      </c>
      <c r="I7" s="26">
        <v>79</v>
      </c>
      <c r="J7" s="26">
        <v>54</v>
      </c>
      <c r="K7" s="26">
        <f>IF(SUM(H7:J7)=0,"-",SUM(H7:J7))</f>
        <v>415</v>
      </c>
      <c r="L7" s="26">
        <v>1608</v>
      </c>
      <c r="M7" s="26">
        <v>4624</v>
      </c>
      <c r="N7" s="26">
        <v>1148</v>
      </c>
      <c r="O7" s="26">
        <v>50</v>
      </c>
      <c r="P7" s="26">
        <v>66</v>
      </c>
      <c r="Q7" s="26">
        <v>177</v>
      </c>
      <c r="R7" s="26">
        <v>806</v>
      </c>
      <c r="S7" s="26">
        <v>596</v>
      </c>
      <c r="T7" s="26">
        <v>702</v>
      </c>
      <c r="U7" s="26">
        <v>717</v>
      </c>
      <c r="V7" s="1">
        <v>5316576</v>
      </c>
    </row>
    <row r="8" spans="1:66" ht="15" customHeight="1" x14ac:dyDescent="0.55000000000000004">
      <c r="A8" s="80" t="s">
        <v>9</v>
      </c>
      <c r="B8" s="26">
        <f>SUM(B9:B10)</f>
        <v>261</v>
      </c>
      <c r="C8" s="27">
        <f>SUM(C9:C10)</f>
        <v>2.2676327998748893</v>
      </c>
      <c r="D8" s="26">
        <f>SUM(D9:D10)</f>
        <v>30</v>
      </c>
      <c r="E8" s="26">
        <f>SUM(E9:E10)</f>
        <v>6</v>
      </c>
      <c r="F8" s="26">
        <f>SUM(F9:F10)</f>
        <v>16</v>
      </c>
      <c r="G8" s="26">
        <f>SUM(G9:G10)</f>
        <v>52</v>
      </c>
      <c r="H8" s="26">
        <f>SUM(H9:H10)</f>
        <v>9</v>
      </c>
      <c r="I8" s="26">
        <f>SUM(I9:I10)</f>
        <v>1</v>
      </c>
      <c r="J8" s="26">
        <f>SUM(J9:J10)</f>
        <v>1</v>
      </c>
      <c r="K8" s="26">
        <f>SUM(K9:K10)</f>
        <v>11</v>
      </c>
      <c r="L8" s="26">
        <f>SUM(L9:L10)</f>
        <v>39</v>
      </c>
      <c r="M8" s="26">
        <f>SUM(M9:M10)</f>
        <v>109</v>
      </c>
      <c r="N8" s="26">
        <f>SUM(N9:N10)</f>
        <v>16</v>
      </c>
      <c r="O8" s="26">
        <f>SUM(O9:O10)</f>
        <v>0</v>
      </c>
      <c r="P8" s="26">
        <f>SUM(P9:P10)</f>
        <v>3</v>
      </c>
      <c r="Q8" s="26">
        <f>SUM(Q9:Q10)</f>
        <v>5</v>
      </c>
      <c r="R8" s="26">
        <f>SUM(R9:R10)</f>
        <v>9</v>
      </c>
      <c r="S8" s="26">
        <f>SUM(S9:S10)</f>
        <v>3</v>
      </c>
      <c r="T8" s="26">
        <f>SUM(T9:T10)</f>
        <v>5</v>
      </c>
      <c r="U8" s="26">
        <f>SUM(U9:U10)</f>
        <v>9</v>
      </c>
      <c r="V8" s="1">
        <v>375685</v>
      </c>
    </row>
    <row r="9" spans="1:66" ht="16" customHeight="1" x14ac:dyDescent="0.55000000000000004">
      <c r="A9" s="25" t="s">
        <v>8</v>
      </c>
      <c r="B9" s="22" t="str">
        <f>IF(SUM(G9,K9,L9:U9)=0,"-",SUM(G9,K9,L9:U9))</f>
        <v>-</v>
      </c>
      <c r="C9" s="23" t="str">
        <f>IF(SUM(B9)=0,"-",B9/V9*1000)</f>
        <v>-</v>
      </c>
      <c r="D9" s="22"/>
      <c r="E9" s="22"/>
      <c r="F9" s="22"/>
      <c r="G9" s="22" t="str">
        <f>IF(SUM(D9:F9)=0,"-",SUM(D9:F9))</f>
        <v>-</v>
      </c>
      <c r="H9" s="22"/>
      <c r="I9" s="22"/>
      <c r="J9" s="22"/>
      <c r="K9" s="22" t="str">
        <f>IF(SUM(H9:J9)=0,"-",SUM(H9:J9))</f>
        <v>-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1">
        <v>260587</v>
      </c>
    </row>
    <row r="10" spans="1:66" ht="14.5" customHeight="1" x14ac:dyDescent="0.55000000000000004">
      <c r="A10" s="97" t="s">
        <v>7</v>
      </c>
      <c r="B10" s="22">
        <f>IF(SUM(G10,K10,L10:U10)=0,"-",SUM(G10,K10,L10:U10))</f>
        <v>261</v>
      </c>
      <c r="C10" s="23">
        <f>IF(SUM(B10)=0,"-",B10/V10*1000)</f>
        <v>2.2676327998748893</v>
      </c>
      <c r="D10" s="22">
        <v>30</v>
      </c>
      <c r="E10" s="22">
        <v>6</v>
      </c>
      <c r="F10" s="22">
        <v>16</v>
      </c>
      <c r="G10" s="22">
        <f>IF(SUM(D10:F10)=0,"-",SUM(D10:F10))</f>
        <v>52</v>
      </c>
      <c r="H10" s="22">
        <v>9</v>
      </c>
      <c r="I10" s="22">
        <v>1</v>
      </c>
      <c r="J10" s="22">
        <v>1</v>
      </c>
      <c r="K10" s="22">
        <f>IF(SUM(H10:J10)=0,"-",SUM(H10:J10))</f>
        <v>11</v>
      </c>
      <c r="L10" s="22">
        <v>39</v>
      </c>
      <c r="M10" s="22">
        <v>109</v>
      </c>
      <c r="N10" s="22">
        <v>16</v>
      </c>
      <c r="O10" s="22">
        <v>0</v>
      </c>
      <c r="P10" s="22">
        <v>3</v>
      </c>
      <c r="Q10" s="22">
        <v>5</v>
      </c>
      <c r="R10" s="22">
        <v>9</v>
      </c>
      <c r="S10" s="22">
        <v>3</v>
      </c>
      <c r="T10" s="22">
        <v>5</v>
      </c>
      <c r="U10" s="22">
        <v>9</v>
      </c>
      <c r="V10" s="1">
        <v>115098</v>
      </c>
    </row>
    <row r="11" spans="1:66" ht="41.5" customHeight="1" x14ac:dyDescent="0.55000000000000004">
      <c r="A11" s="17" t="s">
        <v>6</v>
      </c>
      <c r="B11" s="20">
        <f>IF(SUM(G11,K11,L11:U11)=0,"-",SUM(G11,K11,L11:U11))</f>
        <v>94</v>
      </c>
      <c r="C11" s="21">
        <f>C12</f>
        <v>5.5816162935692653</v>
      </c>
      <c r="D11" s="20">
        <f>D12</f>
        <v>15</v>
      </c>
      <c r="E11" s="20">
        <f>E12</f>
        <v>3</v>
      </c>
      <c r="F11" s="20">
        <f>F12</f>
        <v>6</v>
      </c>
      <c r="G11" s="20">
        <f>IF(SUM(D11:F11)=0,"-",SUM(D11:F11))</f>
        <v>24</v>
      </c>
      <c r="H11" s="20">
        <f>H12</f>
        <v>1</v>
      </c>
      <c r="I11" s="20">
        <f>I12</f>
        <v>1</v>
      </c>
      <c r="J11" s="20">
        <f>J12</f>
        <v>0</v>
      </c>
      <c r="K11" s="20">
        <f>IF(SUM(H11:J11)=0,"-",SUM(H11:J11))</f>
        <v>2</v>
      </c>
      <c r="L11" s="20">
        <f>L12</f>
        <v>15</v>
      </c>
      <c r="M11" s="20">
        <f>M12</f>
        <v>34</v>
      </c>
      <c r="N11" s="20">
        <f>N12</f>
        <v>6</v>
      </c>
      <c r="O11" s="20">
        <f>O12</f>
        <v>0</v>
      </c>
      <c r="P11" s="20">
        <f>P12</f>
        <v>0</v>
      </c>
      <c r="Q11" s="20">
        <f>Q12</f>
        <v>1</v>
      </c>
      <c r="R11" s="20">
        <f>R12</f>
        <v>2</v>
      </c>
      <c r="S11" s="20">
        <f>S12</f>
        <v>4</v>
      </c>
      <c r="T11" s="20">
        <f>T12</f>
        <v>4</v>
      </c>
      <c r="U11" s="20">
        <f>U12</f>
        <v>2</v>
      </c>
    </row>
    <row r="12" spans="1:66" ht="13.5" customHeight="1" x14ac:dyDescent="0.55000000000000004">
      <c r="A12" s="13" t="s">
        <v>5</v>
      </c>
      <c r="B12" s="18">
        <v>94</v>
      </c>
      <c r="C12" s="19">
        <v>5.5816162935692653</v>
      </c>
      <c r="D12" s="18">
        <v>15</v>
      </c>
      <c r="E12" s="18">
        <v>3</v>
      </c>
      <c r="F12" s="18">
        <v>6</v>
      </c>
      <c r="G12" s="18">
        <v>24</v>
      </c>
      <c r="H12" s="18">
        <v>1</v>
      </c>
      <c r="I12" s="18">
        <v>1</v>
      </c>
      <c r="J12" s="18">
        <v>0</v>
      </c>
      <c r="K12" s="18">
        <v>2</v>
      </c>
      <c r="L12" s="18">
        <v>15</v>
      </c>
      <c r="M12" s="18">
        <v>34</v>
      </c>
      <c r="N12" s="18">
        <v>6</v>
      </c>
      <c r="O12" s="18">
        <v>0</v>
      </c>
      <c r="P12" s="18">
        <v>0</v>
      </c>
      <c r="Q12" s="18">
        <v>1</v>
      </c>
      <c r="R12" s="18">
        <v>2</v>
      </c>
      <c r="S12" s="18">
        <v>4</v>
      </c>
      <c r="T12" s="18">
        <v>4</v>
      </c>
      <c r="U12" s="18">
        <v>2</v>
      </c>
      <c r="V12" s="1">
        <v>16841</v>
      </c>
    </row>
    <row r="13" spans="1:66" ht="43.5" x14ac:dyDescent="0.55000000000000004">
      <c r="A13" s="78" t="s">
        <v>4</v>
      </c>
      <c r="B13" s="15">
        <f>IF(SUM(G13,K13,L13:U13)=0,"-",SUM(G13,K13,L13:U13))</f>
        <v>60</v>
      </c>
      <c r="C13" s="16">
        <f>C14</f>
        <v>2.586764388876913</v>
      </c>
      <c r="D13" s="15">
        <f>D14</f>
        <v>10</v>
      </c>
      <c r="E13" s="15">
        <f>E14</f>
        <v>2</v>
      </c>
      <c r="F13" s="15">
        <f>F14</f>
        <v>4</v>
      </c>
      <c r="G13" s="15">
        <f>IF(SUM(D13:F13)=0,"-",SUM(D13:F13))</f>
        <v>16</v>
      </c>
      <c r="H13" s="15" t="str">
        <f>H14</f>
        <v>-</v>
      </c>
      <c r="I13" s="15" t="str">
        <f>I14</f>
        <v>-</v>
      </c>
      <c r="J13" s="15" t="str">
        <f>J14</f>
        <v>-</v>
      </c>
      <c r="K13" s="15" t="str">
        <f>IF(SUM(H13:J13)=0,"-",SUM(H13:J13))</f>
        <v>-</v>
      </c>
      <c r="L13" s="15">
        <f>L14</f>
        <v>7</v>
      </c>
      <c r="M13" s="15">
        <f>M14</f>
        <v>27</v>
      </c>
      <c r="N13" s="15">
        <f>N14</f>
        <v>3</v>
      </c>
      <c r="O13" s="15">
        <f>O14</f>
        <v>2</v>
      </c>
      <c r="P13" s="15" t="str">
        <f>P14</f>
        <v>-</v>
      </c>
      <c r="Q13" s="15">
        <f>Q14</f>
        <v>2</v>
      </c>
      <c r="R13" s="15">
        <f>R14</f>
        <v>1</v>
      </c>
      <c r="S13" s="15" t="str">
        <f>S14</f>
        <v>-</v>
      </c>
      <c r="T13" s="15">
        <f>T14</f>
        <v>2</v>
      </c>
      <c r="U13" s="15" t="str">
        <f>U14</f>
        <v>-</v>
      </c>
      <c r="BN13" s="1">
        <f>SUM(BO13:BS13)</f>
        <v>0</v>
      </c>
    </row>
    <row r="14" spans="1:66" x14ac:dyDescent="0.55000000000000004">
      <c r="A14" s="77" t="s">
        <v>3</v>
      </c>
      <c r="B14" s="12">
        <v>60</v>
      </c>
      <c r="C14" s="11">
        <v>2.586764388876913</v>
      </c>
      <c r="D14" s="12">
        <v>10</v>
      </c>
      <c r="E14" s="12">
        <v>2</v>
      </c>
      <c r="F14" s="12">
        <v>4</v>
      </c>
      <c r="G14" s="12">
        <v>16</v>
      </c>
      <c r="H14" s="12" t="s">
        <v>2</v>
      </c>
      <c r="I14" s="12" t="s">
        <v>2</v>
      </c>
      <c r="J14" s="12" t="s">
        <v>2</v>
      </c>
      <c r="K14" s="12">
        <v>0</v>
      </c>
      <c r="L14" s="12">
        <v>7</v>
      </c>
      <c r="M14" s="12">
        <v>27</v>
      </c>
      <c r="N14" s="12">
        <v>3</v>
      </c>
      <c r="O14" s="12">
        <v>2</v>
      </c>
      <c r="P14" s="12" t="s">
        <v>2</v>
      </c>
      <c r="Q14" s="12">
        <v>2</v>
      </c>
      <c r="R14" s="12">
        <v>1</v>
      </c>
      <c r="S14" s="12" t="s">
        <v>2</v>
      </c>
      <c r="T14" s="12">
        <v>2</v>
      </c>
      <c r="U14" s="12" t="s">
        <v>2</v>
      </c>
      <c r="V14" s="1">
        <v>23195</v>
      </c>
    </row>
    <row r="15" spans="1:66" x14ac:dyDescent="0.55000000000000004">
      <c r="A15" s="8"/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66" x14ac:dyDescent="0.55000000000000004">
      <c r="A16" s="8" t="s">
        <v>1</v>
      </c>
      <c r="BN16" s="1">
        <f>SUM(BO16:BS16)</f>
        <v>0</v>
      </c>
    </row>
    <row r="17" spans="1:71" x14ac:dyDescent="0.55000000000000004">
      <c r="A17" s="3" t="s">
        <v>0</v>
      </c>
      <c r="BN17" s="1">
        <f>SUM(BO17:BS17)</f>
        <v>0</v>
      </c>
    </row>
    <row r="19" spans="1:71" x14ac:dyDescent="0.55000000000000004">
      <c r="BN19" s="1">
        <f>SUM(BO19:BS19)</f>
        <v>0</v>
      </c>
    </row>
    <row r="21" spans="1:71" ht="20.149999999999999" customHeight="1" x14ac:dyDescent="0.55000000000000004">
      <c r="BN21" s="1">
        <f>SUM(BO21:BS21)</f>
        <v>0</v>
      </c>
    </row>
    <row r="22" spans="1:71" s="4" customFormat="1" ht="20.149999999999999" customHeight="1" x14ac:dyDescent="0.55000000000000004">
      <c r="A22" s="3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71" s="4" customFormat="1" ht="15" customHeight="1" x14ac:dyDescent="0.55000000000000004">
      <c r="A23" s="3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71" s="4" customFormat="1" ht="15" customHeight="1" x14ac:dyDescent="0.55000000000000004">
      <c r="A24" s="3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71" s="4" customFormat="1" ht="15" customHeight="1" x14ac:dyDescent="0.55000000000000004">
      <c r="A25" s="3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71" x14ac:dyDescent="0.5500000000000000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71" x14ac:dyDescent="0.55000000000000004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BN27" s="1">
        <f>SUM(BO27:BS27)</f>
        <v>0</v>
      </c>
    </row>
    <row r="28" spans="1:71" x14ac:dyDescent="0.55000000000000004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71" x14ac:dyDescent="0.55000000000000004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BM29" s="1" t="s">
        <v>48</v>
      </c>
      <c r="BN29" s="1">
        <f>SUM(BN1:BN27)</f>
        <v>0</v>
      </c>
      <c r="BO29" s="1">
        <f>SUM(BO1:BO27)</f>
        <v>0</v>
      </c>
      <c r="BP29" s="1">
        <f>SUM(BP1:BP27)</f>
        <v>0</v>
      </c>
      <c r="BQ29" s="1">
        <f>SUM(BQ1:BQ27)</f>
        <v>0</v>
      </c>
      <c r="BR29" s="1">
        <f>SUM(BR1:BR27)</f>
        <v>0</v>
      </c>
      <c r="BS29" s="1">
        <f>SUM(BS1:BS27)</f>
        <v>0</v>
      </c>
    </row>
  </sheetData>
  <mergeCells count="22">
    <mergeCell ref="T3:T5"/>
    <mergeCell ref="U3:U5"/>
    <mergeCell ref="F4:F5"/>
    <mergeCell ref="G4:G5"/>
    <mergeCell ref="J4:J5"/>
    <mergeCell ref="K4:K5"/>
    <mergeCell ref="S1:U1"/>
    <mergeCell ref="B2:C2"/>
    <mergeCell ref="D2:G2"/>
    <mergeCell ref="H2:K2"/>
    <mergeCell ref="B3:B5"/>
    <mergeCell ref="C3:C5"/>
    <mergeCell ref="D3:G3"/>
    <mergeCell ref="H3:K3"/>
    <mergeCell ref="L3:L5"/>
    <mergeCell ref="M3:M5"/>
    <mergeCell ref="S3:S5"/>
    <mergeCell ref="N3:N5"/>
    <mergeCell ref="O3:O5"/>
    <mergeCell ref="P3:P5"/>
    <mergeCell ref="Q3:Q5"/>
    <mergeCell ref="R3:R5"/>
  </mergeCells>
  <phoneticPr fontId="3"/>
  <pageMargins left="0.78740157480314965" right="0.78740157480314965" top="0.78740157480314965" bottom="0.78740157480314965" header="0" footer="0"/>
  <pageSetup paperSize="9" scale="90" orientation="landscape" r:id="rId1"/>
  <headerFooter alignWithMargins="0"/>
  <rowBreaks count="5" manualBreakCount="5">
    <brk id="64" min="139" max="169" man="1"/>
    <brk id="148" min="219" max="241" man="1"/>
    <brk id="52326" min="298" max="8863" man="1"/>
    <brk id="53982" min="302" max="10387" man="1"/>
    <brk id="54302" min="306" max="86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1"/>
  <sheetViews>
    <sheetView showGridLines="0" view="pageBreakPreview" topLeftCell="A3" zoomScaleNormal="100" workbookViewId="0">
      <selection activeCell="A11" sqref="A11:U14"/>
    </sheetView>
  </sheetViews>
  <sheetFormatPr defaultColWidth="8.26953125" defaultRowHeight="18" x14ac:dyDescent="0.55000000000000004"/>
  <cols>
    <col min="1" max="1" width="9.90625" style="74" customWidth="1"/>
    <col min="2" max="10" width="7.08984375" style="72" customWidth="1"/>
    <col min="11" max="16384" width="8.26953125" style="72"/>
  </cols>
  <sheetData>
    <row r="1" spans="1:22" s="1" customFormat="1" ht="18" customHeight="1" x14ac:dyDescent="0.55000000000000004">
      <c r="A1" s="71" t="s">
        <v>66</v>
      </c>
      <c r="B1" s="127"/>
      <c r="C1" s="127"/>
      <c r="D1" s="127"/>
      <c r="E1" s="127"/>
      <c r="F1" s="127"/>
      <c r="G1" s="127"/>
      <c r="H1" s="69" t="s">
        <v>54</v>
      </c>
      <c r="I1" s="69"/>
      <c r="J1" s="69"/>
    </row>
    <row r="2" spans="1:22" x14ac:dyDescent="0.55000000000000004">
      <c r="A2" s="126"/>
      <c r="B2" s="125" t="s">
        <v>65</v>
      </c>
      <c r="C2" s="124"/>
      <c r="D2" s="124"/>
      <c r="E2" s="123"/>
      <c r="F2" s="125" t="s">
        <v>64</v>
      </c>
      <c r="G2" s="124"/>
      <c r="H2" s="123"/>
      <c r="I2" s="118" t="s">
        <v>63</v>
      </c>
      <c r="J2" s="118" t="s">
        <v>62</v>
      </c>
      <c r="K2" s="96"/>
    </row>
    <row r="3" spans="1:22" x14ac:dyDescent="0.55000000000000004">
      <c r="A3" s="117"/>
      <c r="B3" s="118" t="s">
        <v>61</v>
      </c>
      <c r="C3" s="122" t="s">
        <v>60</v>
      </c>
      <c r="D3" s="122" t="s">
        <v>59</v>
      </c>
      <c r="E3" s="121" t="s">
        <v>56</v>
      </c>
      <c r="F3" s="120" t="s">
        <v>58</v>
      </c>
      <c r="G3" s="119" t="s">
        <v>57</v>
      </c>
      <c r="H3" s="118" t="s">
        <v>56</v>
      </c>
      <c r="I3" s="112"/>
      <c r="J3" s="111"/>
      <c r="K3" s="96"/>
    </row>
    <row r="4" spans="1:22" ht="11.25" customHeight="1" x14ac:dyDescent="0.55000000000000004">
      <c r="A4" s="117"/>
      <c r="B4" s="112"/>
      <c r="C4" s="116"/>
      <c r="D4" s="116"/>
      <c r="E4" s="115"/>
      <c r="F4" s="114"/>
      <c r="G4" s="113"/>
      <c r="H4" s="112"/>
      <c r="I4" s="112"/>
      <c r="J4" s="111"/>
      <c r="K4" s="96"/>
    </row>
    <row r="5" spans="1:22" ht="11.25" customHeight="1" x14ac:dyDescent="0.55000000000000004">
      <c r="A5" s="117"/>
      <c r="B5" s="112"/>
      <c r="C5" s="116"/>
      <c r="D5" s="116"/>
      <c r="E5" s="115"/>
      <c r="F5" s="114"/>
      <c r="G5" s="113"/>
      <c r="H5" s="112"/>
      <c r="I5" s="112"/>
      <c r="J5" s="111"/>
      <c r="K5" s="96"/>
    </row>
    <row r="6" spans="1:22" ht="11.25" customHeight="1" x14ac:dyDescent="0.55000000000000004">
      <c r="A6" s="117"/>
      <c r="B6" s="112"/>
      <c r="C6" s="116"/>
      <c r="D6" s="116"/>
      <c r="E6" s="115"/>
      <c r="F6" s="114"/>
      <c r="G6" s="113"/>
      <c r="H6" s="112"/>
      <c r="I6" s="112"/>
      <c r="J6" s="111"/>
      <c r="K6" s="96"/>
    </row>
    <row r="7" spans="1:22" ht="11.25" customHeight="1" x14ac:dyDescent="0.55000000000000004">
      <c r="A7" s="117"/>
      <c r="B7" s="112"/>
      <c r="C7" s="116"/>
      <c r="D7" s="116"/>
      <c r="E7" s="115"/>
      <c r="F7" s="114"/>
      <c r="G7" s="113"/>
      <c r="H7" s="112"/>
      <c r="I7" s="112"/>
      <c r="J7" s="111"/>
      <c r="K7" s="96"/>
    </row>
    <row r="8" spans="1:22" ht="11.25" customHeight="1" x14ac:dyDescent="0.55000000000000004">
      <c r="A8" s="117"/>
      <c r="B8" s="112"/>
      <c r="C8" s="116"/>
      <c r="D8" s="116"/>
      <c r="E8" s="115"/>
      <c r="F8" s="114"/>
      <c r="G8" s="113"/>
      <c r="H8" s="112"/>
      <c r="I8" s="112"/>
      <c r="J8" s="111"/>
      <c r="K8" s="96"/>
    </row>
    <row r="9" spans="1:22" ht="11.25" customHeight="1" x14ac:dyDescent="0.55000000000000004">
      <c r="A9" s="117"/>
      <c r="B9" s="112"/>
      <c r="C9" s="116"/>
      <c r="D9" s="116"/>
      <c r="E9" s="115"/>
      <c r="F9" s="114"/>
      <c r="G9" s="113"/>
      <c r="H9" s="112"/>
      <c r="I9" s="112"/>
      <c r="J9" s="111"/>
      <c r="K9" s="96"/>
    </row>
    <row r="10" spans="1:22" ht="14.25" customHeight="1" x14ac:dyDescent="0.55000000000000004">
      <c r="A10" s="110"/>
      <c r="B10" s="105"/>
      <c r="C10" s="109"/>
      <c r="D10" s="109"/>
      <c r="E10" s="108"/>
      <c r="F10" s="107"/>
      <c r="G10" s="106"/>
      <c r="H10" s="105"/>
      <c r="I10" s="105"/>
      <c r="J10" s="104"/>
      <c r="K10" s="96"/>
    </row>
    <row r="11" spans="1:22" s="103" customFormat="1" ht="14.25" customHeight="1" x14ac:dyDescent="0.55000000000000004">
      <c r="A11" s="80" t="s">
        <v>10</v>
      </c>
      <c r="B11" s="26">
        <v>39</v>
      </c>
      <c r="C11" s="26">
        <v>7577</v>
      </c>
      <c r="D11" s="26">
        <v>4986</v>
      </c>
      <c r="E11" s="26">
        <v>12602</v>
      </c>
      <c r="F11" s="26">
        <v>108604</v>
      </c>
      <c r="G11" s="26">
        <v>11589</v>
      </c>
      <c r="H11" s="26">
        <v>120193</v>
      </c>
      <c r="I11" s="26">
        <v>32227</v>
      </c>
      <c r="J11" s="26">
        <v>165022</v>
      </c>
    </row>
    <row r="12" spans="1:22" s="103" customFormat="1" ht="14.25" customHeight="1" x14ac:dyDescent="0.55000000000000004">
      <c r="A12" s="80" t="s">
        <v>9</v>
      </c>
      <c r="B12" s="26">
        <f>SUM(B13:B14)</f>
        <v>0</v>
      </c>
      <c r="C12" s="26">
        <f>SUM(C13:C14)</f>
        <v>241</v>
      </c>
      <c r="D12" s="26">
        <f>SUM(D13:D14)</f>
        <v>303</v>
      </c>
      <c r="E12" s="26">
        <f>SUM(E13:E14)</f>
        <v>544</v>
      </c>
      <c r="F12" s="26">
        <f>SUM(F13:F14)</f>
        <v>1308</v>
      </c>
      <c r="G12" s="26">
        <f>SUM(G13:G14)</f>
        <v>227</v>
      </c>
      <c r="H12" s="26">
        <f>SUM(H13:H14)</f>
        <v>1535</v>
      </c>
      <c r="I12" s="26">
        <f>SUM(I13:I14)</f>
        <v>961</v>
      </c>
      <c r="J12" s="26">
        <f>SUM(J13:J14)</f>
        <v>3040</v>
      </c>
    </row>
    <row r="13" spans="1:22" ht="14.25" customHeight="1" x14ac:dyDescent="0.55000000000000004">
      <c r="A13" s="25" t="s">
        <v>8</v>
      </c>
      <c r="B13" s="22"/>
      <c r="C13" s="22"/>
      <c r="D13" s="22"/>
      <c r="E13" s="22" t="str">
        <f>IF(SUM(B13:D13)=0,"-",SUM(B13:D13))</f>
        <v>-</v>
      </c>
      <c r="F13" s="22"/>
      <c r="G13" s="22"/>
      <c r="H13" s="22" t="str">
        <f>IF(SUM(F13:G13)=0,"-",SUM(F13:G13))</f>
        <v>-</v>
      </c>
      <c r="I13" s="22"/>
      <c r="J13" s="22" t="str">
        <f>IF(SUM(E13,H13,I13)=0,"-",SUM(E13,H13,I13))</f>
        <v>-</v>
      </c>
    </row>
    <row r="14" spans="1:22" ht="14.25" customHeight="1" x14ac:dyDescent="0.55000000000000004">
      <c r="A14" s="97" t="s">
        <v>7</v>
      </c>
      <c r="B14" s="22">
        <v>0</v>
      </c>
      <c r="C14" s="22">
        <v>241</v>
      </c>
      <c r="D14" s="22">
        <v>303</v>
      </c>
      <c r="E14" s="22">
        <f>IF(SUM(B14:D14)=0,"-",SUM(B14:D14))</f>
        <v>544</v>
      </c>
      <c r="F14" s="22">
        <v>1308</v>
      </c>
      <c r="G14" s="22">
        <v>227</v>
      </c>
      <c r="H14" s="22">
        <f>IF(SUM(F14:G14)=0,"-",SUM(F14:G14))</f>
        <v>1535</v>
      </c>
      <c r="I14" s="22">
        <v>961</v>
      </c>
      <c r="J14" s="22">
        <f>IF(SUM(E14,H14,I14)=0,"-",SUM(E14,H14,I14))</f>
        <v>3040</v>
      </c>
    </row>
    <row r="15" spans="1:22" ht="45" customHeight="1" x14ac:dyDescent="0.55000000000000004">
      <c r="A15" s="17" t="s">
        <v>6</v>
      </c>
      <c r="B15" s="21">
        <f>B16</f>
        <v>0</v>
      </c>
      <c r="C15" s="21">
        <f>C16</f>
        <v>75</v>
      </c>
      <c r="D15" s="20">
        <f>D16</f>
        <v>26</v>
      </c>
      <c r="E15" s="20">
        <f>E16</f>
        <v>101</v>
      </c>
      <c r="F15" s="20">
        <f>F16</f>
        <v>252</v>
      </c>
      <c r="G15" s="20">
        <f>IF(SUM(D15:F15)=0,"-",SUM(D15:F15))</f>
        <v>379</v>
      </c>
      <c r="H15" s="20">
        <f>H16</f>
        <v>272</v>
      </c>
      <c r="I15" s="20">
        <f>I16</f>
        <v>935</v>
      </c>
      <c r="J15" s="20">
        <f>J16</f>
        <v>1308</v>
      </c>
    </row>
    <row r="16" spans="1:22" s="1" customFormat="1" ht="14.25" customHeight="1" x14ac:dyDescent="0.55000000000000004">
      <c r="A16" s="13" t="s">
        <v>5</v>
      </c>
      <c r="B16" s="18">
        <v>0</v>
      </c>
      <c r="C16" s="19">
        <v>75</v>
      </c>
      <c r="D16" s="18">
        <v>26</v>
      </c>
      <c r="E16" s="18">
        <v>101</v>
      </c>
      <c r="F16" s="18">
        <v>252</v>
      </c>
      <c r="G16" s="18">
        <v>20</v>
      </c>
      <c r="H16" s="18">
        <v>272</v>
      </c>
      <c r="I16" s="18">
        <v>935</v>
      </c>
      <c r="J16" s="18">
        <v>1308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V16" s="6"/>
    </row>
    <row r="17" spans="1:22" s="1" customFormat="1" ht="45" customHeight="1" x14ac:dyDescent="0.55000000000000004">
      <c r="A17" s="78" t="s">
        <v>4</v>
      </c>
      <c r="B17" s="16" t="str">
        <f>B18</f>
        <v>-</v>
      </c>
      <c r="C17" s="16">
        <f>C18</f>
        <v>41</v>
      </c>
      <c r="D17" s="15">
        <f>D18</f>
        <v>57</v>
      </c>
      <c r="E17" s="15">
        <f>E18</f>
        <v>98</v>
      </c>
      <c r="F17" s="15">
        <f>F18</f>
        <v>304</v>
      </c>
      <c r="G17" s="15">
        <f>IF(SUM(D17:F17)=0,"-",SUM(D17:F17))</f>
        <v>459</v>
      </c>
      <c r="H17" s="15">
        <f>H18</f>
        <v>392</v>
      </c>
      <c r="I17" s="15">
        <f>I18</f>
        <v>410</v>
      </c>
      <c r="J17" s="15">
        <f>J18</f>
        <v>900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V17" s="6"/>
    </row>
    <row r="18" spans="1:22" x14ac:dyDescent="0.55000000000000004">
      <c r="A18" s="77" t="s">
        <v>3</v>
      </c>
      <c r="B18" s="12" t="s">
        <v>2</v>
      </c>
      <c r="C18" s="11">
        <v>41</v>
      </c>
      <c r="D18" s="12">
        <v>57</v>
      </c>
      <c r="E18" s="12">
        <v>98</v>
      </c>
      <c r="F18" s="12">
        <v>304</v>
      </c>
      <c r="G18" s="12">
        <v>88</v>
      </c>
      <c r="H18" s="12">
        <v>392</v>
      </c>
      <c r="I18" s="12">
        <v>410</v>
      </c>
      <c r="J18" s="12">
        <v>900</v>
      </c>
    </row>
    <row r="19" spans="1:22" x14ac:dyDescent="0.55000000000000004">
      <c r="A19" s="8"/>
      <c r="B19" s="6"/>
      <c r="C19" s="6"/>
      <c r="D19" s="6"/>
      <c r="E19" s="6"/>
      <c r="F19" s="6"/>
      <c r="G19" s="6"/>
      <c r="H19" s="6"/>
      <c r="I19" s="6"/>
      <c r="J19" s="6"/>
    </row>
    <row r="20" spans="1:22" x14ac:dyDescent="0.55000000000000004">
      <c r="A20" s="74" t="s">
        <v>1</v>
      </c>
      <c r="D20" s="102"/>
    </row>
    <row r="21" spans="1:22" x14ac:dyDescent="0.55000000000000004">
      <c r="A21" s="74" t="s">
        <v>1</v>
      </c>
      <c r="D21" s="102"/>
    </row>
  </sheetData>
  <mergeCells count="13">
    <mergeCell ref="C3:C10"/>
    <mergeCell ref="D3:D10"/>
    <mergeCell ref="E3:E10"/>
    <mergeCell ref="F3:F10"/>
    <mergeCell ref="G3:G10"/>
    <mergeCell ref="H3:H10"/>
    <mergeCell ref="H1:J1"/>
    <mergeCell ref="A2:A10"/>
    <mergeCell ref="B2:E2"/>
    <mergeCell ref="F2:H2"/>
    <mergeCell ref="I2:I10"/>
    <mergeCell ref="J2:J10"/>
    <mergeCell ref="B3:B10"/>
  </mergeCells>
  <phoneticPr fontId="3"/>
  <pageMargins left="0.78740157480314965" right="0.78740157480314965" top="0.78740157480314965" bottom="0.78740157480314965" header="0" footer="0"/>
  <pageSetup paperSize="9" orientation="landscape" r:id="rId1"/>
  <headerFooter alignWithMargins="0"/>
  <rowBreaks count="5" manualBreakCount="5">
    <brk id="73" min="137" max="167" man="1"/>
    <brk id="157" min="221" max="243" man="1"/>
    <brk id="5552" min="320" max="23228" man="1"/>
    <brk id="13068" min="316" max="32432" man="1"/>
    <brk id="20324" min="312" max="3976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52"/>
  <sheetViews>
    <sheetView showGridLines="0" view="pageBreakPreview" topLeftCell="A9" zoomScale="85" zoomScaleNormal="100" zoomScaleSheetLayoutView="85" workbookViewId="0">
      <selection activeCell="A11" sqref="A11:U14"/>
    </sheetView>
  </sheetViews>
  <sheetFormatPr defaultColWidth="10" defaultRowHeight="18" x14ac:dyDescent="0.55000000000000004"/>
  <cols>
    <col min="1" max="1" width="16.81640625" style="131" customWidth="1"/>
    <col min="2" max="2" width="6.6328125" style="128" customWidth="1"/>
    <col min="3" max="3" width="6.6328125" style="130" customWidth="1"/>
    <col min="4" max="14" width="6.6328125" style="128" customWidth="1"/>
    <col min="15" max="15" width="5.6328125" style="128" customWidth="1"/>
    <col min="16" max="16" width="5.453125" style="128" customWidth="1"/>
    <col min="17" max="21" width="6.6328125" style="128" customWidth="1"/>
    <col min="22" max="22" width="4.90625" style="128" customWidth="1"/>
    <col min="23" max="23" width="5.26953125" style="128" customWidth="1"/>
    <col min="24" max="36" width="6.6328125" style="128" customWidth="1"/>
    <col min="37" max="37" width="5.08984375" style="128" customWidth="1"/>
    <col min="38" max="38" width="5.36328125" style="128" customWidth="1"/>
    <col min="39" max="42" width="6.6328125" style="128" customWidth="1"/>
    <col min="43" max="44" width="9.6328125" style="128" customWidth="1"/>
    <col min="45" max="46" width="5.08984375" style="128" customWidth="1"/>
    <col min="47" max="47" width="6.453125" style="128" customWidth="1"/>
    <col min="48" max="48" width="5.36328125" style="128" customWidth="1"/>
    <col min="49" max="49" width="6.08984375" style="128" customWidth="1"/>
    <col min="50" max="52" width="5.36328125" style="128" customWidth="1"/>
    <col min="53" max="53" width="5.36328125" style="129" customWidth="1"/>
    <col min="54" max="55" width="10" style="129" customWidth="1"/>
    <col min="56" max="16384" width="10" style="128"/>
  </cols>
  <sheetData>
    <row r="1" spans="1:57" ht="30" customHeight="1" x14ac:dyDescent="0.55000000000000004">
      <c r="A1" s="252" t="s">
        <v>113</v>
      </c>
      <c r="B1" s="251"/>
      <c r="C1" s="135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71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O1" s="133"/>
      <c r="AP1" s="138" t="s">
        <v>112</v>
      </c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B1" s="134"/>
      <c r="BC1" s="133"/>
      <c r="BD1" s="133"/>
      <c r="BE1" s="133"/>
    </row>
    <row r="2" spans="1:57" ht="30" customHeight="1" x14ac:dyDescent="0.55000000000000004">
      <c r="A2" s="250"/>
      <c r="B2" s="248" t="s">
        <v>111</v>
      </c>
      <c r="C2" s="247"/>
      <c r="D2" s="247"/>
      <c r="E2" s="247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35"/>
      <c r="R2" s="235"/>
      <c r="S2" s="235"/>
      <c r="T2" s="240"/>
      <c r="U2" s="249" t="s">
        <v>110</v>
      </c>
      <c r="V2" s="249"/>
      <c r="W2" s="249"/>
      <c r="X2" s="248" t="s">
        <v>109</v>
      </c>
      <c r="Y2" s="247"/>
      <c r="Z2" s="247"/>
      <c r="AA2" s="247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5"/>
      <c r="AO2" s="244"/>
      <c r="AP2" s="243"/>
      <c r="AQ2" s="133"/>
      <c r="BA2" s="128"/>
      <c r="BB2" s="128"/>
      <c r="BC2" s="128"/>
    </row>
    <row r="3" spans="1:57" ht="30" customHeight="1" x14ac:dyDescent="0.55000000000000004">
      <c r="A3" s="242"/>
      <c r="B3" s="241" t="s">
        <v>108</v>
      </c>
      <c r="C3" s="236" t="s">
        <v>107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235"/>
      <c r="R3" s="235"/>
      <c r="S3" s="235"/>
      <c r="T3" s="240"/>
      <c r="U3" s="239" t="s">
        <v>108</v>
      </c>
      <c r="V3" s="215" t="s">
        <v>107</v>
      </c>
      <c r="W3" s="238"/>
      <c r="X3" s="237" t="s">
        <v>108</v>
      </c>
      <c r="Y3" s="236" t="s">
        <v>107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235"/>
      <c r="AO3" s="221"/>
      <c r="AP3" s="220"/>
      <c r="AQ3" s="219"/>
      <c r="BA3" s="128"/>
      <c r="BB3" s="128"/>
      <c r="BC3" s="128"/>
    </row>
    <row r="4" spans="1:57" ht="30" customHeight="1" x14ac:dyDescent="0.55000000000000004">
      <c r="A4" s="234"/>
      <c r="B4" s="208"/>
      <c r="C4" s="226" t="s">
        <v>106</v>
      </c>
      <c r="D4" s="226" t="s">
        <v>105</v>
      </c>
      <c r="E4" s="226" t="s">
        <v>104</v>
      </c>
      <c r="F4" s="226" t="s">
        <v>103</v>
      </c>
      <c r="G4" s="226" t="s">
        <v>102</v>
      </c>
      <c r="H4" s="226" t="s">
        <v>101</v>
      </c>
      <c r="I4" s="226" t="s">
        <v>100</v>
      </c>
      <c r="J4" s="226" t="s">
        <v>99</v>
      </c>
      <c r="K4" s="226" t="s">
        <v>21</v>
      </c>
      <c r="L4" s="226" t="s">
        <v>16</v>
      </c>
      <c r="M4" s="225" t="s">
        <v>98</v>
      </c>
      <c r="N4" s="233"/>
      <c r="O4" s="233"/>
      <c r="P4" s="232" t="s">
        <v>97</v>
      </c>
      <c r="Q4" s="232"/>
      <c r="R4" s="231"/>
      <c r="S4" s="230"/>
      <c r="T4" s="229"/>
      <c r="U4" s="207"/>
      <c r="V4" s="228"/>
      <c r="W4" s="227"/>
      <c r="X4" s="204"/>
      <c r="Y4" s="226" t="s">
        <v>106</v>
      </c>
      <c r="Z4" s="226" t="s">
        <v>105</v>
      </c>
      <c r="AA4" s="226" t="s">
        <v>104</v>
      </c>
      <c r="AB4" s="226" t="s">
        <v>103</v>
      </c>
      <c r="AC4" s="226" t="s">
        <v>102</v>
      </c>
      <c r="AD4" s="226" t="s">
        <v>101</v>
      </c>
      <c r="AE4" s="226" t="s">
        <v>100</v>
      </c>
      <c r="AF4" s="226" t="s">
        <v>99</v>
      </c>
      <c r="AG4" s="226" t="s">
        <v>21</v>
      </c>
      <c r="AH4" s="226" t="s">
        <v>16</v>
      </c>
      <c r="AI4" s="225" t="s">
        <v>98</v>
      </c>
      <c r="AJ4" s="224"/>
      <c r="AK4" s="224"/>
      <c r="AL4" s="223" t="s">
        <v>97</v>
      </c>
      <c r="AM4" s="223"/>
      <c r="AN4" s="222"/>
      <c r="AO4" s="221"/>
      <c r="AP4" s="220"/>
      <c r="AQ4" s="219"/>
      <c r="BA4" s="128"/>
      <c r="BB4" s="128"/>
      <c r="BC4" s="128"/>
    </row>
    <row r="5" spans="1:57" ht="30" customHeight="1" x14ac:dyDescent="0.55000000000000004">
      <c r="A5" s="209"/>
      <c r="B5" s="208"/>
      <c r="C5" s="202"/>
      <c r="D5" s="202"/>
      <c r="E5" s="202"/>
      <c r="F5" s="202"/>
      <c r="G5" s="203"/>
      <c r="H5" s="202"/>
      <c r="I5" s="202"/>
      <c r="J5" s="203"/>
      <c r="K5" s="203"/>
      <c r="L5" s="202"/>
      <c r="M5" s="201"/>
      <c r="N5" s="216" t="s">
        <v>95</v>
      </c>
      <c r="O5" s="215" t="s">
        <v>94</v>
      </c>
      <c r="P5" s="218"/>
      <c r="Q5" s="213" t="s">
        <v>93</v>
      </c>
      <c r="R5" s="212" t="s">
        <v>92</v>
      </c>
      <c r="S5" s="211" t="s">
        <v>91</v>
      </c>
      <c r="T5" s="210" t="s">
        <v>90</v>
      </c>
      <c r="U5" s="207"/>
      <c r="V5" s="206"/>
      <c r="W5" s="217" t="s">
        <v>96</v>
      </c>
      <c r="X5" s="204"/>
      <c r="Y5" s="202"/>
      <c r="Z5" s="202"/>
      <c r="AA5" s="202"/>
      <c r="AB5" s="202"/>
      <c r="AC5" s="203"/>
      <c r="AD5" s="202"/>
      <c r="AE5" s="202"/>
      <c r="AF5" s="203"/>
      <c r="AG5" s="203"/>
      <c r="AH5" s="202"/>
      <c r="AI5" s="201"/>
      <c r="AJ5" s="216" t="s">
        <v>95</v>
      </c>
      <c r="AK5" s="215" t="s">
        <v>94</v>
      </c>
      <c r="AL5" s="214"/>
      <c r="AM5" s="213" t="s">
        <v>93</v>
      </c>
      <c r="AN5" s="212" t="s">
        <v>92</v>
      </c>
      <c r="AO5" s="211" t="s">
        <v>91</v>
      </c>
      <c r="AP5" s="210" t="s">
        <v>90</v>
      </c>
      <c r="AQ5" s="133"/>
      <c r="BA5" s="128"/>
      <c r="BB5" s="128"/>
      <c r="BC5" s="128"/>
    </row>
    <row r="6" spans="1:57" ht="39.75" customHeight="1" x14ac:dyDescent="0.55000000000000004">
      <c r="A6" s="209"/>
      <c r="B6" s="208"/>
      <c r="C6" s="202"/>
      <c r="D6" s="202"/>
      <c r="E6" s="202"/>
      <c r="F6" s="202"/>
      <c r="G6" s="203"/>
      <c r="H6" s="202"/>
      <c r="I6" s="202"/>
      <c r="J6" s="203"/>
      <c r="K6" s="203"/>
      <c r="L6" s="202"/>
      <c r="M6" s="201"/>
      <c r="N6" s="200"/>
      <c r="O6" s="185"/>
      <c r="P6" s="184" t="s">
        <v>89</v>
      </c>
      <c r="Q6" s="199"/>
      <c r="R6" s="198"/>
      <c r="S6" s="197"/>
      <c r="T6" s="196"/>
      <c r="U6" s="207"/>
      <c r="V6" s="206"/>
      <c r="W6" s="205"/>
      <c r="X6" s="204"/>
      <c r="Y6" s="202"/>
      <c r="Z6" s="202"/>
      <c r="AA6" s="202"/>
      <c r="AB6" s="202"/>
      <c r="AC6" s="203"/>
      <c r="AD6" s="202"/>
      <c r="AE6" s="202"/>
      <c r="AF6" s="203"/>
      <c r="AG6" s="203"/>
      <c r="AH6" s="202"/>
      <c r="AI6" s="201"/>
      <c r="AJ6" s="200"/>
      <c r="AK6" s="185"/>
      <c r="AL6" s="184" t="s">
        <v>89</v>
      </c>
      <c r="AM6" s="199"/>
      <c r="AN6" s="198"/>
      <c r="AO6" s="197"/>
      <c r="AP6" s="196"/>
      <c r="AQ6" s="133"/>
      <c r="BA6" s="128"/>
      <c r="BB6" s="128"/>
      <c r="BC6" s="128"/>
    </row>
    <row r="7" spans="1:57" ht="39.75" customHeight="1" x14ac:dyDescent="0.55000000000000004">
      <c r="A7" s="195"/>
      <c r="B7" s="194"/>
      <c r="C7" s="188"/>
      <c r="D7" s="188"/>
      <c r="E7" s="188"/>
      <c r="F7" s="188"/>
      <c r="G7" s="189"/>
      <c r="H7" s="188"/>
      <c r="I7" s="188"/>
      <c r="J7" s="189"/>
      <c r="K7" s="189"/>
      <c r="L7" s="188"/>
      <c r="M7" s="187"/>
      <c r="N7" s="186"/>
      <c r="O7" s="185"/>
      <c r="P7" s="184" t="s">
        <v>89</v>
      </c>
      <c r="Q7" s="183"/>
      <c r="R7" s="182"/>
      <c r="S7" s="181"/>
      <c r="T7" s="180"/>
      <c r="U7" s="193"/>
      <c r="V7" s="192"/>
      <c r="W7" s="191"/>
      <c r="X7" s="190"/>
      <c r="Y7" s="188"/>
      <c r="Z7" s="188"/>
      <c r="AA7" s="188"/>
      <c r="AB7" s="188"/>
      <c r="AC7" s="189"/>
      <c r="AD7" s="188"/>
      <c r="AE7" s="188"/>
      <c r="AF7" s="189"/>
      <c r="AG7" s="189"/>
      <c r="AH7" s="188"/>
      <c r="AI7" s="187"/>
      <c r="AJ7" s="186"/>
      <c r="AK7" s="185"/>
      <c r="AL7" s="184" t="s">
        <v>89</v>
      </c>
      <c r="AM7" s="183"/>
      <c r="AN7" s="182"/>
      <c r="AO7" s="181"/>
      <c r="AP7" s="180"/>
      <c r="AQ7" s="133"/>
      <c r="BA7" s="128"/>
      <c r="BB7" s="128"/>
      <c r="BC7" s="128"/>
    </row>
    <row r="8" spans="1:57" s="172" customFormat="1" ht="30" customHeight="1" x14ac:dyDescent="0.55000000000000004">
      <c r="A8" s="175" t="s">
        <v>88</v>
      </c>
      <c r="B8" s="174">
        <v>8340</v>
      </c>
      <c r="C8" s="174">
        <v>1794</v>
      </c>
      <c r="D8" s="174">
        <v>4681</v>
      </c>
      <c r="E8" s="174">
        <v>984</v>
      </c>
      <c r="F8" s="174">
        <v>123</v>
      </c>
      <c r="G8" s="174">
        <v>167</v>
      </c>
      <c r="H8" s="174">
        <v>695</v>
      </c>
      <c r="I8" s="174">
        <v>4219</v>
      </c>
      <c r="J8" s="174">
        <v>43</v>
      </c>
      <c r="K8" s="174">
        <v>144</v>
      </c>
      <c r="L8" s="174">
        <v>9936</v>
      </c>
      <c r="M8" s="179">
        <v>22786</v>
      </c>
      <c r="N8" s="174">
        <v>737</v>
      </c>
      <c r="O8" s="174">
        <v>732</v>
      </c>
      <c r="P8" s="174">
        <v>52</v>
      </c>
      <c r="Q8" s="177">
        <v>15</v>
      </c>
      <c r="R8" s="177">
        <v>1</v>
      </c>
      <c r="S8" s="174">
        <v>362</v>
      </c>
      <c r="T8" s="174">
        <v>508</v>
      </c>
      <c r="U8" s="178">
        <v>213</v>
      </c>
      <c r="V8" s="177">
        <v>1567</v>
      </c>
      <c r="W8" s="174">
        <v>103</v>
      </c>
      <c r="X8" s="178">
        <v>4575</v>
      </c>
      <c r="Y8" s="174">
        <v>2059</v>
      </c>
      <c r="Z8" s="174">
        <v>2759</v>
      </c>
      <c r="AA8" s="174">
        <v>564</v>
      </c>
      <c r="AB8" s="174">
        <v>63</v>
      </c>
      <c r="AC8" s="174">
        <v>26</v>
      </c>
      <c r="AD8" s="174">
        <v>214</v>
      </c>
      <c r="AE8" s="174">
        <v>1355</v>
      </c>
      <c r="AF8" s="174">
        <v>9</v>
      </c>
      <c r="AG8" s="174">
        <v>86</v>
      </c>
      <c r="AH8" s="174">
        <v>4112</v>
      </c>
      <c r="AI8" s="174">
        <v>11247</v>
      </c>
      <c r="AJ8" s="174">
        <v>491</v>
      </c>
      <c r="AK8" s="174">
        <v>246</v>
      </c>
      <c r="AL8" s="174">
        <v>10</v>
      </c>
      <c r="AM8" s="177">
        <v>2</v>
      </c>
      <c r="AN8" s="177">
        <v>16</v>
      </c>
      <c r="AO8" s="176">
        <v>68</v>
      </c>
      <c r="AP8" s="176">
        <v>91</v>
      </c>
      <c r="AQ8" s="173"/>
    </row>
    <row r="9" spans="1:57" s="172" customFormat="1" ht="30" customHeight="1" x14ac:dyDescent="0.55000000000000004">
      <c r="A9" s="175" t="s">
        <v>9</v>
      </c>
      <c r="B9" s="174">
        <f>SUM(B10:B11)</f>
        <v>900</v>
      </c>
      <c r="C9" s="174">
        <f>SUM(C10:C11)</f>
        <v>10</v>
      </c>
      <c r="D9" s="174">
        <f>SUM(D10:D11)</f>
        <v>484</v>
      </c>
      <c r="E9" s="174">
        <f>SUM(E10:E11)</f>
        <v>33</v>
      </c>
      <c r="F9" s="174">
        <f>SUM(F10:F11)</f>
        <v>7</v>
      </c>
      <c r="G9" s="174">
        <f>SUM(G10:G11)</f>
        <v>19</v>
      </c>
      <c r="H9" s="174">
        <f>SUM(H10:H11)</f>
        <v>61</v>
      </c>
      <c r="I9" s="174">
        <f>SUM(I10:I11)</f>
        <v>52</v>
      </c>
      <c r="J9" s="174">
        <f>SUM(J10:J11)</f>
        <v>1</v>
      </c>
      <c r="K9" s="174">
        <f>SUM(K10:K11)</f>
        <v>5</v>
      </c>
      <c r="L9" s="174">
        <f>SUM(L10:L11)</f>
        <v>507</v>
      </c>
      <c r="M9" s="174">
        <f>SUM(M10:M11)</f>
        <v>1179</v>
      </c>
      <c r="N9" s="174">
        <f>SUM(N10:N11)</f>
        <v>25</v>
      </c>
      <c r="O9" s="174">
        <f>SUM(O10:O11)</f>
        <v>62</v>
      </c>
      <c r="P9" s="174">
        <f>SUM(P10:P11)</f>
        <v>2</v>
      </c>
      <c r="Q9" s="174">
        <f>SUM(Q10:Q11)</f>
        <v>2</v>
      </c>
      <c r="R9" s="174">
        <f>SUM(R10:R11)</f>
        <v>0</v>
      </c>
      <c r="S9" s="174">
        <f>SUM(S10:S11)</f>
        <v>16</v>
      </c>
      <c r="T9" s="174">
        <f>SUM(T10:T11)</f>
        <v>55</v>
      </c>
      <c r="U9" s="174">
        <f>SUM(U10:U11)</f>
        <v>0</v>
      </c>
      <c r="V9" s="174">
        <f>SUM(V10:V11)</f>
        <v>0</v>
      </c>
      <c r="W9" s="174">
        <f>SUM(W10:W11)</f>
        <v>0</v>
      </c>
      <c r="X9" s="174">
        <f>SUM(X10:X11)</f>
        <v>334</v>
      </c>
      <c r="Y9" s="174">
        <f>SUM(Y10:Y11)</f>
        <v>12</v>
      </c>
      <c r="Z9" s="174">
        <f>SUM(Z10:Z11)</f>
        <v>203</v>
      </c>
      <c r="AA9" s="174">
        <f>SUM(AA10:AA11)</f>
        <v>14</v>
      </c>
      <c r="AB9" s="174">
        <f>SUM(AB10:AB11)</f>
        <v>5</v>
      </c>
      <c r="AC9" s="174">
        <f>SUM(AC10:AC11)</f>
        <v>0</v>
      </c>
      <c r="AD9" s="174">
        <f>SUM(AD10:AD11)</f>
        <v>9</v>
      </c>
      <c r="AE9" s="174">
        <f>SUM(AE10:AE11)</f>
        <v>13</v>
      </c>
      <c r="AF9" s="174">
        <f>SUM(AF10:AF11)</f>
        <v>0</v>
      </c>
      <c r="AG9" s="174">
        <f>SUM(AG10:AG11)</f>
        <v>0</v>
      </c>
      <c r="AH9" s="174">
        <f>SUM(AH10:AH11)</f>
        <v>281</v>
      </c>
      <c r="AI9" s="174">
        <f>SUM(AI10:AI11)</f>
        <v>537</v>
      </c>
      <c r="AJ9" s="174">
        <f>SUM(AJ10:AJ11)</f>
        <v>22</v>
      </c>
      <c r="AK9" s="174">
        <f>SUM(AK10:AK11)</f>
        <v>17</v>
      </c>
      <c r="AL9" s="174">
        <f>SUM(AL10:AL11)</f>
        <v>0</v>
      </c>
      <c r="AM9" s="174">
        <f>SUM(AM10:AM11)</f>
        <v>0</v>
      </c>
      <c r="AN9" s="174">
        <f>SUM(AN10:AN11)</f>
        <v>0</v>
      </c>
      <c r="AO9" s="174">
        <f>SUM(AO10:AO11)</f>
        <v>7</v>
      </c>
      <c r="AP9" s="174">
        <f>SUM(AP10:AP11)</f>
        <v>18</v>
      </c>
      <c r="AQ9" s="173"/>
    </row>
    <row r="10" spans="1:57" ht="30" customHeight="1" x14ac:dyDescent="0.55000000000000004">
      <c r="A10" s="149" t="s">
        <v>8</v>
      </c>
      <c r="B10" s="147">
        <v>748</v>
      </c>
      <c r="C10" s="147">
        <v>5</v>
      </c>
      <c r="D10" s="147">
        <v>456</v>
      </c>
      <c r="E10" s="147">
        <v>12</v>
      </c>
      <c r="F10" s="147">
        <v>2</v>
      </c>
      <c r="G10" s="147">
        <v>0</v>
      </c>
      <c r="H10" s="147">
        <v>1</v>
      </c>
      <c r="I10" s="147">
        <v>39</v>
      </c>
      <c r="J10" s="147">
        <v>1</v>
      </c>
      <c r="K10" s="147">
        <v>5</v>
      </c>
      <c r="L10" s="147">
        <v>322</v>
      </c>
      <c r="M10" s="147">
        <f>IF(SUM(C10:L10)=0,"-",SUM(C10:L10))</f>
        <v>843</v>
      </c>
      <c r="N10" s="147">
        <v>10</v>
      </c>
      <c r="O10" s="147">
        <v>6</v>
      </c>
      <c r="P10" s="147">
        <v>0</v>
      </c>
      <c r="Q10" s="147">
        <v>2</v>
      </c>
      <c r="R10" s="147">
        <v>0</v>
      </c>
      <c r="S10" s="171">
        <v>12</v>
      </c>
      <c r="T10" s="171">
        <v>48</v>
      </c>
      <c r="U10" s="147">
        <v>0</v>
      </c>
      <c r="V10" s="147">
        <v>0</v>
      </c>
      <c r="W10" s="147">
        <v>0</v>
      </c>
      <c r="X10" s="147">
        <v>247</v>
      </c>
      <c r="Y10" s="147">
        <v>10</v>
      </c>
      <c r="Z10" s="147">
        <v>189</v>
      </c>
      <c r="AA10" s="147">
        <v>2</v>
      </c>
      <c r="AB10" s="147">
        <v>1</v>
      </c>
      <c r="AC10" s="147">
        <v>0</v>
      </c>
      <c r="AD10" s="147">
        <v>0</v>
      </c>
      <c r="AE10" s="147">
        <v>13</v>
      </c>
      <c r="AF10" s="147">
        <v>0</v>
      </c>
      <c r="AG10" s="147">
        <v>0</v>
      </c>
      <c r="AH10" s="148">
        <v>123</v>
      </c>
      <c r="AI10" s="148">
        <f>IF(SUM(Y10:AH10)=0,"-",SUM(Y10:AH10))</f>
        <v>338</v>
      </c>
      <c r="AJ10" s="147">
        <v>14</v>
      </c>
      <c r="AK10" s="147">
        <v>3</v>
      </c>
      <c r="AL10" s="147">
        <v>0</v>
      </c>
      <c r="AM10" s="147">
        <v>0</v>
      </c>
      <c r="AN10" s="147">
        <v>0</v>
      </c>
      <c r="AO10" s="171">
        <v>4</v>
      </c>
      <c r="AP10" s="171">
        <v>3</v>
      </c>
      <c r="AQ10" s="138"/>
      <c r="AR10" s="138"/>
      <c r="AS10" s="138"/>
      <c r="AT10" s="138"/>
      <c r="AU10" s="138"/>
      <c r="AV10" s="138"/>
      <c r="AW10" s="138"/>
      <c r="AX10" s="138"/>
      <c r="AY10" s="138"/>
      <c r="AZ10" s="134"/>
      <c r="BA10" s="133"/>
      <c r="BB10" s="133"/>
      <c r="BC10" s="133"/>
    </row>
    <row r="11" spans="1:57" ht="30" customHeight="1" x14ac:dyDescent="0.55000000000000004">
      <c r="A11" s="170" t="s">
        <v>87</v>
      </c>
      <c r="B11" s="169">
        <f>IF(SUM(B12)=0,"-",SUM(B12))</f>
        <v>152</v>
      </c>
      <c r="C11" s="169">
        <f>IF(SUM(C12)=0,"-",SUM(C12))</f>
        <v>5</v>
      </c>
      <c r="D11" s="169">
        <f>IF(SUM(D12)=0,"-",SUM(D12))</f>
        <v>28</v>
      </c>
      <c r="E11" s="169">
        <f>IF(SUM(E12)=0,"-",SUM(E12))</f>
        <v>21</v>
      </c>
      <c r="F11" s="169">
        <f>IF(SUM(F12)=0,"-",SUM(F12))</f>
        <v>5</v>
      </c>
      <c r="G11" s="169">
        <f>IF(SUM(G12)=0,"-",SUM(G12))</f>
        <v>19</v>
      </c>
      <c r="H11" s="169">
        <f>IF(SUM(H12)=0,"-",SUM(H12))</f>
        <v>60</v>
      </c>
      <c r="I11" s="169">
        <f>IF(SUM(I12)=0,"-",SUM(I12))</f>
        <v>13</v>
      </c>
      <c r="J11" s="169" t="str">
        <f>IF(SUM(J12)=0,"-",SUM(J12))</f>
        <v>-</v>
      </c>
      <c r="K11" s="169" t="str">
        <f>IF(SUM(K12)=0,"-",SUM(K12))</f>
        <v>-</v>
      </c>
      <c r="L11" s="169">
        <f>IF(SUM(L12)=0,"-",SUM(L12))</f>
        <v>185</v>
      </c>
      <c r="M11" s="169">
        <f>IF(SUM(M12)=0,"-",SUM(M12))</f>
        <v>336</v>
      </c>
      <c r="N11" s="169">
        <f>IF(SUM(N12)=0,"-",SUM(N12))</f>
        <v>15</v>
      </c>
      <c r="O11" s="169">
        <f>IF(SUM(O12)=0,"-",SUM(O12))</f>
        <v>56</v>
      </c>
      <c r="P11" s="169">
        <f>IF(SUM(P12)=0,"-",SUM(P12))</f>
        <v>2</v>
      </c>
      <c r="Q11" s="169" t="str">
        <f>IF(SUM(Q12)=0,"-",SUM(Q12))</f>
        <v>-</v>
      </c>
      <c r="R11" s="169" t="str">
        <f>IF(SUM(R12)=0,"-",SUM(R12))</f>
        <v>-</v>
      </c>
      <c r="S11" s="169">
        <f>IF(SUM(S12)=0,"-",SUM(S12))</f>
        <v>4</v>
      </c>
      <c r="T11" s="169">
        <f>IF(SUM(T12)=0,"-",SUM(T12))</f>
        <v>7</v>
      </c>
      <c r="U11" s="169" t="str">
        <f>IF(SUM(U12)=0,"-",SUM(U12))</f>
        <v>-</v>
      </c>
      <c r="V11" s="169" t="str">
        <f>IF(SUM(V12)=0,"-",SUM(V12))</f>
        <v>-</v>
      </c>
      <c r="W11" s="169" t="str">
        <f>IF(SUM(W12)=0,"-",SUM(W12))</f>
        <v>-</v>
      </c>
      <c r="X11" s="169">
        <f>IF(SUM(X12)=0,"-",SUM(X12))</f>
        <v>87</v>
      </c>
      <c r="Y11" s="169">
        <f>IF(SUM(Y12)=0,"-",SUM(Y12))</f>
        <v>2</v>
      </c>
      <c r="Z11" s="169">
        <f>IF(SUM(Z12)=0,"-",SUM(Z12))</f>
        <v>14</v>
      </c>
      <c r="AA11" s="169">
        <f>IF(SUM(AA12)=0,"-",SUM(AA12))</f>
        <v>12</v>
      </c>
      <c r="AB11" s="169">
        <f>IF(SUM(AB12)=0,"-",SUM(AB12))</f>
        <v>4</v>
      </c>
      <c r="AC11" s="169" t="str">
        <f>IF(SUM(AC12)=0,"-",SUM(AC12))</f>
        <v>-</v>
      </c>
      <c r="AD11" s="169">
        <f>IF(SUM(AD12)=0,"-",SUM(AD12))</f>
        <v>9</v>
      </c>
      <c r="AE11" s="169" t="str">
        <f>IF(SUM(AE12)=0,"-",SUM(AE12))</f>
        <v>-</v>
      </c>
      <c r="AF11" s="169" t="str">
        <f>IF(SUM(AF12)=0,"-",SUM(AF12))</f>
        <v>-</v>
      </c>
      <c r="AG11" s="169" t="str">
        <f>IF(SUM(AG12)=0,"-",SUM(AG12))</f>
        <v>-</v>
      </c>
      <c r="AH11" s="169">
        <f>IF(SUM(AH12)=0,"-",SUM(AH12))</f>
        <v>158</v>
      </c>
      <c r="AI11" s="169">
        <f>IF(SUM(AI12)=0,"-",SUM(AI12))</f>
        <v>199</v>
      </c>
      <c r="AJ11" s="169">
        <f>IF(SUM(AJ12)=0,"-",SUM(AJ12))</f>
        <v>8</v>
      </c>
      <c r="AK11" s="169">
        <f>IF(SUM(AK12)=0,"-",SUM(AK12))</f>
        <v>14</v>
      </c>
      <c r="AL11" s="169" t="str">
        <f>IF(SUM(AL12)=0,"-",SUM(AL12))</f>
        <v>-</v>
      </c>
      <c r="AM11" s="169" t="str">
        <f>IF(SUM(AM12)=0,"-",SUM(AM12))</f>
        <v>-</v>
      </c>
      <c r="AN11" s="169" t="str">
        <f>IF(SUM(AN12)=0,"-",SUM(AN12))</f>
        <v>-</v>
      </c>
      <c r="AO11" s="169">
        <f>IF(SUM(AO12)=0,"-",SUM(AO12))</f>
        <v>3</v>
      </c>
      <c r="AP11" s="169">
        <f>IF(SUM(AP12)=0,"-",SUM(AP12))</f>
        <v>15</v>
      </c>
      <c r="AQ11" s="133"/>
      <c r="BA11" s="128"/>
      <c r="BB11" s="128"/>
      <c r="BC11" s="128"/>
    </row>
    <row r="12" spans="1:57" ht="30" customHeight="1" x14ac:dyDescent="0.55000000000000004">
      <c r="A12" s="168" t="s">
        <v>86</v>
      </c>
      <c r="B12" s="147">
        <v>152</v>
      </c>
      <c r="C12" s="147">
        <v>5</v>
      </c>
      <c r="D12" s="147">
        <v>28</v>
      </c>
      <c r="E12" s="147">
        <v>21</v>
      </c>
      <c r="F12" s="147">
        <v>5</v>
      </c>
      <c r="G12" s="147">
        <v>19</v>
      </c>
      <c r="H12" s="147">
        <v>60</v>
      </c>
      <c r="I12" s="147">
        <v>13</v>
      </c>
      <c r="J12" s="147" t="s">
        <v>85</v>
      </c>
      <c r="K12" s="147" t="s">
        <v>85</v>
      </c>
      <c r="L12" s="147">
        <v>185</v>
      </c>
      <c r="M12" s="147">
        <f>SUM(C12:L12)</f>
        <v>336</v>
      </c>
      <c r="N12" s="164">
        <v>15</v>
      </c>
      <c r="O12" s="164">
        <v>56</v>
      </c>
      <c r="P12" s="147">
        <v>2</v>
      </c>
      <c r="Q12" s="164" t="s">
        <v>85</v>
      </c>
      <c r="R12" s="164" t="s">
        <v>85</v>
      </c>
      <c r="S12" s="147">
        <v>4</v>
      </c>
      <c r="T12" s="147">
        <v>7</v>
      </c>
      <c r="U12" s="167" t="s">
        <v>85</v>
      </c>
      <c r="V12" s="147" t="s">
        <v>85</v>
      </c>
      <c r="W12" s="147" t="s">
        <v>85</v>
      </c>
      <c r="X12" s="147">
        <v>87</v>
      </c>
      <c r="Y12" s="147">
        <v>2</v>
      </c>
      <c r="Z12" s="147">
        <v>14</v>
      </c>
      <c r="AA12" s="147">
        <v>12</v>
      </c>
      <c r="AB12" s="147">
        <v>4</v>
      </c>
      <c r="AC12" s="147" t="s">
        <v>85</v>
      </c>
      <c r="AD12" s="147">
        <v>9</v>
      </c>
      <c r="AE12" s="147" t="s">
        <v>85</v>
      </c>
      <c r="AF12" s="147" t="s">
        <v>85</v>
      </c>
      <c r="AG12" s="147" t="s">
        <v>85</v>
      </c>
      <c r="AH12" s="166">
        <v>158</v>
      </c>
      <c r="AI12" s="165">
        <f>SUM(Y12:AH12)</f>
        <v>199</v>
      </c>
      <c r="AJ12" s="164">
        <v>8</v>
      </c>
      <c r="AK12" s="164">
        <v>14</v>
      </c>
      <c r="AL12" s="147" t="s">
        <v>85</v>
      </c>
      <c r="AM12" s="164" t="s">
        <v>85</v>
      </c>
      <c r="AN12" s="164" t="s">
        <v>85</v>
      </c>
      <c r="AO12" s="147">
        <v>3</v>
      </c>
      <c r="AP12" s="147">
        <v>15</v>
      </c>
      <c r="AQ12" s="138"/>
      <c r="AR12" s="138"/>
      <c r="AS12" s="138"/>
      <c r="AT12" s="138"/>
      <c r="AU12" s="138"/>
      <c r="AV12" s="138"/>
      <c r="AW12" s="138"/>
      <c r="AX12" s="138"/>
      <c r="AY12" s="138"/>
      <c r="AZ12" s="134"/>
      <c r="BA12" s="133"/>
      <c r="BB12" s="133"/>
      <c r="BC12" s="133"/>
    </row>
    <row r="13" spans="1:57" s="150" customFormat="1" ht="49.5" customHeight="1" x14ac:dyDescent="0.55000000000000004">
      <c r="A13" s="156" t="s">
        <v>84</v>
      </c>
      <c r="B13" s="154">
        <f>B14</f>
        <v>124</v>
      </c>
      <c r="C13" s="154">
        <f>C14</f>
        <v>7</v>
      </c>
      <c r="D13" s="154">
        <f>D14</f>
        <v>52</v>
      </c>
      <c r="E13" s="154">
        <f>E14</f>
        <v>23</v>
      </c>
      <c r="F13" s="154" t="str">
        <f>F14</f>
        <v>-</v>
      </c>
      <c r="G13" s="154">
        <f>G14</f>
        <v>16</v>
      </c>
      <c r="H13" s="154">
        <f>H14</f>
        <v>36</v>
      </c>
      <c r="I13" s="154">
        <f>I14</f>
        <v>88</v>
      </c>
      <c r="J13" s="154">
        <f>J14</f>
        <v>2</v>
      </c>
      <c r="K13" s="154">
        <f>K14</f>
        <v>1</v>
      </c>
      <c r="L13" s="154">
        <f>L14</f>
        <v>106</v>
      </c>
      <c r="M13" s="154">
        <f>M14</f>
        <v>331</v>
      </c>
      <c r="N13" s="154">
        <f>N14</f>
        <v>16</v>
      </c>
      <c r="O13" s="154">
        <f>O14</f>
        <v>23</v>
      </c>
      <c r="P13" s="154" t="str">
        <f>P14</f>
        <v>-</v>
      </c>
      <c r="Q13" s="154" t="str">
        <f>Q14</f>
        <v>-</v>
      </c>
      <c r="R13" s="154" t="str">
        <f>R14</f>
        <v>-</v>
      </c>
      <c r="S13" s="154" t="str">
        <f>S14</f>
        <v>-</v>
      </c>
      <c r="T13" s="154" t="str">
        <f>T14</f>
        <v>-</v>
      </c>
      <c r="U13" s="154">
        <f>U14</f>
        <v>7</v>
      </c>
      <c r="V13" s="154">
        <f>V14</f>
        <v>45</v>
      </c>
      <c r="W13" s="154" t="str">
        <f>W14</f>
        <v>-</v>
      </c>
      <c r="X13" s="154">
        <f>X14</f>
        <v>91</v>
      </c>
      <c r="Y13" s="154">
        <f>Y14</f>
        <v>17</v>
      </c>
      <c r="Z13" s="154">
        <f>Z14</f>
        <v>98</v>
      </c>
      <c r="AA13" s="154">
        <f>AA14</f>
        <v>22</v>
      </c>
      <c r="AB13" s="154" t="str">
        <f>AB14</f>
        <v>-</v>
      </c>
      <c r="AC13" s="154" t="str">
        <f>AC14</f>
        <v>-</v>
      </c>
      <c r="AD13" s="154">
        <f>AD14</f>
        <v>7</v>
      </c>
      <c r="AE13" s="154">
        <f>AE14</f>
        <v>38</v>
      </c>
      <c r="AF13" s="154" t="str">
        <f>AF14</f>
        <v>-</v>
      </c>
      <c r="AG13" s="154">
        <f>AG14</f>
        <v>8</v>
      </c>
      <c r="AH13" s="155">
        <f>AH14</f>
        <v>55</v>
      </c>
      <c r="AI13" s="155">
        <f>AI14</f>
        <v>245</v>
      </c>
      <c r="AJ13" s="154">
        <f>AJ14</f>
        <v>9</v>
      </c>
      <c r="AK13" s="154">
        <f>AK14</f>
        <v>14</v>
      </c>
      <c r="AL13" s="154" t="str">
        <f>AL14</f>
        <v>-</v>
      </c>
      <c r="AM13" s="154" t="str">
        <f>AM14</f>
        <v>-</v>
      </c>
      <c r="AN13" s="154" t="str">
        <f>AN14</f>
        <v>-</v>
      </c>
      <c r="AO13" s="154" t="str">
        <f>AO14</f>
        <v>-</v>
      </c>
      <c r="AP13" s="154" t="str">
        <f>AP14</f>
        <v>-</v>
      </c>
      <c r="AQ13" s="153"/>
      <c r="AR13" s="153"/>
      <c r="AS13" s="153"/>
      <c r="AT13" s="153"/>
      <c r="AU13" s="153"/>
      <c r="AV13" s="153"/>
      <c r="AW13" s="153"/>
      <c r="AX13" s="153"/>
      <c r="AY13" s="153"/>
      <c r="AZ13" s="152"/>
      <c r="BA13" s="151"/>
      <c r="BB13" s="151"/>
      <c r="BC13" s="151"/>
    </row>
    <row r="14" spans="1:57" s="143" customFormat="1" ht="30" customHeight="1" x14ac:dyDescent="0.55000000000000004">
      <c r="A14" s="149" t="s">
        <v>83</v>
      </c>
      <c r="B14" s="162">
        <v>124</v>
      </c>
      <c r="C14" s="162">
        <v>7</v>
      </c>
      <c r="D14" s="162">
        <v>52</v>
      </c>
      <c r="E14" s="162">
        <v>23</v>
      </c>
      <c r="F14" s="162" t="s">
        <v>2</v>
      </c>
      <c r="G14" s="162">
        <v>16</v>
      </c>
      <c r="H14" s="162">
        <v>36</v>
      </c>
      <c r="I14" s="162">
        <v>88</v>
      </c>
      <c r="J14" s="162">
        <v>2</v>
      </c>
      <c r="K14" s="162">
        <v>1</v>
      </c>
      <c r="L14" s="162">
        <v>106</v>
      </c>
      <c r="M14" s="162">
        <v>331</v>
      </c>
      <c r="N14" s="162">
        <v>16</v>
      </c>
      <c r="O14" s="162">
        <v>23</v>
      </c>
      <c r="P14" s="162" t="s">
        <v>2</v>
      </c>
      <c r="Q14" s="162" t="s">
        <v>2</v>
      </c>
      <c r="R14" s="162" t="s">
        <v>2</v>
      </c>
      <c r="S14" s="162" t="s">
        <v>2</v>
      </c>
      <c r="T14" s="162" t="s">
        <v>2</v>
      </c>
      <c r="U14" s="162">
        <v>7</v>
      </c>
      <c r="V14" s="162">
        <v>45</v>
      </c>
      <c r="W14" s="162" t="s">
        <v>2</v>
      </c>
      <c r="X14" s="162">
        <v>91</v>
      </c>
      <c r="Y14" s="162">
        <v>17</v>
      </c>
      <c r="Z14" s="162">
        <v>98</v>
      </c>
      <c r="AA14" s="162">
        <v>22</v>
      </c>
      <c r="AB14" s="162" t="s">
        <v>2</v>
      </c>
      <c r="AC14" s="162" t="s">
        <v>2</v>
      </c>
      <c r="AD14" s="162">
        <v>7</v>
      </c>
      <c r="AE14" s="162">
        <v>38</v>
      </c>
      <c r="AF14" s="162" t="s">
        <v>2</v>
      </c>
      <c r="AG14" s="162">
        <v>8</v>
      </c>
      <c r="AH14" s="163">
        <v>55</v>
      </c>
      <c r="AI14" s="163">
        <v>245</v>
      </c>
      <c r="AJ14" s="162">
        <v>9</v>
      </c>
      <c r="AK14" s="162">
        <v>14</v>
      </c>
      <c r="AL14" s="162" t="s">
        <v>2</v>
      </c>
      <c r="AM14" s="162" t="s">
        <v>2</v>
      </c>
      <c r="AN14" s="162" t="s">
        <v>2</v>
      </c>
      <c r="AO14" s="162" t="s">
        <v>2</v>
      </c>
      <c r="AP14" s="162" t="s">
        <v>2</v>
      </c>
      <c r="AQ14" s="146"/>
      <c r="AR14" s="146"/>
      <c r="AS14" s="146"/>
      <c r="AT14" s="146"/>
      <c r="AU14" s="146"/>
      <c r="AV14" s="146"/>
      <c r="AW14" s="146"/>
      <c r="AX14" s="146"/>
      <c r="AY14" s="146"/>
      <c r="AZ14" s="145"/>
      <c r="BA14" s="144"/>
      <c r="BB14" s="144"/>
      <c r="BC14" s="144"/>
    </row>
    <row r="15" spans="1:57" s="143" customFormat="1" ht="30" customHeight="1" x14ac:dyDescent="0.55000000000000004">
      <c r="A15" s="149" t="s">
        <v>82</v>
      </c>
      <c r="B15" s="147">
        <v>34</v>
      </c>
      <c r="C15" s="147">
        <v>5</v>
      </c>
      <c r="D15" s="147">
        <v>27</v>
      </c>
      <c r="E15" s="147">
        <v>12</v>
      </c>
      <c r="F15" s="147">
        <v>0</v>
      </c>
      <c r="G15" s="147">
        <v>3</v>
      </c>
      <c r="H15" s="147">
        <v>1</v>
      </c>
      <c r="I15" s="147">
        <v>48</v>
      </c>
      <c r="J15" s="147">
        <v>0</v>
      </c>
      <c r="K15" s="147">
        <v>0</v>
      </c>
      <c r="L15" s="147">
        <v>60</v>
      </c>
      <c r="M15" s="147">
        <v>156</v>
      </c>
      <c r="N15" s="147">
        <v>3</v>
      </c>
      <c r="O15" s="147">
        <v>23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25</v>
      </c>
      <c r="Y15" s="147">
        <v>2</v>
      </c>
      <c r="Z15" s="147">
        <v>25</v>
      </c>
      <c r="AA15" s="147">
        <v>9</v>
      </c>
      <c r="AB15" s="147">
        <v>0</v>
      </c>
      <c r="AC15" s="147">
        <v>0</v>
      </c>
      <c r="AD15" s="147">
        <v>0</v>
      </c>
      <c r="AE15" s="147">
        <v>21</v>
      </c>
      <c r="AF15" s="147">
        <v>0</v>
      </c>
      <c r="AG15" s="147">
        <v>0</v>
      </c>
      <c r="AH15" s="147">
        <v>2</v>
      </c>
      <c r="AI15" s="147">
        <v>59</v>
      </c>
      <c r="AJ15" s="147">
        <v>1</v>
      </c>
      <c r="AK15" s="147">
        <v>14</v>
      </c>
      <c r="AL15" s="147">
        <v>0</v>
      </c>
      <c r="AM15" s="147">
        <v>0</v>
      </c>
      <c r="AN15" s="147">
        <v>0</v>
      </c>
      <c r="AO15" s="147">
        <v>0</v>
      </c>
      <c r="AP15" s="147">
        <v>0</v>
      </c>
      <c r="AQ15" s="146"/>
      <c r="AR15" s="146"/>
      <c r="AS15" s="146"/>
      <c r="AT15" s="146"/>
      <c r="AU15" s="146"/>
      <c r="AV15" s="146"/>
      <c r="AW15" s="146"/>
      <c r="AX15" s="146"/>
      <c r="AY15" s="146"/>
      <c r="AZ15" s="145"/>
      <c r="BA15" s="144"/>
      <c r="BB15" s="144"/>
      <c r="BC15" s="144"/>
    </row>
    <row r="16" spans="1:57" ht="30" customHeight="1" x14ac:dyDescent="0.55000000000000004">
      <c r="A16" s="142" t="s">
        <v>81</v>
      </c>
      <c r="B16" s="140">
        <v>9</v>
      </c>
      <c r="C16" s="140">
        <v>1</v>
      </c>
      <c r="D16" s="140">
        <v>7</v>
      </c>
      <c r="E16" s="140">
        <v>6</v>
      </c>
      <c r="F16" s="140">
        <v>0</v>
      </c>
      <c r="G16" s="140">
        <v>0</v>
      </c>
      <c r="H16" s="140">
        <v>1</v>
      </c>
      <c r="I16" s="140">
        <v>2</v>
      </c>
      <c r="J16" s="140">
        <v>0</v>
      </c>
      <c r="K16" s="140">
        <v>1</v>
      </c>
      <c r="L16" s="140">
        <v>0</v>
      </c>
      <c r="M16" s="140">
        <v>18</v>
      </c>
      <c r="N16" s="140">
        <v>4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7</v>
      </c>
      <c r="V16" s="140">
        <v>45</v>
      </c>
      <c r="W16" s="140">
        <v>0</v>
      </c>
      <c r="X16" s="140">
        <v>21</v>
      </c>
      <c r="Y16" s="140">
        <v>6</v>
      </c>
      <c r="Z16" s="140">
        <v>23</v>
      </c>
      <c r="AA16" s="140">
        <v>8</v>
      </c>
      <c r="AB16" s="140">
        <v>0</v>
      </c>
      <c r="AC16" s="140">
        <v>0</v>
      </c>
      <c r="AD16" s="140">
        <v>0</v>
      </c>
      <c r="AE16" s="140">
        <v>4</v>
      </c>
      <c r="AF16" s="140">
        <v>0</v>
      </c>
      <c r="AG16" s="140">
        <v>0</v>
      </c>
      <c r="AH16" s="141">
        <v>15</v>
      </c>
      <c r="AI16" s="141">
        <v>56</v>
      </c>
      <c r="AJ16" s="140">
        <v>4</v>
      </c>
      <c r="AK16" s="140">
        <v>0</v>
      </c>
      <c r="AL16" s="140">
        <v>0</v>
      </c>
      <c r="AM16" s="140">
        <v>0</v>
      </c>
      <c r="AN16" s="140">
        <v>0</v>
      </c>
      <c r="AO16" s="140">
        <v>0</v>
      </c>
      <c r="AP16" s="140">
        <v>0</v>
      </c>
      <c r="AQ16" s="138"/>
      <c r="AR16" s="138"/>
      <c r="AS16" s="138"/>
      <c r="AT16" s="138"/>
      <c r="AU16" s="138"/>
      <c r="AV16" s="138"/>
      <c r="AW16" s="138"/>
      <c r="AX16" s="138"/>
      <c r="AY16" s="138"/>
      <c r="AZ16" s="134"/>
      <c r="BA16" s="133"/>
      <c r="BB16" s="133"/>
      <c r="BC16" s="133"/>
    </row>
    <row r="17" spans="1:55" ht="30" customHeight="1" x14ac:dyDescent="0.55000000000000004">
      <c r="A17" s="142" t="s">
        <v>80</v>
      </c>
      <c r="B17" s="160">
        <v>22</v>
      </c>
      <c r="C17" s="160">
        <v>1</v>
      </c>
      <c r="D17" s="160">
        <v>4</v>
      </c>
      <c r="E17" s="160">
        <v>0</v>
      </c>
      <c r="F17" s="160">
        <v>0</v>
      </c>
      <c r="G17" s="160">
        <v>12</v>
      </c>
      <c r="H17" s="160">
        <v>3</v>
      </c>
      <c r="I17" s="160">
        <v>10</v>
      </c>
      <c r="J17" s="160">
        <v>0</v>
      </c>
      <c r="K17" s="160">
        <v>0</v>
      </c>
      <c r="L17" s="160">
        <v>0</v>
      </c>
      <c r="M17" s="160">
        <v>30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10</v>
      </c>
      <c r="Y17" s="160">
        <v>4</v>
      </c>
      <c r="Z17" s="160">
        <v>8</v>
      </c>
      <c r="AA17" s="160">
        <v>0</v>
      </c>
      <c r="AB17" s="160">
        <v>0</v>
      </c>
      <c r="AC17" s="160">
        <v>0</v>
      </c>
      <c r="AD17" s="160">
        <v>7</v>
      </c>
      <c r="AE17" s="160">
        <v>1</v>
      </c>
      <c r="AF17" s="160">
        <v>0</v>
      </c>
      <c r="AG17" s="160">
        <v>0</v>
      </c>
      <c r="AH17" s="161">
        <v>5</v>
      </c>
      <c r="AI17" s="161">
        <v>25</v>
      </c>
      <c r="AJ17" s="160">
        <v>0</v>
      </c>
      <c r="AK17" s="160">
        <v>0</v>
      </c>
      <c r="AL17" s="160">
        <v>0</v>
      </c>
      <c r="AM17" s="160">
        <v>0</v>
      </c>
      <c r="AN17" s="160">
        <v>0</v>
      </c>
      <c r="AO17" s="160">
        <v>0</v>
      </c>
      <c r="AP17" s="160">
        <v>0</v>
      </c>
      <c r="AQ17" s="138"/>
      <c r="AR17" s="138"/>
      <c r="AS17" s="138"/>
      <c r="AT17" s="138"/>
      <c r="AU17" s="138"/>
      <c r="AV17" s="138"/>
      <c r="AW17" s="138"/>
      <c r="AX17" s="138"/>
      <c r="AY17" s="138"/>
      <c r="AZ17" s="134"/>
      <c r="BA17" s="133"/>
      <c r="BB17" s="133"/>
      <c r="BC17" s="133"/>
    </row>
    <row r="18" spans="1:55" ht="30" customHeight="1" x14ac:dyDescent="0.55000000000000004">
      <c r="A18" s="142" t="s">
        <v>79</v>
      </c>
      <c r="B18" s="140">
        <v>8</v>
      </c>
      <c r="C18" s="140">
        <v>0</v>
      </c>
      <c r="D18" s="140">
        <v>0</v>
      </c>
      <c r="E18" s="140">
        <v>2</v>
      </c>
      <c r="F18" s="140">
        <v>0</v>
      </c>
      <c r="G18" s="140">
        <v>1</v>
      </c>
      <c r="H18" s="140">
        <v>23</v>
      </c>
      <c r="I18" s="140">
        <v>0</v>
      </c>
      <c r="J18" s="140">
        <v>0</v>
      </c>
      <c r="K18" s="140">
        <v>0</v>
      </c>
      <c r="L18" s="140">
        <v>7</v>
      </c>
      <c r="M18" s="140">
        <v>33</v>
      </c>
      <c r="N18" s="140">
        <v>7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6</v>
      </c>
      <c r="Y18" s="140">
        <v>0</v>
      </c>
      <c r="Z18" s="140">
        <v>0</v>
      </c>
      <c r="AA18" s="140">
        <v>5</v>
      </c>
      <c r="AB18" s="140">
        <v>0</v>
      </c>
      <c r="AC18" s="140">
        <v>0</v>
      </c>
      <c r="AD18" s="140">
        <v>0</v>
      </c>
      <c r="AE18" s="140">
        <v>12</v>
      </c>
      <c r="AF18" s="140">
        <v>0</v>
      </c>
      <c r="AG18" s="140">
        <v>0</v>
      </c>
      <c r="AH18" s="140">
        <v>1</v>
      </c>
      <c r="AI18" s="140">
        <v>18</v>
      </c>
      <c r="AJ18" s="140">
        <v>1</v>
      </c>
      <c r="AK18" s="140">
        <v>0</v>
      </c>
      <c r="AL18" s="140">
        <v>0</v>
      </c>
      <c r="AM18" s="140">
        <v>0</v>
      </c>
      <c r="AN18" s="140">
        <v>0</v>
      </c>
      <c r="AO18" s="140">
        <v>0</v>
      </c>
      <c r="AP18" s="140">
        <v>0</v>
      </c>
      <c r="AQ18" s="138"/>
      <c r="AR18" s="138"/>
      <c r="AS18" s="138"/>
      <c r="AT18" s="138"/>
      <c r="AU18" s="138"/>
      <c r="AV18" s="138"/>
      <c r="AW18" s="138"/>
      <c r="AX18" s="138"/>
      <c r="AY18" s="138"/>
      <c r="AZ18" s="134"/>
      <c r="BA18" s="133"/>
      <c r="BB18" s="133"/>
      <c r="BC18" s="133"/>
    </row>
    <row r="19" spans="1:55" ht="30" customHeight="1" x14ac:dyDescent="0.55000000000000004">
      <c r="A19" s="142" t="s">
        <v>78</v>
      </c>
      <c r="B19" s="140">
        <v>51</v>
      </c>
      <c r="C19" s="140">
        <v>0</v>
      </c>
      <c r="D19" s="140">
        <v>14</v>
      </c>
      <c r="E19" s="140">
        <v>3</v>
      </c>
      <c r="F19" s="140">
        <v>0</v>
      </c>
      <c r="G19" s="140">
        <v>0</v>
      </c>
      <c r="H19" s="140">
        <v>8</v>
      </c>
      <c r="I19" s="140">
        <v>28</v>
      </c>
      <c r="J19" s="140">
        <v>2</v>
      </c>
      <c r="K19" s="140">
        <v>0</v>
      </c>
      <c r="L19" s="140">
        <v>39</v>
      </c>
      <c r="M19" s="140">
        <v>94</v>
      </c>
      <c r="N19" s="140">
        <v>2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59">
        <v>0</v>
      </c>
      <c r="V19" s="140">
        <v>0</v>
      </c>
      <c r="W19" s="140">
        <v>0</v>
      </c>
      <c r="X19" s="140">
        <v>29</v>
      </c>
      <c r="Y19" s="140">
        <v>5</v>
      </c>
      <c r="Z19" s="140">
        <v>42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8</v>
      </c>
      <c r="AH19" s="141">
        <v>32</v>
      </c>
      <c r="AI19" s="158">
        <v>87</v>
      </c>
      <c r="AJ19" s="157">
        <v>3</v>
      </c>
      <c r="AK19" s="157">
        <v>0</v>
      </c>
      <c r="AL19" s="140">
        <v>0</v>
      </c>
      <c r="AM19" s="157">
        <v>0</v>
      </c>
      <c r="AN19" s="157">
        <v>0</v>
      </c>
      <c r="AO19" s="140">
        <v>0</v>
      </c>
      <c r="AP19" s="140">
        <v>0</v>
      </c>
      <c r="AQ19" s="138"/>
      <c r="AR19" s="138"/>
      <c r="AS19" s="138"/>
      <c r="AT19" s="138"/>
      <c r="AU19" s="138"/>
      <c r="AV19" s="138"/>
      <c r="AW19" s="138"/>
      <c r="AX19" s="138"/>
      <c r="AY19" s="138"/>
      <c r="AZ19" s="134"/>
      <c r="BA19" s="133"/>
      <c r="BB19" s="133"/>
      <c r="BC19" s="133"/>
    </row>
    <row r="20" spans="1:55" s="150" customFormat="1" ht="48" customHeight="1" x14ac:dyDescent="0.55000000000000004">
      <c r="A20" s="156" t="s">
        <v>77</v>
      </c>
      <c r="B20" s="154">
        <f>B21</f>
        <v>125</v>
      </c>
      <c r="C20" s="154">
        <f>C21</f>
        <v>76</v>
      </c>
      <c r="D20" s="154">
        <f>D21</f>
        <v>27</v>
      </c>
      <c r="E20" s="154">
        <f>E21</f>
        <v>23</v>
      </c>
      <c r="F20" s="154">
        <f>F21</f>
        <v>12</v>
      </c>
      <c r="G20" s="154" t="str">
        <f>G21</f>
        <v>-</v>
      </c>
      <c r="H20" s="154">
        <f>H21</f>
        <v>16</v>
      </c>
      <c r="I20" s="154">
        <f>I21</f>
        <v>7</v>
      </c>
      <c r="J20" s="154">
        <f>J21</f>
        <v>1</v>
      </c>
      <c r="K20" s="154" t="str">
        <f>K21</f>
        <v>-</v>
      </c>
      <c r="L20" s="154">
        <f>L21</f>
        <v>87</v>
      </c>
      <c r="M20" s="154">
        <f>M21</f>
        <v>249</v>
      </c>
      <c r="N20" s="154">
        <f>N21</f>
        <v>2</v>
      </c>
      <c r="O20" s="154" t="str">
        <f>O21</f>
        <v>-</v>
      </c>
      <c r="P20" s="154" t="str">
        <f>P21</f>
        <v>-</v>
      </c>
      <c r="Q20" s="154" t="str">
        <f>Q21</f>
        <v>-</v>
      </c>
      <c r="R20" s="154" t="str">
        <f>R21</f>
        <v>-</v>
      </c>
      <c r="S20" s="154">
        <f>S21</f>
        <v>2</v>
      </c>
      <c r="T20" s="154">
        <f>T21</f>
        <v>30</v>
      </c>
      <c r="U20" s="154" t="str">
        <f>U21</f>
        <v>-</v>
      </c>
      <c r="V20" s="154" t="str">
        <f>V21</f>
        <v>-</v>
      </c>
      <c r="W20" s="154" t="str">
        <f>W21</f>
        <v>-</v>
      </c>
      <c r="X20" s="154">
        <f>X21</f>
        <v>90</v>
      </c>
      <c r="Y20" s="154">
        <f>Y21</f>
        <v>84</v>
      </c>
      <c r="Z20" s="154">
        <f>Z21</f>
        <v>5</v>
      </c>
      <c r="AA20" s="154">
        <f>AA21</f>
        <v>22</v>
      </c>
      <c r="AB20" s="154">
        <f>AB21</f>
        <v>1</v>
      </c>
      <c r="AC20" s="154" t="str">
        <f>AC21</f>
        <v>-</v>
      </c>
      <c r="AD20" s="154">
        <f>AD21</f>
        <v>6</v>
      </c>
      <c r="AE20" s="154">
        <f>AE21</f>
        <v>15</v>
      </c>
      <c r="AF20" s="154" t="str">
        <f>AF21</f>
        <v>-</v>
      </c>
      <c r="AG20" s="154" t="str">
        <f>AG21</f>
        <v>-</v>
      </c>
      <c r="AH20" s="155">
        <f>AH21</f>
        <v>130</v>
      </c>
      <c r="AI20" s="155">
        <f>AI21</f>
        <v>263</v>
      </c>
      <c r="AJ20" s="154">
        <f>AJ21</f>
        <v>4</v>
      </c>
      <c r="AK20" s="154" t="str">
        <f>AK21</f>
        <v>-</v>
      </c>
      <c r="AL20" s="154" t="str">
        <f>AL21</f>
        <v>-</v>
      </c>
      <c r="AM20" s="154" t="str">
        <f>AM21</f>
        <v>-</v>
      </c>
      <c r="AN20" s="154" t="str">
        <f>AN21</f>
        <v>-</v>
      </c>
      <c r="AO20" s="154">
        <f>AO21</f>
        <v>12</v>
      </c>
      <c r="AP20" s="154">
        <f>AP21</f>
        <v>5</v>
      </c>
      <c r="AQ20" s="153"/>
      <c r="AR20" s="153"/>
      <c r="AS20" s="153"/>
      <c r="AT20" s="153"/>
      <c r="AU20" s="153"/>
      <c r="AV20" s="153"/>
      <c r="AW20" s="153"/>
      <c r="AX20" s="153"/>
      <c r="AY20" s="153"/>
      <c r="AZ20" s="152"/>
      <c r="BA20" s="151"/>
      <c r="BB20" s="151"/>
      <c r="BC20" s="151"/>
    </row>
    <row r="21" spans="1:55" s="143" customFormat="1" ht="30" customHeight="1" x14ac:dyDescent="0.55000000000000004">
      <c r="A21" s="149" t="s">
        <v>76</v>
      </c>
      <c r="B21" s="147">
        <v>125</v>
      </c>
      <c r="C21" s="147">
        <v>76</v>
      </c>
      <c r="D21" s="147">
        <v>27</v>
      </c>
      <c r="E21" s="147">
        <v>23</v>
      </c>
      <c r="F21" s="147">
        <v>12</v>
      </c>
      <c r="G21" s="147" t="s">
        <v>2</v>
      </c>
      <c r="H21" s="147">
        <v>16</v>
      </c>
      <c r="I21" s="147">
        <v>7</v>
      </c>
      <c r="J21" s="147">
        <v>1</v>
      </c>
      <c r="K21" s="147" t="s">
        <v>2</v>
      </c>
      <c r="L21" s="147">
        <v>87</v>
      </c>
      <c r="M21" s="147">
        <v>249</v>
      </c>
      <c r="N21" s="147">
        <v>2</v>
      </c>
      <c r="O21" s="147" t="s">
        <v>2</v>
      </c>
      <c r="P21" s="147" t="s">
        <v>2</v>
      </c>
      <c r="Q21" s="147" t="s">
        <v>2</v>
      </c>
      <c r="R21" s="147" t="s">
        <v>2</v>
      </c>
      <c r="S21" s="147">
        <v>2</v>
      </c>
      <c r="T21" s="147">
        <v>30</v>
      </c>
      <c r="U21" s="147" t="s">
        <v>2</v>
      </c>
      <c r="V21" s="147" t="s">
        <v>2</v>
      </c>
      <c r="W21" s="147" t="s">
        <v>2</v>
      </c>
      <c r="X21" s="147">
        <v>90</v>
      </c>
      <c r="Y21" s="147">
        <v>84</v>
      </c>
      <c r="Z21" s="147">
        <v>5</v>
      </c>
      <c r="AA21" s="147">
        <v>22</v>
      </c>
      <c r="AB21" s="147">
        <v>1</v>
      </c>
      <c r="AC21" s="147" t="s">
        <v>2</v>
      </c>
      <c r="AD21" s="147">
        <v>6</v>
      </c>
      <c r="AE21" s="147">
        <v>15</v>
      </c>
      <c r="AF21" s="147" t="s">
        <v>2</v>
      </c>
      <c r="AG21" s="147" t="s">
        <v>2</v>
      </c>
      <c r="AH21" s="148">
        <v>130</v>
      </c>
      <c r="AI21" s="148">
        <v>263</v>
      </c>
      <c r="AJ21" s="147">
        <v>4</v>
      </c>
      <c r="AK21" s="147" t="s">
        <v>2</v>
      </c>
      <c r="AL21" s="147" t="s">
        <v>2</v>
      </c>
      <c r="AM21" s="147" t="s">
        <v>2</v>
      </c>
      <c r="AN21" s="147" t="s">
        <v>2</v>
      </c>
      <c r="AO21" s="147">
        <v>12</v>
      </c>
      <c r="AP21" s="147">
        <v>5</v>
      </c>
      <c r="AQ21" s="146"/>
      <c r="AR21" s="146"/>
      <c r="AS21" s="146"/>
      <c r="AT21" s="146"/>
      <c r="AU21" s="146"/>
      <c r="AV21" s="146"/>
      <c r="AW21" s="146"/>
      <c r="AX21" s="146"/>
      <c r="AY21" s="146"/>
      <c r="AZ21" s="145"/>
      <c r="BA21" s="144"/>
      <c r="BB21" s="144"/>
      <c r="BC21" s="144"/>
    </row>
    <row r="22" spans="1:55" s="143" customFormat="1" ht="30" customHeight="1" x14ac:dyDescent="0.55000000000000004">
      <c r="A22" s="149" t="s">
        <v>75</v>
      </c>
      <c r="B22" s="147">
        <v>60</v>
      </c>
      <c r="C22" s="147" t="s">
        <v>2</v>
      </c>
      <c r="D22" s="147">
        <v>21</v>
      </c>
      <c r="E22" s="147">
        <v>18</v>
      </c>
      <c r="F22" s="147">
        <v>1</v>
      </c>
      <c r="G22" s="147" t="s">
        <v>2</v>
      </c>
      <c r="H22" s="147">
        <v>2</v>
      </c>
      <c r="I22" s="147" t="s">
        <v>2</v>
      </c>
      <c r="J22" s="147" t="s">
        <v>2</v>
      </c>
      <c r="K22" s="147" t="s">
        <v>2</v>
      </c>
      <c r="L22" s="147">
        <v>62</v>
      </c>
      <c r="M22" s="147">
        <v>104</v>
      </c>
      <c r="N22" s="147" t="s">
        <v>2</v>
      </c>
      <c r="O22" s="147" t="s">
        <v>2</v>
      </c>
      <c r="P22" s="147" t="s">
        <v>2</v>
      </c>
      <c r="Q22" s="147" t="s">
        <v>2</v>
      </c>
      <c r="R22" s="147" t="s">
        <v>2</v>
      </c>
      <c r="S22" s="147">
        <v>2</v>
      </c>
      <c r="T22" s="147" t="s">
        <v>2</v>
      </c>
      <c r="U22" s="147" t="s">
        <v>2</v>
      </c>
      <c r="V22" s="147" t="s">
        <v>2</v>
      </c>
      <c r="W22" s="147" t="s">
        <v>2</v>
      </c>
      <c r="X22" s="147">
        <v>36</v>
      </c>
      <c r="Y22" s="147" t="s">
        <v>2</v>
      </c>
      <c r="Z22" s="147" t="s">
        <v>2</v>
      </c>
      <c r="AA22" s="147">
        <v>12</v>
      </c>
      <c r="AB22" s="147" t="s">
        <v>2</v>
      </c>
      <c r="AC22" s="147" t="s">
        <v>2</v>
      </c>
      <c r="AD22" s="147" t="s">
        <v>2</v>
      </c>
      <c r="AE22" s="147" t="s">
        <v>2</v>
      </c>
      <c r="AF22" s="147" t="s">
        <v>2</v>
      </c>
      <c r="AG22" s="147" t="s">
        <v>2</v>
      </c>
      <c r="AH22" s="148">
        <v>87</v>
      </c>
      <c r="AI22" s="148">
        <v>99</v>
      </c>
      <c r="AJ22" s="147" t="s">
        <v>2</v>
      </c>
      <c r="AK22" s="147" t="s">
        <v>2</v>
      </c>
      <c r="AL22" s="147" t="s">
        <v>2</v>
      </c>
      <c r="AM22" s="147" t="s">
        <v>2</v>
      </c>
      <c r="AN22" s="147" t="s">
        <v>2</v>
      </c>
      <c r="AO22" s="147">
        <v>12</v>
      </c>
      <c r="AP22" s="147" t="s">
        <v>2</v>
      </c>
      <c r="AQ22" s="146"/>
      <c r="AR22" s="146"/>
      <c r="AS22" s="146"/>
      <c r="AT22" s="146"/>
      <c r="AU22" s="146"/>
      <c r="AV22" s="146"/>
      <c r="AW22" s="146"/>
      <c r="AX22" s="146"/>
      <c r="AY22" s="146"/>
      <c r="AZ22" s="145"/>
      <c r="BA22" s="144"/>
      <c r="BB22" s="144"/>
      <c r="BC22" s="144"/>
    </row>
    <row r="23" spans="1:55" ht="30" customHeight="1" x14ac:dyDescent="0.55000000000000004">
      <c r="A23" s="142" t="s">
        <v>74</v>
      </c>
      <c r="B23" s="140">
        <v>3</v>
      </c>
      <c r="C23" s="140" t="s">
        <v>2</v>
      </c>
      <c r="D23" s="140" t="s">
        <v>2</v>
      </c>
      <c r="E23" s="140" t="s">
        <v>2</v>
      </c>
      <c r="F23" s="140" t="s">
        <v>2</v>
      </c>
      <c r="G23" s="140" t="s">
        <v>2</v>
      </c>
      <c r="H23" s="140" t="s">
        <v>2</v>
      </c>
      <c r="I23" s="140">
        <v>3</v>
      </c>
      <c r="J23" s="140" t="s">
        <v>2</v>
      </c>
      <c r="K23" s="140" t="s">
        <v>2</v>
      </c>
      <c r="L23" s="140" t="s">
        <v>2</v>
      </c>
      <c r="M23" s="140">
        <v>3</v>
      </c>
      <c r="N23" s="140" t="s">
        <v>2</v>
      </c>
      <c r="O23" s="140" t="s">
        <v>2</v>
      </c>
      <c r="P23" s="140" t="s">
        <v>2</v>
      </c>
      <c r="Q23" s="140" t="s">
        <v>2</v>
      </c>
      <c r="R23" s="140" t="s">
        <v>2</v>
      </c>
      <c r="S23" s="140" t="s">
        <v>2</v>
      </c>
      <c r="T23" s="140">
        <v>30</v>
      </c>
      <c r="U23" s="140" t="s">
        <v>2</v>
      </c>
      <c r="V23" s="140" t="s">
        <v>2</v>
      </c>
      <c r="W23" s="140" t="s">
        <v>2</v>
      </c>
      <c r="X23" s="140" t="s">
        <v>2</v>
      </c>
      <c r="Y23" s="140" t="s">
        <v>2</v>
      </c>
      <c r="Z23" s="140" t="s">
        <v>2</v>
      </c>
      <c r="AA23" s="140" t="s">
        <v>2</v>
      </c>
      <c r="AB23" s="140" t="s">
        <v>2</v>
      </c>
      <c r="AC23" s="140" t="s">
        <v>2</v>
      </c>
      <c r="AD23" s="140" t="s">
        <v>2</v>
      </c>
      <c r="AE23" s="140" t="s">
        <v>2</v>
      </c>
      <c r="AF23" s="140" t="s">
        <v>2</v>
      </c>
      <c r="AG23" s="140" t="s">
        <v>2</v>
      </c>
      <c r="AH23" s="141" t="s">
        <v>2</v>
      </c>
      <c r="AI23" s="141" t="s">
        <v>2</v>
      </c>
      <c r="AJ23" s="140" t="s">
        <v>2</v>
      </c>
      <c r="AK23" s="140" t="s">
        <v>2</v>
      </c>
      <c r="AL23" s="140" t="s">
        <v>2</v>
      </c>
      <c r="AM23" s="140" t="s">
        <v>2</v>
      </c>
      <c r="AN23" s="140" t="s">
        <v>2</v>
      </c>
      <c r="AO23" s="140" t="s">
        <v>2</v>
      </c>
      <c r="AP23" s="140">
        <v>5</v>
      </c>
      <c r="AQ23" s="138"/>
      <c r="AR23" s="138"/>
      <c r="AS23" s="138"/>
      <c r="AT23" s="138"/>
      <c r="AU23" s="138"/>
      <c r="AV23" s="138"/>
      <c r="AW23" s="138"/>
      <c r="AX23" s="138"/>
      <c r="AY23" s="138"/>
      <c r="AZ23" s="134"/>
      <c r="BA23" s="133"/>
      <c r="BB23" s="133"/>
      <c r="BC23" s="133"/>
    </row>
    <row r="24" spans="1:55" ht="30" customHeight="1" x14ac:dyDescent="0.55000000000000004">
      <c r="A24" s="142" t="s">
        <v>73</v>
      </c>
      <c r="B24" s="140">
        <v>2</v>
      </c>
      <c r="C24" s="140" t="s">
        <v>2</v>
      </c>
      <c r="D24" s="140" t="s">
        <v>2</v>
      </c>
      <c r="E24" s="140" t="s">
        <v>2</v>
      </c>
      <c r="F24" s="140" t="s">
        <v>2</v>
      </c>
      <c r="G24" s="140" t="s">
        <v>2</v>
      </c>
      <c r="H24" s="140" t="s">
        <v>2</v>
      </c>
      <c r="I24" s="140" t="s">
        <v>2</v>
      </c>
      <c r="J24" s="140" t="s">
        <v>2</v>
      </c>
      <c r="K24" s="140" t="s">
        <v>2</v>
      </c>
      <c r="L24" s="140">
        <v>4</v>
      </c>
      <c r="M24" s="140">
        <v>4</v>
      </c>
      <c r="N24" s="140" t="s">
        <v>2</v>
      </c>
      <c r="O24" s="140" t="s">
        <v>2</v>
      </c>
      <c r="P24" s="140" t="s">
        <v>2</v>
      </c>
      <c r="Q24" s="140" t="s">
        <v>2</v>
      </c>
      <c r="R24" s="140" t="s">
        <v>2</v>
      </c>
      <c r="S24" s="140" t="s">
        <v>2</v>
      </c>
      <c r="T24" s="140" t="s">
        <v>2</v>
      </c>
      <c r="U24" s="140" t="s">
        <v>2</v>
      </c>
      <c r="V24" s="140" t="s">
        <v>2</v>
      </c>
      <c r="W24" s="140" t="s">
        <v>2</v>
      </c>
      <c r="X24" s="140">
        <v>3</v>
      </c>
      <c r="Y24" s="140">
        <v>1</v>
      </c>
      <c r="Z24" s="140" t="s">
        <v>2</v>
      </c>
      <c r="AA24" s="140">
        <v>6</v>
      </c>
      <c r="AB24" s="140" t="s">
        <v>2</v>
      </c>
      <c r="AC24" s="140" t="s">
        <v>2</v>
      </c>
      <c r="AD24" s="140" t="s">
        <v>2</v>
      </c>
      <c r="AE24" s="140">
        <v>9</v>
      </c>
      <c r="AF24" s="140" t="s">
        <v>2</v>
      </c>
      <c r="AG24" s="140" t="s">
        <v>2</v>
      </c>
      <c r="AH24" s="141">
        <v>2</v>
      </c>
      <c r="AI24" s="141">
        <v>18</v>
      </c>
      <c r="AJ24" s="140" t="s">
        <v>2</v>
      </c>
      <c r="AK24" s="140" t="s">
        <v>2</v>
      </c>
      <c r="AL24" s="140" t="s">
        <v>2</v>
      </c>
      <c r="AM24" s="140" t="s">
        <v>2</v>
      </c>
      <c r="AN24" s="140" t="s">
        <v>2</v>
      </c>
      <c r="AO24" s="140" t="s">
        <v>2</v>
      </c>
      <c r="AP24" s="140" t="s">
        <v>2</v>
      </c>
      <c r="AQ24" s="138"/>
      <c r="AR24" s="138"/>
      <c r="AS24" s="138"/>
      <c r="AT24" s="138"/>
      <c r="AU24" s="138"/>
      <c r="AV24" s="138"/>
      <c r="AW24" s="138"/>
      <c r="AX24" s="138"/>
      <c r="AY24" s="138"/>
      <c r="AZ24" s="134"/>
      <c r="BA24" s="133"/>
      <c r="BB24" s="133"/>
      <c r="BC24" s="133"/>
    </row>
    <row r="25" spans="1:55" ht="30" customHeight="1" x14ac:dyDescent="0.55000000000000004">
      <c r="A25" s="142" t="s">
        <v>72</v>
      </c>
      <c r="B25" s="140">
        <v>54</v>
      </c>
      <c r="C25" s="140">
        <v>76</v>
      </c>
      <c r="D25" s="140">
        <v>6</v>
      </c>
      <c r="E25" s="140">
        <v>5</v>
      </c>
      <c r="F25" s="140">
        <v>4</v>
      </c>
      <c r="G25" s="140" t="s">
        <v>2</v>
      </c>
      <c r="H25" s="140">
        <v>12</v>
      </c>
      <c r="I25" s="140">
        <v>4</v>
      </c>
      <c r="J25" s="140" t="s">
        <v>2</v>
      </c>
      <c r="K25" s="140" t="s">
        <v>2</v>
      </c>
      <c r="L25" s="140">
        <v>5</v>
      </c>
      <c r="M25" s="140">
        <v>112</v>
      </c>
      <c r="N25" s="140">
        <v>1</v>
      </c>
      <c r="O25" s="140" t="s">
        <v>2</v>
      </c>
      <c r="P25" s="140" t="s">
        <v>2</v>
      </c>
      <c r="Q25" s="140" t="s">
        <v>2</v>
      </c>
      <c r="R25" s="140" t="s">
        <v>2</v>
      </c>
      <c r="S25" s="140" t="s">
        <v>2</v>
      </c>
      <c r="T25" s="140" t="s">
        <v>2</v>
      </c>
      <c r="U25" s="140" t="s">
        <v>2</v>
      </c>
      <c r="V25" s="140" t="s">
        <v>2</v>
      </c>
      <c r="W25" s="140" t="s">
        <v>2</v>
      </c>
      <c r="X25" s="140">
        <v>44</v>
      </c>
      <c r="Y25" s="140">
        <v>83</v>
      </c>
      <c r="Z25" s="140">
        <v>5</v>
      </c>
      <c r="AA25" s="140">
        <v>4</v>
      </c>
      <c r="AB25" s="140" t="s">
        <v>2</v>
      </c>
      <c r="AC25" s="140" t="s">
        <v>2</v>
      </c>
      <c r="AD25" s="140" t="s">
        <v>2</v>
      </c>
      <c r="AE25" s="140">
        <v>6</v>
      </c>
      <c r="AF25" s="140" t="s">
        <v>2</v>
      </c>
      <c r="AG25" s="140" t="s">
        <v>2</v>
      </c>
      <c r="AH25" s="141">
        <v>2</v>
      </c>
      <c r="AI25" s="141">
        <v>100</v>
      </c>
      <c r="AJ25" s="140" t="s">
        <v>2</v>
      </c>
      <c r="AK25" s="140" t="s">
        <v>2</v>
      </c>
      <c r="AL25" s="140" t="s">
        <v>2</v>
      </c>
      <c r="AM25" s="140" t="s">
        <v>2</v>
      </c>
      <c r="AN25" s="140" t="s">
        <v>2</v>
      </c>
      <c r="AO25" s="140" t="s">
        <v>2</v>
      </c>
      <c r="AP25" s="140" t="s">
        <v>2</v>
      </c>
      <c r="AQ25" s="138"/>
      <c r="AR25" s="138"/>
      <c r="AS25" s="138"/>
      <c r="AT25" s="138"/>
      <c r="AU25" s="138"/>
      <c r="AV25" s="138"/>
      <c r="AW25" s="138"/>
      <c r="AX25" s="138"/>
      <c r="AY25" s="138"/>
      <c r="AZ25" s="134"/>
      <c r="BA25" s="133"/>
      <c r="BB25" s="133"/>
      <c r="BC25" s="133"/>
    </row>
    <row r="26" spans="1:55" ht="30" customHeight="1" x14ac:dyDescent="0.55000000000000004">
      <c r="A26" s="142" t="s">
        <v>71</v>
      </c>
      <c r="B26" s="140">
        <v>5</v>
      </c>
      <c r="C26" s="140" t="s">
        <v>2</v>
      </c>
      <c r="D26" s="140" t="s">
        <v>2</v>
      </c>
      <c r="E26" s="140" t="s">
        <v>2</v>
      </c>
      <c r="F26" s="140">
        <v>7</v>
      </c>
      <c r="G26" s="140" t="s">
        <v>2</v>
      </c>
      <c r="H26" s="140">
        <v>2</v>
      </c>
      <c r="I26" s="140" t="s">
        <v>2</v>
      </c>
      <c r="J26" s="140">
        <v>1</v>
      </c>
      <c r="K26" s="140" t="s">
        <v>2</v>
      </c>
      <c r="L26" s="140">
        <v>12</v>
      </c>
      <c r="M26" s="140">
        <v>22</v>
      </c>
      <c r="N26" s="140">
        <v>1</v>
      </c>
      <c r="O26" s="140" t="s">
        <v>2</v>
      </c>
      <c r="P26" s="140" t="s">
        <v>2</v>
      </c>
      <c r="Q26" s="140" t="s">
        <v>2</v>
      </c>
      <c r="R26" s="140" t="s">
        <v>2</v>
      </c>
      <c r="S26" s="140" t="s">
        <v>2</v>
      </c>
      <c r="T26" s="140" t="s">
        <v>2</v>
      </c>
      <c r="U26" s="140" t="s">
        <v>2</v>
      </c>
      <c r="V26" s="140" t="s">
        <v>2</v>
      </c>
      <c r="W26" s="140" t="s">
        <v>2</v>
      </c>
      <c r="X26" s="140">
        <v>4</v>
      </c>
      <c r="Y26" s="140" t="s">
        <v>2</v>
      </c>
      <c r="Z26" s="140" t="s">
        <v>2</v>
      </c>
      <c r="AA26" s="140" t="s">
        <v>2</v>
      </c>
      <c r="AB26" s="140">
        <v>1</v>
      </c>
      <c r="AC26" s="140" t="s">
        <v>2</v>
      </c>
      <c r="AD26" s="140">
        <v>6</v>
      </c>
      <c r="AE26" s="140" t="s">
        <v>2</v>
      </c>
      <c r="AF26" s="140" t="s">
        <v>2</v>
      </c>
      <c r="AG26" s="140" t="s">
        <v>2</v>
      </c>
      <c r="AH26" s="141">
        <v>31</v>
      </c>
      <c r="AI26" s="141">
        <v>38</v>
      </c>
      <c r="AJ26" s="140">
        <v>4</v>
      </c>
      <c r="AK26" s="140" t="s">
        <v>2</v>
      </c>
      <c r="AL26" s="140" t="s">
        <v>2</v>
      </c>
      <c r="AM26" s="140" t="s">
        <v>2</v>
      </c>
      <c r="AN26" s="140" t="s">
        <v>2</v>
      </c>
      <c r="AO26" s="140" t="s">
        <v>2</v>
      </c>
      <c r="AP26" s="140" t="s">
        <v>2</v>
      </c>
      <c r="AQ26" s="138"/>
      <c r="AR26" s="138"/>
      <c r="AS26" s="138"/>
      <c r="AT26" s="138"/>
      <c r="AU26" s="138"/>
      <c r="AV26" s="138"/>
      <c r="AW26" s="138"/>
      <c r="AX26" s="138"/>
      <c r="AY26" s="138"/>
      <c r="AZ26" s="134"/>
      <c r="BA26" s="133"/>
      <c r="BB26" s="133"/>
      <c r="BC26" s="133"/>
    </row>
    <row r="27" spans="1:55" ht="30" customHeight="1" x14ac:dyDescent="0.55000000000000004">
      <c r="A27" s="142" t="s">
        <v>70</v>
      </c>
      <c r="B27" s="140">
        <v>1</v>
      </c>
      <c r="C27" s="140" t="s">
        <v>2</v>
      </c>
      <c r="D27" s="140" t="s">
        <v>2</v>
      </c>
      <c r="E27" s="140" t="s">
        <v>2</v>
      </c>
      <c r="F27" s="140" t="s">
        <v>2</v>
      </c>
      <c r="G27" s="140" t="s">
        <v>2</v>
      </c>
      <c r="H27" s="140" t="s">
        <v>2</v>
      </c>
      <c r="I27" s="140" t="s">
        <v>2</v>
      </c>
      <c r="J27" s="140" t="s">
        <v>2</v>
      </c>
      <c r="K27" s="140" t="s">
        <v>2</v>
      </c>
      <c r="L27" s="140">
        <v>4</v>
      </c>
      <c r="M27" s="140">
        <v>4</v>
      </c>
      <c r="N27" s="140" t="s">
        <v>2</v>
      </c>
      <c r="O27" s="140" t="s">
        <v>2</v>
      </c>
      <c r="P27" s="140" t="s">
        <v>2</v>
      </c>
      <c r="Q27" s="140" t="s">
        <v>2</v>
      </c>
      <c r="R27" s="140" t="s">
        <v>2</v>
      </c>
      <c r="S27" s="140" t="s">
        <v>2</v>
      </c>
      <c r="T27" s="140" t="s">
        <v>2</v>
      </c>
      <c r="U27" s="140" t="s">
        <v>2</v>
      </c>
      <c r="V27" s="140" t="s">
        <v>2</v>
      </c>
      <c r="W27" s="140" t="s">
        <v>2</v>
      </c>
      <c r="X27" s="140">
        <v>3</v>
      </c>
      <c r="Y27" s="140" t="s">
        <v>2</v>
      </c>
      <c r="Z27" s="140" t="s">
        <v>2</v>
      </c>
      <c r="AA27" s="140" t="s">
        <v>2</v>
      </c>
      <c r="AB27" s="140" t="s">
        <v>2</v>
      </c>
      <c r="AC27" s="140" t="s">
        <v>2</v>
      </c>
      <c r="AD27" s="140" t="s">
        <v>2</v>
      </c>
      <c r="AE27" s="140" t="s">
        <v>2</v>
      </c>
      <c r="AF27" s="140" t="s">
        <v>2</v>
      </c>
      <c r="AG27" s="140" t="s">
        <v>2</v>
      </c>
      <c r="AH27" s="141">
        <v>8</v>
      </c>
      <c r="AI27" s="141">
        <v>8</v>
      </c>
      <c r="AJ27" s="140" t="s">
        <v>2</v>
      </c>
      <c r="AK27" s="140" t="s">
        <v>2</v>
      </c>
      <c r="AL27" s="140" t="s">
        <v>2</v>
      </c>
      <c r="AM27" s="140" t="s">
        <v>2</v>
      </c>
      <c r="AN27" s="140" t="s">
        <v>2</v>
      </c>
      <c r="AO27" s="140" t="s">
        <v>2</v>
      </c>
      <c r="AP27" s="140" t="s">
        <v>2</v>
      </c>
      <c r="AQ27" s="138"/>
      <c r="AR27" s="138"/>
      <c r="AS27" s="138"/>
      <c r="AT27" s="138"/>
      <c r="AU27" s="138"/>
      <c r="AV27" s="138"/>
      <c r="AW27" s="138"/>
      <c r="AX27" s="138"/>
      <c r="AY27" s="138"/>
      <c r="AZ27" s="134"/>
      <c r="BA27" s="133"/>
      <c r="BB27" s="133"/>
      <c r="BC27" s="133"/>
    </row>
    <row r="28" spans="1:55" x14ac:dyDescent="0.55000000000000004">
      <c r="A28" s="13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29"/>
      <c r="AI28" s="129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4"/>
      <c r="BA28" s="133"/>
      <c r="BB28" s="133"/>
      <c r="BC28" s="133"/>
    </row>
    <row r="29" spans="1:55" x14ac:dyDescent="0.55000000000000004">
      <c r="A29" s="137" t="s">
        <v>69</v>
      </c>
      <c r="B29" s="133"/>
      <c r="C29" s="135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3"/>
      <c r="BB29" s="133"/>
      <c r="BC29" s="133"/>
    </row>
    <row r="30" spans="1:55" x14ac:dyDescent="0.55000000000000004">
      <c r="A30" s="137" t="s">
        <v>68</v>
      </c>
      <c r="B30" s="133"/>
      <c r="C30" s="135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3"/>
      <c r="BB30" s="133"/>
      <c r="BC30" s="133"/>
    </row>
    <row r="31" spans="1:55" x14ac:dyDescent="0.55000000000000004">
      <c r="A31" s="136"/>
      <c r="B31" s="133"/>
      <c r="C31" s="135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4"/>
      <c r="BA31" s="133"/>
      <c r="BB31" s="133"/>
      <c r="BC31" s="133"/>
    </row>
    <row r="32" spans="1:55" x14ac:dyDescent="0.55000000000000004">
      <c r="A32" s="136"/>
      <c r="B32" s="133"/>
      <c r="C32" s="135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4"/>
      <c r="BA32" s="133"/>
      <c r="BB32" s="133"/>
      <c r="BC32" s="133"/>
    </row>
    <row r="33" spans="1:55" x14ac:dyDescent="0.55000000000000004">
      <c r="A33" s="136"/>
      <c r="B33" s="133"/>
      <c r="C33" s="135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4"/>
      <c r="BA33" s="133"/>
      <c r="BB33" s="133"/>
      <c r="BC33" s="133"/>
    </row>
    <row r="34" spans="1:55" x14ac:dyDescent="0.55000000000000004">
      <c r="A34" s="136"/>
      <c r="B34" s="133"/>
      <c r="C34" s="135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4"/>
      <c r="BA34" s="133"/>
      <c r="BB34" s="133"/>
      <c r="BC34" s="133"/>
    </row>
    <row r="35" spans="1:55" ht="26.25" customHeight="1" x14ac:dyDescent="0.55000000000000004">
      <c r="BB35" s="128"/>
      <c r="BC35" s="128"/>
    </row>
    <row r="36" spans="1:55" ht="13.5" customHeight="1" x14ac:dyDescent="0.55000000000000004">
      <c r="BB36" s="128"/>
      <c r="BC36" s="128"/>
    </row>
    <row r="37" spans="1:55" ht="13.5" customHeight="1" x14ac:dyDescent="0.55000000000000004">
      <c r="BB37" s="128"/>
      <c r="BC37" s="128"/>
    </row>
    <row r="38" spans="1:55" ht="13.5" customHeight="1" x14ac:dyDescent="0.55000000000000004">
      <c r="R38" s="128" t="s">
        <v>67</v>
      </c>
      <c r="S38" s="128">
        <v>17</v>
      </c>
      <c r="T38" s="128">
        <v>92</v>
      </c>
      <c r="AO38" s="128">
        <v>6</v>
      </c>
      <c r="AP38" s="128">
        <v>13</v>
      </c>
      <c r="BB38" s="128"/>
      <c r="BC38" s="128"/>
    </row>
    <row r="39" spans="1:55" ht="13.5" customHeight="1" x14ac:dyDescent="0.55000000000000004">
      <c r="BB39" s="128"/>
      <c r="BC39" s="128"/>
    </row>
    <row r="40" spans="1:55" ht="13.5" customHeight="1" x14ac:dyDescent="0.55000000000000004">
      <c r="BB40" s="128"/>
      <c r="BC40" s="128"/>
    </row>
    <row r="41" spans="1:55" ht="13.5" customHeight="1" x14ac:dyDescent="0.55000000000000004">
      <c r="BB41" s="128"/>
      <c r="BC41" s="128"/>
    </row>
    <row r="42" spans="1:55" s="132" customFormat="1" ht="23.15" customHeight="1" x14ac:dyDescent="0.55000000000000004">
      <c r="A42" s="131"/>
      <c r="B42" s="128"/>
      <c r="C42" s="130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9"/>
    </row>
    <row r="43" spans="1:55" s="132" customFormat="1" ht="15" customHeight="1" x14ac:dyDescent="0.55000000000000004">
      <c r="A43" s="131"/>
      <c r="B43" s="128"/>
      <c r="C43" s="130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9"/>
    </row>
    <row r="44" spans="1:55" s="132" customFormat="1" ht="15" customHeight="1" x14ac:dyDescent="0.55000000000000004">
      <c r="A44" s="131"/>
      <c r="B44" s="128"/>
      <c r="C44" s="130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9"/>
    </row>
    <row r="45" spans="1:55" s="132" customFormat="1" ht="18.75" customHeight="1" x14ac:dyDescent="0.55000000000000004">
      <c r="A45" s="131"/>
      <c r="B45" s="128"/>
      <c r="C45" s="130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9"/>
    </row>
    <row r="46" spans="1:55" s="132" customFormat="1" ht="28.5" customHeight="1" x14ac:dyDescent="0.55000000000000004">
      <c r="A46" s="131"/>
      <c r="B46" s="128"/>
      <c r="C46" s="130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9"/>
    </row>
    <row r="47" spans="1:55" ht="27" customHeight="1" x14ac:dyDescent="0.55000000000000004">
      <c r="BB47" s="128"/>
      <c r="BC47" s="128"/>
    </row>
    <row r="48" spans="1:55" x14ac:dyDescent="0.55000000000000004">
      <c r="BB48" s="128"/>
      <c r="BC48" s="128"/>
    </row>
    <row r="49" spans="54:55" x14ac:dyDescent="0.55000000000000004">
      <c r="BB49" s="128"/>
      <c r="BC49" s="128"/>
    </row>
    <row r="50" spans="54:55" x14ac:dyDescent="0.55000000000000004">
      <c r="BB50" s="128"/>
      <c r="BC50" s="128"/>
    </row>
    <row r="51" spans="54:55" x14ac:dyDescent="0.55000000000000004">
      <c r="BB51" s="128"/>
      <c r="BC51" s="128"/>
    </row>
    <row r="52" spans="54:55" x14ac:dyDescent="0.55000000000000004">
      <c r="BB52" s="128"/>
      <c r="BC52" s="128"/>
    </row>
  </sheetData>
  <mergeCells count="48">
    <mergeCell ref="K4:K7"/>
    <mergeCell ref="M4:M7"/>
    <mergeCell ref="Z4:Z7"/>
    <mergeCell ref="J4:J7"/>
    <mergeCell ref="R5:R7"/>
    <mergeCell ref="AF4:AF7"/>
    <mergeCell ref="L4:L7"/>
    <mergeCell ref="A5:A7"/>
    <mergeCell ref="C4:C7"/>
    <mergeCell ref="D4:D7"/>
    <mergeCell ref="E4:E7"/>
    <mergeCell ref="B3:B7"/>
    <mergeCell ref="Y3:AM3"/>
    <mergeCell ref="AL4:AM4"/>
    <mergeCell ref="AJ5:AJ7"/>
    <mergeCell ref="AN5:AN7"/>
    <mergeCell ref="AG4:AG7"/>
    <mergeCell ref="AM5:AM7"/>
    <mergeCell ref="AA4:AA7"/>
    <mergeCell ref="AP5:AP7"/>
    <mergeCell ref="W5:W7"/>
    <mergeCell ref="X3:X7"/>
    <mergeCell ref="Y4:Y7"/>
    <mergeCell ref="AK5:AL5"/>
    <mergeCell ref="AH4:AH7"/>
    <mergeCell ref="AO5:AO7"/>
    <mergeCell ref="AB4:AB7"/>
    <mergeCell ref="AI4:AI7"/>
    <mergeCell ref="AD4:AD7"/>
    <mergeCell ref="N5:N7"/>
    <mergeCell ref="Q5:Q7"/>
    <mergeCell ref="T5:T7"/>
    <mergeCell ref="V3:W4"/>
    <mergeCell ref="U3:U7"/>
    <mergeCell ref="V5:V7"/>
    <mergeCell ref="S5:S7"/>
    <mergeCell ref="P4:Q4"/>
    <mergeCell ref="O5:P5"/>
    <mergeCell ref="G4:G7"/>
    <mergeCell ref="AC4:AC7"/>
    <mergeCell ref="X2:AM2"/>
    <mergeCell ref="C3:P3"/>
    <mergeCell ref="F4:F7"/>
    <mergeCell ref="H4:H7"/>
    <mergeCell ref="I4:I7"/>
    <mergeCell ref="AE4:AE7"/>
    <mergeCell ref="B2:P2"/>
    <mergeCell ref="U2:W2"/>
  </mergeCells>
  <phoneticPr fontId="3"/>
  <pageMargins left="0.6692913385826772" right="0.27559055118110237" top="0.98425196850393704" bottom="0.78740157480314965" header="0" footer="0"/>
  <pageSetup paperSize="9" scale="50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48"/>
  <sheetViews>
    <sheetView showGridLines="0" view="pageBreakPreview" topLeftCell="A14" zoomScale="70" zoomScaleNormal="100" zoomScaleSheetLayoutView="70" workbookViewId="0">
      <selection activeCell="A11" sqref="A11:U14"/>
    </sheetView>
  </sheetViews>
  <sheetFormatPr defaultColWidth="10" defaultRowHeight="18" x14ac:dyDescent="0.55000000000000004"/>
  <cols>
    <col min="1" max="1" width="11.90625" style="131" customWidth="1"/>
    <col min="2" max="2" width="6.453125" style="130" customWidth="1"/>
    <col min="3" max="14" width="6.453125" style="128" customWidth="1"/>
    <col min="15" max="15" width="5" style="128" customWidth="1"/>
    <col min="16" max="19" width="6.453125" style="128" customWidth="1"/>
    <col min="20" max="20" width="6.453125" style="130" customWidth="1"/>
    <col min="21" max="32" width="6.453125" style="128" customWidth="1"/>
    <col min="33" max="33" width="5" style="128" customWidth="1"/>
    <col min="34" max="37" width="6.453125" style="128" customWidth="1"/>
    <col min="38" max="42" width="9.6328125" style="128" customWidth="1"/>
    <col min="43" max="44" width="5.08984375" style="128" customWidth="1"/>
    <col min="45" max="45" width="6.453125" style="128" customWidth="1"/>
    <col min="46" max="46" width="5.36328125" style="128" customWidth="1"/>
    <col min="47" max="47" width="6.08984375" style="128" customWidth="1"/>
    <col min="48" max="50" width="5.36328125" style="128" customWidth="1"/>
    <col min="51" max="51" width="5.36328125" style="129" customWidth="1"/>
    <col min="52" max="53" width="10" style="129" customWidth="1"/>
    <col min="54" max="16384" width="10" style="128"/>
  </cols>
  <sheetData>
    <row r="1" spans="1:55" ht="30" customHeight="1" x14ac:dyDescent="0.55000000000000004">
      <c r="A1" s="252" t="s">
        <v>131</v>
      </c>
      <c r="B1" s="135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5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J1" s="281" t="s">
        <v>112</v>
      </c>
      <c r="AK1" s="281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Z1" s="134"/>
      <c r="BA1" s="133"/>
      <c r="BB1" s="133"/>
      <c r="BC1" s="133"/>
    </row>
    <row r="2" spans="1:55" ht="30" customHeight="1" x14ac:dyDescent="0.55000000000000004">
      <c r="A2" s="250"/>
      <c r="B2" s="280" t="s">
        <v>130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8"/>
      <c r="T2" s="279" t="s">
        <v>129</v>
      </c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8"/>
      <c r="AY2" s="134"/>
      <c r="AZ2" s="133"/>
      <c r="BA2" s="133"/>
      <c r="BB2" s="133"/>
    </row>
    <row r="3" spans="1:55" s="262" customFormat="1" ht="30" customHeight="1" x14ac:dyDescent="0.55000000000000004">
      <c r="A3" s="276"/>
      <c r="B3" s="226" t="s">
        <v>106</v>
      </c>
      <c r="C3" s="226" t="s">
        <v>105</v>
      </c>
      <c r="D3" s="226" t="s">
        <v>104</v>
      </c>
      <c r="E3" s="226" t="s">
        <v>103</v>
      </c>
      <c r="F3" s="226" t="s">
        <v>102</v>
      </c>
      <c r="G3" s="226" t="s">
        <v>101</v>
      </c>
      <c r="H3" s="226" t="s">
        <v>128</v>
      </c>
      <c r="I3" s="226" t="s">
        <v>99</v>
      </c>
      <c r="J3" s="226" t="s">
        <v>21</v>
      </c>
      <c r="K3" s="226" t="s">
        <v>16</v>
      </c>
      <c r="L3" s="212" t="s">
        <v>98</v>
      </c>
      <c r="M3" s="236" t="s">
        <v>97</v>
      </c>
      <c r="N3" s="223"/>
      <c r="O3" s="223"/>
      <c r="P3" s="223"/>
      <c r="Q3" s="223"/>
      <c r="R3" s="223"/>
      <c r="S3" s="214"/>
      <c r="T3" s="277" t="s">
        <v>106</v>
      </c>
      <c r="U3" s="202" t="s">
        <v>105</v>
      </c>
      <c r="V3" s="202" t="s">
        <v>104</v>
      </c>
      <c r="W3" s="202" t="s">
        <v>103</v>
      </c>
      <c r="X3" s="226" t="s">
        <v>102</v>
      </c>
      <c r="Y3" s="202" t="s">
        <v>101</v>
      </c>
      <c r="Z3" s="202" t="s">
        <v>128</v>
      </c>
      <c r="AA3" s="226" t="s">
        <v>99</v>
      </c>
      <c r="AB3" s="226" t="s">
        <v>21</v>
      </c>
      <c r="AC3" s="202" t="s">
        <v>16</v>
      </c>
      <c r="AD3" s="212" t="s">
        <v>98</v>
      </c>
      <c r="AE3" s="236" t="s">
        <v>97</v>
      </c>
      <c r="AF3" s="223"/>
      <c r="AG3" s="223"/>
      <c r="AH3" s="223"/>
      <c r="AI3" s="223"/>
      <c r="AJ3" s="223"/>
      <c r="AK3" s="214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263"/>
      <c r="BA3" s="263"/>
      <c r="BB3" s="263"/>
    </row>
    <row r="4" spans="1:55" s="262" customFormat="1" ht="30" customHeight="1" x14ac:dyDescent="0.55000000000000004">
      <c r="A4" s="276"/>
      <c r="B4" s="202"/>
      <c r="C4" s="202"/>
      <c r="D4" s="202"/>
      <c r="E4" s="202"/>
      <c r="F4" s="203"/>
      <c r="G4" s="202"/>
      <c r="H4" s="202"/>
      <c r="I4" s="203"/>
      <c r="J4" s="203"/>
      <c r="K4" s="272"/>
      <c r="L4" s="198"/>
      <c r="M4" s="198" t="s">
        <v>95</v>
      </c>
      <c r="N4" s="275" t="s">
        <v>94</v>
      </c>
      <c r="O4" s="274"/>
      <c r="P4" s="212" t="s">
        <v>93</v>
      </c>
      <c r="Q4" s="212" t="s">
        <v>92</v>
      </c>
      <c r="R4" s="271" t="s">
        <v>127</v>
      </c>
      <c r="S4" s="210" t="s">
        <v>90</v>
      </c>
      <c r="T4" s="273"/>
      <c r="U4" s="202"/>
      <c r="V4" s="202"/>
      <c r="W4" s="202"/>
      <c r="X4" s="203"/>
      <c r="Y4" s="202"/>
      <c r="Z4" s="202"/>
      <c r="AA4" s="203"/>
      <c r="AB4" s="203"/>
      <c r="AC4" s="272"/>
      <c r="AD4" s="198"/>
      <c r="AE4" s="198" t="s">
        <v>95</v>
      </c>
      <c r="AF4" s="215" t="s">
        <v>94</v>
      </c>
      <c r="AG4" s="214"/>
      <c r="AH4" s="212" t="s">
        <v>93</v>
      </c>
      <c r="AI4" s="212" t="s">
        <v>92</v>
      </c>
      <c r="AJ4" s="271" t="s">
        <v>127</v>
      </c>
      <c r="AK4" s="210" t="s">
        <v>90</v>
      </c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263"/>
      <c r="BA4" s="263"/>
      <c r="BB4" s="263"/>
    </row>
    <row r="5" spans="1:55" s="262" customFormat="1" ht="48" customHeight="1" x14ac:dyDescent="0.55000000000000004">
      <c r="A5" s="270"/>
      <c r="B5" s="267"/>
      <c r="C5" s="267"/>
      <c r="D5" s="267"/>
      <c r="E5" s="267"/>
      <c r="F5" s="189"/>
      <c r="G5" s="267"/>
      <c r="H5" s="267"/>
      <c r="I5" s="189"/>
      <c r="J5" s="189"/>
      <c r="K5" s="266"/>
      <c r="L5" s="265"/>
      <c r="M5" s="265"/>
      <c r="N5" s="269"/>
      <c r="O5" s="184" t="s">
        <v>89</v>
      </c>
      <c r="P5" s="265"/>
      <c r="Q5" s="182"/>
      <c r="R5" s="264"/>
      <c r="S5" s="180"/>
      <c r="T5" s="268"/>
      <c r="U5" s="267"/>
      <c r="V5" s="267"/>
      <c r="W5" s="267"/>
      <c r="X5" s="189"/>
      <c r="Y5" s="267"/>
      <c r="Z5" s="267"/>
      <c r="AA5" s="189"/>
      <c r="AB5" s="189"/>
      <c r="AC5" s="266"/>
      <c r="AD5" s="265"/>
      <c r="AE5" s="265"/>
      <c r="AF5" s="185"/>
      <c r="AG5" s="184" t="s">
        <v>89</v>
      </c>
      <c r="AH5" s="265"/>
      <c r="AI5" s="182"/>
      <c r="AJ5" s="264"/>
      <c r="AK5" s="180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263"/>
      <c r="BA5" s="263"/>
      <c r="BB5" s="263"/>
    </row>
    <row r="6" spans="1:55" s="255" customFormat="1" ht="30" hidden="1" customHeight="1" x14ac:dyDescent="0.55000000000000004">
      <c r="A6" s="258" t="s">
        <v>88</v>
      </c>
      <c r="B6" s="257">
        <v>2211</v>
      </c>
      <c r="C6" s="257">
        <v>6262</v>
      </c>
      <c r="D6" s="257">
        <v>1640</v>
      </c>
      <c r="E6" s="257">
        <v>134</v>
      </c>
      <c r="F6" s="257">
        <v>157</v>
      </c>
      <c r="G6" s="257">
        <v>708</v>
      </c>
      <c r="H6" s="257">
        <v>5135</v>
      </c>
      <c r="I6" s="257">
        <v>65</v>
      </c>
      <c r="J6" s="257">
        <v>177</v>
      </c>
      <c r="K6" s="257">
        <v>26906</v>
      </c>
      <c r="L6" s="261">
        <f>IF(SUM(B6:K6)=0,"-",SUM(B6:K6))</f>
        <v>43395</v>
      </c>
      <c r="M6" s="257">
        <v>601</v>
      </c>
      <c r="N6" s="257">
        <v>851</v>
      </c>
      <c r="O6" s="257">
        <v>42</v>
      </c>
      <c r="P6" s="257">
        <v>66</v>
      </c>
      <c r="Q6" s="257">
        <v>3</v>
      </c>
      <c r="R6" s="257"/>
      <c r="S6" s="259"/>
      <c r="T6" s="259">
        <v>20</v>
      </c>
      <c r="U6" s="257">
        <v>106</v>
      </c>
      <c r="V6" s="257">
        <v>8</v>
      </c>
      <c r="W6" s="257">
        <v>2</v>
      </c>
      <c r="X6" s="257">
        <v>5</v>
      </c>
      <c r="Y6" s="257">
        <v>77</v>
      </c>
      <c r="Z6" s="257">
        <v>67</v>
      </c>
      <c r="AA6" s="257">
        <v>6</v>
      </c>
      <c r="AB6" s="257" t="s">
        <v>2</v>
      </c>
      <c r="AC6" s="257">
        <v>299</v>
      </c>
      <c r="AD6" s="260">
        <f>IF(SUM(T6:AC6)=0,"-",SUM(T6:AC6))</f>
        <v>590</v>
      </c>
      <c r="AE6" s="257">
        <v>44</v>
      </c>
      <c r="AF6" s="257">
        <v>55</v>
      </c>
      <c r="AG6" s="257">
        <v>1</v>
      </c>
      <c r="AH6" s="257"/>
      <c r="AI6" s="257"/>
      <c r="AJ6" s="257"/>
      <c r="AK6" s="259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</row>
    <row r="7" spans="1:55" s="255" customFormat="1" ht="30" customHeight="1" x14ac:dyDescent="0.55000000000000004">
      <c r="A7" s="258" t="s">
        <v>88</v>
      </c>
      <c r="B7" s="257">
        <v>2211</v>
      </c>
      <c r="C7" s="257">
        <v>6262</v>
      </c>
      <c r="D7" s="257">
        <v>1640</v>
      </c>
      <c r="E7" s="257">
        <v>134</v>
      </c>
      <c r="F7" s="257">
        <v>157</v>
      </c>
      <c r="G7" s="257">
        <v>708</v>
      </c>
      <c r="H7" s="257">
        <v>5135</v>
      </c>
      <c r="I7" s="257">
        <v>65</v>
      </c>
      <c r="J7" s="257">
        <v>177</v>
      </c>
      <c r="K7" s="257">
        <v>26906</v>
      </c>
      <c r="L7" s="261">
        <v>43395</v>
      </c>
      <c r="M7" s="257">
        <v>601</v>
      </c>
      <c r="N7" s="257">
        <v>851</v>
      </c>
      <c r="O7" s="257">
        <v>42</v>
      </c>
      <c r="P7" s="257">
        <v>66</v>
      </c>
      <c r="Q7" s="257">
        <v>3</v>
      </c>
      <c r="R7" s="257">
        <v>216</v>
      </c>
      <c r="S7" s="259">
        <v>1842</v>
      </c>
      <c r="T7" s="259">
        <v>20</v>
      </c>
      <c r="U7" s="257">
        <v>106</v>
      </c>
      <c r="V7" s="257">
        <v>8</v>
      </c>
      <c r="W7" s="257">
        <v>2</v>
      </c>
      <c r="X7" s="257">
        <v>5</v>
      </c>
      <c r="Y7" s="257">
        <v>77</v>
      </c>
      <c r="Z7" s="257">
        <v>67</v>
      </c>
      <c r="AA7" s="257">
        <v>6</v>
      </c>
      <c r="AB7" s="257" t="s">
        <v>2</v>
      </c>
      <c r="AC7" s="257">
        <v>299</v>
      </c>
      <c r="AD7" s="260">
        <v>590</v>
      </c>
      <c r="AE7" s="257">
        <v>44</v>
      </c>
      <c r="AF7" s="257">
        <v>55</v>
      </c>
      <c r="AG7" s="257">
        <v>1</v>
      </c>
      <c r="AH7" s="257" t="s">
        <v>2</v>
      </c>
      <c r="AI7" s="257" t="s">
        <v>2</v>
      </c>
      <c r="AJ7" s="257">
        <v>1</v>
      </c>
      <c r="AK7" s="259">
        <v>24</v>
      </c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</row>
    <row r="8" spans="1:55" s="255" customFormat="1" ht="30" customHeight="1" x14ac:dyDescent="0.55000000000000004">
      <c r="A8" s="258" t="s">
        <v>9</v>
      </c>
      <c r="B8" s="257">
        <f>SUM(B9:B10)</f>
        <v>19</v>
      </c>
      <c r="C8" s="257">
        <f>SUM(C9:C10)</f>
        <v>594</v>
      </c>
      <c r="D8" s="257">
        <f>SUM(D9:D10)</f>
        <v>58</v>
      </c>
      <c r="E8" s="257">
        <f>SUM(E9:E10)</f>
        <v>8</v>
      </c>
      <c r="F8" s="257">
        <f>SUM(F9:F10)</f>
        <v>13</v>
      </c>
      <c r="G8" s="257">
        <f>SUM(G9:G10)</f>
        <v>15</v>
      </c>
      <c r="H8" s="257">
        <f>SUM(H9:H10)</f>
        <v>127</v>
      </c>
      <c r="I8" s="257">
        <f>SUM(I9:I10)</f>
        <v>0</v>
      </c>
      <c r="J8" s="257">
        <f>SUM(J9:J10)</f>
        <v>25</v>
      </c>
      <c r="K8" s="257">
        <f>SUM(K9:K10)</f>
        <v>2303</v>
      </c>
      <c r="L8" s="257">
        <f>SUM(L9:L10)</f>
        <v>3162</v>
      </c>
      <c r="M8" s="257">
        <f>SUM(M9:M10)</f>
        <v>38</v>
      </c>
      <c r="N8" s="257">
        <f>SUM(N9:N10)</f>
        <v>116</v>
      </c>
      <c r="O8" s="257">
        <f>SUM(O9:O10)</f>
        <v>2</v>
      </c>
      <c r="P8" s="257">
        <f>SUM(P9:P10)</f>
        <v>22</v>
      </c>
      <c r="Q8" s="257">
        <f>SUM(Q9:Q10)</f>
        <v>0</v>
      </c>
      <c r="R8" s="257">
        <f>SUM(R9:R10)</f>
        <v>8</v>
      </c>
      <c r="S8" s="257">
        <f>SUM(S9:S10)</f>
        <v>562</v>
      </c>
      <c r="T8" s="257">
        <f>SUM(T9:T10)</f>
        <v>0</v>
      </c>
      <c r="U8" s="257">
        <f>SUM(U9:U10)</f>
        <v>33</v>
      </c>
      <c r="V8" s="257">
        <f>SUM(V9:V10)</f>
        <v>2</v>
      </c>
      <c r="W8" s="257">
        <f>SUM(W9:W10)</f>
        <v>0</v>
      </c>
      <c r="X8" s="257">
        <f>SUM(X9:X10)</f>
        <v>0</v>
      </c>
      <c r="Y8" s="257">
        <f>SUM(Y9:Y10)</f>
        <v>41</v>
      </c>
      <c r="Z8" s="257">
        <f>SUM(Z9:Z10)</f>
        <v>4</v>
      </c>
      <c r="AA8" s="257">
        <f>SUM(AA9:AA10)</f>
        <v>0</v>
      </c>
      <c r="AB8" s="257">
        <f>SUM(AB9:AB10)</f>
        <v>0</v>
      </c>
      <c r="AC8" s="257">
        <f>SUM(AC9:AC10)</f>
        <v>6</v>
      </c>
      <c r="AD8" s="257">
        <f>SUM(AD9:AD10)</f>
        <v>86</v>
      </c>
      <c r="AE8" s="257">
        <f>SUM(AE9:AE10)</f>
        <v>0</v>
      </c>
      <c r="AF8" s="257">
        <f>SUM(AF9:AF10)</f>
        <v>43</v>
      </c>
      <c r="AG8" s="257">
        <f>SUM(AG9:AG10)</f>
        <v>1</v>
      </c>
      <c r="AH8" s="257">
        <f>SUM(AH9:AH10)</f>
        <v>0</v>
      </c>
      <c r="AI8" s="257">
        <f>SUM(AI9:AI10)</f>
        <v>0</v>
      </c>
      <c r="AJ8" s="257">
        <f>SUM(AJ9:AJ10)</f>
        <v>0</v>
      </c>
      <c r="AK8" s="257">
        <f>SUM(AK9:AK10)</f>
        <v>17</v>
      </c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</row>
    <row r="9" spans="1:55" ht="30" customHeight="1" x14ac:dyDescent="0.55000000000000004">
      <c r="A9" s="149" t="s">
        <v>8</v>
      </c>
      <c r="B9" s="147">
        <v>16</v>
      </c>
      <c r="C9" s="147">
        <v>576</v>
      </c>
      <c r="D9" s="147">
        <v>40</v>
      </c>
      <c r="E9" s="147">
        <v>3</v>
      </c>
      <c r="F9" s="147">
        <v>1</v>
      </c>
      <c r="G9" s="147">
        <v>0</v>
      </c>
      <c r="H9" s="147">
        <v>119</v>
      </c>
      <c r="I9" s="147">
        <v>0</v>
      </c>
      <c r="J9" s="147">
        <v>25</v>
      </c>
      <c r="K9" s="147">
        <v>2135</v>
      </c>
      <c r="L9" s="147">
        <f>IF(SUM(B9:K9)=0,"-",SUM(B9:K9))</f>
        <v>2915</v>
      </c>
      <c r="M9" s="147">
        <v>24</v>
      </c>
      <c r="N9" s="147">
        <v>105</v>
      </c>
      <c r="O9" s="147">
        <v>0</v>
      </c>
      <c r="P9" s="147">
        <v>22</v>
      </c>
      <c r="Q9" s="147">
        <v>0</v>
      </c>
      <c r="R9" s="171">
        <v>4</v>
      </c>
      <c r="S9" s="171">
        <v>555</v>
      </c>
      <c r="T9" s="147">
        <v>0</v>
      </c>
      <c r="U9" s="147">
        <v>25</v>
      </c>
      <c r="V9" s="147">
        <v>2</v>
      </c>
      <c r="W9" s="147">
        <v>0</v>
      </c>
      <c r="X9" s="147">
        <v>0</v>
      </c>
      <c r="Y9" s="147">
        <v>0</v>
      </c>
      <c r="Z9" s="147">
        <v>4</v>
      </c>
      <c r="AA9" s="147">
        <v>0</v>
      </c>
      <c r="AB9" s="147">
        <v>0</v>
      </c>
      <c r="AC9" s="147">
        <v>6</v>
      </c>
      <c r="AD9" s="147">
        <f>IF(SUM(T9:AC9)=0,"-",SUM(T9:AC9))</f>
        <v>37</v>
      </c>
      <c r="AE9" s="147">
        <v>0</v>
      </c>
      <c r="AF9" s="147">
        <v>2</v>
      </c>
      <c r="AG9" s="147">
        <v>1</v>
      </c>
      <c r="AH9" s="147">
        <v>0</v>
      </c>
      <c r="AI9" s="147">
        <v>0</v>
      </c>
      <c r="AJ9" s="171">
        <v>0</v>
      </c>
      <c r="AK9" s="171">
        <v>17</v>
      </c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4"/>
      <c r="BA9" s="133"/>
      <c r="BB9" s="133"/>
      <c r="BC9" s="133"/>
    </row>
    <row r="10" spans="1:55" s="132" customFormat="1" ht="30" customHeight="1" x14ac:dyDescent="0.55000000000000004">
      <c r="A10" s="170" t="s">
        <v>87</v>
      </c>
      <c r="B10" s="169">
        <f>IF(SUM(B11)=0,"-",SUM(B11))</f>
        <v>3</v>
      </c>
      <c r="C10" s="169">
        <f>IF(SUM(C11)=0,"-",SUM(C11))</f>
        <v>18</v>
      </c>
      <c r="D10" s="169">
        <f>IF(SUM(D11)=0,"-",SUM(D11))</f>
        <v>18</v>
      </c>
      <c r="E10" s="169">
        <f>IF(SUM(E11)=0,"-",SUM(E11))</f>
        <v>5</v>
      </c>
      <c r="F10" s="169">
        <f>IF(SUM(F11)=0,"-",SUM(F11))</f>
        <v>12</v>
      </c>
      <c r="G10" s="169">
        <f>IF(SUM(G11)=0,"-",SUM(G11))</f>
        <v>15</v>
      </c>
      <c r="H10" s="169">
        <f>IF(SUM(H11)=0,"-",SUM(H11))</f>
        <v>8</v>
      </c>
      <c r="I10" s="169" t="str">
        <f>IF(SUM(I11)=0,"-",SUM(I11))</f>
        <v>-</v>
      </c>
      <c r="J10" s="169" t="str">
        <f>IF(SUM(J11)=0,"-",SUM(J11))</f>
        <v>-</v>
      </c>
      <c r="K10" s="169">
        <f>IF(SUM(K11)=0,"-",SUM(K11))</f>
        <v>168</v>
      </c>
      <c r="L10" s="169">
        <f>IF(SUM(L11)=0,"-",SUM(L11))</f>
        <v>247</v>
      </c>
      <c r="M10" s="169">
        <f>IF(SUM(M11)=0,"-",SUM(M11))</f>
        <v>14</v>
      </c>
      <c r="N10" s="169">
        <f>IF(SUM(N11)=0,"-",SUM(N11))</f>
        <v>11</v>
      </c>
      <c r="O10" s="169">
        <f>IF(SUM(O11)=0,"-",SUM(O11))</f>
        <v>2</v>
      </c>
      <c r="P10" s="169" t="str">
        <f>IF(SUM(P11)=0,"-",SUM(P11))</f>
        <v>-</v>
      </c>
      <c r="Q10" s="169" t="str">
        <f>IF(SUM(Q11)=0,"-",SUM(Q11))</f>
        <v>-</v>
      </c>
      <c r="R10" s="169">
        <f>IF(SUM(R11)=0,"-",SUM(R11))</f>
        <v>4</v>
      </c>
      <c r="S10" s="169">
        <f>IF(SUM(S11)=0,"-",SUM(S11))</f>
        <v>7</v>
      </c>
      <c r="T10" s="169" t="str">
        <f>IF(SUM(T11)=0,"-",SUM(T11))</f>
        <v>-</v>
      </c>
      <c r="U10" s="169">
        <f>IF(SUM(U11)=0,"-",SUM(U11))</f>
        <v>8</v>
      </c>
      <c r="V10" s="169" t="str">
        <f>IF(SUM(V11)=0,"-",SUM(V11))</f>
        <v>-</v>
      </c>
      <c r="W10" s="169" t="str">
        <f>IF(SUM(W11)=0,"-",SUM(W11))</f>
        <v>-</v>
      </c>
      <c r="X10" s="169" t="str">
        <f>IF(SUM(X11)=0,"-",SUM(X11))</f>
        <v>-</v>
      </c>
      <c r="Y10" s="169">
        <f>IF(SUM(Y11)=0,"-",SUM(Y11))</f>
        <v>41</v>
      </c>
      <c r="Z10" s="169" t="str">
        <f>IF(SUM(Z11)=0,"-",SUM(Z11))</f>
        <v>-</v>
      </c>
      <c r="AA10" s="169" t="str">
        <f>IF(SUM(AA11)=0,"-",SUM(AA11))</f>
        <v>-</v>
      </c>
      <c r="AB10" s="169" t="str">
        <f>IF(SUM(AB11)=0,"-",SUM(AB11))</f>
        <v>-</v>
      </c>
      <c r="AC10" s="169" t="str">
        <f>IF(SUM(AC11)=0,"-",SUM(AC11))</f>
        <v>-</v>
      </c>
      <c r="AD10" s="169">
        <f>IF(SUM(AD11)=0,"-",SUM(AD11))</f>
        <v>49</v>
      </c>
      <c r="AE10" s="169" t="str">
        <f>IF(SUM(AE11)=0,"-",SUM(AE11))</f>
        <v>-</v>
      </c>
      <c r="AF10" s="169">
        <f>IF(SUM(AF11)=0,"-",SUM(AF11))</f>
        <v>41</v>
      </c>
      <c r="AG10" s="169" t="str">
        <f>IF(SUM(AG11)=0,"-",SUM(AG11))</f>
        <v>-</v>
      </c>
      <c r="AH10" s="169" t="str">
        <f>IF(SUM(AH11)=0,"-",SUM(AH11))</f>
        <v>-</v>
      </c>
      <c r="AI10" s="169" t="str">
        <f>IF(SUM(AI11)=0,"-",SUM(AI11))</f>
        <v>-</v>
      </c>
      <c r="AJ10" s="169" t="str">
        <f>IF(SUM(AJ11)=0,"-",SUM(AJ11))</f>
        <v>-</v>
      </c>
      <c r="AK10" s="169" t="str">
        <f>IF(SUM(AK11)=0,"-",SUM(AK11))</f>
        <v>-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</row>
    <row r="11" spans="1:55" ht="30" customHeight="1" x14ac:dyDescent="0.55000000000000004">
      <c r="A11" s="254" t="s">
        <v>86</v>
      </c>
      <c r="B11" s="147">
        <v>3</v>
      </c>
      <c r="C11" s="147">
        <v>18</v>
      </c>
      <c r="D11" s="147">
        <v>18</v>
      </c>
      <c r="E11" s="147">
        <v>5</v>
      </c>
      <c r="F11" s="147">
        <v>12</v>
      </c>
      <c r="G11" s="147">
        <v>15</v>
      </c>
      <c r="H11" s="147">
        <v>8</v>
      </c>
      <c r="I11" s="147" t="s">
        <v>85</v>
      </c>
      <c r="J11" s="147" t="s">
        <v>85</v>
      </c>
      <c r="K11" s="147">
        <v>168</v>
      </c>
      <c r="L11" s="147">
        <f>SUM(B11:K11)</f>
        <v>247</v>
      </c>
      <c r="M11" s="147">
        <v>14</v>
      </c>
      <c r="N11" s="147">
        <v>11</v>
      </c>
      <c r="O11" s="147">
        <v>2</v>
      </c>
      <c r="P11" s="147" t="s">
        <v>85</v>
      </c>
      <c r="Q11" s="147" t="s">
        <v>85</v>
      </c>
      <c r="R11" s="147">
        <v>4</v>
      </c>
      <c r="S11" s="147">
        <v>7</v>
      </c>
      <c r="T11" s="147" t="s">
        <v>85</v>
      </c>
      <c r="U11" s="147">
        <v>8</v>
      </c>
      <c r="V11" s="147" t="s">
        <v>85</v>
      </c>
      <c r="W11" s="147" t="s">
        <v>85</v>
      </c>
      <c r="X11" s="147" t="s">
        <v>85</v>
      </c>
      <c r="Y11" s="147">
        <v>41</v>
      </c>
      <c r="Z11" s="147" t="s">
        <v>85</v>
      </c>
      <c r="AA11" s="147" t="s">
        <v>85</v>
      </c>
      <c r="AB11" s="147" t="s">
        <v>85</v>
      </c>
      <c r="AC11" s="147" t="s">
        <v>85</v>
      </c>
      <c r="AD11" s="147">
        <f>SUM(T11:AC11)</f>
        <v>49</v>
      </c>
      <c r="AE11" s="147" t="s">
        <v>85</v>
      </c>
      <c r="AF11" s="147">
        <v>41</v>
      </c>
      <c r="AG11" s="147" t="s">
        <v>85</v>
      </c>
      <c r="AH11" s="147" t="s">
        <v>85</v>
      </c>
      <c r="AI11" s="147" t="s">
        <v>85</v>
      </c>
      <c r="AJ11" s="147" t="s">
        <v>85</v>
      </c>
      <c r="AK11" s="147" t="s">
        <v>85</v>
      </c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4"/>
      <c r="BA11" s="133"/>
      <c r="BB11" s="133"/>
      <c r="BC11" s="133"/>
    </row>
    <row r="12" spans="1:55" s="150" customFormat="1" ht="30" customHeight="1" x14ac:dyDescent="0.55000000000000004">
      <c r="A12" s="29" t="s">
        <v>126</v>
      </c>
      <c r="B12" s="154">
        <f>B13</f>
        <v>4</v>
      </c>
      <c r="C12" s="154">
        <f>C13</f>
        <v>47</v>
      </c>
      <c r="D12" s="154">
        <f>D13</f>
        <v>23</v>
      </c>
      <c r="E12" s="154" t="str">
        <f>E13</f>
        <v>-</v>
      </c>
      <c r="F12" s="154">
        <f>F13</f>
        <v>3</v>
      </c>
      <c r="G12" s="154">
        <f>G13</f>
        <v>4</v>
      </c>
      <c r="H12" s="154">
        <f>H13</f>
        <v>79</v>
      </c>
      <c r="I12" s="154" t="str">
        <f>I13</f>
        <v>-</v>
      </c>
      <c r="J12" s="154" t="str">
        <f>J13</f>
        <v>-</v>
      </c>
      <c r="K12" s="154">
        <f>K13</f>
        <v>78</v>
      </c>
      <c r="L12" s="154">
        <f>L13</f>
        <v>238</v>
      </c>
      <c r="M12" s="154">
        <f>M13</f>
        <v>2</v>
      </c>
      <c r="N12" s="154">
        <f>N13</f>
        <v>23</v>
      </c>
      <c r="O12" s="154" t="str">
        <f>O13</f>
        <v>-</v>
      </c>
      <c r="P12" s="154" t="str">
        <f>P13</f>
        <v>-</v>
      </c>
      <c r="Q12" s="154" t="str">
        <f>Q13</f>
        <v>-</v>
      </c>
      <c r="R12" s="154" t="str">
        <f>R13</f>
        <v>-</v>
      </c>
      <c r="S12" s="154" t="str">
        <f>S13</f>
        <v>-</v>
      </c>
      <c r="T12" s="154" t="str">
        <f>T13</f>
        <v>-</v>
      </c>
      <c r="U12" s="154" t="str">
        <f>U13</f>
        <v>-</v>
      </c>
      <c r="V12" s="154" t="str">
        <f>V13</f>
        <v>-</v>
      </c>
      <c r="W12" s="154" t="str">
        <f>W13</f>
        <v>-</v>
      </c>
      <c r="X12" s="154" t="str">
        <f>X13</f>
        <v>-</v>
      </c>
      <c r="Y12" s="154" t="str">
        <f>Y13</f>
        <v>-</v>
      </c>
      <c r="Z12" s="154" t="str">
        <f>Z13</f>
        <v>-</v>
      </c>
      <c r="AA12" s="154" t="str">
        <f>AA13</f>
        <v>-</v>
      </c>
      <c r="AB12" s="154" t="str">
        <f>AB13</f>
        <v>-</v>
      </c>
      <c r="AC12" s="154" t="str">
        <f>AC13</f>
        <v>-</v>
      </c>
      <c r="AD12" s="154" t="str">
        <f>AD13</f>
        <v>-</v>
      </c>
      <c r="AE12" s="154" t="str">
        <f>AE13</f>
        <v>-</v>
      </c>
      <c r="AF12" s="154" t="str">
        <f>AF13</f>
        <v>-</v>
      </c>
      <c r="AG12" s="154" t="str">
        <f>AG13</f>
        <v>-</v>
      </c>
      <c r="AH12" s="154" t="str">
        <f>AH13</f>
        <v>-</v>
      </c>
      <c r="AI12" s="154" t="str">
        <f>AI13</f>
        <v>-</v>
      </c>
      <c r="AJ12" s="154" t="str">
        <f>AJ13</f>
        <v>-</v>
      </c>
      <c r="AK12" s="154" t="str">
        <f>AK13</f>
        <v>-</v>
      </c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2"/>
      <c r="BA12" s="151"/>
      <c r="BB12" s="151"/>
      <c r="BC12" s="151"/>
    </row>
    <row r="13" spans="1:55" s="143" customFormat="1" ht="30" customHeight="1" x14ac:dyDescent="0.55000000000000004">
      <c r="A13" s="149" t="s">
        <v>125</v>
      </c>
      <c r="B13" s="147">
        <v>4</v>
      </c>
      <c r="C13" s="147">
        <v>47</v>
      </c>
      <c r="D13" s="147">
        <v>23</v>
      </c>
      <c r="E13" s="147" t="s">
        <v>2</v>
      </c>
      <c r="F13" s="147">
        <v>3</v>
      </c>
      <c r="G13" s="147">
        <v>4</v>
      </c>
      <c r="H13" s="147">
        <v>79</v>
      </c>
      <c r="I13" s="147" t="s">
        <v>2</v>
      </c>
      <c r="J13" s="147" t="s">
        <v>2</v>
      </c>
      <c r="K13" s="147">
        <v>78</v>
      </c>
      <c r="L13" s="147">
        <v>238</v>
      </c>
      <c r="M13" s="147">
        <v>2</v>
      </c>
      <c r="N13" s="147">
        <v>23</v>
      </c>
      <c r="O13" s="147" t="s">
        <v>2</v>
      </c>
      <c r="P13" s="147" t="s">
        <v>2</v>
      </c>
      <c r="Q13" s="147" t="s">
        <v>2</v>
      </c>
      <c r="R13" s="147" t="s">
        <v>2</v>
      </c>
      <c r="S13" s="147" t="s">
        <v>2</v>
      </c>
      <c r="T13" s="147" t="s">
        <v>2</v>
      </c>
      <c r="U13" s="147" t="s">
        <v>2</v>
      </c>
      <c r="V13" s="147" t="s">
        <v>2</v>
      </c>
      <c r="W13" s="147" t="s">
        <v>2</v>
      </c>
      <c r="X13" s="147" t="s">
        <v>2</v>
      </c>
      <c r="Y13" s="147" t="s">
        <v>2</v>
      </c>
      <c r="Z13" s="147" t="s">
        <v>2</v>
      </c>
      <c r="AA13" s="147" t="s">
        <v>2</v>
      </c>
      <c r="AB13" s="147" t="s">
        <v>2</v>
      </c>
      <c r="AC13" s="147" t="s">
        <v>2</v>
      </c>
      <c r="AD13" s="147" t="s">
        <v>2</v>
      </c>
      <c r="AE13" s="147" t="s">
        <v>2</v>
      </c>
      <c r="AF13" s="147" t="s">
        <v>2</v>
      </c>
      <c r="AG13" s="147" t="s">
        <v>2</v>
      </c>
      <c r="AH13" s="147" t="s">
        <v>2</v>
      </c>
      <c r="AI13" s="147" t="s">
        <v>2</v>
      </c>
      <c r="AJ13" s="147" t="s">
        <v>2</v>
      </c>
      <c r="AK13" s="147" t="s">
        <v>2</v>
      </c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5"/>
      <c r="BA13" s="144"/>
      <c r="BB13" s="144"/>
      <c r="BC13" s="144"/>
    </row>
    <row r="14" spans="1:55" s="143" customFormat="1" ht="30" customHeight="1" x14ac:dyDescent="0.55000000000000004">
      <c r="A14" s="149" t="s">
        <v>119</v>
      </c>
      <c r="B14" s="162">
        <v>4</v>
      </c>
      <c r="C14" s="162">
        <v>25</v>
      </c>
      <c r="D14" s="162">
        <v>8</v>
      </c>
      <c r="E14" s="162">
        <v>0</v>
      </c>
      <c r="F14" s="162">
        <v>3</v>
      </c>
      <c r="G14" s="162">
        <v>1</v>
      </c>
      <c r="H14" s="162">
        <v>48</v>
      </c>
      <c r="I14" s="162">
        <v>0</v>
      </c>
      <c r="J14" s="162">
        <v>0</v>
      </c>
      <c r="K14" s="162">
        <v>51</v>
      </c>
      <c r="L14" s="162">
        <v>140</v>
      </c>
      <c r="M14" s="162">
        <v>0</v>
      </c>
      <c r="N14" s="162">
        <v>23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0</v>
      </c>
      <c r="AD14" s="162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5"/>
      <c r="BA14" s="144"/>
      <c r="BB14" s="144"/>
      <c r="BC14" s="144"/>
    </row>
    <row r="15" spans="1:55" ht="30" customHeight="1" x14ac:dyDescent="0.55000000000000004">
      <c r="A15" s="142" t="s">
        <v>124</v>
      </c>
      <c r="B15" s="140">
        <v>0</v>
      </c>
      <c r="C15" s="140">
        <v>5</v>
      </c>
      <c r="D15" s="140">
        <v>0</v>
      </c>
      <c r="E15" s="140">
        <v>0</v>
      </c>
      <c r="F15" s="140">
        <v>0</v>
      </c>
      <c r="G15" s="140">
        <v>2</v>
      </c>
      <c r="H15" s="140">
        <v>2</v>
      </c>
      <c r="I15" s="140">
        <v>0</v>
      </c>
      <c r="J15" s="140">
        <v>0</v>
      </c>
      <c r="K15" s="140">
        <v>0</v>
      </c>
      <c r="L15" s="140">
        <v>9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253">
        <v>0</v>
      </c>
      <c r="U15" s="253">
        <v>0</v>
      </c>
      <c r="V15" s="253">
        <v>0</v>
      </c>
      <c r="W15" s="253">
        <v>0</v>
      </c>
      <c r="X15" s="253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  <c r="AG15" s="253">
        <v>0</v>
      </c>
      <c r="AH15" s="253">
        <v>0</v>
      </c>
      <c r="AI15" s="253">
        <v>0</v>
      </c>
      <c r="AJ15" s="140">
        <v>0</v>
      </c>
      <c r="AK15" s="140">
        <v>0</v>
      </c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4"/>
      <c r="BA15" s="133"/>
      <c r="BB15" s="133"/>
      <c r="BC15" s="133"/>
    </row>
    <row r="16" spans="1:55" ht="30" customHeight="1" x14ac:dyDescent="0.55000000000000004">
      <c r="A16" s="142" t="s">
        <v>123</v>
      </c>
      <c r="B16" s="140">
        <v>0</v>
      </c>
      <c r="C16" s="140">
        <v>5</v>
      </c>
      <c r="D16" s="140">
        <v>0</v>
      </c>
      <c r="E16" s="140">
        <v>0</v>
      </c>
      <c r="F16" s="140">
        <v>0</v>
      </c>
      <c r="G16" s="140">
        <v>0</v>
      </c>
      <c r="H16" s="140">
        <v>1</v>
      </c>
      <c r="I16" s="140">
        <v>0</v>
      </c>
      <c r="J16" s="140">
        <v>0</v>
      </c>
      <c r="K16" s="140">
        <v>0</v>
      </c>
      <c r="L16" s="140">
        <v>5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</v>
      </c>
      <c r="AG16" s="140">
        <v>0</v>
      </c>
      <c r="AH16" s="140">
        <v>0</v>
      </c>
      <c r="AI16" s="140">
        <v>0</v>
      </c>
      <c r="AJ16" s="140">
        <v>0</v>
      </c>
      <c r="AK16" s="140">
        <v>0</v>
      </c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4"/>
      <c r="BA16" s="133"/>
      <c r="BB16" s="133"/>
      <c r="BC16" s="133"/>
    </row>
    <row r="17" spans="1:55" ht="30" customHeight="1" x14ac:dyDescent="0.55000000000000004">
      <c r="A17" s="142" t="s">
        <v>122</v>
      </c>
      <c r="B17" s="140">
        <v>0</v>
      </c>
      <c r="C17" s="140">
        <v>0</v>
      </c>
      <c r="D17" s="140">
        <v>5</v>
      </c>
      <c r="E17" s="140">
        <v>0</v>
      </c>
      <c r="F17" s="140">
        <v>0</v>
      </c>
      <c r="G17" s="140">
        <v>1</v>
      </c>
      <c r="H17" s="140">
        <v>18</v>
      </c>
      <c r="I17" s="140">
        <v>0</v>
      </c>
      <c r="J17" s="140">
        <v>0</v>
      </c>
      <c r="K17" s="140">
        <v>0</v>
      </c>
      <c r="L17" s="140">
        <v>24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0</v>
      </c>
      <c r="AF17" s="140">
        <v>0</v>
      </c>
      <c r="AG17" s="140">
        <v>0</v>
      </c>
      <c r="AH17" s="140">
        <v>0</v>
      </c>
      <c r="AI17" s="140">
        <v>0</v>
      </c>
      <c r="AJ17" s="140">
        <v>0</v>
      </c>
      <c r="AK17" s="140">
        <v>0</v>
      </c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4"/>
      <c r="BA17" s="133"/>
      <c r="BB17" s="133"/>
      <c r="BC17" s="133"/>
    </row>
    <row r="18" spans="1:55" ht="30" customHeight="1" x14ac:dyDescent="0.55000000000000004">
      <c r="A18" s="142" t="s">
        <v>121</v>
      </c>
      <c r="B18" s="140">
        <v>0</v>
      </c>
      <c r="C18" s="140">
        <v>12</v>
      </c>
      <c r="D18" s="140">
        <v>10</v>
      </c>
      <c r="E18" s="140">
        <v>0</v>
      </c>
      <c r="F18" s="140">
        <v>0</v>
      </c>
      <c r="G18" s="140">
        <v>0</v>
      </c>
      <c r="H18" s="140">
        <v>10</v>
      </c>
      <c r="I18" s="140">
        <v>0</v>
      </c>
      <c r="J18" s="140">
        <v>0</v>
      </c>
      <c r="K18" s="140">
        <v>27</v>
      </c>
      <c r="L18" s="140">
        <v>59</v>
      </c>
      <c r="M18" s="140">
        <v>2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0</v>
      </c>
      <c r="AD18" s="140">
        <v>0</v>
      </c>
      <c r="AE18" s="140">
        <v>0</v>
      </c>
      <c r="AF18" s="140">
        <v>0</v>
      </c>
      <c r="AG18" s="140">
        <v>0</v>
      </c>
      <c r="AH18" s="140">
        <v>0</v>
      </c>
      <c r="AI18" s="140">
        <v>0</v>
      </c>
      <c r="AJ18" s="140">
        <v>0</v>
      </c>
      <c r="AK18" s="140">
        <v>0</v>
      </c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4"/>
      <c r="BA18" s="133"/>
      <c r="BB18" s="133"/>
      <c r="BC18" s="133"/>
    </row>
    <row r="19" spans="1:55" s="150" customFormat="1" ht="30" customHeight="1" x14ac:dyDescent="0.55000000000000004">
      <c r="A19" s="29" t="s">
        <v>120</v>
      </c>
      <c r="B19" s="154">
        <f>B20</f>
        <v>58</v>
      </c>
      <c r="C19" s="154">
        <f>C20</f>
        <v>33</v>
      </c>
      <c r="D19" s="154">
        <f>D20</f>
        <v>13</v>
      </c>
      <c r="E19" s="154">
        <f>E20</f>
        <v>4</v>
      </c>
      <c r="F19" s="154" t="str">
        <f>F20</f>
        <v>-</v>
      </c>
      <c r="G19" s="154">
        <f>G20</f>
        <v>3</v>
      </c>
      <c r="H19" s="154">
        <f>H20</f>
        <v>6</v>
      </c>
      <c r="I19" s="154" t="str">
        <f>I20</f>
        <v>-</v>
      </c>
      <c r="J19" s="154" t="str">
        <f>J20</f>
        <v>-</v>
      </c>
      <c r="K19" s="154">
        <f>K20</f>
        <v>81</v>
      </c>
      <c r="L19" s="154">
        <f>L20</f>
        <v>198</v>
      </c>
      <c r="M19" s="154">
        <f>M20</f>
        <v>3</v>
      </c>
      <c r="N19" s="154" t="str">
        <f>N20</f>
        <v>-</v>
      </c>
      <c r="O19" s="154" t="str">
        <f>O20</f>
        <v>-</v>
      </c>
      <c r="P19" s="154" t="str">
        <f>P20</f>
        <v>-</v>
      </c>
      <c r="Q19" s="154" t="str">
        <f>Q20</f>
        <v>-</v>
      </c>
      <c r="R19" s="154">
        <f>R20</f>
        <v>2</v>
      </c>
      <c r="S19" s="154">
        <f>S20</f>
        <v>11</v>
      </c>
      <c r="T19" s="154" t="str">
        <f>T20</f>
        <v>-</v>
      </c>
      <c r="U19" s="154" t="str">
        <f>U20</f>
        <v>-</v>
      </c>
      <c r="V19" s="154" t="str">
        <f>V20</f>
        <v>-</v>
      </c>
      <c r="W19" s="154" t="str">
        <f>W20</f>
        <v>-</v>
      </c>
      <c r="X19" s="154" t="str">
        <f>X20</f>
        <v>-</v>
      </c>
      <c r="Y19" s="154" t="str">
        <f>Y20</f>
        <v>-</v>
      </c>
      <c r="Z19" s="154" t="str">
        <f>Z20</f>
        <v>-</v>
      </c>
      <c r="AA19" s="154" t="str">
        <f>AA20</f>
        <v>-</v>
      </c>
      <c r="AB19" s="154" t="str">
        <f>AB20</f>
        <v>-</v>
      </c>
      <c r="AC19" s="154" t="str">
        <f>AC20</f>
        <v>-</v>
      </c>
      <c r="AD19" s="154" t="str">
        <f>AD20</f>
        <v>-</v>
      </c>
      <c r="AE19" s="154" t="str">
        <f>AE20</f>
        <v>-</v>
      </c>
      <c r="AF19" s="154" t="str">
        <f>AF20</f>
        <v>-</v>
      </c>
      <c r="AG19" s="154" t="str">
        <f>AG20</f>
        <v>-</v>
      </c>
      <c r="AH19" s="154" t="str">
        <f>AH20</f>
        <v>-</v>
      </c>
      <c r="AI19" s="154" t="str">
        <f>AI20</f>
        <v>-</v>
      </c>
      <c r="AJ19" s="154" t="str">
        <f>AJ20</f>
        <v>-</v>
      </c>
      <c r="AK19" s="154" t="str">
        <f>AK20</f>
        <v>-</v>
      </c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2"/>
      <c r="BA19" s="151"/>
      <c r="BB19" s="151"/>
      <c r="BC19" s="151"/>
    </row>
    <row r="20" spans="1:55" s="143" customFormat="1" ht="30" customHeight="1" x14ac:dyDescent="0.55000000000000004">
      <c r="A20" s="149" t="s">
        <v>76</v>
      </c>
      <c r="B20" s="147">
        <v>58</v>
      </c>
      <c r="C20" s="147">
        <v>33</v>
      </c>
      <c r="D20" s="147">
        <v>13</v>
      </c>
      <c r="E20" s="147">
        <v>4</v>
      </c>
      <c r="F20" s="147" t="s">
        <v>2</v>
      </c>
      <c r="G20" s="147">
        <v>3</v>
      </c>
      <c r="H20" s="147">
        <v>6</v>
      </c>
      <c r="I20" s="147" t="s">
        <v>2</v>
      </c>
      <c r="J20" s="147" t="s">
        <v>2</v>
      </c>
      <c r="K20" s="147">
        <v>81</v>
      </c>
      <c r="L20" s="147">
        <v>198</v>
      </c>
      <c r="M20" s="147">
        <v>3</v>
      </c>
      <c r="N20" s="147" t="s">
        <v>2</v>
      </c>
      <c r="O20" s="147" t="s">
        <v>2</v>
      </c>
      <c r="P20" s="147" t="s">
        <v>2</v>
      </c>
      <c r="Q20" s="147" t="s">
        <v>2</v>
      </c>
      <c r="R20" s="147">
        <v>2</v>
      </c>
      <c r="S20" s="147">
        <v>11</v>
      </c>
      <c r="T20" s="147" t="s">
        <v>2</v>
      </c>
      <c r="U20" s="147" t="s">
        <v>2</v>
      </c>
      <c r="V20" s="147" t="s">
        <v>2</v>
      </c>
      <c r="W20" s="147" t="s">
        <v>2</v>
      </c>
      <c r="X20" s="147" t="s">
        <v>2</v>
      </c>
      <c r="Y20" s="147" t="s">
        <v>2</v>
      </c>
      <c r="Z20" s="147" t="s">
        <v>2</v>
      </c>
      <c r="AA20" s="147" t="s">
        <v>2</v>
      </c>
      <c r="AB20" s="147" t="s">
        <v>2</v>
      </c>
      <c r="AC20" s="147" t="s">
        <v>2</v>
      </c>
      <c r="AD20" s="147" t="s">
        <v>2</v>
      </c>
      <c r="AE20" s="147" t="s">
        <v>2</v>
      </c>
      <c r="AF20" s="147" t="s">
        <v>2</v>
      </c>
      <c r="AG20" s="147" t="s">
        <v>2</v>
      </c>
      <c r="AH20" s="147" t="s">
        <v>2</v>
      </c>
      <c r="AI20" s="147" t="s">
        <v>2</v>
      </c>
      <c r="AJ20" s="147" t="s">
        <v>2</v>
      </c>
      <c r="AK20" s="147" t="s">
        <v>2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5"/>
      <c r="BA20" s="144"/>
      <c r="BB20" s="144"/>
      <c r="BC20" s="144"/>
    </row>
    <row r="21" spans="1:55" s="143" customFormat="1" ht="30" customHeight="1" x14ac:dyDescent="0.55000000000000004">
      <c r="A21" s="149" t="s">
        <v>119</v>
      </c>
      <c r="B21" s="147" t="s">
        <v>2</v>
      </c>
      <c r="C21" s="147">
        <v>15</v>
      </c>
      <c r="D21" s="147">
        <v>11</v>
      </c>
      <c r="E21" s="147">
        <v>1</v>
      </c>
      <c r="F21" s="147" t="s">
        <v>2</v>
      </c>
      <c r="G21" s="147">
        <v>1</v>
      </c>
      <c r="H21" s="147" t="s">
        <v>2</v>
      </c>
      <c r="I21" s="147" t="s">
        <v>2</v>
      </c>
      <c r="J21" s="147" t="s">
        <v>2</v>
      </c>
      <c r="K21" s="147">
        <v>48</v>
      </c>
      <c r="L21" s="147">
        <v>76</v>
      </c>
      <c r="M21" s="147" t="s">
        <v>2</v>
      </c>
      <c r="N21" s="147" t="s">
        <v>2</v>
      </c>
      <c r="O21" s="147" t="s">
        <v>2</v>
      </c>
      <c r="P21" s="147" t="s">
        <v>2</v>
      </c>
      <c r="Q21" s="147" t="s">
        <v>2</v>
      </c>
      <c r="R21" s="147">
        <v>2</v>
      </c>
      <c r="S21" s="147" t="s">
        <v>2</v>
      </c>
      <c r="T21" s="147" t="s">
        <v>2</v>
      </c>
      <c r="U21" s="147" t="s">
        <v>2</v>
      </c>
      <c r="V21" s="147" t="s">
        <v>2</v>
      </c>
      <c r="W21" s="147" t="s">
        <v>2</v>
      </c>
      <c r="X21" s="147" t="s">
        <v>2</v>
      </c>
      <c r="Y21" s="147" t="s">
        <v>2</v>
      </c>
      <c r="Z21" s="147" t="s">
        <v>2</v>
      </c>
      <c r="AA21" s="147" t="s">
        <v>2</v>
      </c>
      <c r="AB21" s="147" t="s">
        <v>2</v>
      </c>
      <c r="AC21" s="147" t="s">
        <v>2</v>
      </c>
      <c r="AD21" s="147" t="s">
        <v>85</v>
      </c>
      <c r="AE21" s="147" t="s">
        <v>2</v>
      </c>
      <c r="AF21" s="147" t="s">
        <v>2</v>
      </c>
      <c r="AG21" s="147" t="s">
        <v>2</v>
      </c>
      <c r="AH21" s="147" t="s">
        <v>2</v>
      </c>
      <c r="AI21" s="147" t="s">
        <v>2</v>
      </c>
      <c r="AJ21" s="147" t="s">
        <v>2</v>
      </c>
      <c r="AK21" s="147" t="s">
        <v>2</v>
      </c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5"/>
      <c r="BA21" s="144"/>
      <c r="BB21" s="144"/>
      <c r="BC21" s="144"/>
    </row>
    <row r="22" spans="1:55" ht="30" customHeight="1" x14ac:dyDescent="0.55000000000000004">
      <c r="A22" s="142" t="s">
        <v>118</v>
      </c>
      <c r="B22" s="140" t="s">
        <v>2</v>
      </c>
      <c r="C22" s="140" t="s">
        <v>2</v>
      </c>
      <c r="D22" s="140" t="s">
        <v>2</v>
      </c>
      <c r="E22" s="140" t="s">
        <v>2</v>
      </c>
      <c r="F22" s="140" t="s">
        <v>2</v>
      </c>
      <c r="G22" s="140" t="s">
        <v>2</v>
      </c>
      <c r="H22" s="140" t="s">
        <v>2</v>
      </c>
      <c r="I22" s="140" t="s">
        <v>2</v>
      </c>
      <c r="J22" s="140" t="s">
        <v>2</v>
      </c>
      <c r="K22" s="140" t="s">
        <v>2</v>
      </c>
      <c r="L22" s="140" t="s">
        <v>2</v>
      </c>
      <c r="M22" s="140" t="s">
        <v>2</v>
      </c>
      <c r="N22" s="140" t="s">
        <v>2</v>
      </c>
      <c r="O22" s="140" t="s">
        <v>2</v>
      </c>
      <c r="P22" s="140" t="s">
        <v>2</v>
      </c>
      <c r="Q22" s="140" t="s">
        <v>2</v>
      </c>
      <c r="R22" s="140" t="s">
        <v>2</v>
      </c>
      <c r="S22" s="140">
        <v>11</v>
      </c>
      <c r="T22" s="140" t="s">
        <v>2</v>
      </c>
      <c r="U22" s="140" t="s">
        <v>2</v>
      </c>
      <c r="V22" s="140" t="s">
        <v>2</v>
      </c>
      <c r="W22" s="140" t="s">
        <v>2</v>
      </c>
      <c r="X22" s="140" t="s">
        <v>2</v>
      </c>
      <c r="Y22" s="140" t="s">
        <v>2</v>
      </c>
      <c r="Z22" s="140" t="s">
        <v>2</v>
      </c>
      <c r="AA22" s="140" t="s">
        <v>2</v>
      </c>
      <c r="AB22" s="140" t="s">
        <v>2</v>
      </c>
      <c r="AC22" s="140" t="s">
        <v>2</v>
      </c>
      <c r="AD22" s="140" t="s">
        <v>2</v>
      </c>
      <c r="AE22" s="140" t="s">
        <v>2</v>
      </c>
      <c r="AF22" s="140" t="s">
        <v>2</v>
      </c>
      <c r="AG22" s="140" t="s">
        <v>2</v>
      </c>
      <c r="AH22" s="140" t="s">
        <v>2</v>
      </c>
      <c r="AI22" s="140" t="s">
        <v>2</v>
      </c>
      <c r="AJ22" s="140" t="s">
        <v>2</v>
      </c>
      <c r="AK22" s="140" t="s">
        <v>2</v>
      </c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4"/>
      <c r="BA22" s="133"/>
      <c r="BB22" s="133"/>
      <c r="BC22" s="133"/>
    </row>
    <row r="23" spans="1:55" ht="30" customHeight="1" x14ac:dyDescent="0.55000000000000004">
      <c r="A23" s="142" t="s">
        <v>117</v>
      </c>
      <c r="B23" s="140" t="s">
        <v>2</v>
      </c>
      <c r="C23" s="140" t="s">
        <v>2</v>
      </c>
      <c r="D23" s="140">
        <v>2</v>
      </c>
      <c r="E23" s="140" t="s">
        <v>2</v>
      </c>
      <c r="F23" s="140" t="s">
        <v>2</v>
      </c>
      <c r="G23" s="140" t="s">
        <v>2</v>
      </c>
      <c r="H23" s="140" t="s">
        <v>2</v>
      </c>
      <c r="I23" s="140" t="s">
        <v>2</v>
      </c>
      <c r="J23" s="140" t="s">
        <v>2</v>
      </c>
      <c r="K23" s="140" t="s">
        <v>2</v>
      </c>
      <c r="L23" s="140">
        <v>2</v>
      </c>
      <c r="M23" s="140" t="s">
        <v>2</v>
      </c>
      <c r="N23" s="140" t="s">
        <v>2</v>
      </c>
      <c r="O23" s="140" t="s">
        <v>2</v>
      </c>
      <c r="P23" s="140" t="s">
        <v>2</v>
      </c>
      <c r="Q23" s="140" t="s">
        <v>2</v>
      </c>
      <c r="R23" s="140" t="s">
        <v>2</v>
      </c>
      <c r="S23" s="140" t="s">
        <v>2</v>
      </c>
      <c r="T23" s="140" t="s">
        <v>2</v>
      </c>
      <c r="U23" s="140" t="s">
        <v>2</v>
      </c>
      <c r="V23" s="140" t="s">
        <v>2</v>
      </c>
      <c r="W23" s="140" t="s">
        <v>2</v>
      </c>
      <c r="X23" s="140" t="s">
        <v>2</v>
      </c>
      <c r="Y23" s="140" t="s">
        <v>2</v>
      </c>
      <c r="Z23" s="140" t="s">
        <v>2</v>
      </c>
      <c r="AA23" s="140" t="s">
        <v>2</v>
      </c>
      <c r="AB23" s="140" t="s">
        <v>2</v>
      </c>
      <c r="AC23" s="140" t="s">
        <v>2</v>
      </c>
      <c r="AD23" s="140" t="s">
        <v>2</v>
      </c>
      <c r="AE23" s="140" t="s">
        <v>2</v>
      </c>
      <c r="AF23" s="140" t="s">
        <v>2</v>
      </c>
      <c r="AG23" s="140" t="s">
        <v>2</v>
      </c>
      <c r="AH23" s="140" t="s">
        <v>2</v>
      </c>
      <c r="AI23" s="140" t="s">
        <v>2</v>
      </c>
      <c r="AJ23" s="140" t="s">
        <v>2</v>
      </c>
      <c r="AK23" s="140" t="s">
        <v>2</v>
      </c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4"/>
      <c r="BA23" s="133"/>
      <c r="BB23" s="133"/>
      <c r="BC23" s="133"/>
    </row>
    <row r="24" spans="1:55" ht="30" customHeight="1" x14ac:dyDescent="0.55000000000000004">
      <c r="A24" s="142" t="s">
        <v>116</v>
      </c>
      <c r="B24" s="140">
        <v>58</v>
      </c>
      <c r="C24" s="140">
        <v>18</v>
      </c>
      <c r="D24" s="140" t="s">
        <v>2</v>
      </c>
      <c r="E24" s="140">
        <v>3</v>
      </c>
      <c r="F24" s="140" t="s">
        <v>2</v>
      </c>
      <c r="G24" s="140" t="s">
        <v>2</v>
      </c>
      <c r="H24" s="140">
        <v>6</v>
      </c>
      <c r="I24" s="140" t="s">
        <v>2</v>
      </c>
      <c r="J24" s="140" t="s">
        <v>2</v>
      </c>
      <c r="K24" s="140">
        <v>1</v>
      </c>
      <c r="L24" s="140">
        <v>86</v>
      </c>
      <c r="M24" s="140" t="s">
        <v>2</v>
      </c>
      <c r="N24" s="140" t="s">
        <v>2</v>
      </c>
      <c r="O24" s="140" t="s">
        <v>2</v>
      </c>
      <c r="P24" s="140" t="s">
        <v>2</v>
      </c>
      <c r="Q24" s="140" t="s">
        <v>2</v>
      </c>
      <c r="R24" s="140" t="s">
        <v>2</v>
      </c>
      <c r="S24" s="140" t="s">
        <v>2</v>
      </c>
      <c r="T24" s="140" t="s">
        <v>2</v>
      </c>
      <c r="U24" s="140" t="s">
        <v>2</v>
      </c>
      <c r="V24" s="140" t="s">
        <v>2</v>
      </c>
      <c r="W24" s="140" t="s">
        <v>2</v>
      </c>
      <c r="X24" s="140" t="s">
        <v>2</v>
      </c>
      <c r="Y24" s="140" t="s">
        <v>2</v>
      </c>
      <c r="Z24" s="140" t="s">
        <v>2</v>
      </c>
      <c r="AA24" s="140" t="s">
        <v>2</v>
      </c>
      <c r="AB24" s="140" t="s">
        <v>2</v>
      </c>
      <c r="AC24" s="140" t="s">
        <v>2</v>
      </c>
      <c r="AD24" s="140" t="s">
        <v>2</v>
      </c>
      <c r="AE24" s="140" t="s">
        <v>2</v>
      </c>
      <c r="AF24" s="140" t="s">
        <v>2</v>
      </c>
      <c r="AG24" s="140" t="s">
        <v>2</v>
      </c>
      <c r="AH24" s="140" t="s">
        <v>2</v>
      </c>
      <c r="AI24" s="140" t="s">
        <v>2</v>
      </c>
      <c r="AJ24" s="140" t="s">
        <v>2</v>
      </c>
      <c r="AK24" s="140" t="s">
        <v>2</v>
      </c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4"/>
      <c r="BA24" s="133"/>
      <c r="BB24" s="133"/>
      <c r="BC24" s="133"/>
    </row>
    <row r="25" spans="1:55" ht="30" customHeight="1" x14ac:dyDescent="0.55000000000000004">
      <c r="A25" s="142" t="s">
        <v>115</v>
      </c>
      <c r="B25" s="140" t="s">
        <v>2</v>
      </c>
      <c r="C25" s="140" t="s">
        <v>2</v>
      </c>
      <c r="D25" s="140" t="s">
        <v>2</v>
      </c>
      <c r="E25" s="140" t="s">
        <v>2</v>
      </c>
      <c r="F25" s="140" t="s">
        <v>2</v>
      </c>
      <c r="G25" s="140">
        <v>2</v>
      </c>
      <c r="H25" s="140" t="s">
        <v>2</v>
      </c>
      <c r="I25" s="140" t="s">
        <v>2</v>
      </c>
      <c r="J25" s="140" t="s">
        <v>2</v>
      </c>
      <c r="K25" s="140">
        <v>3</v>
      </c>
      <c r="L25" s="140">
        <v>5</v>
      </c>
      <c r="M25" s="140">
        <v>3</v>
      </c>
      <c r="N25" s="140" t="s">
        <v>2</v>
      </c>
      <c r="O25" s="140" t="s">
        <v>2</v>
      </c>
      <c r="P25" s="140" t="s">
        <v>2</v>
      </c>
      <c r="Q25" s="140" t="s">
        <v>2</v>
      </c>
      <c r="R25" s="140" t="s">
        <v>2</v>
      </c>
      <c r="S25" s="140" t="s">
        <v>2</v>
      </c>
      <c r="T25" s="140" t="s">
        <v>2</v>
      </c>
      <c r="U25" s="140" t="s">
        <v>2</v>
      </c>
      <c r="V25" s="140" t="s">
        <v>2</v>
      </c>
      <c r="W25" s="140" t="s">
        <v>2</v>
      </c>
      <c r="X25" s="140" t="s">
        <v>2</v>
      </c>
      <c r="Y25" s="140" t="s">
        <v>2</v>
      </c>
      <c r="Z25" s="140" t="s">
        <v>2</v>
      </c>
      <c r="AA25" s="140" t="s">
        <v>2</v>
      </c>
      <c r="AB25" s="140" t="s">
        <v>2</v>
      </c>
      <c r="AC25" s="140" t="s">
        <v>2</v>
      </c>
      <c r="AD25" s="140" t="s">
        <v>2</v>
      </c>
      <c r="AE25" s="140" t="s">
        <v>2</v>
      </c>
      <c r="AF25" s="140" t="s">
        <v>2</v>
      </c>
      <c r="AG25" s="140" t="s">
        <v>2</v>
      </c>
      <c r="AH25" s="140" t="s">
        <v>2</v>
      </c>
      <c r="AI25" s="140" t="s">
        <v>2</v>
      </c>
      <c r="AJ25" s="140" t="s">
        <v>2</v>
      </c>
      <c r="AK25" s="140" t="s">
        <v>2</v>
      </c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4"/>
      <c r="BA25" s="133"/>
      <c r="BB25" s="133"/>
      <c r="BC25" s="133"/>
    </row>
    <row r="26" spans="1:55" ht="30" customHeight="1" x14ac:dyDescent="0.55000000000000004">
      <c r="A26" s="142" t="s">
        <v>114</v>
      </c>
      <c r="B26" s="140" t="s">
        <v>2</v>
      </c>
      <c r="C26" s="140" t="s">
        <v>2</v>
      </c>
      <c r="D26" s="140" t="s">
        <v>2</v>
      </c>
      <c r="E26" s="140" t="s">
        <v>2</v>
      </c>
      <c r="F26" s="140" t="s">
        <v>2</v>
      </c>
      <c r="G26" s="140" t="s">
        <v>2</v>
      </c>
      <c r="H26" s="140" t="s">
        <v>2</v>
      </c>
      <c r="I26" s="140" t="s">
        <v>2</v>
      </c>
      <c r="J26" s="140" t="s">
        <v>2</v>
      </c>
      <c r="K26" s="140">
        <v>29</v>
      </c>
      <c r="L26" s="140">
        <v>29</v>
      </c>
      <c r="M26" s="140" t="s">
        <v>2</v>
      </c>
      <c r="N26" s="140" t="s">
        <v>2</v>
      </c>
      <c r="O26" s="140" t="s">
        <v>2</v>
      </c>
      <c r="P26" s="140" t="s">
        <v>2</v>
      </c>
      <c r="Q26" s="140" t="s">
        <v>2</v>
      </c>
      <c r="R26" s="140" t="s">
        <v>2</v>
      </c>
      <c r="S26" s="140" t="s">
        <v>2</v>
      </c>
      <c r="T26" s="140" t="s">
        <v>2</v>
      </c>
      <c r="U26" s="140" t="s">
        <v>2</v>
      </c>
      <c r="V26" s="140" t="s">
        <v>2</v>
      </c>
      <c r="W26" s="140" t="s">
        <v>2</v>
      </c>
      <c r="X26" s="140" t="s">
        <v>2</v>
      </c>
      <c r="Y26" s="140" t="s">
        <v>2</v>
      </c>
      <c r="Z26" s="140" t="s">
        <v>2</v>
      </c>
      <c r="AA26" s="140" t="s">
        <v>2</v>
      </c>
      <c r="AB26" s="140" t="s">
        <v>2</v>
      </c>
      <c r="AC26" s="140" t="s">
        <v>2</v>
      </c>
      <c r="AD26" s="140" t="s">
        <v>2</v>
      </c>
      <c r="AE26" s="140" t="s">
        <v>2</v>
      </c>
      <c r="AF26" s="140" t="s">
        <v>2</v>
      </c>
      <c r="AG26" s="140" t="s">
        <v>2</v>
      </c>
      <c r="AH26" s="140" t="s">
        <v>2</v>
      </c>
      <c r="AI26" s="140" t="s">
        <v>2</v>
      </c>
      <c r="AJ26" s="140" t="s">
        <v>2</v>
      </c>
      <c r="AK26" s="140" t="s">
        <v>2</v>
      </c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4"/>
      <c r="BA26" s="133"/>
      <c r="BB26" s="133"/>
      <c r="BC26" s="133"/>
    </row>
    <row r="27" spans="1:55" x14ac:dyDescent="0.55000000000000004">
      <c r="A27" s="252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4"/>
      <c r="BA27" s="133"/>
      <c r="BB27" s="133"/>
      <c r="BC27" s="133"/>
    </row>
    <row r="28" spans="1:55" x14ac:dyDescent="0.55000000000000004">
      <c r="A28" s="137" t="s">
        <v>69</v>
      </c>
      <c r="B28" s="133"/>
      <c r="C28" s="135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3"/>
      <c r="U28" s="135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3"/>
      <c r="BB28" s="133"/>
      <c r="BC28" s="133"/>
    </row>
    <row r="29" spans="1:55" x14ac:dyDescent="0.55000000000000004">
      <c r="A29" s="137" t="s">
        <v>68</v>
      </c>
      <c r="B29" s="133"/>
      <c r="C29" s="135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3"/>
      <c r="U29" s="135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3"/>
      <c r="BB29" s="133"/>
      <c r="BC29" s="133"/>
    </row>
    <row r="30" spans="1:55" x14ac:dyDescent="0.55000000000000004">
      <c r="A30" s="136"/>
      <c r="B30" s="133"/>
      <c r="C30" s="135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5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4"/>
      <c r="BA30" s="133"/>
      <c r="BB30" s="133"/>
      <c r="BC30" s="133"/>
    </row>
    <row r="31" spans="1:55" x14ac:dyDescent="0.55000000000000004">
      <c r="A31" s="136"/>
      <c r="B31" s="133"/>
      <c r="C31" s="135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5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4"/>
      <c r="BA31" s="133"/>
      <c r="BB31" s="133"/>
      <c r="BC31" s="133"/>
    </row>
    <row r="32" spans="1:55" x14ac:dyDescent="0.55000000000000004">
      <c r="A32" s="136"/>
      <c r="B32" s="133"/>
      <c r="C32" s="135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 t="s">
        <v>67</v>
      </c>
      <c r="R32" s="133">
        <v>25</v>
      </c>
      <c r="S32" s="133">
        <v>1055</v>
      </c>
      <c r="T32" s="133"/>
      <c r="U32" s="135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>
        <v>0</v>
      </c>
      <c r="AK32" s="133">
        <v>17</v>
      </c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4"/>
      <c r="BA32" s="133"/>
      <c r="BB32" s="133"/>
      <c r="BC32" s="133"/>
    </row>
    <row r="33" spans="1:55" x14ac:dyDescent="0.55000000000000004">
      <c r="A33" s="136"/>
      <c r="B33" s="133"/>
      <c r="C33" s="135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5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4"/>
      <c r="BA33" s="133"/>
      <c r="BB33" s="133"/>
      <c r="BC33" s="133"/>
    </row>
    <row r="34" spans="1:55" ht="13.5" customHeight="1" x14ac:dyDescent="0.55000000000000004">
      <c r="AZ34" s="128"/>
      <c r="BA34" s="128"/>
    </row>
    <row r="35" spans="1:55" ht="13.5" customHeight="1" x14ac:dyDescent="0.55000000000000004">
      <c r="AZ35" s="128"/>
      <c r="BA35" s="128"/>
    </row>
    <row r="36" spans="1:55" ht="13.5" customHeight="1" x14ac:dyDescent="0.55000000000000004">
      <c r="AZ36" s="128"/>
      <c r="BA36" s="128"/>
    </row>
    <row r="37" spans="1:55" ht="13.5" customHeight="1" x14ac:dyDescent="0.55000000000000004">
      <c r="AZ37" s="128"/>
      <c r="BA37" s="128"/>
    </row>
    <row r="38" spans="1:55" s="132" customFormat="1" ht="23.15" customHeight="1" x14ac:dyDescent="0.55000000000000004">
      <c r="A38" s="131"/>
      <c r="B38" s="130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30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9"/>
    </row>
    <row r="39" spans="1:55" s="132" customFormat="1" ht="15" customHeight="1" x14ac:dyDescent="0.55000000000000004">
      <c r="A39" s="131"/>
      <c r="B39" s="130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30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9"/>
    </row>
    <row r="40" spans="1:55" s="132" customFormat="1" ht="15" customHeight="1" x14ac:dyDescent="0.55000000000000004">
      <c r="A40" s="131"/>
      <c r="B40" s="130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30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9"/>
    </row>
    <row r="41" spans="1:55" s="132" customFormat="1" ht="18.75" customHeight="1" x14ac:dyDescent="0.55000000000000004">
      <c r="A41" s="131"/>
      <c r="B41" s="130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30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9"/>
    </row>
    <row r="42" spans="1:55" s="132" customFormat="1" ht="28.5" customHeight="1" x14ac:dyDescent="0.55000000000000004">
      <c r="A42" s="131"/>
      <c r="B42" s="130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30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9"/>
    </row>
    <row r="43" spans="1:55" ht="27" customHeight="1" x14ac:dyDescent="0.55000000000000004">
      <c r="AZ43" s="128"/>
      <c r="BA43" s="128"/>
    </row>
    <row r="44" spans="1:55" x14ac:dyDescent="0.55000000000000004">
      <c r="AZ44" s="128"/>
      <c r="BA44" s="128"/>
    </row>
    <row r="45" spans="1:55" x14ac:dyDescent="0.55000000000000004">
      <c r="AZ45" s="128"/>
      <c r="BA45" s="128"/>
    </row>
    <row r="46" spans="1:55" x14ac:dyDescent="0.55000000000000004">
      <c r="AZ46" s="128"/>
      <c r="BA46" s="128"/>
    </row>
    <row r="47" spans="1:55" x14ac:dyDescent="0.55000000000000004">
      <c r="AZ47" s="128"/>
      <c r="BA47" s="128"/>
    </row>
    <row r="48" spans="1:55" x14ac:dyDescent="0.55000000000000004">
      <c r="AZ48" s="128"/>
      <c r="BA48" s="128"/>
    </row>
  </sheetData>
  <mergeCells count="40">
    <mergeCell ref="J3:J5"/>
    <mergeCell ref="Q4:Q5"/>
    <mergeCell ref="M3:S3"/>
    <mergeCell ref="N4:O4"/>
    <mergeCell ref="B2:S2"/>
    <mergeCell ref="R4:R5"/>
    <mergeCell ref="S4:S5"/>
    <mergeCell ref="H3:H4"/>
    <mergeCell ref="G3:G4"/>
    <mergeCell ref="L3:L5"/>
    <mergeCell ref="I3:I5"/>
    <mergeCell ref="K3:K4"/>
    <mergeCell ref="F3:F5"/>
    <mergeCell ref="A3:A5"/>
    <mergeCell ref="E3:E4"/>
    <mergeCell ref="B3:B4"/>
    <mergeCell ref="C3:C4"/>
    <mergeCell ref="D3:D4"/>
    <mergeCell ref="W3:W4"/>
    <mergeCell ref="T3:T4"/>
    <mergeCell ref="U3:U4"/>
    <mergeCell ref="M4:M5"/>
    <mergeCell ref="P4:P5"/>
    <mergeCell ref="T2:AK2"/>
    <mergeCell ref="AE3:AK3"/>
    <mergeCell ref="AD3:AD5"/>
    <mergeCell ref="AA3:AA5"/>
    <mergeCell ref="AI4:AI5"/>
    <mergeCell ref="V3:V4"/>
    <mergeCell ref="Y3:Y4"/>
    <mergeCell ref="AB3:AB5"/>
    <mergeCell ref="X3:X5"/>
    <mergeCell ref="AJ1:AK1"/>
    <mergeCell ref="Z3:Z4"/>
    <mergeCell ref="AC3:AC4"/>
    <mergeCell ref="AE4:AE5"/>
    <mergeCell ref="AF4:AG4"/>
    <mergeCell ref="AH4:AH5"/>
    <mergeCell ref="AJ4:AJ5"/>
    <mergeCell ref="AK4:AK5"/>
  </mergeCells>
  <phoneticPr fontId="5"/>
  <pageMargins left="0.59055118110236227" right="0.27559055118110237" top="0.98425196850393704" bottom="0.78740157480314965" header="0" footer="0"/>
  <pageSetup paperSize="9" scale="57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49"/>
  <sheetViews>
    <sheetView showGridLines="0" view="pageBreakPreview" topLeftCell="A6" zoomScale="75" zoomScaleNormal="100" zoomScaleSheetLayoutView="75" workbookViewId="0">
      <selection activeCell="A11" sqref="A11:U14"/>
    </sheetView>
  </sheetViews>
  <sheetFormatPr defaultColWidth="10" defaultRowHeight="18" x14ac:dyDescent="0.55000000000000004"/>
  <cols>
    <col min="1" max="1" width="13.36328125" style="131" customWidth="1"/>
    <col min="2" max="2" width="12.7265625" style="128" customWidth="1"/>
    <col min="3" max="3" width="9.36328125" style="130" customWidth="1"/>
    <col min="4" max="4" width="9.36328125" style="128" customWidth="1"/>
    <col min="5" max="5" width="9.36328125" style="130" customWidth="1"/>
    <col min="6" max="7" width="10.36328125" style="128" customWidth="1"/>
    <col min="8" max="11" width="6.453125" style="128" customWidth="1"/>
    <col min="12" max="13" width="8.453125" style="128" bestFit="1" customWidth="1"/>
    <col min="14" max="14" width="7.08984375" style="128" customWidth="1"/>
    <col min="15" max="15" width="7.36328125" style="128" bestFit="1" customWidth="1"/>
    <col min="16" max="16" width="6.453125" style="128" customWidth="1"/>
    <col min="17" max="17" width="11.6328125" style="128" customWidth="1"/>
    <col min="18" max="26" width="9.6328125" style="128" customWidth="1"/>
    <col min="27" max="27" width="9.6328125" style="128" bestFit="1" customWidth="1"/>
    <col min="28" max="28" width="10.36328125" style="128" customWidth="1"/>
    <col min="29" max="29" width="11.36328125" style="128" customWidth="1"/>
    <col min="30" max="34" width="9.6328125" style="128" customWidth="1"/>
    <col min="35" max="36" width="5.08984375" style="128" customWidth="1"/>
    <col min="37" max="37" width="6.453125" style="128" customWidth="1"/>
    <col min="38" max="38" width="5.36328125" style="128" customWidth="1"/>
    <col min="39" max="39" width="6.08984375" style="128" customWidth="1"/>
    <col min="40" max="42" width="5.36328125" style="128" customWidth="1"/>
    <col min="43" max="43" width="5.36328125" style="129" customWidth="1"/>
    <col min="44" max="45" width="10" style="129" customWidth="1"/>
    <col min="46" max="16384" width="10" style="128"/>
  </cols>
  <sheetData>
    <row r="1" spans="1:47" ht="27" customHeight="1" x14ac:dyDescent="0.55000000000000004">
      <c r="A1" s="252" t="s">
        <v>149</v>
      </c>
      <c r="B1" s="251"/>
      <c r="C1" s="135"/>
      <c r="D1" s="251"/>
      <c r="E1" s="135"/>
      <c r="F1" s="133"/>
      <c r="G1" s="133"/>
      <c r="H1" s="133"/>
      <c r="I1" s="133"/>
      <c r="J1" s="133"/>
      <c r="K1" s="133"/>
      <c r="L1" s="133"/>
      <c r="M1" s="133"/>
      <c r="N1" s="281" t="s">
        <v>112</v>
      </c>
      <c r="O1" s="281"/>
      <c r="P1" s="281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5"/>
      <c r="AS1" s="219"/>
      <c r="AT1" s="219"/>
      <c r="AU1" s="219"/>
    </row>
    <row r="2" spans="1:47" ht="20.25" customHeight="1" x14ac:dyDescent="0.55000000000000004">
      <c r="A2" s="321"/>
      <c r="B2" s="325" t="s">
        <v>148</v>
      </c>
      <c r="C2" s="324"/>
      <c r="D2" s="324"/>
      <c r="E2" s="324"/>
      <c r="F2" s="324"/>
      <c r="G2" s="323"/>
      <c r="H2" s="248" t="s">
        <v>147</v>
      </c>
      <c r="I2" s="247"/>
      <c r="J2" s="322"/>
      <c r="K2" s="247" t="s">
        <v>146</v>
      </c>
      <c r="L2" s="247"/>
      <c r="M2" s="247"/>
      <c r="N2" s="247"/>
      <c r="O2" s="247"/>
      <c r="P2" s="32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4"/>
      <c r="AS2" s="133"/>
      <c r="AT2" s="133"/>
      <c r="AU2" s="133"/>
    </row>
    <row r="3" spans="1:47" ht="20.25" customHeight="1" x14ac:dyDescent="0.55000000000000004">
      <c r="A3" s="321"/>
      <c r="B3" s="319" t="s">
        <v>145</v>
      </c>
      <c r="C3" s="320"/>
      <c r="D3" s="320"/>
      <c r="E3" s="318"/>
      <c r="F3" s="319" t="s">
        <v>144</v>
      </c>
      <c r="G3" s="318"/>
      <c r="H3" s="317" t="s">
        <v>143</v>
      </c>
      <c r="I3" s="316" t="s">
        <v>142</v>
      </c>
      <c r="J3" s="315" t="s">
        <v>141</v>
      </c>
      <c r="K3" s="247" t="s">
        <v>140</v>
      </c>
      <c r="L3" s="314"/>
      <c r="M3" s="314"/>
      <c r="N3" s="313" t="s">
        <v>139</v>
      </c>
      <c r="O3" s="312"/>
      <c r="P3" s="31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4"/>
      <c r="AS3" s="133"/>
      <c r="AT3" s="133"/>
      <c r="AU3" s="133"/>
    </row>
    <row r="4" spans="1:47" ht="20.25" customHeight="1" x14ac:dyDescent="0.55000000000000004">
      <c r="A4" s="311"/>
      <c r="B4" s="309"/>
      <c r="C4" s="310"/>
      <c r="D4" s="310"/>
      <c r="E4" s="308"/>
      <c r="F4" s="309"/>
      <c r="G4" s="308"/>
      <c r="H4" s="307"/>
      <c r="I4" s="306"/>
      <c r="J4" s="305"/>
      <c r="K4" s="288" t="s">
        <v>138</v>
      </c>
      <c r="L4" s="287" t="s">
        <v>137</v>
      </c>
      <c r="M4" s="287" t="s">
        <v>136</v>
      </c>
      <c r="N4" s="287" t="s">
        <v>138</v>
      </c>
      <c r="O4" s="287" t="s">
        <v>137</v>
      </c>
      <c r="P4" s="287" t="s">
        <v>136</v>
      </c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4"/>
      <c r="AS4" s="133"/>
      <c r="AT4" s="133"/>
      <c r="AU4" s="133"/>
    </row>
    <row r="5" spans="1:47" ht="40.5" customHeight="1" x14ac:dyDescent="0.55000000000000004">
      <c r="A5" s="304"/>
      <c r="B5" s="303"/>
      <c r="C5" s="302"/>
      <c r="D5" s="301" t="s">
        <v>135</v>
      </c>
      <c r="E5" s="300"/>
      <c r="F5" s="299"/>
      <c r="G5" s="298"/>
      <c r="H5" s="297"/>
      <c r="I5" s="296"/>
      <c r="J5" s="295"/>
      <c r="K5" s="288"/>
      <c r="L5" s="287"/>
      <c r="M5" s="287"/>
      <c r="N5" s="287"/>
      <c r="O5" s="287"/>
      <c r="P5" s="287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4"/>
      <c r="AS5" s="133"/>
      <c r="AT5" s="133"/>
      <c r="AU5" s="133"/>
    </row>
    <row r="6" spans="1:47" ht="28.5" customHeight="1" x14ac:dyDescent="0.55000000000000004">
      <c r="A6" s="294"/>
      <c r="B6" s="292" t="s">
        <v>134</v>
      </c>
      <c r="C6" s="292" t="s">
        <v>107</v>
      </c>
      <c r="D6" s="293" t="s">
        <v>134</v>
      </c>
      <c r="E6" s="292" t="s">
        <v>107</v>
      </c>
      <c r="F6" s="292" t="s">
        <v>134</v>
      </c>
      <c r="G6" s="292" t="s">
        <v>107</v>
      </c>
      <c r="H6" s="297"/>
      <c r="I6" s="296"/>
      <c r="J6" s="295"/>
      <c r="K6" s="288"/>
      <c r="L6" s="287"/>
      <c r="M6" s="287"/>
      <c r="N6" s="287"/>
      <c r="O6" s="287"/>
      <c r="P6" s="287"/>
      <c r="Q6" s="133"/>
      <c r="R6" s="133"/>
      <c r="S6" s="133"/>
      <c r="AQ6" s="128"/>
      <c r="AR6" s="134"/>
      <c r="AS6" s="133"/>
      <c r="AT6" s="133"/>
      <c r="AU6" s="133"/>
    </row>
    <row r="7" spans="1:47" ht="28.5" customHeight="1" x14ac:dyDescent="0.55000000000000004">
      <c r="A7" s="294"/>
      <c r="B7" s="292" t="s">
        <v>134</v>
      </c>
      <c r="C7" s="292" t="s">
        <v>107</v>
      </c>
      <c r="D7" s="293" t="s">
        <v>134</v>
      </c>
      <c r="E7" s="292" t="s">
        <v>107</v>
      </c>
      <c r="F7" s="292" t="s">
        <v>134</v>
      </c>
      <c r="G7" s="292" t="s">
        <v>107</v>
      </c>
      <c r="H7" s="291"/>
      <c r="I7" s="290"/>
      <c r="J7" s="289"/>
      <c r="K7" s="288"/>
      <c r="L7" s="287"/>
      <c r="M7" s="287"/>
      <c r="N7" s="287"/>
      <c r="O7" s="287"/>
      <c r="P7" s="287"/>
      <c r="Q7" s="133"/>
      <c r="R7" s="133"/>
      <c r="S7" s="133"/>
      <c r="AQ7" s="128"/>
      <c r="AR7" s="134"/>
      <c r="AS7" s="133"/>
      <c r="AT7" s="133"/>
      <c r="AU7" s="133"/>
    </row>
    <row r="8" spans="1:47" ht="13.5" customHeight="1" x14ac:dyDescent="0.55000000000000004">
      <c r="A8" s="284" t="s">
        <v>88</v>
      </c>
      <c r="B8" s="283">
        <v>270</v>
      </c>
      <c r="C8" s="283">
        <v>6859</v>
      </c>
      <c r="D8" s="286">
        <v>56</v>
      </c>
      <c r="E8" s="283">
        <v>4981</v>
      </c>
      <c r="F8" s="283">
        <v>77</v>
      </c>
      <c r="G8" s="283">
        <v>1491</v>
      </c>
      <c r="H8" s="283">
        <v>4</v>
      </c>
      <c r="I8" s="283">
        <v>7</v>
      </c>
      <c r="J8" s="283">
        <v>644</v>
      </c>
      <c r="K8" s="286">
        <f>4135-432</f>
        <v>3703</v>
      </c>
      <c r="L8" s="283">
        <f>28364-1794</f>
        <v>26570</v>
      </c>
      <c r="M8" s="283">
        <f>17927-1214</f>
        <v>16713</v>
      </c>
      <c r="N8" s="283">
        <v>314</v>
      </c>
      <c r="O8" s="285">
        <v>1560</v>
      </c>
      <c r="P8" s="283">
        <v>2658</v>
      </c>
      <c r="Q8" s="133"/>
      <c r="R8" s="133"/>
      <c r="S8" s="133"/>
      <c r="AQ8" s="128"/>
      <c r="AR8" s="134"/>
      <c r="AS8" s="133"/>
      <c r="AT8" s="133"/>
      <c r="AU8" s="133"/>
    </row>
    <row r="9" spans="1:47" ht="13.5" customHeight="1" x14ac:dyDescent="0.55000000000000004">
      <c r="A9" s="284" t="s">
        <v>9</v>
      </c>
      <c r="B9" s="283">
        <f>SUM(B10:B11)</f>
        <v>77</v>
      </c>
      <c r="C9" s="283">
        <f>SUM(C10:C11)</f>
        <v>772</v>
      </c>
      <c r="D9" s="283">
        <f>SUM(D10:D11)</f>
        <v>0</v>
      </c>
      <c r="E9" s="283">
        <f>SUM(E10:E11)</f>
        <v>0</v>
      </c>
      <c r="F9" s="283">
        <f>SUM(F10:F11)</f>
        <v>5</v>
      </c>
      <c r="G9" s="283">
        <f>SUM(G10:G11)</f>
        <v>1688</v>
      </c>
      <c r="H9" s="283">
        <f>SUM(H10:H11)</f>
        <v>0</v>
      </c>
      <c r="I9" s="283">
        <f>SUM(I10:I11)</f>
        <v>0</v>
      </c>
      <c r="J9" s="283">
        <f>SUM(J10:J11)</f>
        <v>0</v>
      </c>
      <c r="K9" s="283">
        <f>SUM(K10:K11)</f>
        <v>222</v>
      </c>
      <c r="L9" s="283">
        <f>SUM(L10:L11)</f>
        <v>1767</v>
      </c>
      <c r="M9" s="283">
        <f>SUM(M10:M11)</f>
        <v>718</v>
      </c>
      <c r="N9" s="283">
        <f>SUM(N10:N11)</f>
        <v>0</v>
      </c>
      <c r="O9" s="283">
        <f>SUM(O10:O11)</f>
        <v>0</v>
      </c>
      <c r="P9" s="283">
        <f>SUM(P10:P11)</f>
        <v>0</v>
      </c>
      <c r="Q9" s="133"/>
      <c r="R9" s="133"/>
      <c r="S9" s="133"/>
      <c r="AQ9" s="128"/>
      <c r="AR9" s="134"/>
      <c r="AS9" s="133"/>
      <c r="AT9" s="133"/>
      <c r="AU9" s="133"/>
    </row>
    <row r="10" spans="1:47" ht="13.5" customHeight="1" x14ac:dyDescent="0.55000000000000004">
      <c r="A10" s="149" t="s">
        <v>8</v>
      </c>
      <c r="B10" s="147">
        <v>16</v>
      </c>
      <c r="C10" s="147">
        <v>345</v>
      </c>
      <c r="D10" s="147">
        <v>0</v>
      </c>
      <c r="E10" s="147">
        <v>0</v>
      </c>
      <c r="F10" s="147">
        <v>2</v>
      </c>
      <c r="G10" s="147">
        <v>197</v>
      </c>
      <c r="H10" s="147"/>
      <c r="I10" s="147"/>
      <c r="J10" s="147"/>
      <c r="K10" s="147">
        <v>222</v>
      </c>
      <c r="L10" s="147">
        <v>1767</v>
      </c>
      <c r="M10" s="147">
        <v>718</v>
      </c>
      <c r="N10" s="147"/>
      <c r="O10" s="147"/>
      <c r="P10" s="147"/>
      <c r="Q10" s="129"/>
      <c r="AQ10" s="128"/>
      <c r="AR10" s="134"/>
      <c r="AS10" s="133"/>
      <c r="AT10" s="133"/>
      <c r="AU10" s="133"/>
    </row>
    <row r="11" spans="1:47" ht="13.5" customHeight="1" x14ac:dyDescent="0.55000000000000004">
      <c r="A11" s="168" t="s">
        <v>133</v>
      </c>
      <c r="B11" s="169">
        <f>IF(SUM(B12)=0,"-",SUM(B12))</f>
        <v>61</v>
      </c>
      <c r="C11" s="169">
        <f>IF(SUM(C12)=0,"-",SUM(C12))</f>
        <v>427</v>
      </c>
      <c r="D11" s="169" t="str">
        <f>IF(SUM(D12)=0,"-",SUM(D12))</f>
        <v>-</v>
      </c>
      <c r="E11" s="169" t="str">
        <f>IF(SUM(E12)=0,"-",SUM(E12))</f>
        <v>-</v>
      </c>
      <c r="F11" s="169">
        <f>IF(SUM(F12)=0,"-",SUM(F12))</f>
        <v>3</v>
      </c>
      <c r="G11" s="169">
        <f>IF(SUM(G12)=0,"-",SUM(G12))</f>
        <v>1491</v>
      </c>
      <c r="H11" s="169" t="str">
        <f>IF(SUM(H12)=0,"-",SUM(H12))</f>
        <v>-</v>
      </c>
      <c r="I11" s="169" t="str">
        <f>IF(SUM(I12)=0,"-",SUM(I12))</f>
        <v>-</v>
      </c>
      <c r="J11" s="169" t="str">
        <f>IF(SUM(J12)=0,"-",SUM(J12))</f>
        <v>-</v>
      </c>
      <c r="K11" s="169" t="str">
        <f>IF(SUM(K12)=0,"-",SUM(K12))</f>
        <v>-</v>
      </c>
      <c r="L11" s="169" t="str">
        <f>IF(SUM(L12)=0,"-",SUM(L12))</f>
        <v>-</v>
      </c>
      <c r="M11" s="169" t="str">
        <f>IF(SUM(M12)=0,"-",SUM(M12))</f>
        <v>-</v>
      </c>
      <c r="N11" s="169" t="str">
        <f>IF(SUM(N12)=0,"-",SUM(N12))</f>
        <v>-</v>
      </c>
      <c r="O11" s="169" t="str">
        <f>IF(SUM(O12)=0,"-",SUM(O12))</f>
        <v>-</v>
      </c>
      <c r="P11" s="169" t="str">
        <f>IF(SUM(P12)=0,"-",SUM(P12))</f>
        <v>-</v>
      </c>
      <c r="Q11" s="133"/>
      <c r="R11" s="133"/>
      <c r="S11" s="133"/>
      <c r="AQ11" s="128"/>
      <c r="AR11" s="134"/>
      <c r="AS11" s="133"/>
      <c r="AT11" s="133"/>
      <c r="AU11" s="133"/>
    </row>
    <row r="12" spans="1:47" ht="13.5" customHeight="1" x14ac:dyDescent="0.55000000000000004">
      <c r="A12" s="168" t="s">
        <v>75</v>
      </c>
      <c r="B12" s="147">
        <v>61</v>
      </c>
      <c r="C12" s="282">
        <v>427</v>
      </c>
      <c r="D12" s="169" t="str">
        <f>IF(SUM(D13:D27)=0,"-",SUM(D13:D27))</f>
        <v>-</v>
      </c>
      <c r="E12" s="169" t="str">
        <f>IF(SUM(E13:E27)=0,"-",SUM(E13:E27))</f>
        <v>-</v>
      </c>
      <c r="F12" s="169">
        <f>IF(SUM(F13:F27)=0,"-",SUM(F13:F27))</f>
        <v>3</v>
      </c>
      <c r="G12" s="169">
        <f>IF(SUM(G13:G27)=0,"-",SUM(G13:G27))</f>
        <v>1491</v>
      </c>
      <c r="H12" s="169" t="str">
        <f>IF(SUM(H13:H27)=0,"-",SUM(H13:H27))</f>
        <v>-</v>
      </c>
      <c r="I12" s="169" t="str">
        <f>IF(SUM(I13:I27)=0,"-",SUM(I13:I27))</f>
        <v>-</v>
      </c>
      <c r="J12" s="169" t="str">
        <f>IF(SUM(J13:J27)=0,"-",SUM(J13:J27))</f>
        <v>-</v>
      </c>
      <c r="K12" s="169"/>
      <c r="L12" s="169"/>
      <c r="M12" s="169"/>
      <c r="N12" s="169"/>
      <c r="O12" s="169"/>
      <c r="P12" s="169"/>
      <c r="Q12" s="129"/>
      <c r="AQ12" s="128"/>
      <c r="AR12" s="134"/>
      <c r="AS12" s="133"/>
      <c r="AT12" s="133"/>
      <c r="AU12" s="133"/>
    </row>
    <row r="13" spans="1:47" ht="45.5" customHeight="1" x14ac:dyDescent="0.55000000000000004">
      <c r="A13" s="156" t="s">
        <v>84</v>
      </c>
      <c r="B13" s="154" t="str">
        <f>B14</f>
        <v>-</v>
      </c>
      <c r="C13" s="154" t="str">
        <f>C14</f>
        <v>-</v>
      </c>
      <c r="D13" s="154" t="str">
        <f>D14</f>
        <v>-</v>
      </c>
      <c r="E13" s="154" t="str">
        <f>E14</f>
        <v>-</v>
      </c>
      <c r="F13" s="154">
        <f>F14</f>
        <v>1</v>
      </c>
      <c r="G13" s="154">
        <f>G14</f>
        <v>497</v>
      </c>
      <c r="H13" s="154" t="str">
        <f>H14</f>
        <v>-</v>
      </c>
      <c r="I13" s="154" t="str">
        <f>I14</f>
        <v>-</v>
      </c>
      <c r="J13" s="154" t="str">
        <f>J14</f>
        <v>-</v>
      </c>
      <c r="K13" s="154">
        <f>K14</f>
        <v>33</v>
      </c>
      <c r="L13" s="154">
        <f>L14</f>
        <v>158</v>
      </c>
      <c r="M13" s="154">
        <f>M14</f>
        <v>50</v>
      </c>
      <c r="N13" s="154">
        <f>N14</f>
        <v>11</v>
      </c>
      <c r="O13" s="154">
        <f>O14</f>
        <v>16</v>
      </c>
      <c r="P13" s="154">
        <f>P14</f>
        <v>9</v>
      </c>
      <c r="Q13" s="129"/>
      <c r="AQ13" s="128"/>
      <c r="AR13" s="134"/>
      <c r="AS13" s="133"/>
      <c r="AT13" s="133"/>
      <c r="AU13" s="133"/>
    </row>
    <row r="14" spans="1:47" ht="13.5" customHeight="1" x14ac:dyDescent="0.55000000000000004">
      <c r="A14" s="149" t="s">
        <v>125</v>
      </c>
      <c r="B14" s="147" t="s">
        <v>2</v>
      </c>
      <c r="C14" s="147" t="s">
        <v>2</v>
      </c>
      <c r="D14" s="147" t="s">
        <v>2</v>
      </c>
      <c r="E14" s="147" t="s">
        <v>2</v>
      </c>
      <c r="F14" s="147">
        <v>1</v>
      </c>
      <c r="G14" s="147">
        <v>497</v>
      </c>
      <c r="H14" s="147" t="s">
        <v>2</v>
      </c>
      <c r="I14" s="147" t="s">
        <v>2</v>
      </c>
      <c r="J14" s="147" t="s">
        <v>2</v>
      </c>
      <c r="K14" s="147">
        <v>33</v>
      </c>
      <c r="L14" s="147">
        <v>158</v>
      </c>
      <c r="M14" s="147">
        <v>50</v>
      </c>
      <c r="N14" s="147">
        <v>11</v>
      </c>
      <c r="O14" s="147">
        <v>16</v>
      </c>
      <c r="P14" s="147">
        <v>9</v>
      </c>
      <c r="Q14" s="129"/>
      <c r="AQ14" s="128"/>
      <c r="AR14" s="134"/>
      <c r="AS14" s="133"/>
      <c r="AT14" s="133"/>
      <c r="AU14" s="133"/>
    </row>
    <row r="15" spans="1:47" ht="13.5" customHeight="1" x14ac:dyDescent="0.55000000000000004">
      <c r="A15" s="149" t="s">
        <v>119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29"/>
      <c r="AQ15" s="128"/>
      <c r="AR15" s="134"/>
      <c r="AS15" s="133"/>
      <c r="AT15" s="133"/>
      <c r="AU15" s="133"/>
    </row>
    <row r="16" spans="1:47" x14ac:dyDescent="0.55000000000000004">
      <c r="A16" s="142" t="s">
        <v>124</v>
      </c>
      <c r="B16" s="140">
        <v>0</v>
      </c>
      <c r="C16" s="140">
        <v>0</v>
      </c>
      <c r="D16" s="140">
        <v>0</v>
      </c>
      <c r="E16" s="140">
        <v>0</v>
      </c>
      <c r="F16" s="140">
        <v>1</v>
      </c>
      <c r="G16" s="140">
        <v>497</v>
      </c>
      <c r="H16" s="140">
        <v>0</v>
      </c>
      <c r="I16" s="140">
        <v>0</v>
      </c>
      <c r="J16" s="140">
        <v>0</v>
      </c>
      <c r="K16" s="140">
        <v>17</v>
      </c>
      <c r="L16" s="140">
        <v>61</v>
      </c>
      <c r="M16" s="140">
        <v>26</v>
      </c>
      <c r="N16" s="140">
        <v>7</v>
      </c>
      <c r="O16" s="140">
        <v>5</v>
      </c>
      <c r="P16" s="140">
        <v>5</v>
      </c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33"/>
      <c r="AR16" s="133"/>
      <c r="AS16" s="133"/>
    </row>
    <row r="17" spans="1:47" ht="13.5" customHeight="1" x14ac:dyDescent="0.55000000000000004">
      <c r="A17" s="142" t="s">
        <v>123</v>
      </c>
      <c r="B17" s="140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9</v>
      </c>
      <c r="L17" s="140">
        <v>40</v>
      </c>
      <c r="M17" s="140">
        <v>6</v>
      </c>
      <c r="N17" s="140">
        <v>2</v>
      </c>
      <c r="O17" s="140">
        <v>4</v>
      </c>
      <c r="P17" s="140"/>
      <c r="Q17" s="129"/>
      <c r="AQ17" s="128"/>
      <c r="AR17" s="134"/>
      <c r="AS17" s="133"/>
      <c r="AT17" s="133"/>
      <c r="AU17" s="133"/>
    </row>
    <row r="18" spans="1:47" ht="13.5" customHeight="1" x14ac:dyDescent="0.55000000000000004">
      <c r="A18" s="142" t="s">
        <v>122</v>
      </c>
      <c r="B18" s="140">
        <v>0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2</v>
      </c>
      <c r="L18" s="140">
        <v>15</v>
      </c>
      <c r="M18" s="140">
        <v>6</v>
      </c>
      <c r="N18" s="140">
        <v>1</v>
      </c>
      <c r="O18" s="140">
        <v>3</v>
      </c>
      <c r="P18" s="140">
        <v>1</v>
      </c>
      <c r="Q18" s="129"/>
      <c r="AQ18" s="128"/>
      <c r="AR18" s="134"/>
      <c r="AS18" s="133"/>
      <c r="AT18" s="133"/>
      <c r="AU18" s="133"/>
    </row>
    <row r="19" spans="1:47" ht="13.5" customHeight="1" x14ac:dyDescent="0.55000000000000004">
      <c r="A19" s="142" t="s">
        <v>121</v>
      </c>
      <c r="B19" s="140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5</v>
      </c>
      <c r="L19" s="140">
        <v>42</v>
      </c>
      <c r="M19" s="140">
        <v>12</v>
      </c>
      <c r="N19" s="140">
        <v>1</v>
      </c>
      <c r="O19" s="140">
        <v>4</v>
      </c>
      <c r="P19" s="140">
        <v>3</v>
      </c>
      <c r="Q19" s="129"/>
      <c r="AQ19" s="128"/>
      <c r="AR19" s="134"/>
      <c r="AS19" s="133"/>
      <c r="AT19" s="133"/>
      <c r="AU19" s="133"/>
    </row>
    <row r="20" spans="1:47" ht="45.5" customHeight="1" x14ac:dyDescent="0.55000000000000004">
      <c r="A20" s="156" t="s">
        <v>77</v>
      </c>
      <c r="B20" s="154">
        <f>B21</f>
        <v>12</v>
      </c>
      <c r="C20" s="154">
        <f>C21</f>
        <v>22</v>
      </c>
      <c r="D20" s="154" t="str">
        <f>D21</f>
        <v>-</v>
      </c>
      <c r="E20" s="154" t="str">
        <f>E21</f>
        <v>-</v>
      </c>
      <c r="F20" s="154" t="str">
        <f>F21</f>
        <v>-</v>
      </c>
      <c r="G20" s="154" t="str">
        <f>G21</f>
        <v>-</v>
      </c>
      <c r="H20" s="154" t="str">
        <f>H21</f>
        <v>-</v>
      </c>
      <c r="I20" s="154" t="str">
        <f>I21</f>
        <v>-</v>
      </c>
      <c r="J20" s="154" t="str">
        <f>J21</f>
        <v>-</v>
      </c>
      <c r="K20" s="154">
        <f>K21</f>
        <v>33</v>
      </c>
      <c r="L20" s="154">
        <f>L21</f>
        <v>72</v>
      </c>
      <c r="M20" s="154">
        <f>M21</f>
        <v>34</v>
      </c>
      <c r="N20" s="154">
        <f>N21</f>
        <v>4</v>
      </c>
      <c r="O20" s="154">
        <f>O21</f>
        <v>4</v>
      </c>
      <c r="P20" s="154">
        <f>P21</f>
        <v>13</v>
      </c>
      <c r="Q20" s="129"/>
      <c r="AQ20" s="128"/>
      <c r="AR20" s="134"/>
      <c r="AS20" s="133"/>
      <c r="AT20" s="133"/>
      <c r="AU20" s="133"/>
    </row>
    <row r="21" spans="1:47" ht="13.5" customHeight="1" x14ac:dyDescent="0.55000000000000004">
      <c r="A21" s="149" t="s">
        <v>76</v>
      </c>
      <c r="B21" s="147">
        <v>12</v>
      </c>
      <c r="C21" s="147">
        <v>22</v>
      </c>
      <c r="D21" s="147" t="s">
        <v>2</v>
      </c>
      <c r="E21" s="147" t="s">
        <v>2</v>
      </c>
      <c r="F21" s="147" t="s">
        <v>2</v>
      </c>
      <c r="G21" s="147" t="s">
        <v>2</v>
      </c>
      <c r="H21" s="147" t="s">
        <v>2</v>
      </c>
      <c r="I21" s="147" t="s">
        <v>2</v>
      </c>
      <c r="J21" s="147" t="s">
        <v>2</v>
      </c>
      <c r="K21" s="147">
        <v>33</v>
      </c>
      <c r="L21" s="147">
        <v>72</v>
      </c>
      <c r="M21" s="147">
        <v>34</v>
      </c>
      <c r="N21" s="147">
        <v>4</v>
      </c>
      <c r="O21" s="147">
        <v>4</v>
      </c>
      <c r="P21" s="147">
        <v>13</v>
      </c>
      <c r="Q21" s="129"/>
      <c r="AQ21" s="128"/>
      <c r="AR21" s="134"/>
      <c r="AS21" s="133"/>
      <c r="AT21" s="133"/>
      <c r="AU21" s="133"/>
    </row>
    <row r="22" spans="1:47" ht="13.5" customHeight="1" x14ac:dyDescent="0.55000000000000004">
      <c r="A22" s="149" t="s">
        <v>119</v>
      </c>
      <c r="B22" s="147" t="s">
        <v>2</v>
      </c>
      <c r="C22" s="147" t="s">
        <v>2</v>
      </c>
      <c r="D22" s="147" t="s">
        <v>2</v>
      </c>
      <c r="E22" s="147" t="s">
        <v>2</v>
      </c>
      <c r="F22" s="147" t="s">
        <v>2</v>
      </c>
      <c r="G22" s="147" t="s">
        <v>2</v>
      </c>
      <c r="H22" s="147" t="s">
        <v>2</v>
      </c>
      <c r="I22" s="147" t="s">
        <v>2</v>
      </c>
      <c r="J22" s="147" t="s">
        <v>2</v>
      </c>
      <c r="K22" s="147" t="s">
        <v>2</v>
      </c>
      <c r="L22" s="147" t="s">
        <v>2</v>
      </c>
      <c r="M22" s="147" t="s">
        <v>2</v>
      </c>
      <c r="N22" s="147" t="s">
        <v>2</v>
      </c>
      <c r="O22" s="147" t="s">
        <v>2</v>
      </c>
      <c r="P22" s="147" t="s">
        <v>2</v>
      </c>
      <c r="Q22" s="129"/>
      <c r="AQ22" s="128"/>
      <c r="AR22" s="134"/>
      <c r="AS22" s="133"/>
      <c r="AT22" s="133"/>
      <c r="AU22" s="133"/>
    </row>
    <row r="23" spans="1:47" ht="13.5" customHeight="1" x14ac:dyDescent="0.55000000000000004">
      <c r="A23" s="142" t="s">
        <v>118</v>
      </c>
      <c r="B23" s="140" t="s">
        <v>2</v>
      </c>
      <c r="C23" s="140" t="s">
        <v>2</v>
      </c>
      <c r="D23" s="140" t="s">
        <v>2</v>
      </c>
      <c r="E23" s="140" t="s">
        <v>2</v>
      </c>
      <c r="F23" s="140" t="s">
        <v>2</v>
      </c>
      <c r="G23" s="140" t="s">
        <v>2</v>
      </c>
      <c r="H23" s="140" t="s">
        <v>2</v>
      </c>
      <c r="I23" s="140" t="s">
        <v>2</v>
      </c>
      <c r="J23" s="140" t="s">
        <v>2</v>
      </c>
      <c r="K23" s="140">
        <v>6</v>
      </c>
      <c r="L23" s="140">
        <v>23</v>
      </c>
      <c r="M23" s="140">
        <v>15</v>
      </c>
      <c r="N23" s="140">
        <v>1</v>
      </c>
      <c r="O23" s="140">
        <v>1</v>
      </c>
      <c r="P23" s="140">
        <v>3</v>
      </c>
      <c r="Q23" s="129"/>
      <c r="AQ23" s="128"/>
      <c r="AR23" s="134"/>
      <c r="AS23" s="133"/>
      <c r="AT23" s="133"/>
      <c r="AU23" s="133"/>
    </row>
    <row r="24" spans="1:47" ht="13.5" customHeight="1" x14ac:dyDescent="0.55000000000000004">
      <c r="A24" s="142" t="s">
        <v>117</v>
      </c>
      <c r="B24" s="140" t="s">
        <v>2</v>
      </c>
      <c r="C24" s="140" t="s">
        <v>2</v>
      </c>
      <c r="D24" s="140" t="s">
        <v>2</v>
      </c>
      <c r="E24" s="140" t="s">
        <v>2</v>
      </c>
      <c r="F24" s="140" t="s">
        <v>2</v>
      </c>
      <c r="G24" s="140" t="s">
        <v>2</v>
      </c>
      <c r="H24" s="140" t="s">
        <v>2</v>
      </c>
      <c r="I24" s="140" t="s">
        <v>2</v>
      </c>
      <c r="J24" s="140" t="s">
        <v>2</v>
      </c>
      <c r="K24" s="140">
        <v>8</v>
      </c>
      <c r="L24" s="140">
        <v>14</v>
      </c>
      <c r="M24" s="140">
        <v>3</v>
      </c>
      <c r="N24" s="140" t="s">
        <v>2</v>
      </c>
      <c r="O24" s="140">
        <v>1</v>
      </c>
      <c r="P24" s="140">
        <v>2</v>
      </c>
      <c r="Q24" s="129"/>
      <c r="AQ24" s="128"/>
      <c r="AR24" s="134"/>
      <c r="AS24" s="133"/>
      <c r="AT24" s="133"/>
      <c r="AU24" s="133"/>
    </row>
    <row r="25" spans="1:47" ht="13.5" customHeight="1" x14ac:dyDescent="0.55000000000000004">
      <c r="A25" s="142" t="s">
        <v>116</v>
      </c>
      <c r="B25" s="140">
        <v>12</v>
      </c>
      <c r="C25" s="140">
        <v>22</v>
      </c>
      <c r="D25" s="140" t="s">
        <v>2</v>
      </c>
      <c r="E25" s="140" t="s">
        <v>2</v>
      </c>
      <c r="F25" s="140" t="s">
        <v>2</v>
      </c>
      <c r="G25" s="140" t="s">
        <v>2</v>
      </c>
      <c r="H25" s="140" t="s">
        <v>2</v>
      </c>
      <c r="I25" s="140" t="s">
        <v>2</v>
      </c>
      <c r="J25" s="140" t="s">
        <v>2</v>
      </c>
      <c r="K25" s="140">
        <v>7</v>
      </c>
      <c r="L25" s="140">
        <v>12</v>
      </c>
      <c r="M25" s="140">
        <v>6</v>
      </c>
      <c r="N25" s="140" t="s">
        <v>2</v>
      </c>
      <c r="O25" s="140">
        <v>1</v>
      </c>
      <c r="P25" s="140">
        <v>3</v>
      </c>
      <c r="Q25" s="129"/>
      <c r="AQ25" s="128"/>
      <c r="AR25" s="134"/>
      <c r="AS25" s="133"/>
      <c r="AT25" s="133"/>
      <c r="AU25" s="133"/>
    </row>
    <row r="26" spans="1:47" ht="13.5" customHeight="1" x14ac:dyDescent="0.55000000000000004">
      <c r="A26" s="142" t="s">
        <v>115</v>
      </c>
      <c r="B26" s="140" t="s">
        <v>2</v>
      </c>
      <c r="C26" s="140" t="s">
        <v>2</v>
      </c>
      <c r="D26" s="140" t="s">
        <v>2</v>
      </c>
      <c r="E26" s="140" t="s">
        <v>2</v>
      </c>
      <c r="F26" s="140" t="s">
        <v>2</v>
      </c>
      <c r="G26" s="140" t="s">
        <v>2</v>
      </c>
      <c r="H26" s="140" t="s">
        <v>2</v>
      </c>
      <c r="I26" s="140" t="s">
        <v>2</v>
      </c>
      <c r="J26" s="140" t="s">
        <v>2</v>
      </c>
      <c r="K26" s="140">
        <v>5</v>
      </c>
      <c r="L26" s="140">
        <v>12</v>
      </c>
      <c r="M26" s="140">
        <v>4</v>
      </c>
      <c r="N26" s="140">
        <v>1</v>
      </c>
      <c r="O26" s="140" t="s">
        <v>2</v>
      </c>
      <c r="P26" s="140">
        <v>1</v>
      </c>
      <c r="Q26" s="129"/>
      <c r="AQ26" s="128"/>
      <c r="AR26" s="134"/>
      <c r="AS26" s="133"/>
      <c r="AT26" s="133"/>
      <c r="AU26" s="133"/>
    </row>
    <row r="27" spans="1:47" ht="13.5" customHeight="1" x14ac:dyDescent="0.55000000000000004">
      <c r="A27" s="142" t="s">
        <v>114</v>
      </c>
      <c r="B27" s="140" t="s">
        <v>2</v>
      </c>
      <c r="C27" s="140" t="s">
        <v>2</v>
      </c>
      <c r="D27" s="140" t="s">
        <v>2</v>
      </c>
      <c r="E27" s="140" t="s">
        <v>2</v>
      </c>
      <c r="F27" s="140" t="s">
        <v>2</v>
      </c>
      <c r="G27" s="140" t="s">
        <v>2</v>
      </c>
      <c r="H27" s="140" t="s">
        <v>2</v>
      </c>
      <c r="I27" s="140" t="s">
        <v>2</v>
      </c>
      <c r="J27" s="140" t="s">
        <v>2</v>
      </c>
      <c r="K27" s="140">
        <v>7</v>
      </c>
      <c r="L27" s="140">
        <v>11</v>
      </c>
      <c r="M27" s="140">
        <v>6</v>
      </c>
      <c r="N27" s="140">
        <v>2</v>
      </c>
      <c r="O27" s="140">
        <v>1</v>
      </c>
      <c r="P27" s="140">
        <v>4</v>
      </c>
      <c r="Q27" s="129"/>
      <c r="AQ27" s="128"/>
      <c r="AR27" s="134"/>
      <c r="AS27" s="133"/>
      <c r="AT27" s="133"/>
      <c r="AU27" s="133"/>
    </row>
    <row r="28" spans="1:47" ht="13.5" customHeight="1" x14ac:dyDescent="0.55000000000000004">
      <c r="A28" s="252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29"/>
      <c r="AQ28" s="128"/>
      <c r="AR28" s="134"/>
      <c r="AS28" s="133"/>
      <c r="AT28" s="133"/>
      <c r="AU28" s="133"/>
    </row>
    <row r="29" spans="1:47" x14ac:dyDescent="0.55000000000000004">
      <c r="A29" s="137" t="s">
        <v>132</v>
      </c>
      <c r="B29" s="133"/>
      <c r="C29" s="135"/>
      <c r="D29" s="133"/>
      <c r="E29" s="135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3"/>
      <c r="AR29" s="133"/>
      <c r="AS29" s="133"/>
    </row>
    <row r="30" spans="1:47" x14ac:dyDescent="0.55000000000000004">
      <c r="A30" s="137"/>
      <c r="B30" s="133"/>
      <c r="C30" s="135"/>
      <c r="D30" s="133"/>
      <c r="E30" s="135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3"/>
      <c r="AR30" s="133"/>
      <c r="AS30" s="133"/>
    </row>
    <row r="31" spans="1:47" x14ac:dyDescent="0.55000000000000004">
      <c r="A31" s="136"/>
      <c r="B31" s="133"/>
      <c r="C31" s="135"/>
      <c r="D31" s="133"/>
      <c r="E31" s="135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4"/>
      <c r="AQ31" s="133"/>
      <c r="AR31" s="133"/>
      <c r="AS31" s="133"/>
    </row>
    <row r="32" spans="1:47" x14ac:dyDescent="0.55000000000000004">
      <c r="A32" s="136"/>
      <c r="B32" s="133"/>
      <c r="C32" s="135"/>
      <c r="D32" s="133"/>
      <c r="E32" s="135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4"/>
      <c r="AQ32" s="133"/>
      <c r="AR32" s="133"/>
      <c r="AS32" s="133"/>
    </row>
    <row r="33" spans="1:45" x14ac:dyDescent="0.55000000000000004">
      <c r="A33" s="136"/>
      <c r="B33" s="133"/>
      <c r="C33" s="135"/>
      <c r="D33" s="133"/>
      <c r="E33" s="135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4"/>
      <c r="AQ33" s="133"/>
      <c r="AR33" s="133"/>
      <c r="AS33" s="133"/>
    </row>
    <row r="34" spans="1:45" x14ac:dyDescent="0.55000000000000004">
      <c r="A34" s="136"/>
      <c r="B34" s="133"/>
      <c r="C34" s="135"/>
      <c r="D34" s="133"/>
      <c r="E34" s="135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4"/>
      <c r="AQ34" s="133"/>
      <c r="AR34" s="133"/>
      <c r="AS34" s="133"/>
    </row>
    <row r="35" spans="1:45" ht="13.5" customHeight="1" x14ac:dyDescent="0.55000000000000004">
      <c r="AR35" s="128"/>
      <c r="AS35" s="128"/>
    </row>
    <row r="36" spans="1:45" ht="13.5" customHeight="1" x14ac:dyDescent="0.55000000000000004">
      <c r="AR36" s="128"/>
      <c r="AS36" s="128"/>
    </row>
    <row r="37" spans="1:45" ht="13.5" customHeight="1" x14ac:dyDescent="0.55000000000000004">
      <c r="AR37" s="128"/>
      <c r="AS37" s="128"/>
    </row>
    <row r="38" spans="1:45" ht="13.5" customHeight="1" x14ac:dyDescent="0.55000000000000004">
      <c r="AR38" s="128"/>
      <c r="AS38" s="128"/>
    </row>
    <row r="39" spans="1:45" s="132" customFormat="1" ht="23.15" customHeight="1" x14ac:dyDescent="0.55000000000000004">
      <c r="A39" s="131"/>
      <c r="B39" s="128"/>
      <c r="C39" s="130"/>
      <c r="D39" s="128"/>
      <c r="E39" s="130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9"/>
    </row>
    <row r="40" spans="1:45" s="132" customFormat="1" ht="15" customHeight="1" x14ac:dyDescent="0.55000000000000004">
      <c r="A40" s="131"/>
      <c r="B40" s="128"/>
      <c r="C40" s="130"/>
      <c r="D40" s="128"/>
      <c r="E40" s="130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9"/>
    </row>
    <row r="41" spans="1:45" s="132" customFormat="1" ht="15" customHeight="1" x14ac:dyDescent="0.55000000000000004">
      <c r="A41" s="131"/>
      <c r="B41" s="128"/>
      <c r="C41" s="130"/>
      <c r="D41" s="128"/>
      <c r="E41" s="130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9"/>
    </row>
    <row r="42" spans="1:45" s="132" customFormat="1" ht="18.75" customHeight="1" x14ac:dyDescent="0.55000000000000004">
      <c r="A42" s="131"/>
      <c r="B42" s="128"/>
      <c r="C42" s="130"/>
      <c r="D42" s="128"/>
      <c r="E42" s="130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9"/>
    </row>
    <row r="43" spans="1:45" s="132" customFormat="1" ht="28.5" customHeight="1" x14ac:dyDescent="0.55000000000000004">
      <c r="A43" s="131"/>
      <c r="B43" s="128"/>
      <c r="C43" s="130"/>
      <c r="D43" s="128"/>
      <c r="E43" s="130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9"/>
    </row>
    <row r="44" spans="1:45" ht="27" customHeight="1" x14ac:dyDescent="0.55000000000000004">
      <c r="AR44" s="128"/>
      <c r="AS44" s="128"/>
    </row>
    <row r="45" spans="1:45" x14ac:dyDescent="0.55000000000000004">
      <c r="AR45" s="128"/>
      <c r="AS45" s="128"/>
    </row>
    <row r="46" spans="1:45" x14ac:dyDescent="0.55000000000000004">
      <c r="AR46" s="128"/>
      <c r="AS46" s="128"/>
    </row>
    <row r="47" spans="1:45" x14ac:dyDescent="0.55000000000000004">
      <c r="AR47" s="128"/>
      <c r="AS47" s="128"/>
    </row>
    <row r="48" spans="1:45" x14ac:dyDescent="0.55000000000000004">
      <c r="AR48" s="128"/>
      <c r="AS48" s="128"/>
    </row>
    <row r="49" spans="44:45" x14ac:dyDescent="0.55000000000000004">
      <c r="AR49" s="128"/>
      <c r="AS49" s="128"/>
    </row>
  </sheetData>
  <mergeCells count="18">
    <mergeCell ref="B3:E4"/>
    <mergeCell ref="D5:E5"/>
    <mergeCell ref="B2:G2"/>
    <mergeCell ref="H2:J2"/>
    <mergeCell ref="F3:G5"/>
    <mergeCell ref="H3:H7"/>
    <mergeCell ref="I3:I7"/>
    <mergeCell ref="J3:J7"/>
    <mergeCell ref="O4:O7"/>
    <mergeCell ref="P4:P7"/>
    <mergeCell ref="N3:P3"/>
    <mergeCell ref="N1:P1"/>
    <mergeCell ref="K2:P2"/>
    <mergeCell ref="K3:M3"/>
    <mergeCell ref="K4:K7"/>
    <mergeCell ref="L4:L7"/>
    <mergeCell ref="M4:M7"/>
    <mergeCell ref="N4:N7"/>
  </mergeCells>
  <phoneticPr fontId="5"/>
  <pageMargins left="0.78740157480314965" right="0.51181102362204722" top="0.78740157480314965" bottom="0.78740157480314965" header="0" footer="0"/>
  <pageSetup paperSize="9" scale="90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58-1</vt:lpstr>
      <vt:lpstr>58-2</vt:lpstr>
      <vt:lpstr>58-3</vt:lpstr>
      <vt:lpstr>59</vt:lpstr>
      <vt:lpstr>60</vt:lpstr>
      <vt:lpstr>61-1</vt:lpstr>
      <vt:lpstr>61-2</vt:lpstr>
      <vt:lpstr>61-3</vt:lpstr>
      <vt:lpstr>'58-1'!Print_Area</vt:lpstr>
      <vt:lpstr>'58-2'!Print_Area</vt:lpstr>
      <vt:lpstr>'58-3'!Print_Area</vt:lpstr>
      <vt:lpstr>'59'!Print_Area</vt:lpstr>
      <vt:lpstr>'60'!Print_Area</vt:lpstr>
      <vt:lpstr>'61-1'!Print_Area</vt:lpstr>
      <vt:lpstr>'61-2'!Print_Area</vt:lpstr>
      <vt:lpstr>'61-3'!Print_Area</vt:lpstr>
      <vt:lpstr>'61-1'!Print_Titles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2024-01-04T08:02:51Z</dcterms:created>
  <dcterms:modified xsi:type="dcterms:W3CDTF">2024-01-04T08:03:05Z</dcterms:modified>
</cp:coreProperties>
</file>