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0_企画総務課\Iドライブより移行\03 企画係\21_統計・調査関係\○地域保健情報年報\R05\R6.1.10_令和2年(元年実績)までHP掲載\【渡島】29年度年報\"/>
    </mc:Choice>
  </mc:AlternateContent>
  <bookViews>
    <workbookView xWindow="0" yWindow="0" windowWidth="19200" windowHeight="6970"/>
  </bookViews>
  <sheets>
    <sheet name="28-1" sheetId="1" r:id="rId1"/>
    <sheet name="28-2" sheetId="2" r:id="rId2"/>
    <sheet name="29-1" sheetId="3" r:id="rId3"/>
    <sheet name="29-2" sheetId="4" r:id="rId4"/>
    <sheet name="30" sheetId="5" r:id="rId5"/>
    <sheet name="31" sheetId="6" r:id="rId6"/>
    <sheet name="32" sheetId="7" r:id="rId7"/>
    <sheet name="33-1" sheetId="8" r:id="rId8"/>
    <sheet name="33-2" sheetId="9" r:id="rId9"/>
  </sheets>
  <externalReferences>
    <externalReference r:id="rId10"/>
  </externalReferences>
  <definedNames>
    <definedName name="_xlnm.Print_Area" localSheetId="0">'28-1'!$A$1:$W$31</definedName>
    <definedName name="_xlnm.Print_Area" localSheetId="1">'28-2'!$A$1:$V$32</definedName>
    <definedName name="_xlnm.Print_Area" localSheetId="2">'29-1'!$A$1:$J$36</definedName>
    <definedName name="_xlnm.Print_Area" localSheetId="3">'29-2'!$A$1:$O$34</definedName>
    <definedName name="_xlnm.Print_Area" localSheetId="4">'30'!$A$1:$I$32</definedName>
    <definedName name="_xlnm.Print_Area" localSheetId="5">'31'!$A$1:$G$15</definedName>
    <definedName name="_xlnm.Print_Area" localSheetId="6">'32'!$A$1:$H$15</definedName>
    <definedName name="_xlnm.Print_Area" localSheetId="7">'33-1'!$A$1:$P$17</definedName>
    <definedName name="_xlnm.Print_Area" localSheetId="8">'33-2'!$A$1:$O$13</definedName>
    <definedName name="_xlnm.Print_Area">#REF!</definedName>
    <definedName name="_xlnm.Print_Titles" localSheetId="0">'28-1'!#REF!</definedName>
    <definedName name="_xlnm.Print_Titles" localSheetId="2">'29-1'!#REF!</definedName>
    <definedName name="_xlnm.Print_Titles" localSheetId="3">'29-2'!#REF!</definedName>
    <definedName name="_xlnm.Print_Titles" localSheetId="6">'32'!$1:$4</definedName>
    <definedName name="_xlnm.Print_Titles" localSheetId="7">'33-1'!$1:$3</definedName>
    <definedName name="_xlnm.Print_Titles" localSheetId="8">'33-2'!$1:$3</definedName>
    <definedName name="_xlnm.Print_Titles">#N/A</definedName>
    <definedName name="Z_0A9B54D0_33B3_4660_B7C8_2FEE149D1407_.wvu.PrintArea" localSheetId="0" hidden="1">'28-1'!$A$1:$W$31</definedName>
    <definedName name="Z_0A9B54D0_33B3_4660_B7C8_2FEE149D1407_.wvu.PrintArea" localSheetId="1" hidden="1">'28-2'!$A$1:$V$32</definedName>
    <definedName name="Z_0A9B54D0_33B3_4660_B7C8_2FEE149D1407_.wvu.PrintArea" localSheetId="2" hidden="1">'29-1'!$A$1:$J$36</definedName>
    <definedName name="Z_0A9B54D0_33B3_4660_B7C8_2FEE149D1407_.wvu.PrintArea" localSheetId="3" hidden="1">'29-2'!$A$1:$O$34</definedName>
    <definedName name="Z_0A9B54D0_33B3_4660_B7C8_2FEE149D1407_.wvu.PrintArea" localSheetId="4" hidden="1">'30'!$A$1:$J$32</definedName>
    <definedName name="Z_0A9B54D0_33B3_4660_B7C8_2FEE149D1407_.wvu.PrintArea" localSheetId="5" hidden="1">'31'!$A$1:$G$15</definedName>
    <definedName name="Z_0A9B54D0_33B3_4660_B7C8_2FEE149D1407_.wvu.PrintArea" localSheetId="6" hidden="1">'32'!$A$1:$H$15</definedName>
    <definedName name="Z_0A9B54D0_33B3_4660_B7C8_2FEE149D1407_.wvu.PrintArea" localSheetId="7" hidden="1">'33-1'!$A$1:$P$17</definedName>
    <definedName name="Z_0A9B54D0_33B3_4660_B7C8_2FEE149D1407_.wvu.PrintArea" localSheetId="8" hidden="1">'33-2'!$A$1:$O$13</definedName>
    <definedName name="Z_0A9B54D0_33B3_4660_B7C8_2FEE149D1407_.wvu.PrintTitles" localSheetId="6" hidden="1">'32'!$1:$4</definedName>
    <definedName name="Z_0A9B54D0_33B3_4660_B7C8_2FEE149D1407_.wvu.PrintTitles" localSheetId="7" hidden="1">'33-1'!$1:$3</definedName>
    <definedName name="Z_0A9B54D0_33B3_4660_B7C8_2FEE149D1407_.wvu.PrintTitles" localSheetId="8" hidden="1">'33-2'!$1:$3</definedName>
    <definedName name="Z_36F26E63_31A9_11D6_8C85_0000F447C8FF_.wvu.PrintArea" localSheetId="5" hidden="1">'31'!$A$1:$G$19</definedName>
    <definedName name="Z_8B4C5619_54EF_4E9D_AF19_AC3668C76619_.wvu.PrintArea" localSheetId="0" hidden="1">'28-1'!$A$1:$V$31</definedName>
    <definedName name="Z_8B4C5619_54EF_4E9D_AF19_AC3668C76619_.wvu.PrintArea" localSheetId="1" hidden="1">'28-2'!$A$1:$V$31</definedName>
    <definedName name="Z_8B4C5619_54EF_4E9D_AF19_AC3668C76619_.wvu.PrintArea" localSheetId="2" hidden="1">'29-1'!$A$1:$L$35</definedName>
    <definedName name="Z_8B4C5619_54EF_4E9D_AF19_AC3668C76619_.wvu.PrintArea" localSheetId="3" hidden="1">'29-2'!$A$1:$P$34</definedName>
    <definedName name="Z_8B4C5619_54EF_4E9D_AF19_AC3668C76619_.wvu.PrintArea" localSheetId="4" hidden="1">'30'!$A$1:$J$31</definedName>
    <definedName name="Z_8B4C5619_54EF_4E9D_AF19_AC3668C76619_.wvu.PrintArea" localSheetId="5" hidden="1">'31'!$A$1:$H$10</definedName>
    <definedName name="Z_8B4C5619_54EF_4E9D_AF19_AC3668C76619_.wvu.PrintArea" localSheetId="6" hidden="1">'32'!$A$1:$H$15</definedName>
    <definedName name="Z_8B4C5619_54EF_4E9D_AF19_AC3668C76619_.wvu.PrintArea" localSheetId="7" hidden="1">'33-1'!$A$1:$L$16</definedName>
    <definedName name="Z_8B4C5619_54EF_4E9D_AF19_AC3668C76619_.wvu.PrintArea" localSheetId="8" hidden="1">'33-2'!$A$1:$L$10</definedName>
    <definedName name="Z_8B4C5619_54EF_4E9D_AF19_AC3668C76619_.wvu.PrintTitles" localSheetId="6" hidden="1">'32'!$1:$4</definedName>
    <definedName name="Z_8B4C5619_54EF_4E9D_AF19_AC3668C76619_.wvu.PrintTitles" localSheetId="7" hidden="1">'33-1'!$1:$3</definedName>
    <definedName name="Z_8B4C5619_54EF_4E9D_AF19_AC3668C76619_.wvu.PrintTitles" localSheetId="8" hidden="1">'33-2'!$1:$3</definedName>
    <definedName name="Z_A7DD4900_348E_11D6_BB3F_0000F442E53A_.wvu.PrintArea" localSheetId="5" hidden="1">'31'!$A$1:$G$19</definedName>
    <definedName name="Z_C55E578E_CF55_40B6_868C_75D4C2535DC7_.wvu.PrintArea" localSheetId="0" hidden="1">'28-1'!$A$1:$W$31</definedName>
    <definedName name="Z_C55E578E_CF55_40B6_868C_75D4C2535DC7_.wvu.PrintArea" localSheetId="1" hidden="1">'28-2'!$A$1:$V$32</definedName>
    <definedName name="Z_C55E578E_CF55_40B6_868C_75D4C2535DC7_.wvu.PrintArea" localSheetId="2" hidden="1">'29-1'!$A$1:$J$36</definedName>
    <definedName name="Z_C55E578E_CF55_40B6_868C_75D4C2535DC7_.wvu.PrintArea" localSheetId="3" hidden="1">'29-2'!$A$1:$O$34</definedName>
    <definedName name="Z_C55E578E_CF55_40B6_868C_75D4C2535DC7_.wvu.PrintArea" localSheetId="4" hidden="1">'30'!$A$1:$J$32</definedName>
    <definedName name="Z_C55E578E_CF55_40B6_868C_75D4C2535DC7_.wvu.PrintArea" localSheetId="5" hidden="1">'31'!$A$1:$G$15</definedName>
    <definedName name="Z_C55E578E_CF55_40B6_868C_75D4C2535DC7_.wvu.PrintArea" localSheetId="6" hidden="1">'32'!$A$1:$H$15</definedName>
    <definedName name="Z_C55E578E_CF55_40B6_868C_75D4C2535DC7_.wvu.PrintArea" localSheetId="7" hidden="1">'33-1'!$A$1:$P$17</definedName>
    <definedName name="Z_C55E578E_CF55_40B6_868C_75D4C2535DC7_.wvu.PrintArea" localSheetId="8" hidden="1">'33-2'!$A$1:$O$13</definedName>
    <definedName name="Z_C55E578E_CF55_40B6_868C_75D4C2535DC7_.wvu.PrintTitles" localSheetId="6" hidden="1">'32'!$1:$4</definedName>
    <definedName name="Z_C55E578E_CF55_40B6_868C_75D4C2535DC7_.wvu.PrintTitles" localSheetId="7" hidden="1">'33-1'!$1:$3</definedName>
    <definedName name="Z_C55E578E_CF55_40B6_868C_75D4C2535DC7_.wvu.PrintTitles" localSheetId="8" hidden="1">'33-2'!$1:$3</definedName>
    <definedName name="橋本" localSheetId="0">#REF!</definedName>
    <definedName name="橋本" localSheetId="1">#REF!</definedName>
    <definedName name="橋本">#REF!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9" l="1"/>
  <c r="D5" i="9"/>
  <c r="E5" i="9"/>
  <c r="B5" i="9" s="1"/>
  <c r="F5" i="9"/>
  <c r="B6" i="9"/>
  <c r="B7" i="9"/>
  <c r="B8" i="9"/>
  <c r="C8" i="9"/>
  <c r="D8" i="9"/>
  <c r="E8" i="9"/>
  <c r="F8" i="9"/>
  <c r="B10" i="9"/>
  <c r="C10" i="9"/>
  <c r="D10" i="9"/>
  <c r="E10" i="9"/>
  <c r="F10" i="9"/>
  <c r="B21" i="9"/>
  <c r="B6" i="8"/>
  <c r="C6" i="8"/>
  <c r="D6" i="8"/>
  <c r="E6" i="8"/>
  <c r="F6" i="8"/>
  <c r="G6" i="8"/>
  <c r="H6" i="8"/>
  <c r="I6" i="8"/>
  <c r="J6" i="8"/>
  <c r="K6" i="8"/>
  <c r="L6" i="8"/>
  <c r="M6" i="8"/>
  <c r="N6" i="8"/>
  <c r="O6" i="8"/>
  <c r="P6" i="8"/>
  <c r="D7" i="8"/>
  <c r="D8" i="8"/>
  <c r="B9" i="8"/>
  <c r="C9" i="8"/>
  <c r="D9" i="8"/>
  <c r="E9" i="8"/>
  <c r="F9" i="8"/>
  <c r="G9" i="8"/>
  <c r="H9" i="8"/>
  <c r="I9" i="8"/>
  <c r="J9" i="8"/>
  <c r="K9" i="8"/>
  <c r="L9" i="8"/>
  <c r="M9" i="8"/>
  <c r="N9" i="8"/>
  <c r="O9" i="8"/>
  <c r="P9" i="8"/>
  <c r="B11" i="8"/>
  <c r="C11" i="8"/>
  <c r="D11" i="8"/>
  <c r="E11" i="8"/>
  <c r="F11" i="8"/>
  <c r="G11" i="8"/>
  <c r="H11" i="8"/>
  <c r="I11" i="8"/>
  <c r="J11" i="8"/>
  <c r="K11" i="8"/>
  <c r="L11" i="8"/>
  <c r="M11" i="8"/>
  <c r="N11" i="8"/>
  <c r="O11" i="8"/>
  <c r="P11" i="8"/>
  <c r="D20" i="8"/>
  <c r="B6" i="7"/>
  <c r="C6" i="7"/>
  <c r="D6" i="7"/>
  <c r="E6" i="7"/>
  <c r="H6" i="7" s="1"/>
  <c r="F6" i="7"/>
  <c r="G6" i="7"/>
  <c r="D7" i="7"/>
  <c r="H7" i="7"/>
  <c r="D8" i="7"/>
  <c r="H8" i="7"/>
  <c r="B9" i="7"/>
  <c r="C9" i="7"/>
  <c r="D9" i="7"/>
  <c r="E9" i="7"/>
  <c r="F9" i="7"/>
  <c r="G9" i="7"/>
  <c r="H9" i="7"/>
  <c r="B11" i="7"/>
  <c r="C11" i="7"/>
  <c r="D11" i="7"/>
  <c r="E11" i="7"/>
  <c r="F11" i="7"/>
  <c r="G11" i="7"/>
  <c r="H11" i="7"/>
  <c r="D18" i="7"/>
  <c r="B6" i="6"/>
  <c r="C6" i="6"/>
  <c r="D6" i="6"/>
  <c r="E6" i="6"/>
  <c r="F6" i="6"/>
  <c r="G6" i="6"/>
  <c r="B9" i="6"/>
  <c r="C9" i="6"/>
  <c r="D9" i="6"/>
  <c r="E9" i="6"/>
  <c r="F9" i="6"/>
  <c r="G9" i="6"/>
  <c r="B11" i="6"/>
  <c r="C11" i="6"/>
  <c r="D11" i="6"/>
  <c r="E11" i="6"/>
  <c r="F11" i="6"/>
  <c r="G11" i="6"/>
  <c r="B6" i="5"/>
  <c r="C6" i="5"/>
  <c r="E6" i="5" s="1"/>
  <c r="E7" i="5"/>
  <c r="I7" i="5"/>
  <c r="B8" i="5"/>
  <c r="C8" i="5"/>
  <c r="E8" i="5" s="1"/>
  <c r="D8" i="5"/>
  <c r="D6" i="5" s="1"/>
  <c r="F8" i="5"/>
  <c r="F6" i="5" s="1"/>
  <c r="G8" i="5"/>
  <c r="G6" i="5" s="1"/>
  <c r="I6" i="5" s="1"/>
  <c r="H8" i="5"/>
  <c r="H6" i="5" s="1"/>
  <c r="I8" i="5"/>
  <c r="E9" i="5"/>
  <c r="I9" i="5"/>
  <c r="E10" i="5"/>
  <c r="I10" i="5"/>
  <c r="E11" i="5"/>
  <c r="I11" i="5"/>
  <c r="E12" i="5"/>
  <c r="I12" i="5"/>
  <c r="E13" i="5"/>
  <c r="I13" i="5"/>
  <c r="E14" i="5"/>
  <c r="I14" i="5"/>
  <c r="E15" i="5"/>
  <c r="I15" i="5"/>
  <c r="E16" i="5"/>
  <c r="I16" i="5"/>
  <c r="B17" i="5"/>
  <c r="C17" i="5"/>
  <c r="D17" i="5"/>
  <c r="E17" i="5"/>
  <c r="F17" i="5"/>
  <c r="G17" i="5"/>
  <c r="H17" i="5"/>
  <c r="I17" i="5"/>
  <c r="B23" i="5"/>
  <c r="C23" i="5"/>
  <c r="D23" i="5"/>
  <c r="E23" i="5"/>
  <c r="F23" i="5"/>
  <c r="G23" i="5"/>
  <c r="H23" i="5"/>
  <c r="I23" i="5"/>
  <c r="I36" i="5"/>
  <c r="D6" i="4"/>
  <c r="C6" i="4" s="1"/>
  <c r="B6" i="4" s="1"/>
  <c r="E6" i="4"/>
  <c r="D7" i="4"/>
  <c r="C7" i="4" s="1"/>
  <c r="B7" i="4" s="1"/>
  <c r="E7" i="4"/>
  <c r="H8" i="4"/>
  <c r="J8" i="4"/>
  <c r="L8" i="4"/>
  <c r="E9" i="4"/>
  <c r="D9" i="4" s="1"/>
  <c r="F10" i="4"/>
  <c r="F8" i="4" s="1"/>
  <c r="G10" i="4"/>
  <c r="G8" i="4" s="1"/>
  <c r="H10" i="4"/>
  <c r="I10" i="4"/>
  <c r="I8" i="4" s="1"/>
  <c r="J10" i="4"/>
  <c r="K10" i="4"/>
  <c r="K8" i="4" s="1"/>
  <c r="L10" i="4"/>
  <c r="M10" i="4"/>
  <c r="M8" i="4" s="1"/>
  <c r="N10" i="4"/>
  <c r="N8" i="4" s="1"/>
  <c r="D11" i="4"/>
  <c r="C11" i="4" s="1"/>
  <c r="E11" i="4"/>
  <c r="E12" i="4"/>
  <c r="E10" i="4" s="1"/>
  <c r="D13" i="4"/>
  <c r="C13" i="4" s="1"/>
  <c r="B13" i="4" s="1"/>
  <c r="E13" i="4"/>
  <c r="E14" i="4"/>
  <c r="D14" i="4" s="1"/>
  <c r="C14" i="4" s="1"/>
  <c r="B14" i="4" s="1"/>
  <c r="D15" i="4"/>
  <c r="C15" i="4" s="1"/>
  <c r="B15" i="4" s="1"/>
  <c r="E15" i="4"/>
  <c r="E16" i="4"/>
  <c r="D16" i="4" s="1"/>
  <c r="C16" i="4" s="1"/>
  <c r="B16" i="4" s="1"/>
  <c r="D17" i="4"/>
  <c r="C17" i="4" s="1"/>
  <c r="B17" i="4" s="1"/>
  <c r="E17" i="4"/>
  <c r="E18" i="4"/>
  <c r="D18" i="4" s="1"/>
  <c r="C18" i="4" s="1"/>
  <c r="B18" i="4" s="1"/>
  <c r="B19" i="4"/>
  <c r="C19" i="4"/>
  <c r="D19" i="4"/>
  <c r="E19" i="4"/>
  <c r="F19" i="4"/>
  <c r="G19" i="4"/>
  <c r="H19" i="4"/>
  <c r="I19" i="4"/>
  <c r="J19" i="4"/>
  <c r="K19" i="4"/>
  <c r="L19" i="4"/>
  <c r="M19" i="4"/>
  <c r="N19" i="4"/>
  <c r="B25" i="4"/>
  <c r="C25" i="4"/>
  <c r="D25" i="4"/>
  <c r="E25" i="4"/>
  <c r="F25" i="4"/>
  <c r="G25" i="4"/>
  <c r="H25" i="4"/>
  <c r="I25" i="4"/>
  <c r="J25" i="4"/>
  <c r="K25" i="4"/>
  <c r="L25" i="4"/>
  <c r="M25" i="4"/>
  <c r="N25" i="4"/>
  <c r="D6" i="3"/>
  <c r="C6" i="3" s="1"/>
  <c r="B6" i="3" s="1"/>
  <c r="D7" i="3"/>
  <c r="C7" i="3" s="1"/>
  <c r="B7" i="3" s="1"/>
  <c r="H8" i="3"/>
  <c r="I8" i="3"/>
  <c r="J8" i="3"/>
  <c r="C9" i="3"/>
  <c r="D9" i="3"/>
  <c r="E10" i="3"/>
  <c r="E8" i="3" s="1"/>
  <c r="F10" i="3"/>
  <c r="F8" i="3" s="1"/>
  <c r="G10" i="3"/>
  <c r="G8" i="3" s="1"/>
  <c r="H10" i="3"/>
  <c r="I10" i="3"/>
  <c r="J10" i="3"/>
  <c r="D11" i="3"/>
  <c r="C11" i="3" s="1"/>
  <c r="B11" i="3" s="1"/>
  <c r="D12" i="3"/>
  <c r="C12" i="3" s="1"/>
  <c r="B12" i="3" s="1"/>
  <c r="C13" i="3"/>
  <c r="B13" i="3" s="1"/>
  <c r="D13" i="3"/>
  <c r="D14" i="3"/>
  <c r="C14" i="3" s="1"/>
  <c r="B14" i="3" s="1"/>
  <c r="C15" i="3"/>
  <c r="B15" i="3" s="1"/>
  <c r="D15" i="3"/>
  <c r="D16" i="3"/>
  <c r="C16" i="3" s="1"/>
  <c r="B16" i="3" s="1"/>
  <c r="C17" i="3"/>
  <c r="B17" i="3" s="1"/>
  <c r="D17" i="3"/>
  <c r="D18" i="3"/>
  <c r="C18" i="3" s="1"/>
  <c r="B18" i="3" s="1"/>
  <c r="E19" i="3"/>
  <c r="G19" i="3"/>
  <c r="I19" i="3"/>
  <c r="D20" i="3"/>
  <c r="C20" i="3" s="1"/>
  <c r="E20" i="3"/>
  <c r="F20" i="3"/>
  <c r="F19" i="3" s="1"/>
  <c r="G20" i="3"/>
  <c r="H20" i="3"/>
  <c r="H19" i="3" s="1"/>
  <c r="I20" i="3"/>
  <c r="J20" i="3"/>
  <c r="J19" i="3" s="1"/>
  <c r="C21" i="3"/>
  <c r="B21" i="3" s="1"/>
  <c r="D21" i="3"/>
  <c r="H25" i="3"/>
  <c r="J25" i="3"/>
  <c r="E26" i="3"/>
  <c r="E25" i="3" s="1"/>
  <c r="F26" i="3"/>
  <c r="F25" i="3" s="1"/>
  <c r="G26" i="3"/>
  <c r="G25" i="3" s="1"/>
  <c r="H26" i="3"/>
  <c r="I26" i="3"/>
  <c r="I25" i="3" s="1"/>
  <c r="J26" i="3"/>
  <c r="D27" i="3"/>
  <c r="C27" i="3" s="1"/>
  <c r="B27" i="3" s="1"/>
  <c r="C28" i="3"/>
  <c r="B28" i="3" s="1"/>
  <c r="D28" i="3"/>
  <c r="D29" i="3"/>
  <c r="C29" i="3" s="1"/>
  <c r="B29" i="3" s="1"/>
  <c r="D30" i="3"/>
  <c r="C30" i="3" s="1"/>
  <c r="B30" i="3" s="1"/>
  <c r="D31" i="3"/>
  <c r="C31" i="3" s="1"/>
  <c r="B31" i="3" s="1"/>
  <c r="B3" i="2"/>
  <c r="B4" i="2"/>
  <c r="D5" i="2"/>
  <c r="H5" i="2"/>
  <c r="L5" i="2"/>
  <c r="M5" i="2"/>
  <c r="T5" i="2"/>
  <c r="U5" i="2"/>
  <c r="B6" i="2"/>
  <c r="C7" i="2"/>
  <c r="B7" i="2" s="1"/>
  <c r="D7" i="2"/>
  <c r="E7" i="2"/>
  <c r="E5" i="2" s="1"/>
  <c r="F7" i="2"/>
  <c r="F5" i="2" s="1"/>
  <c r="G7" i="2"/>
  <c r="G5" i="2" s="1"/>
  <c r="H7" i="2"/>
  <c r="I7" i="2"/>
  <c r="I5" i="2" s="1"/>
  <c r="J7" i="2"/>
  <c r="J5" i="2" s="1"/>
  <c r="K7" i="2"/>
  <c r="K5" i="2" s="1"/>
  <c r="L7" i="2"/>
  <c r="M7" i="2"/>
  <c r="N7" i="2"/>
  <c r="N5" i="2" s="1"/>
  <c r="O7" i="2"/>
  <c r="O5" i="2" s="1"/>
  <c r="P7" i="2"/>
  <c r="P5" i="2" s="1"/>
  <c r="Q7" i="2"/>
  <c r="Q5" i="2" s="1"/>
  <c r="R7" i="2"/>
  <c r="R5" i="2" s="1"/>
  <c r="S7" i="2"/>
  <c r="S5" i="2" s="1"/>
  <c r="T7" i="2"/>
  <c r="U7" i="2"/>
  <c r="V7" i="2"/>
  <c r="V5" i="2" s="1"/>
  <c r="B8" i="2"/>
  <c r="B9" i="2"/>
  <c r="B10" i="2"/>
  <c r="B11" i="2"/>
  <c r="B12" i="2"/>
  <c r="B13" i="2"/>
  <c r="B14" i="2"/>
  <c r="B15" i="2"/>
  <c r="B16" i="2"/>
  <c r="C16" i="2"/>
  <c r="D16" i="2"/>
  <c r="E16" i="2"/>
  <c r="F16" i="2"/>
  <c r="G16" i="2"/>
  <c r="H16" i="2"/>
  <c r="I16" i="2"/>
  <c r="J16" i="2"/>
  <c r="K16" i="2"/>
  <c r="L16" i="2"/>
  <c r="M16" i="2"/>
  <c r="N16" i="2"/>
  <c r="O16" i="2"/>
  <c r="P16" i="2"/>
  <c r="Q16" i="2"/>
  <c r="R16" i="2"/>
  <c r="S16" i="2"/>
  <c r="T16" i="2"/>
  <c r="U16" i="2"/>
  <c r="V16" i="2"/>
  <c r="B22" i="2"/>
  <c r="C22" i="2"/>
  <c r="D22" i="2"/>
  <c r="E22" i="2"/>
  <c r="F22" i="2"/>
  <c r="G22" i="2"/>
  <c r="H22" i="2"/>
  <c r="I22" i="2"/>
  <c r="J22" i="2"/>
  <c r="K22" i="2"/>
  <c r="L22" i="2"/>
  <c r="M22" i="2"/>
  <c r="N22" i="2"/>
  <c r="O22" i="2"/>
  <c r="P22" i="2"/>
  <c r="Q22" i="2"/>
  <c r="R22" i="2"/>
  <c r="S22" i="2"/>
  <c r="T22" i="2"/>
  <c r="U22" i="2"/>
  <c r="V22" i="2"/>
  <c r="B3" i="1"/>
  <c r="B4" i="1"/>
  <c r="D5" i="1"/>
  <c r="E5" i="1"/>
  <c r="F5" i="1"/>
  <c r="L5" i="1"/>
  <c r="M5" i="1"/>
  <c r="N5" i="1"/>
  <c r="T5" i="1"/>
  <c r="U5" i="1"/>
  <c r="V5" i="1"/>
  <c r="B6" i="1"/>
  <c r="C7" i="1"/>
  <c r="C5" i="1" s="1"/>
  <c r="D7" i="1"/>
  <c r="E7" i="1"/>
  <c r="F7" i="1"/>
  <c r="B7" i="1" s="1"/>
  <c r="B5" i="1" s="1"/>
  <c r="G7" i="1"/>
  <c r="G5" i="1" s="1"/>
  <c r="H7" i="1"/>
  <c r="H5" i="1" s="1"/>
  <c r="I7" i="1"/>
  <c r="I5" i="1" s="1"/>
  <c r="J7" i="1"/>
  <c r="J5" i="1" s="1"/>
  <c r="K7" i="1"/>
  <c r="K5" i="1" s="1"/>
  <c r="L7" i="1"/>
  <c r="M7" i="1"/>
  <c r="N7" i="1"/>
  <c r="O7" i="1"/>
  <c r="O5" i="1" s="1"/>
  <c r="P7" i="1"/>
  <c r="P5" i="1" s="1"/>
  <c r="Q7" i="1"/>
  <c r="Q5" i="1" s="1"/>
  <c r="R7" i="1"/>
  <c r="R5" i="1" s="1"/>
  <c r="S7" i="1"/>
  <c r="S5" i="1" s="1"/>
  <c r="T7" i="1"/>
  <c r="U7" i="1"/>
  <c r="V7" i="1"/>
  <c r="B8" i="1"/>
  <c r="B9" i="1"/>
  <c r="B10" i="1"/>
  <c r="B11" i="1"/>
  <c r="B12" i="1"/>
  <c r="B13" i="1"/>
  <c r="B14" i="1"/>
  <c r="B15" i="1"/>
  <c r="B16" i="1"/>
  <c r="C16" i="1"/>
  <c r="D16" i="1"/>
  <c r="E16" i="1"/>
  <c r="F16" i="1"/>
  <c r="G16" i="1"/>
  <c r="H16" i="1"/>
  <c r="I16" i="1"/>
  <c r="J16" i="1"/>
  <c r="K16" i="1"/>
  <c r="L16" i="1"/>
  <c r="M16" i="1"/>
  <c r="N16" i="1"/>
  <c r="O16" i="1"/>
  <c r="P16" i="1"/>
  <c r="Q16" i="1"/>
  <c r="R16" i="1"/>
  <c r="S16" i="1"/>
  <c r="T16" i="1"/>
  <c r="U16" i="1"/>
  <c r="V16" i="1"/>
  <c r="B22" i="1"/>
  <c r="C22" i="1"/>
  <c r="D22" i="1"/>
  <c r="E22" i="1"/>
  <c r="F22" i="1"/>
  <c r="G22" i="1"/>
  <c r="H22" i="1"/>
  <c r="I22" i="1"/>
  <c r="J22" i="1"/>
  <c r="K22" i="1"/>
  <c r="L22" i="1"/>
  <c r="M22" i="1"/>
  <c r="N22" i="1"/>
  <c r="O22" i="1"/>
  <c r="P22" i="1"/>
  <c r="Q22" i="1"/>
  <c r="R22" i="1"/>
  <c r="S22" i="1"/>
  <c r="T22" i="1"/>
  <c r="U22" i="1"/>
  <c r="V22" i="1"/>
  <c r="C9" i="4" l="1"/>
  <c r="C19" i="3"/>
  <c r="B20" i="3"/>
  <c r="B19" i="3" s="1"/>
  <c r="B5" i="2"/>
  <c r="B11" i="4"/>
  <c r="B10" i="4" s="1"/>
  <c r="C10" i="4"/>
  <c r="C5" i="2"/>
  <c r="D10" i="3"/>
  <c r="D12" i="4"/>
  <c r="C12" i="4" s="1"/>
  <c r="B12" i="4" s="1"/>
  <c r="D26" i="3"/>
  <c r="D10" i="4"/>
  <c r="D8" i="4" s="1"/>
  <c r="E8" i="4"/>
  <c r="D19" i="3"/>
  <c r="B9" i="3"/>
  <c r="D25" i="3" l="1"/>
  <c r="C26" i="3"/>
  <c r="D8" i="3"/>
  <c r="C10" i="3"/>
  <c r="C8" i="4"/>
  <c r="B9" i="4"/>
  <c r="B8" i="4" s="1"/>
  <c r="B10" i="3" l="1"/>
  <c r="B8" i="3" s="1"/>
  <c r="C8" i="3"/>
  <c r="C25" i="3"/>
  <c r="B26" i="3"/>
  <c r="B25" i="3" s="1"/>
</calcChain>
</file>

<file path=xl/sharedStrings.xml><?xml version="1.0" encoding="utf-8"?>
<sst xmlns="http://schemas.openxmlformats.org/spreadsheetml/2006/main" count="824" uniqueCount="159">
  <si>
    <t>注　　潜在性結核感染症は、結核感染が強く疑われ、かつ発病予防のために治療を要するとして届け出があったものの数を示す。</t>
    <rPh sb="0" eb="1">
      <t>チュウ</t>
    </rPh>
    <rPh sb="3" eb="6">
      <t>センザイセイ</t>
    </rPh>
    <rPh sb="6" eb="8">
      <t>ケッカク</t>
    </rPh>
    <rPh sb="8" eb="11">
      <t>カンセンショウ</t>
    </rPh>
    <rPh sb="13" eb="15">
      <t>ケッカク</t>
    </rPh>
    <rPh sb="15" eb="17">
      <t>カンセン</t>
    </rPh>
    <rPh sb="18" eb="19">
      <t>ツヨ</t>
    </rPh>
    <rPh sb="20" eb="21">
      <t>ウタガ</t>
    </rPh>
    <rPh sb="26" eb="28">
      <t>ハツビョウ</t>
    </rPh>
    <rPh sb="28" eb="30">
      <t>ヨボウ</t>
    </rPh>
    <rPh sb="34" eb="36">
      <t>チリョウ</t>
    </rPh>
    <rPh sb="37" eb="38">
      <t>ヨウ</t>
    </rPh>
    <rPh sb="43" eb="44">
      <t>トド</t>
    </rPh>
    <rPh sb="45" eb="46">
      <t>デ</t>
    </rPh>
    <rPh sb="53" eb="54">
      <t>スウ</t>
    </rPh>
    <rPh sb="55" eb="56">
      <t>シメ</t>
    </rPh>
    <phoneticPr fontId="7"/>
  </si>
  <si>
    <t>資料　結核登録者情報システム</t>
    <phoneticPr fontId="7"/>
  </si>
  <si>
    <t>-</t>
  </si>
  <si>
    <t>奥尻町</t>
  </si>
  <si>
    <t>乙部町</t>
  </si>
  <si>
    <t>厚沢部町</t>
  </si>
  <si>
    <t>上ノ国町</t>
  </si>
  <si>
    <t>江差町</t>
  </si>
  <si>
    <t>江差保健所</t>
  </si>
  <si>
    <t>南檜山
第2次保健医療福祉圏</t>
    <phoneticPr fontId="7"/>
  </si>
  <si>
    <t>せたな町</t>
  </si>
  <si>
    <t>今金町</t>
  </si>
  <si>
    <t>長万部町</t>
  </si>
  <si>
    <t>八雲町</t>
  </si>
  <si>
    <t>八雲保健所</t>
  </si>
  <si>
    <t>北渡島檜山
第2次保健医療福祉圏</t>
    <phoneticPr fontId="7"/>
  </si>
  <si>
    <t>森町</t>
    <rPh sb="0" eb="2">
      <t>モリマチ</t>
    </rPh>
    <phoneticPr fontId="7"/>
  </si>
  <si>
    <t>鹿部町</t>
    <rPh sb="0" eb="3">
      <t>シカベチョウ</t>
    </rPh>
    <phoneticPr fontId="7"/>
  </si>
  <si>
    <t>七飯町</t>
    <rPh sb="0" eb="3">
      <t>ナナエチョウ</t>
    </rPh>
    <phoneticPr fontId="7"/>
  </si>
  <si>
    <t>木古内町</t>
    <rPh sb="0" eb="4">
      <t>キコナイチョウ</t>
    </rPh>
    <phoneticPr fontId="7"/>
  </si>
  <si>
    <t>知内町</t>
    <rPh sb="0" eb="3">
      <t>シリウチチョウ</t>
    </rPh>
    <phoneticPr fontId="7"/>
  </si>
  <si>
    <t>福島町</t>
    <rPh sb="0" eb="3">
      <t>フクシマチョウ</t>
    </rPh>
    <phoneticPr fontId="7"/>
  </si>
  <si>
    <t>松前町</t>
    <rPh sb="0" eb="3">
      <t>マツマエチョウ</t>
    </rPh>
    <phoneticPr fontId="7"/>
  </si>
  <si>
    <t>北斗市</t>
    <rPh sb="0" eb="3">
      <t>ホクトシ</t>
    </rPh>
    <phoneticPr fontId="7"/>
  </si>
  <si>
    <t>渡島保健所</t>
    <rPh sb="0" eb="2">
      <t>オシマ</t>
    </rPh>
    <rPh sb="2" eb="5">
      <t>ホケンジョ</t>
    </rPh>
    <phoneticPr fontId="7"/>
  </si>
  <si>
    <t>函館市</t>
    <rPh sb="0" eb="3">
      <t>ハコダテシ</t>
    </rPh>
    <phoneticPr fontId="7"/>
  </si>
  <si>
    <t>南渡島圏域</t>
    <rPh sb="0" eb="1">
      <t>ミナミ</t>
    </rPh>
    <rPh sb="1" eb="3">
      <t>オシマ</t>
    </rPh>
    <rPh sb="3" eb="5">
      <t>ケンイキ</t>
    </rPh>
    <phoneticPr fontId="7"/>
  </si>
  <si>
    <t>全道</t>
    <rPh sb="0" eb="1">
      <t>ゼン</t>
    </rPh>
    <rPh sb="1" eb="2">
      <t>ミチ</t>
    </rPh>
    <phoneticPr fontId="7"/>
  </si>
  <si>
    <t>全国</t>
    <rPh sb="0" eb="2">
      <t>ゼンコク</t>
    </rPh>
    <phoneticPr fontId="7"/>
  </si>
  <si>
    <t>潜在性結核感染症（別掲）</t>
    <rPh sb="0" eb="3">
      <t>センザイセイ</t>
    </rPh>
    <rPh sb="3" eb="5">
      <t>ケッカク</t>
    </rPh>
    <rPh sb="5" eb="8">
      <t>カンセンショウ</t>
    </rPh>
    <rPh sb="9" eb="11">
      <t>ベッケイ</t>
    </rPh>
    <phoneticPr fontId="7"/>
  </si>
  <si>
    <t>90歳以上</t>
    <rPh sb="2" eb="3">
      <t>サイ</t>
    </rPh>
    <rPh sb="3" eb="5">
      <t>イジョウ</t>
    </rPh>
    <phoneticPr fontId="7"/>
  </si>
  <si>
    <t>85～89歳</t>
    <rPh sb="5" eb="6">
      <t>サイ</t>
    </rPh>
    <phoneticPr fontId="7"/>
  </si>
  <si>
    <t>80～84歳</t>
    <rPh sb="5" eb="6">
      <t>サイ</t>
    </rPh>
    <phoneticPr fontId="7"/>
  </si>
  <si>
    <t>75～79歳</t>
    <rPh sb="5" eb="6">
      <t>サイ</t>
    </rPh>
    <phoneticPr fontId="7"/>
  </si>
  <si>
    <t>70～74歳</t>
    <rPh sb="5" eb="6">
      <t>サイ</t>
    </rPh>
    <phoneticPr fontId="7"/>
  </si>
  <si>
    <t>65～69歳</t>
    <rPh sb="5" eb="6">
      <t>サイ</t>
    </rPh>
    <phoneticPr fontId="7"/>
  </si>
  <si>
    <t>60～64歳</t>
    <rPh sb="5" eb="6">
      <t>サイ</t>
    </rPh>
    <phoneticPr fontId="7"/>
  </si>
  <si>
    <t>55～59歳</t>
    <rPh sb="5" eb="6">
      <t>サイ</t>
    </rPh>
    <phoneticPr fontId="7"/>
  </si>
  <si>
    <t>50～54歳</t>
    <rPh sb="5" eb="6">
      <t>サイ</t>
    </rPh>
    <phoneticPr fontId="7"/>
  </si>
  <si>
    <t>45～49歳</t>
    <rPh sb="5" eb="6">
      <t>サイ</t>
    </rPh>
    <phoneticPr fontId="7"/>
  </si>
  <si>
    <t>40～44歳</t>
    <phoneticPr fontId="7"/>
  </si>
  <si>
    <t>35～39歳</t>
    <phoneticPr fontId="7"/>
  </si>
  <si>
    <t>30～34歳</t>
    <phoneticPr fontId="7"/>
  </si>
  <si>
    <t>25～29歳</t>
    <phoneticPr fontId="7"/>
  </si>
  <si>
    <t>20～24歳</t>
    <phoneticPr fontId="7"/>
  </si>
  <si>
    <t>15～19歳</t>
  </si>
  <si>
    <t>10～14歳</t>
  </si>
  <si>
    <t>5～9歳</t>
    <phoneticPr fontId="7"/>
  </si>
  <si>
    <t>0～4歳</t>
    <phoneticPr fontId="7"/>
  </si>
  <si>
    <t>総数</t>
  </si>
  <si>
    <t>平成29年</t>
    <rPh sb="0" eb="2">
      <t>ヘイセイ</t>
    </rPh>
    <phoneticPr fontId="7"/>
  </si>
  <si>
    <t>第２８－１表　結核新登録患者数（年齢階級別）</t>
    <rPh sb="9" eb="10">
      <t>シン</t>
    </rPh>
    <phoneticPr fontId="7"/>
  </si>
  <si>
    <t>注　　潜在性結核感染症は、結核感染が強く疑われ、かつ発病予防のために治療を要するとして届け出があったものの数を示す。</t>
    <rPh sb="0" eb="1">
      <t>チュウ</t>
    </rPh>
    <phoneticPr fontId="7"/>
  </si>
  <si>
    <t>平成29年末現在</t>
    <rPh sb="0" eb="2">
      <t>ヘイセイ</t>
    </rPh>
    <rPh sb="4" eb="5">
      <t>ネン</t>
    </rPh>
    <rPh sb="5" eb="6">
      <t>マツ</t>
    </rPh>
    <rPh sb="6" eb="8">
      <t>ゲンザイ</t>
    </rPh>
    <phoneticPr fontId="7"/>
  </si>
  <si>
    <t>第２８－２表　結核登録患者数（年齢階級別）</t>
    <phoneticPr fontId="7"/>
  </si>
  <si>
    <t xml:space="preserve">　  </t>
    <phoneticPr fontId="7"/>
  </si>
  <si>
    <t>治療中</t>
    <phoneticPr fontId="7"/>
  </si>
  <si>
    <t>再治療</t>
  </si>
  <si>
    <t>初回治療</t>
  </si>
  <si>
    <t>登録時菌陰性その他</t>
    <rPh sb="8" eb="9">
      <t>タ</t>
    </rPh>
    <phoneticPr fontId="7"/>
  </si>
  <si>
    <t>登録時その他の結核菌陽性</t>
    <rPh sb="7" eb="10">
      <t>ケッカクキン</t>
    </rPh>
    <rPh sb="10" eb="12">
      <t>ヨウセイ</t>
    </rPh>
    <phoneticPr fontId="7"/>
  </si>
  <si>
    <t>登録時喀痰塗抹陽性</t>
  </si>
  <si>
    <t>肺外結核活動性</t>
    <phoneticPr fontId="7"/>
  </si>
  <si>
    <t>肺　結　核　活　動　性</t>
  </si>
  <si>
    <t>潜在性結核感染症 (別掲）</t>
    <rPh sb="0" eb="3">
      <t>センザイセイ</t>
    </rPh>
    <rPh sb="3" eb="5">
      <t>ケッカク</t>
    </rPh>
    <rPh sb="5" eb="8">
      <t>カンセンショウ</t>
    </rPh>
    <phoneticPr fontId="7"/>
  </si>
  <si>
    <t>活　　　動　　　性　　　結　　　核</t>
  </si>
  <si>
    <t>第２９－１表　結核新登録患者数 (活動性分類・受療状況)</t>
    <rPh sb="9" eb="10">
      <t>シン</t>
    </rPh>
    <phoneticPr fontId="7"/>
  </si>
  <si>
    <t>　　</t>
    <phoneticPr fontId="7"/>
  </si>
  <si>
    <t>南檜山
第2次保健医療福祉圏</t>
  </si>
  <si>
    <t>北渡島檜山
第2次保健医療福祉圏</t>
  </si>
  <si>
    <t>観察中</t>
  </si>
  <si>
    <t>治療中</t>
  </si>
  <si>
    <t>潜在性結核感染症（別掲）</t>
    <rPh sb="0" eb="3">
      <t>センザイセイ</t>
    </rPh>
    <rPh sb="3" eb="5">
      <t>ケッカク</t>
    </rPh>
    <rPh sb="5" eb="8">
      <t>カンセンショウ</t>
    </rPh>
    <phoneticPr fontId="7"/>
  </si>
  <si>
    <t>活動性不明</t>
    <phoneticPr fontId="7"/>
  </si>
  <si>
    <t>不活動性
結核</t>
    <phoneticPr fontId="7"/>
  </si>
  <si>
    <t>総数</t>
    <rPh sb="0" eb="2">
      <t>ソウスウ</t>
    </rPh>
    <phoneticPr fontId="7"/>
  </si>
  <si>
    <t>第２９－２表　結核登録患者数 (活動性分類・受療状況)</t>
    <phoneticPr fontId="7"/>
  </si>
  <si>
    <t>４保健所計</t>
    <rPh sb="1" eb="4">
      <t>ホケンジョ</t>
    </rPh>
    <rPh sb="4" eb="5">
      <t>ケイ</t>
    </rPh>
    <phoneticPr fontId="7"/>
  </si>
  <si>
    <t>資料　感染症の予防及び感染症の患者に対する医療に関する法律に基づく結核定期健康診断月報</t>
    <rPh sb="0" eb="2">
      <t>シリョウ</t>
    </rPh>
    <rPh sb="3" eb="6">
      <t>カンセンショウ</t>
    </rPh>
    <rPh sb="7" eb="9">
      <t>ヨボウ</t>
    </rPh>
    <rPh sb="9" eb="10">
      <t>オヨ</t>
    </rPh>
    <rPh sb="11" eb="14">
      <t>カンセンショウ</t>
    </rPh>
    <rPh sb="15" eb="17">
      <t>カンジャ</t>
    </rPh>
    <rPh sb="18" eb="19">
      <t>タイ</t>
    </rPh>
    <rPh sb="21" eb="23">
      <t>イリョウ</t>
    </rPh>
    <rPh sb="24" eb="25">
      <t>カン</t>
    </rPh>
    <rPh sb="27" eb="29">
      <t>ホウリツ</t>
    </rPh>
    <rPh sb="30" eb="31">
      <t>モト</t>
    </rPh>
    <rPh sb="33" eb="35">
      <t>ケッカク</t>
    </rPh>
    <rPh sb="35" eb="37">
      <t>テイキ</t>
    </rPh>
    <rPh sb="37" eb="39">
      <t>ケンコウ</t>
    </rPh>
    <rPh sb="39" eb="41">
      <t>シンダン</t>
    </rPh>
    <rPh sb="41" eb="43">
      <t>ゲッポウ</t>
    </rPh>
    <phoneticPr fontId="7"/>
  </si>
  <si>
    <t>-</t>
    <phoneticPr fontId="7"/>
  </si>
  <si>
    <t>市立函館保健所</t>
    <rPh sb="0" eb="2">
      <t>シリツ</t>
    </rPh>
    <rPh sb="2" eb="4">
      <t>ハコダテ</t>
    </rPh>
    <rPh sb="4" eb="7">
      <t>ホケンジョ</t>
    </rPh>
    <phoneticPr fontId="7"/>
  </si>
  <si>
    <t>全道</t>
  </si>
  <si>
    <t>d/（b＋c）</t>
    <phoneticPr fontId="7"/>
  </si>
  <si>
    <t>d</t>
    <phoneticPr fontId="7"/>
  </si>
  <si>
    <t>(b+c)/a</t>
    <phoneticPr fontId="7"/>
  </si>
  <si>
    <t>c</t>
    <phoneticPr fontId="7"/>
  </si>
  <si>
    <t>b</t>
    <phoneticPr fontId="7"/>
  </si>
  <si>
    <t>a</t>
    <phoneticPr fontId="7"/>
  </si>
  <si>
    <t>(10万対)</t>
  </si>
  <si>
    <t>結核発病のおそれがある者</t>
    <rPh sb="0" eb="2">
      <t>ケッカク</t>
    </rPh>
    <rPh sb="2" eb="4">
      <t>ハツビョウ</t>
    </rPh>
    <rPh sb="11" eb="12">
      <t>モノ</t>
    </rPh>
    <phoneticPr fontId="7"/>
  </si>
  <si>
    <t>結核患者</t>
    <rPh sb="0" eb="2">
      <t>ケッカク</t>
    </rPh>
    <rPh sb="2" eb="4">
      <t>カンジャ</t>
    </rPh>
    <phoneticPr fontId="7"/>
  </si>
  <si>
    <t>(%)</t>
    <phoneticPr fontId="7"/>
  </si>
  <si>
    <t>患者発見率</t>
  </si>
  <si>
    <t>被発見者数</t>
    <rPh sb="0" eb="1">
      <t>ヒ</t>
    </rPh>
    <rPh sb="1" eb="4">
      <t>ハッケンシャ</t>
    </rPh>
    <rPh sb="4" eb="5">
      <t>スウ</t>
    </rPh>
    <phoneticPr fontId="7"/>
  </si>
  <si>
    <t>その他の検査</t>
    <rPh sb="2" eb="3">
      <t>タ</t>
    </rPh>
    <rPh sb="4" eb="6">
      <t>ケンサ</t>
    </rPh>
    <phoneticPr fontId="7"/>
  </si>
  <si>
    <t>受診率</t>
    <rPh sb="0" eb="3">
      <t>ジュシンリツ</t>
    </rPh>
    <phoneticPr fontId="7"/>
  </si>
  <si>
    <t>直接　　　撮影者数</t>
    <rPh sb="0" eb="2">
      <t>チョクセツ</t>
    </rPh>
    <rPh sb="5" eb="8">
      <t>サツエイシャ</t>
    </rPh>
    <rPh sb="8" eb="9">
      <t>スウ</t>
    </rPh>
    <phoneticPr fontId="7"/>
  </si>
  <si>
    <t>間接　　　　撮影者数</t>
    <rPh sb="0" eb="2">
      <t>カンセツ</t>
    </rPh>
    <rPh sb="6" eb="9">
      <t>サツエイシャ</t>
    </rPh>
    <rPh sb="9" eb="10">
      <t>スウ</t>
    </rPh>
    <phoneticPr fontId="7"/>
  </si>
  <si>
    <t>対象者数</t>
    <rPh sb="0" eb="3">
      <t>タイショウシャ</t>
    </rPh>
    <rPh sb="3" eb="4">
      <t>スウ</t>
    </rPh>
    <phoneticPr fontId="7"/>
  </si>
  <si>
    <t>平成29年度</t>
    <phoneticPr fontId="7"/>
  </si>
  <si>
    <t>第３０表　一般住民結核健診数</t>
    <rPh sb="11" eb="12">
      <t>ケン</t>
    </rPh>
    <phoneticPr fontId="7"/>
  </si>
  <si>
    <t>注　　保健所のみの実績であり、市町村分は含まない。</t>
    <rPh sb="0" eb="1">
      <t>チュウ</t>
    </rPh>
    <rPh sb="3" eb="6">
      <t>ホケンショ</t>
    </rPh>
    <rPh sb="9" eb="11">
      <t>ジッセキ</t>
    </rPh>
    <rPh sb="15" eb="18">
      <t>シチョウソン</t>
    </rPh>
    <rPh sb="18" eb="19">
      <t>ブン</t>
    </rPh>
    <rPh sb="20" eb="21">
      <t>フク</t>
    </rPh>
    <phoneticPr fontId="7"/>
  </si>
  <si>
    <t>資料　地域保健・健康増進事業報告</t>
    <phoneticPr fontId="7"/>
  </si>
  <si>
    <t>江差保健所</t>
    <rPh sb="0" eb="2">
      <t>エサシ</t>
    </rPh>
    <rPh sb="2" eb="5">
      <t>ホケンジョ</t>
    </rPh>
    <phoneticPr fontId="7"/>
  </si>
  <si>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7"/>
  </si>
  <si>
    <t>八雲保健所</t>
    <rPh sb="0" eb="2">
      <t>ヤクモ</t>
    </rPh>
    <rPh sb="2" eb="5">
      <t>ホケンショ</t>
    </rPh>
    <phoneticPr fontId="7"/>
  </si>
  <si>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7"/>
  </si>
  <si>
    <t>（再掲）DOTS</t>
    <rPh sb="1" eb="3">
      <t>サイケイ</t>
    </rPh>
    <phoneticPr fontId="7"/>
  </si>
  <si>
    <t>（再掲）
DOTS</t>
    <rPh sb="1" eb="3">
      <t>サイケイ</t>
    </rPh>
    <phoneticPr fontId="7"/>
  </si>
  <si>
    <t>延人員</t>
    <rPh sb="0" eb="1">
      <t>ノ</t>
    </rPh>
    <rPh sb="1" eb="3">
      <t>ジンイン</t>
    </rPh>
    <phoneticPr fontId="7"/>
  </si>
  <si>
    <t>実人員</t>
    <rPh sb="0" eb="3">
      <t>ジツジンイン</t>
    </rPh>
    <phoneticPr fontId="7"/>
  </si>
  <si>
    <t>来所</t>
    <rPh sb="0" eb="2">
      <t>ライショ</t>
    </rPh>
    <phoneticPr fontId="7"/>
  </si>
  <si>
    <t>電話</t>
    <rPh sb="0" eb="2">
      <t>デンワ</t>
    </rPh>
    <phoneticPr fontId="7"/>
  </si>
  <si>
    <t>訪問指導</t>
    <rPh sb="0" eb="2">
      <t>ホウモン</t>
    </rPh>
    <rPh sb="2" eb="4">
      <t>シドウ</t>
    </rPh>
    <phoneticPr fontId="7"/>
  </si>
  <si>
    <t>相談</t>
    <rPh sb="0" eb="2">
      <t>ソウダン</t>
    </rPh>
    <phoneticPr fontId="7"/>
  </si>
  <si>
    <t>平成29年度</t>
    <rPh sb="0" eb="2">
      <t>ヘイセイ</t>
    </rPh>
    <phoneticPr fontId="7"/>
  </si>
  <si>
    <t>第３１表　結核予防（相談、訪問指導等）</t>
    <rPh sb="0" eb="1">
      <t>ダイ</t>
    </rPh>
    <rPh sb="3" eb="4">
      <t>ヒョウ</t>
    </rPh>
    <rPh sb="5" eb="7">
      <t>ケッカク</t>
    </rPh>
    <rPh sb="7" eb="9">
      <t>ヨボウ</t>
    </rPh>
    <rPh sb="10" eb="12">
      <t>ソウダン</t>
    </rPh>
    <rPh sb="13" eb="15">
      <t>ホウモン</t>
    </rPh>
    <rPh sb="15" eb="18">
      <t>シドウトウ</t>
    </rPh>
    <phoneticPr fontId="7"/>
  </si>
  <si>
    <t>４保健所</t>
    <rPh sb="1" eb="4">
      <t>ホケンジョ</t>
    </rPh>
    <phoneticPr fontId="7"/>
  </si>
  <si>
    <t>注　　札幌市・函館市・小樽市・旭川市の数は各市調べによる。</t>
    <rPh sb="0" eb="1">
      <t>チュウ</t>
    </rPh>
    <phoneticPr fontId="7"/>
  </si>
  <si>
    <t>資料　結核関係事業実績報告</t>
    <phoneticPr fontId="7"/>
  </si>
  <si>
    <t>渡島保健所</t>
    <rPh sb="0" eb="2">
      <t>オシマ</t>
    </rPh>
    <phoneticPr fontId="7"/>
  </si>
  <si>
    <t>南渡島圏域</t>
    <phoneticPr fontId="7"/>
  </si>
  <si>
    <t>b/a</t>
    <phoneticPr fontId="7"/>
  </si>
  <si>
    <t>合計</t>
  </si>
  <si>
    <t>登録除外</t>
  </si>
  <si>
    <t>回復者</t>
    <phoneticPr fontId="7"/>
  </si>
  <si>
    <t>要医療者</t>
  </si>
  <si>
    <t>（％）</t>
    <phoneticPr fontId="7"/>
  </si>
  <si>
    <t>判定結果</t>
    <phoneticPr fontId="7"/>
  </si>
  <si>
    <t>受診率</t>
  </si>
  <si>
    <t>受診者数</t>
  </si>
  <si>
    <t>対象者数</t>
  </si>
  <si>
    <t>第３２表　結核管理検診数</t>
    <phoneticPr fontId="7"/>
  </si>
  <si>
    <t>　</t>
    <phoneticPr fontId="7"/>
  </si>
  <si>
    <t>資料　結核関係事業実績報告</t>
    <rPh sb="0" eb="2">
      <t>シリョウ</t>
    </rPh>
    <rPh sb="3" eb="5">
      <t>ケッカク</t>
    </rPh>
    <rPh sb="5" eb="7">
      <t>カンケイ</t>
    </rPh>
    <rPh sb="7" eb="9">
      <t>ジギョウ</t>
    </rPh>
    <rPh sb="9" eb="11">
      <t>ジッセキ</t>
    </rPh>
    <rPh sb="11" eb="13">
      <t>ホウコク</t>
    </rPh>
    <phoneticPr fontId="7"/>
  </si>
  <si>
    <t>江差保健所</t>
    <rPh sb="0" eb="2">
      <t>エサシ</t>
    </rPh>
    <phoneticPr fontId="7"/>
  </si>
  <si>
    <t>市立函館保健所</t>
    <rPh sb="0" eb="2">
      <t>シリツ</t>
    </rPh>
    <rPh sb="2" eb="4">
      <t>ハコダテ</t>
    </rPh>
    <phoneticPr fontId="7"/>
  </si>
  <si>
    <t>結核発病のおそれがあると診断された者</t>
    <rPh sb="0" eb="2">
      <t>ケッカク</t>
    </rPh>
    <rPh sb="2" eb="4">
      <t>ハツビョウ</t>
    </rPh>
    <rPh sb="12" eb="14">
      <t>シンダン</t>
    </rPh>
    <rPh sb="17" eb="18">
      <t>モノ</t>
    </rPh>
    <phoneticPr fontId="7"/>
  </si>
  <si>
    <t>潜在性結核患者</t>
    <rPh sb="0" eb="3">
      <t>センザイセイ</t>
    </rPh>
    <rPh sb="3" eb="5">
      <t>ケッカク</t>
    </rPh>
    <rPh sb="5" eb="7">
      <t>カンジャ</t>
    </rPh>
    <phoneticPr fontId="7"/>
  </si>
  <si>
    <t>結核患者数</t>
    <rPh sb="0" eb="2">
      <t>ケッカク</t>
    </rPh>
    <rPh sb="2" eb="5">
      <t>カンジャスウ</t>
    </rPh>
    <phoneticPr fontId="7"/>
  </si>
  <si>
    <t>陽性者数</t>
    <rPh sb="0" eb="2">
      <t>ヨウセイ</t>
    </rPh>
    <rPh sb="2" eb="3">
      <t>シャ</t>
    </rPh>
    <rPh sb="3" eb="4">
      <t>スウ</t>
    </rPh>
    <phoneticPr fontId="7"/>
  </si>
  <si>
    <t>陰性者数</t>
    <rPh sb="0" eb="2">
      <t>インセイ</t>
    </rPh>
    <rPh sb="2" eb="3">
      <t>シャ</t>
    </rPh>
    <rPh sb="3" eb="4">
      <t>スウ</t>
    </rPh>
    <phoneticPr fontId="7"/>
  </si>
  <si>
    <t>被判定者数</t>
    <rPh sb="0" eb="1">
      <t>ヒ</t>
    </rPh>
    <rPh sb="1" eb="3">
      <t>ハンテイ</t>
    </rPh>
    <rPh sb="3" eb="4">
      <t>シャ</t>
    </rPh>
    <rPh sb="4" eb="5">
      <t>スウ</t>
    </rPh>
    <phoneticPr fontId="7"/>
  </si>
  <si>
    <t>被注射者数</t>
    <rPh sb="0" eb="1">
      <t>ヒ</t>
    </rPh>
    <rPh sb="1" eb="3">
      <t>チュウシャ</t>
    </rPh>
    <rPh sb="3" eb="4">
      <t>シャ</t>
    </rPh>
    <rPh sb="4" eb="5">
      <t>スウ</t>
    </rPh>
    <phoneticPr fontId="7"/>
  </si>
  <si>
    <t>ＩＧＲＡ検査者数</t>
    <rPh sb="4" eb="6">
      <t>ケンサ</t>
    </rPh>
    <rPh sb="6" eb="7">
      <t>シャ</t>
    </rPh>
    <rPh sb="7" eb="8">
      <t>スウ</t>
    </rPh>
    <phoneticPr fontId="7"/>
  </si>
  <si>
    <t>かくたん検査者数</t>
    <rPh sb="4" eb="6">
      <t>ケンサ</t>
    </rPh>
    <rPh sb="6" eb="7">
      <t>シャ</t>
    </rPh>
    <rPh sb="7" eb="8">
      <t>スウ</t>
    </rPh>
    <phoneticPr fontId="7"/>
  </si>
  <si>
    <t>直接撮影者数</t>
    <rPh sb="0" eb="2">
      <t>チョクセツ</t>
    </rPh>
    <rPh sb="2" eb="5">
      <t>サツエイシャ</t>
    </rPh>
    <rPh sb="5" eb="6">
      <t>スウ</t>
    </rPh>
    <phoneticPr fontId="7"/>
  </si>
  <si>
    <t>間接撮影者数</t>
    <rPh sb="0" eb="2">
      <t>カンセツ</t>
    </rPh>
    <rPh sb="2" eb="5">
      <t>サツエイシャ</t>
    </rPh>
    <rPh sb="5" eb="6">
      <t>スウ</t>
    </rPh>
    <phoneticPr fontId="7"/>
  </si>
  <si>
    <t>ＢＣＧ接種者数</t>
    <rPh sb="3" eb="5">
      <t>セッシュ</t>
    </rPh>
    <rPh sb="5" eb="6">
      <t>シャ</t>
    </rPh>
    <rPh sb="6" eb="7">
      <t>スウ</t>
    </rPh>
    <phoneticPr fontId="7"/>
  </si>
  <si>
    <t>ツベルクリン反応検査</t>
    <rPh sb="6" eb="8">
      <t>ハンノウ</t>
    </rPh>
    <rPh sb="8" eb="10">
      <t>ケンサ</t>
    </rPh>
    <phoneticPr fontId="7"/>
  </si>
  <si>
    <t>第３３－１表　結核の接触者健康診断数</t>
    <rPh sb="10" eb="13">
      <t>セッショクシャ</t>
    </rPh>
    <rPh sb="13" eb="15">
      <t>ケンコウ</t>
    </rPh>
    <rPh sb="15" eb="17">
      <t>シンダン</t>
    </rPh>
    <rPh sb="17" eb="18">
      <t>スウ</t>
    </rPh>
    <phoneticPr fontId="7"/>
  </si>
  <si>
    <t>注　札幌市・函館市・小樽市・旭川市の数は各市調べによる。</t>
    <rPh sb="0" eb="1">
      <t>チュウ</t>
    </rPh>
    <phoneticPr fontId="7"/>
  </si>
  <si>
    <t>江差保健所</t>
    <rPh sb="0" eb="2">
      <t>エサシ</t>
    </rPh>
    <rPh sb="2" eb="5">
      <t>ホケンショ</t>
    </rPh>
    <phoneticPr fontId="7"/>
  </si>
  <si>
    <t>全道</t>
    <rPh sb="0" eb="2">
      <t>ゼンドウ</t>
    </rPh>
    <phoneticPr fontId="7"/>
  </si>
  <si>
    <t>判定不可</t>
    <rPh sb="0" eb="2">
      <t>ハンテイ</t>
    </rPh>
    <rPh sb="2" eb="4">
      <t>フカ</t>
    </rPh>
    <phoneticPr fontId="7"/>
  </si>
  <si>
    <t>判定保留</t>
    <rPh sb="0" eb="2">
      <t>ハンテイ</t>
    </rPh>
    <rPh sb="2" eb="4">
      <t>ホリュウ</t>
    </rPh>
    <phoneticPr fontId="7"/>
  </si>
  <si>
    <t>計</t>
    <rPh sb="0" eb="1">
      <t>ケイ</t>
    </rPh>
    <phoneticPr fontId="7"/>
  </si>
  <si>
    <r>
      <rPr>
        <b/>
        <sz val="11"/>
        <color indexed="8"/>
        <rFont val="游ゴシック"/>
        <family val="3"/>
        <charset val="128"/>
        <scheme val="minor"/>
      </rPr>
      <t>ＩＧＲＡ</t>
    </r>
    <r>
      <rPr>
        <b/>
        <sz val="11"/>
        <rFont val="游ゴシック"/>
        <family val="3"/>
        <charset val="128"/>
        <scheme val="minor"/>
      </rPr>
      <t>検査者数</t>
    </r>
    <rPh sb="4" eb="6">
      <t>ケンサ</t>
    </rPh>
    <rPh sb="6" eb="7">
      <t>シャ</t>
    </rPh>
    <rPh sb="7" eb="8">
      <t>スウ</t>
    </rPh>
    <phoneticPr fontId="7"/>
  </si>
  <si>
    <r>
      <t>第３３－２表　結核の接触者健康診断数（</t>
    </r>
    <r>
      <rPr>
        <b/>
        <sz val="11"/>
        <color indexed="8"/>
        <rFont val="游ゴシック"/>
        <family val="3"/>
        <charset val="128"/>
        <scheme val="minor"/>
      </rPr>
      <t>ＩＧＲＡ</t>
    </r>
    <r>
      <rPr>
        <b/>
        <sz val="11"/>
        <rFont val="游ゴシック"/>
        <family val="3"/>
        <charset val="128"/>
        <scheme val="minor"/>
      </rPr>
      <t>検査結果）</t>
    </r>
    <rPh sb="7" eb="9">
      <t>ケッカク</t>
    </rPh>
    <rPh sb="10" eb="13">
      <t>セッショクシャ</t>
    </rPh>
    <rPh sb="13" eb="15">
      <t>ケンコウ</t>
    </rPh>
    <rPh sb="15" eb="17">
      <t>シンダン</t>
    </rPh>
    <rPh sb="23" eb="25">
      <t>ケンサ</t>
    </rPh>
    <rPh sb="25" eb="27">
      <t>ケッカ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</si>
</sst>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0_);[Red]\(0.0\)"/>
    <numFmt numFmtId="178" formatCode="#,###;\-#,###;&quot;-&quot;"/>
    <numFmt numFmtId="179" formatCode="0.0%"/>
    <numFmt numFmtId="180" formatCode="0_);[Red]\(0\)"/>
    <numFmt numFmtId="181" formatCode="#,##0.0"/>
    <numFmt numFmtId="182" formatCode="#,"/>
    <numFmt numFmtId="183" formatCode="#,##0_ ;[Red]\-#,##0\ "/>
  </numFmts>
  <fonts count="20" x14ac:knownFonts="1">
    <font>
      <sz val="11"/>
      <name val="ＭＳ Ｐゴシック"/>
      <family val="3"/>
      <charset val="128"/>
    </font>
    <font>
      <sz val="11"/>
      <name val="ＭＳ Ｐゴシック"/>
      <family val="3"/>
      <charset val="128"/>
    </font>
    <font>
      <sz val="9"/>
      <name val="游ゴシック"/>
      <family val="3"/>
      <charset val="128"/>
      <scheme val="minor"/>
    </font>
    <font>
      <sz val="6"/>
      <name val="游ゴシック"/>
      <family val="2"/>
      <charset val="128"/>
      <scheme val="minor"/>
    </font>
    <font>
      <b/>
      <sz val="9"/>
      <name val="游ゴシック"/>
      <family val="3"/>
      <charset val="128"/>
      <scheme val="minor"/>
    </font>
    <font>
      <sz val="11"/>
      <name val="游ゴシック"/>
      <family val="3"/>
      <charset val="128"/>
      <scheme val="minor"/>
    </font>
    <font>
      <b/>
      <sz val="11"/>
      <name val="游ゴシック"/>
      <family val="3"/>
      <charset val="128"/>
      <scheme val="minor"/>
    </font>
    <font>
      <sz val="6"/>
      <name val="ＭＳ Ｐゴシック"/>
      <family val="3"/>
      <charset val="128"/>
    </font>
    <font>
      <b/>
      <sz val="10"/>
      <name val="游ゴシック"/>
      <family val="3"/>
      <charset val="128"/>
      <scheme val="minor"/>
    </font>
    <font>
      <b/>
      <sz val="11"/>
      <color theme="1"/>
      <name val="游ゴシック"/>
      <family val="3"/>
      <charset val="128"/>
      <scheme val="minor"/>
    </font>
    <font>
      <sz val="12"/>
      <name val="Arial"/>
      <family val="2"/>
    </font>
    <font>
      <sz val="10"/>
      <name val="游ゴシック"/>
      <family val="3"/>
      <charset val="128"/>
      <scheme val="minor"/>
    </font>
    <font>
      <b/>
      <sz val="11"/>
      <name val="ＭＳ 明朝"/>
      <family val="1"/>
      <charset val="128"/>
    </font>
    <font>
      <b/>
      <sz val="11"/>
      <color indexed="10"/>
      <name val="游ゴシック"/>
      <family val="3"/>
      <charset val="128"/>
      <scheme val="minor"/>
    </font>
    <font>
      <sz val="9"/>
      <color theme="1"/>
      <name val="メイリオ"/>
      <family val="3"/>
      <charset val="128"/>
    </font>
    <font>
      <sz val="9"/>
      <name val="メイリオ"/>
      <family val="3"/>
      <charset val="128"/>
    </font>
    <font>
      <sz val="11"/>
      <color theme="1"/>
      <name val="游ゴシック"/>
      <family val="3"/>
      <charset val="128"/>
      <scheme val="minor"/>
    </font>
    <font>
      <strike/>
      <sz val="11"/>
      <color rgb="FFFF0000"/>
      <name val="游ゴシック"/>
      <family val="3"/>
      <charset val="128"/>
      <scheme val="minor"/>
    </font>
    <font>
      <b/>
      <strike/>
      <sz val="11"/>
      <color rgb="FFFF0000"/>
      <name val="游ゴシック"/>
      <family val="3"/>
      <charset val="128"/>
      <scheme val="minor"/>
    </font>
    <font>
      <b/>
      <sz val="11"/>
      <color indexed="8"/>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1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top/>
      <bottom/>
      <diagonal/>
    </border>
    <border>
      <left style="thin">
        <color indexed="8"/>
      </left>
      <right style="thin">
        <color indexed="8"/>
      </right>
      <top style="thin">
        <color indexed="8"/>
      </top>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0" fillId="0" borderId="0"/>
  </cellStyleXfs>
  <cellXfs count="345">
    <xf numFmtId="0" fontId="0" fillId="0" borderId="0" xfId="0">
      <alignment vertical="center"/>
    </xf>
    <xf numFmtId="38" fontId="2" fillId="0" borderId="0" xfId="3" applyFont="1"/>
    <xf numFmtId="38" fontId="2" fillId="0" borderId="0" xfId="3" applyFont="1" applyAlignment="1">
      <alignment horizontal="left"/>
    </xf>
    <xf numFmtId="38" fontId="4" fillId="0" borderId="0" xfId="3" applyFont="1" applyAlignment="1">
      <alignment horizontal="center"/>
    </xf>
    <xf numFmtId="38" fontId="2" fillId="0" borderId="0" xfId="3" applyFont="1" applyBorder="1" applyAlignment="1">
      <alignment horizontal="left"/>
    </xf>
    <xf numFmtId="38" fontId="5" fillId="0" borderId="0" xfId="3" applyFont="1"/>
    <xf numFmtId="38" fontId="6" fillId="0" borderId="0" xfId="3" applyFont="1" applyAlignment="1">
      <alignment horizontal="left" wrapText="1"/>
    </xf>
    <xf numFmtId="38" fontId="6" fillId="0" borderId="0" xfId="3" applyFont="1" applyAlignment="1">
      <alignment horizontal="center"/>
    </xf>
    <xf numFmtId="38" fontId="6" fillId="0" borderId="0" xfId="3" applyFont="1" applyAlignment="1">
      <alignment horizontal="left"/>
    </xf>
    <xf numFmtId="38" fontId="6" fillId="2" borderId="0" xfId="3" applyFont="1" applyFill="1" applyAlignment="1">
      <alignment horizontal="center"/>
    </xf>
    <xf numFmtId="38" fontId="6" fillId="2" borderId="0" xfId="3" applyFont="1" applyFill="1" applyAlignment="1">
      <alignment horizontal="left"/>
    </xf>
    <xf numFmtId="38" fontId="5" fillId="0" borderId="0" xfId="3" applyFont="1" applyBorder="1"/>
    <xf numFmtId="38" fontId="6" fillId="2" borderId="0" xfId="3" applyFont="1" applyFill="1" applyBorder="1" applyAlignment="1">
      <alignment horizontal="center"/>
    </xf>
    <xf numFmtId="38" fontId="6" fillId="2" borderId="0" xfId="3" applyFont="1" applyFill="1" applyBorder="1" applyAlignment="1">
      <alignment horizontal="left"/>
    </xf>
    <xf numFmtId="38" fontId="5" fillId="0" borderId="0" xfId="1" applyFont="1" applyFill="1" applyAlignment="1"/>
    <xf numFmtId="38" fontId="5" fillId="0" borderId="0" xfId="1" applyFont="1" applyFill="1" applyBorder="1" applyAlignment="1"/>
    <xf numFmtId="38" fontId="6" fillId="0" borderId="1" xfId="1" applyFont="1" applyFill="1" applyBorder="1" applyAlignment="1">
      <alignment horizontal="right" vertical="center"/>
    </xf>
    <xf numFmtId="38" fontId="6" fillId="0" borderId="1" xfId="1" applyFont="1" applyFill="1" applyBorder="1" applyAlignment="1">
      <alignment horizontal="left" vertical="center"/>
    </xf>
    <xf numFmtId="38" fontId="5" fillId="3" borderId="0" xfId="1" applyFont="1" applyFill="1" applyAlignment="1"/>
    <xf numFmtId="38" fontId="6" fillId="3" borderId="1" xfId="1" applyFont="1" applyFill="1" applyBorder="1" applyAlignment="1">
      <alignment horizontal="right" vertical="center"/>
    </xf>
    <xf numFmtId="38" fontId="6" fillId="3" borderId="1" xfId="1" applyFont="1" applyFill="1" applyBorder="1" applyAlignment="1">
      <alignment horizontal="left" vertical="center"/>
    </xf>
    <xf numFmtId="38" fontId="5" fillId="4" borderId="0" xfId="1" applyFont="1" applyFill="1" applyAlignment="1"/>
    <xf numFmtId="38" fontId="6" fillId="4" borderId="1" xfId="1" applyFont="1" applyFill="1" applyBorder="1" applyAlignment="1">
      <alignment horizontal="right" vertical="center"/>
    </xf>
    <xf numFmtId="38" fontId="6" fillId="4" borderId="1" xfId="1" applyFont="1" applyFill="1" applyBorder="1" applyAlignment="1">
      <alignment horizontal="left" vertical="center" wrapText="1"/>
    </xf>
    <xf numFmtId="38" fontId="6" fillId="0" borderId="2" xfId="1" applyFont="1" applyFill="1" applyBorder="1" applyAlignment="1">
      <alignment horizontal="right" vertical="center"/>
    </xf>
    <xf numFmtId="38" fontId="6" fillId="0" borderId="3" xfId="1" applyFont="1" applyFill="1" applyBorder="1" applyAlignment="1">
      <alignment horizontal="right" vertical="center"/>
    </xf>
    <xf numFmtId="38" fontId="6" fillId="0" borderId="4" xfId="1" applyFont="1" applyFill="1" applyBorder="1" applyAlignment="1">
      <alignment horizontal="left" vertical="center"/>
    </xf>
    <xf numFmtId="38" fontId="6" fillId="3" borderId="4" xfId="1" applyFont="1" applyFill="1" applyBorder="1" applyAlignment="1">
      <alignment horizontal="left" vertical="center"/>
    </xf>
    <xf numFmtId="38" fontId="6" fillId="3" borderId="2" xfId="1" applyFont="1" applyFill="1" applyBorder="1" applyAlignment="1">
      <alignment horizontal="right" vertical="center"/>
    </xf>
    <xf numFmtId="38" fontId="6" fillId="3" borderId="3" xfId="1" applyFont="1" applyFill="1" applyBorder="1" applyAlignment="1">
      <alignment horizontal="right" vertical="center"/>
    </xf>
    <xf numFmtId="38" fontId="5" fillId="5" borderId="0" xfId="1" applyFont="1" applyFill="1" applyAlignment="1"/>
    <xf numFmtId="38" fontId="6" fillId="4" borderId="4" xfId="1" applyFont="1" applyFill="1" applyBorder="1" applyAlignment="1">
      <alignment horizontal="left"/>
    </xf>
    <xf numFmtId="38" fontId="6" fillId="4" borderId="2" xfId="1" applyFont="1" applyFill="1" applyBorder="1" applyAlignment="1">
      <alignment horizontal="right" vertical="center"/>
    </xf>
    <xf numFmtId="38" fontId="6" fillId="4" borderId="3" xfId="1" applyFont="1" applyFill="1" applyBorder="1" applyAlignment="1">
      <alignment horizontal="right" vertical="center"/>
    </xf>
    <xf numFmtId="38" fontId="5" fillId="0" borderId="0" xfId="3" applyFont="1" applyFill="1"/>
    <xf numFmtId="38" fontId="5" fillId="0" borderId="0" xfId="3" applyFont="1" applyFill="1" applyBorder="1"/>
    <xf numFmtId="38" fontId="8" fillId="0" borderId="2" xfId="3" applyFont="1" applyFill="1" applyBorder="1" applyAlignment="1">
      <alignment horizontal="center" vertical="center" wrapText="1"/>
    </xf>
    <xf numFmtId="38" fontId="6" fillId="0" borderId="3" xfId="3" applyFont="1" applyFill="1" applyBorder="1" applyAlignment="1">
      <alignment vertical="center"/>
    </xf>
    <xf numFmtId="38" fontId="6" fillId="0" borderId="1" xfId="3" applyFont="1" applyFill="1" applyBorder="1" applyAlignment="1">
      <alignment horizontal="center" vertical="center" wrapText="1"/>
    </xf>
    <xf numFmtId="38" fontId="6" fillId="0" borderId="1" xfId="3" applyFont="1" applyFill="1" applyBorder="1" applyAlignment="1">
      <alignment horizontal="center" vertical="center" wrapText="1" shrinkToFit="1"/>
    </xf>
    <xf numFmtId="38" fontId="6" fillId="0" borderId="5" xfId="3" applyFont="1" applyFill="1" applyBorder="1" applyAlignment="1">
      <alignment horizontal="center" vertical="center" wrapText="1"/>
    </xf>
    <xf numFmtId="38" fontId="6" fillId="0" borderId="3" xfId="3" applyFont="1" applyFill="1" applyBorder="1" applyAlignment="1">
      <alignment horizontal="center" vertical="center" wrapText="1"/>
    </xf>
    <xf numFmtId="38" fontId="6" fillId="0" borderId="1" xfId="3" applyFont="1" applyFill="1" applyBorder="1" applyAlignment="1">
      <alignment horizontal="center" vertical="center"/>
    </xf>
    <xf numFmtId="38" fontId="6" fillId="0" borderId="1" xfId="3" applyFont="1" applyFill="1" applyBorder="1" applyAlignment="1">
      <alignment horizontal="left"/>
    </xf>
    <xf numFmtId="38" fontId="9" fillId="0" borderId="0" xfId="3" applyFont="1" applyFill="1" applyAlignment="1">
      <alignment horizontal="right"/>
    </xf>
    <xf numFmtId="38" fontId="5" fillId="0" borderId="6" xfId="3" applyFont="1" applyFill="1" applyBorder="1"/>
    <xf numFmtId="38" fontId="6" fillId="0" borderId="6" xfId="3" applyFont="1" applyFill="1" applyBorder="1" applyAlignment="1">
      <alignment horizontal="center"/>
    </xf>
    <xf numFmtId="38" fontId="6" fillId="0" borderId="0" xfId="3" applyFont="1" applyFill="1" applyBorder="1" applyAlignment="1">
      <alignment horizontal="center"/>
    </xf>
    <xf numFmtId="38" fontId="6" fillId="0" borderId="0" xfId="3" applyFont="1" applyFill="1" applyAlignment="1">
      <alignment horizontal="center"/>
    </xf>
    <xf numFmtId="38" fontId="6" fillId="0" borderId="0" xfId="3" applyFont="1" applyBorder="1" applyAlignment="1">
      <alignment horizontal="left" vertical="center"/>
    </xf>
    <xf numFmtId="38" fontId="6" fillId="2" borderId="0" xfId="3" applyFont="1" applyFill="1" applyAlignment="1">
      <alignment horizontal="left" wrapText="1"/>
    </xf>
    <xf numFmtId="38" fontId="6" fillId="0" borderId="2" xfId="1" applyFont="1" applyFill="1" applyBorder="1" applyAlignment="1">
      <alignment horizontal="right"/>
    </xf>
    <xf numFmtId="38" fontId="6" fillId="0" borderId="3" xfId="1" applyFont="1" applyFill="1" applyBorder="1" applyAlignment="1">
      <alignment horizontal="right"/>
    </xf>
    <xf numFmtId="38" fontId="6" fillId="0" borderId="1" xfId="1" applyFont="1" applyFill="1" applyBorder="1" applyAlignment="1">
      <alignment horizontal="right"/>
    </xf>
    <xf numFmtId="38" fontId="5" fillId="3" borderId="0" xfId="1" applyFont="1" applyFill="1" applyBorder="1" applyAlignment="1"/>
    <xf numFmtId="38" fontId="6" fillId="3" borderId="2" xfId="1" applyFont="1" applyFill="1" applyBorder="1" applyAlignment="1">
      <alignment horizontal="right"/>
    </xf>
    <xf numFmtId="38" fontId="6" fillId="3" borderId="3" xfId="1" applyFont="1" applyFill="1" applyBorder="1" applyAlignment="1">
      <alignment horizontal="right"/>
    </xf>
    <xf numFmtId="38" fontId="6" fillId="3" borderId="1" xfId="1" applyFont="1" applyFill="1" applyBorder="1" applyAlignment="1">
      <alignment horizontal="right"/>
    </xf>
    <xf numFmtId="38" fontId="5" fillId="4" borderId="0" xfId="1" applyFont="1" applyFill="1" applyBorder="1" applyAlignment="1"/>
    <xf numFmtId="38" fontId="6" fillId="4" borderId="2" xfId="1" applyFont="1" applyFill="1" applyBorder="1" applyAlignment="1">
      <alignment horizontal="right"/>
    </xf>
    <xf numFmtId="38" fontId="6" fillId="4" borderId="3" xfId="1" applyFont="1" applyFill="1" applyBorder="1" applyAlignment="1">
      <alignment horizontal="right"/>
    </xf>
    <xf numFmtId="38" fontId="6" fillId="4" borderId="1" xfId="1" applyFont="1" applyFill="1" applyBorder="1" applyAlignment="1">
      <alignment horizontal="right"/>
    </xf>
    <xf numFmtId="38" fontId="5" fillId="0" borderId="0" xfId="1" applyFont="1" applyAlignment="1"/>
    <xf numFmtId="38" fontId="5" fillId="0" borderId="0" xfId="1" applyFont="1" applyBorder="1" applyAlignment="1"/>
    <xf numFmtId="38" fontId="6" fillId="0" borderId="0" xfId="3" applyFont="1"/>
    <xf numFmtId="38" fontId="5" fillId="0" borderId="0" xfId="3" applyFont="1" applyAlignment="1">
      <alignment horizontal="left"/>
    </xf>
    <xf numFmtId="38" fontId="6" fillId="0" borderId="0" xfId="1" applyFont="1" applyFill="1" applyAlignment="1">
      <alignment horizontal="center"/>
    </xf>
    <xf numFmtId="38" fontId="6" fillId="0" borderId="0" xfId="1" applyFont="1" applyFill="1" applyBorder="1" applyAlignment="1">
      <alignment horizontal="center"/>
    </xf>
    <xf numFmtId="38" fontId="6" fillId="0" borderId="0" xfId="1" applyFont="1" applyFill="1" applyBorder="1" applyAlignment="1">
      <alignment horizontal="right"/>
    </xf>
    <xf numFmtId="38" fontId="6" fillId="0" borderId="0" xfId="1" applyFont="1" applyFill="1" applyBorder="1" applyAlignment="1" applyProtection="1">
      <alignment horizontal="right" vertical="center"/>
    </xf>
    <xf numFmtId="38" fontId="6" fillId="0" borderId="0" xfId="1" applyFont="1" applyFill="1" applyBorder="1" applyAlignment="1">
      <alignment horizontal="left" vertical="center"/>
    </xf>
    <xf numFmtId="38" fontId="6" fillId="0" borderId="7" xfId="1" applyFont="1" applyFill="1" applyBorder="1" applyAlignment="1">
      <alignment horizontal="right"/>
    </xf>
    <xf numFmtId="38" fontId="6" fillId="0" borderId="1" xfId="1" applyFont="1" applyFill="1" applyBorder="1" applyAlignment="1" applyProtection="1">
      <alignment horizontal="right" vertical="center"/>
    </xf>
    <xf numFmtId="38" fontId="6" fillId="3" borderId="0" xfId="1" applyFont="1" applyFill="1" applyAlignment="1">
      <alignment horizontal="center"/>
    </xf>
    <xf numFmtId="38" fontId="6" fillId="3" borderId="0" xfId="1" applyFont="1" applyFill="1" applyBorder="1" applyAlignment="1">
      <alignment horizontal="center"/>
    </xf>
    <xf numFmtId="38" fontId="6" fillId="3" borderId="0" xfId="1" applyFont="1" applyFill="1" applyBorder="1" applyAlignment="1">
      <alignment horizontal="right"/>
    </xf>
    <xf numFmtId="38" fontId="6" fillId="3" borderId="7" xfId="1" applyFont="1" applyFill="1" applyBorder="1" applyAlignment="1">
      <alignment horizontal="right"/>
    </xf>
    <xf numFmtId="38" fontId="6" fillId="3" borderId="1" xfId="1" applyFont="1" applyFill="1" applyBorder="1" applyAlignment="1" applyProtection="1">
      <alignment horizontal="right" vertical="center"/>
    </xf>
    <xf numFmtId="38" fontId="6" fillId="4" borderId="0" xfId="1" applyFont="1" applyFill="1" applyAlignment="1">
      <alignment horizontal="center"/>
    </xf>
    <xf numFmtId="38" fontId="6" fillId="4" borderId="0" xfId="1" applyFont="1" applyFill="1" applyBorder="1" applyAlignment="1">
      <alignment horizontal="center"/>
    </xf>
    <xf numFmtId="38" fontId="6" fillId="4" borderId="0" xfId="1" applyFont="1" applyFill="1" applyBorder="1" applyAlignment="1">
      <alignment horizontal="right"/>
    </xf>
    <xf numFmtId="38" fontId="6" fillId="4" borderId="7" xfId="1" applyFont="1" applyFill="1" applyBorder="1" applyAlignment="1">
      <alignment horizontal="right"/>
    </xf>
    <xf numFmtId="38" fontId="6" fillId="4" borderId="1" xfId="1" applyFont="1" applyFill="1" applyBorder="1" applyAlignment="1" applyProtection="1">
      <alignment horizontal="right" vertical="center"/>
    </xf>
    <xf numFmtId="38" fontId="6" fillId="4" borderId="4" xfId="1" applyFont="1" applyFill="1" applyBorder="1" applyAlignment="1">
      <alignment horizontal="left" vertical="center" wrapText="1"/>
    </xf>
    <xf numFmtId="38" fontId="6" fillId="0" borderId="0" xfId="1" applyFont="1" applyFill="1" applyAlignment="1"/>
    <xf numFmtId="38" fontId="6" fillId="0" borderId="0" xfId="1" applyFont="1" applyFill="1" applyBorder="1" applyAlignment="1"/>
    <xf numFmtId="38" fontId="6" fillId="0" borderId="0" xfId="1" applyFont="1" applyFill="1" applyBorder="1" applyAlignment="1">
      <alignment horizontal="right" vertical="center"/>
    </xf>
    <xf numFmtId="38" fontId="6" fillId="0" borderId="7" xfId="1" applyFont="1" applyFill="1" applyBorder="1" applyAlignment="1">
      <alignment horizontal="right" vertical="center"/>
    </xf>
    <xf numFmtId="38" fontId="5" fillId="0" borderId="0" xfId="1" applyFont="1" applyAlignment="1">
      <alignment horizontal="right"/>
    </xf>
    <xf numFmtId="38" fontId="6" fillId="0" borderId="0" xfId="1" applyFont="1" applyAlignment="1">
      <alignment horizontal="right"/>
    </xf>
    <xf numFmtId="38" fontId="6" fillId="0" borderId="0" xfId="1" applyFont="1" applyBorder="1" applyAlignment="1">
      <alignment horizontal="right"/>
    </xf>
    <xf numFmtId="38" fontId="6" fillId="0" borderId="0" xfId="3" applyFont="1" applyFill="1" applyBorder="1" applyAlignment="1">
      <alignment horizontal="center" vertical="center" wrapText="1"/>
    </xf>
    <xf numFmtId="38" fontId="6" fillId="0" borderId="7" xfId="3" applyFont="1" applyFill="1" applyBorder="1" applyAlignment="1">
      <alignment horizontal="center" vertical="center" wrapText="1"/>
    </xf>
    <xf numFmtId="0" fontId="5" fillId="0" borderId="8" xfId="4" applyFont="1" applyFill="1" applyBorder="1" applyAlignment="1">
      <alignment horizontal="center" vertical="center" wrapText="1"/>
    </xf>
    <xf numFmtId="38" fontId="6" fillId="0" borderId="1" xfId="3" applyFont="1" applyFill="1" applyBorder="1" applyAlignment="1">
      <alignment horizontal="center" vertical="center" wrapText="1"/>
    </xf>
    <xf numFmtId="38" fontId="6" fillId="0" borderId="8" xfId="3" applyFont="1" applyFill="1" applyBorder="1" applyAlignment="1">
      <alignment horizontal="left" vertical="center" wrapText="1"/>
    </xf>
    <xf numFmtId="38" fontId="6" fillId="0" borderId="0" xfId="3" applyFont="1" applyBorder="1" applyAlignment="1">
      <alignment horizontal="center" vertical="center" wrapText="1"/>
    </xf>
    <xf numFmtId="38" fontId="6" fillId="0" borderId="7" xfId="3" applyFont="1" applyBorder="1" applyAlignment="1">
      <alignment horizontal="center" vertical="center" wrapText="1"/>
    </xf>
    <xf numFmtId="0" fontId="11" fillId="0" borderId="8" xfId="4" applyFont="1" applyFill="1" applyBorder="1" applyAlignment="1">
      <alignment horizontal="center" vertical="center" wrapText="1"/>
    </xf>
    <xf numFmtId="0" fontId="5" fillId="0" borderId="9" xfId="4" applyFont="1" applyFill="1" applyBorder="1" applyAlignment="1">
      <alignment horizontal="center" vertical="center" wrapText="1"/>
    </xf>
    <xf numFmtId="38" fontId="6" fillId="0" borderId="9" xfId="3" applyFont="1" applyFill="1" applyBorder="1" applyAlignment="1">
      <alignment horizontal="left" vertical="center" wrapText="1"/>
    </xf>
    <xf numFmtId="0" fontId="11" fillId="0" borderId="9" xfId="4" applyFont="1" applyFill="1" applyBorder="1" applyAlignment="1">
      <alignment horizontal="center" vertical="center" wrapText="1"/>
    </xf>
    <xf numFmtId="38" fontId="6" fillId="0" borderId="4" xfId="3" applyFont="1" applyFill="1" applyBorder="1" applyAlignment="1">
      <alignment horizontal="center" vertical="center" wrapText="1"/>
    </xf>
    <xf numFmtId="38" fontId="8" fillId="0" borderId="4" xfId="3" applyFont="1" applyFill="1" applyBorder="1" applyAlignment="1">
      <alignment horizontal="center" vertical="center" wrapText="1"/>
    </xf>
    <xf numFmtId="0" fontId="5" fillId="0" borderId="5" xfId="4" applyFont="1" applyBorder="1" applyAlignment="1">
      <alignment horizontal="center" vertical="center" wrapText="1"/>
    </xf>
    <xf numFmtId="38" fontId="6" fillId="0" borderId="10" xfId="3" applyFont="1" applyBorder="1" applyAlignment="1">
      <alignment horizontal="center" vertical="center" wrapText="1"/>
    </xf>
    <xf numFmtId="38" fontId="6" fillId="0" borderId="3" xfId="3" applyFont="1" applyBorder="1" applyAlignment="1">
      <alignment horizontal="center" vertical="center" wrapText="1"/>
    </xf>
    <xf numFmtId="38" fontId="6" fillId="0" borderId="4" xfId="3" applyFont="1" applyBorder="1" applyAlignment="1">
      <alignment horizontal="left" vertical="center" wrapText="1"/>
    </xf>
    <xf numFmtId="38" fontId="6" fillId="0" borderId="0" xfId="3" applyFont="1" applyAlignment="1"/>
    <xf numFmtId="38" fontId="6" fillId="0" borderId="0" xfId="3" applyFont="1" applyBorder="1" applyAlignment="1">
      <alignment horizontal="right"/>
    </xf>
    <xf numFmtId="38" fontId="9" fillId="0" borderId="0" xfId="3" applyFont="1" applyAlignment="1">
      <alignment horizontal="right"/>
    </xf>
    <xf numFmtId="38" fontId="6" fillId="0" borderId="6" xfId="3" applyFont="1" applyBorder="1" applyAlignment="1">
      <alignment horizontal="left" vertical="center"/>
    </xf>
    <xf numFmtId="0" fontId="5" fillId="0" borderId="0" xfId="0" applyFont="1" applyAlignment="1">
      <alignment horizontal="center" vertical="center"/>
    </xf>
    <xf numFmtId="38" fontId="6" fillId="0" borderId="0" xfId="3" applyFont="1" applyAlignment="1">
      <alignment horizontal="center" vertical="center"/>
    </xf>
    <xf numFmtId="38" fontId="6" fillId="4" borderId="4" xfId="1" applyFont="1" applyFill="1" applyBorder="1" applyAlignment="1">
      <alignment horizontal="left" vertical="center"/>
    </xf>
    <xf numFmtId="38" fontId="6" fillId="0" borderId="8" xfId="3" applyFont="1" applyFill="1" applyBorder="1" applyAlignment="1">
      <alignment horizontal="center" vertical="center" wrapText="1"/>
    </xf>
    <xf numFmtId="0" fontId="5" fillId="0" borderId="8" xfId="4" applyFont="1" applyFill="1" applyBorder="1" applyAlignment="1">
      <alignment horizontal="center" vertical="center"/>
    </xf>
    <xf numFmtId="38" fontId="6" fillId="0" borderId="9" xfId="3" applyFont="1" applyFill="1" applyBorder="1" applyAlignment="1">
      <alignment horizontal="center" vertical="center" wrapText="1"/>
    </xf>
    <xf numFmtId="0" fontId="5" fillId="0" borderId="9" xfId="4" applyFont="1" applyFill="1" applyBorder="1" applyAlignment="1">
      <alignment horizontal="center" vertical="center"/>
    </xf>
    <xf numFmtId="0" fontId="5" fillId="0" borderId="5" xfId="4" applyFont="1" applyFill="1" applyBorder="1" applyAlignment="1">
      <alignment horizontal="center" vertical="center" wrapText="1"/>
    </xf>
    <xf numFmtId="38" fontId="6" fillId="0" borderId="10" xfId="3" applyFont="1" applyFill="1" applyBorder="1" applyAlignment="1">
      <alignment horizontal="center" vertical="center" wrapText="1"/>
    </xf>
    <xf numFmtId="38" fontId="6" fillId="0" borderId="3" xfId="3" applyFont="1" applyFill="1" applyBorder="1" applyAlignment="1">
      <alignment horizontal="center" vertical="center" wrapText="1"/>
    </xf>
    <xf numFmtId="38" fontId="6" fillId="0" borderId="4" xfId="3" applyFont="1" applyFill="1" applyBorder="1" applyAlignment="1">
      <alignment horizontal="center" vertical="center"/>
    </xf>
    <xf numFmtId="38" fontId="6" fillId="0" borderId="4" xfId="3" applyFont="1" applyFill="1" applyBorder="1" applyAlignment="1">
      <alignment horizontal="left" vertical="center" wrapText="1"/>
    </xf>
    <xf numFmtId="0" fontId="2" fillId="0" borderId="0" xfId="4" applyFont="1"/>
    <xf numFmtId="38" fontId="2" fillId="0" borderId="0" xfId="3" applyFont="1" applyFill="1"/>
    <xf numFmtId="176" fontId="2" fillId="0" borderId="0" xfId="3" applyNumberFormat="1" applyFont="1"/>
    <xf numFmtId="177" fontId="2" fillId="0" borderId="0" xfId="3" applyNumberFormat="1" applyFont="1"/>
    <xf numFmtId="0" fontId="2" fillId="0" borderId="0" xfId="4" applyFont="1" applyAlignment="1">
      <alignment horizontal="left"/>
    </xf>
    <xf numFmtId="0" fontId="5" fillId="0" borderId="0" xfId="4" applyFont="1"/>
    <xf numFmtId="176" fontId="6" fillId="0" borderId="0" xfId="3" applyNumberFormat="1" applyFont="1"/>
    <xf numFmtId="0" fontId="6" fillId="0" borderId="0" xfId="4" applyFont="1"/>
    <xf numFmtId="177" fontId="6" fillId="0" borderId="0" xfId="3" applyNumberFormat="1" applyFont="1"/>
    <xf numFmtId="0" fontId="6" fillId="0" borderId="0" xfId="4" applyFont="1" applyAlignment="1">
      <alignment horizontal="left"/>
    </xf>
    <xf numFmtId="176" fontId="6" fillId="0" borderId="0" xfId="3" applyNumberFormat="1" applyFont="1" applyAlignment="1"/>
    <xf numFmtId="177" fontId="6" fillId="0" borderId="0" xfId="3" applyNumberFormat="1" applyFont="1" applyAlignment="1"/>
    <xf numFmtId="176" fontId="6" fillId="0" borderId="0" xfId="3" applyNumberFormat="1" applyFont="1" applyBorder="1" applyAlignment="1">
      <alignment vertical="center"/>
    </xf>
    <xf numFmtId="38" fontId="6" fillId="0" borderId="0" xfId="3" applyFont="1" applyBorder="1" applyAlignment="1">
      <alignment vertical="center"/>
    </xf>
    <xf numFmtId="177" fontId="6" fillId="0" borderId="0" xfId="3" applyNumberFormat="1" applyFont="1" applyBorder="1" applyAlignment="1">
      <alignment vertical="center"/>
    </xf>
    <xf numFmtId="38" fontId="6" fillId="0" borderId="0" xfId="3" applyFont="1" applyBorder="1" applyAlignment="1">
      <alignment horizontal="left"/>
    </xf>
    <xf numFmtId="0" fontId="5" fillId="0" borderId="0" xfId="0" applyFont="1" applyFill="1">
      <alignment vertical="center"/>
    </xf>
    <xf numFmtId="176" fontId="6" fillId="0" borderId="1" xfId="1" applyNumberFormat="1" applyFont="1" applyFill="1" applyBorder="1" applyAlignment="1">
      <alignment horizontal="right" vertical="center"/>
    </xf>
    <xf numFmtId="177" fontId="6" fillId="0" borderId="1" xfId="1" applyNumberFormat="1" applyFont="1" applyFill="1" applyBorder="1" applyAlignment="1">
      <alignment horizontal="right" vertical="center"/>
    </xf>
    <xf numFmtId="0" fontId="5" fillId="3" borderId="0" xfId="0" applyFont="1" applyFill="1">
      <alignment vertical="center"/>
    </xf>
    <xf numFmtId="38" fontId="6" fillId="3" borderId="0" xfId="1" applyFont="1" applyFill="1" applyAlignment="1"/>
    <xf numFmtId="176" fontId="6" fillId="3" borderId="1" xfId="1" applyNumberFormat="1" applyFont="1" applyFill="1" applyBorder="1" applyAlignment="1">
      <alignment horizontal="right" vertical="center"/>
    </xf>
    <xf numFmtId="177" fontId="6" fillId="3" borderId="1" xfId="1" applyNumberFormat="1" applyFont="1" applyFill="1" applyBorder="1" applyAlignment="1">
      <alignment horizontal="right" vertical="center"/>
    </xf>
    <xf numFmtId="0" fontId="5" fillId="4" borderId="0" xfId="0" applyFont="1" applyFill="1">
      <alignment vertical="center"/>
    </xf>
    <xf numFmtId="38" fontId="6" fillId="4" borderId="0" xfId="1" applyFont="1" applyFill="1" applyAlignment="1"/>
    <xf numFmtId="176" fontId="6" fillId="4" borderId="1" xfId="1" applyNumberFormat="1" applyFont="1" applyFill="1" applyBorder="1" applyAlignment="1">
      <alignment horizontal="right" vertical="center"/>
    </xf>
    <xf numFmtId="177" fontId="6" fillId="4" borderId="1" xfId="1" applyNumberFormat="1" applyFont="1" applyFill="1" applyBorder="1" applyAlignment="1">
      <alignment horizontal="right" vertical="center"/>
    </xf>
    <xf numFmtId="38" fontId="6" fillId="4" borderId="1" xfId="1" applyFont="1" applyFill="1" applyBorder="1" applyAlignment="1">
      <alignment horizontal="left" vertical="center"/>
    </xf>
    <xf numFmtId="178" fontId="6" fillId="0" borderId="1" xfId="1" applyNumberFormat="1" applyFont="1" applyFill="1" applyBorder="1" applyAlignment="1">
      <alignment horizontal="right" vertical="center"/>
    </xf>
    <xf numFmtId="176" fontId="12" fillId="3" borderId="1" xfId="1" applyNumberFormat="1" applyFont="1" applyFill="1" applyBorder="1" applyAlignment="1">
      <alignment horizontal="right" vertical="center"/>
    </xf>
    <xf numFmtId="38" fontId="12" fillId="3" borderId="1" xfId="1" applyFont="1" applyFill="1" applyBorder="1" applyAlignment="1">
      <alignment horizontal="right"/>
    </xf>
    <xf numFmtId="177" fontId="12" fillId="3" borderId="1" xfId="1" applyNumberFormat="1" applyFont="1" applyFill="1" applyBorder="1" applyAlignment="1">
      <alignment horizontal="right" vertical="center"/>
    </xf>
    <xf numFmtId="0" fontId="5" fillId="0" borderId="0" xfId="0" applyFont="1">
      <alignment vertical="center"/>
    </xf>
    <xf numFmtId="38" fontId="6" fillId="0" borderId="0" xfId="1" applyFont="1" applyAlignment="1"/>
    <xf numFmtId="38" fontId="6" fillId="0" borderId="0" xfId="1" applyFont="1" applyBorder="1" applyAlignment="1"/>
    <xf numFmtId="3" fontId="6" fillId="0" borderId="0" xfId="0" applyNumberFormat="1" applyFont="1" applyFill="1" applyBorder="1" applyAlignment="1">
      <alignment horizontal="right" vertical="center"/>
    </xf>
    <xf numFmtId="176" fontId="12" fillId="4" borderId="1" xfId="1" applyNumberFormat="1" applyFont="1" applyFill="1" applyBorder="1" applyAlignment="1">
      <alignment horizontal="right" vertical="center"/>
    </xf>
    <xf numFmtId="3" fontId="6" fillId="4" borderId="8" xfId="0" applyNumberFormat="1" applyFont="1" applyFill="1" applyBorder="1" applyAlignment="1">
      <alignment horizontal="right" vertical="center"/>
    </xf>
    <xf numFmtId="179" fontId="6" fillId="4" borderId="1" xfId="2" applyNumberFormat="1" applyFont="1" applyFill="1" applyBorder="1" applyAlignment="1">
      <alignment horizontal="right" vertical="center"/>
    </xf>
    <xf numFmtId="38" fontId="6" fillId="4" borderId="11" xfId="1" applyFont="1" applyFill="1" applyBorder="1" applyAlignment="1">
      <alignment horizontal="right" vertical="center"/>
    </xf>
    <xf numFmtId="38" fontId="6" fillId="4" borderId="11" xfId="1" applyFont="1" applyFill="1" applyBorder="1" applyAlignment="1">
      <alignment horizontal="left" vertical="center"/>
    </xf>
    <xf numFmtId="3" fontId="6" fillId="0" borderId="7" xfId="0" applyNumberFormat="1" applyFont="1" applyFill="1" applyBorder="1" applyAlignment="1">
      <alignment horizontal="right" vertical="center"/>
    </xf>
    <xf numFmtId="3" fontId="6" fillId="4" borderId="1" xfId="0" applyNumberFormat="1" applyFont="1" applyFill="1" applyBorder="1" applyAlignment="1">
      <alignment horizontal="right" vertical="center"/>
    </xf>
    <xf numFmtId="176" fontId="6" fillId="0" borderId="8" xfId="3" applyNumberFormat="1" applyFont="1" applyFill="1" applyBorder="1" applyAlignment="1">
      <alignment horizontal="center" vertical="center" wrapText="1"/>
    </xf>
    <xf numFmtId="38" fontId="6" fillId="0" borderId="12" xfId="3" applyFont="1" applyBorder="1" applyAlignment="1">
      <alignment horizontal="center" vertical="center" wrapText="1"/>
    </xf>
    <xf numFmtId="38" fontId="6" fillId="0" borderId="13" xfId="3" applyFont="1" applyBorder="1" applyAlignment="1">
      <alignment horizontal="center" vertical="center"/>
    </xf>
    <xf numFmtId="38" fontId="6" fillId="0" borderId="11" xfId="3" applyFont="1" applyBorder="1" applyAlignment="1">
      <alignment horizontal="center" vertical="center"/>
    </xf>
    <xf numFmtId="177" fontId="6" fillId="0" borderId="13" xfId="3" applyNumberFormat="1" applyFont="1" applyFill="1" applyBorder="1" applyAlignment="1">
      <alignment horizontal="center" vertical="center"/>
    </xf>
    <xf numFmtId="38" fontId="6" fillId="0" borderId="14" xfId="3" applyFont="1" applyBorder="1" applyAlignment="1">
      <alignment horizontal="center" vertical="center" wrapText="1"/>
    </xf>
    <xf numFmtId="38" fontId="6" fillId="0" borderId="8" xfId="3" applyFont="1" applyBorder="1" applyAlignment="1">
      <alignment horizontal="left" wrapText="1"/>
    </xf>
    <xf numFmtId="176" fontId="6" fillId="0" borderId="9" xfId="3" applyNumberFormat="1" applyFont="1" applyFill="1" applyBorder="1" applyAlignment="1">
      <alignment horizontal="center" vertical="center"/>
    </xf>
    <xf numFmtId="38" fontId="6" fillId="0" borderId="15" xfId="3" applyFont="1" applyBorder="1" applyAlignment="1">
      <alignment horizontal="center" vertical="center" wrapText="1"/>
    </xf>
    <xf numFmtId="38" fontId="6" fillId="0" borderId="16" xfId="3" applyFont="1" applyBorder="1" applyAlignment="1">
      <alignment horizontal="center" vertical="center"/>
    </xf>
    <xf numFmtId="0" fontId="5" fillId="0" borderId="9" xfId="4" applyFont="1" applyBorder="1" applyAlignment="1">
      <alignment horizontal="center" vertical="center" wrapText="1"/>
    </xf>
    <xf numFmtId="177" fontId="6" fillId="0" borderId="0" xfId="3" applyNumberFormat="1" applyFont="1" applyFill="1" applyBorder="1" applyAlignment="1">
      <alignment horizontal="center" vertical="center"/>
    </xf>
    <xf numFmtId="0" fontId="5" fillId="0" borderId="17" xfId="4" applyFont="1" applyBorder="1" applyAlignment="1">
      <alignment horizontal="center" vertical="center" wrapText="1"/>
    </xf>
    <xf numFmtId="0" fontId="5" fillId="0" borderId="7" xfId="4" applyFont="1" applyBorder="1" applyAlignment="1">
      <alignment horizontal="center" vertical="center" wrapText="1"/>
    </xf>
    <xf numFmtId="0" fontId="5" fillId="0" borderId="9" xfId="4" applyFont="1" applyBorder="1" applyAlignment="1">
      <alignment horizontal="center" vertical="center"/>
    </xf>
    <xf numFmtId="38" fontId="6" fillId="0" borderId="9" xfId="3" applyFont="1" applyBorder="1" applyAlignment="1">
      <alignment horizontal="left"/>
    </xf>
    <xf numFmtId="176" fontId="6" fillId="0" borderId="4" xfId="3" applyNumberFormat="1" applyFont="1" applyFill="1" applyBorder="1" applyAlignment="1">
      <alignment horizontal="center" vertical="center" wrapText="1"/>
    </xf>
    <xf numFmtId="38" fontId="6" fillId="0" borderId="18" xfId="3" applyFont="1" applyBorder="1" applyAlignment="1">
      <alignment horizontal="center" vertical="center"/>
    </xf>
    <xf numFmtId="38" fontId="6" fillId="0" borderId="19" xfId="3" applyFont="1" applyBorder="1" applyAlignment="1">
      <alignment horizontal="center" vertical="center"/>
    </xf>
    <xf numFmtId="38" fontId="6" fillId="0" borderId="4" xfId="3" applyFont="1" applyBorder="1" applyAlignment="1">
      <alignment horizontal="center" vertical="center" wrapText="1"/>
    </xf>
    <xf numFmtId="177" fontId="6" fillId="0" borderId="20" xfId="3" applyNumberFormat="1" applyFont="1" applyFill="1" applyBorder="1" applyAlignment="1">
      <alignment horizontal="center" vertical="center"/>
    </xf>
    <xf numFmtId="38" fontId="6" fillId="0" borderId="21" xfId="3" applyFont="1" applyBorder="1" applyAlignment="1">
      <alignment horizontal="center" vertical="center" wrapText="1"/>
    </xf>
    <xf numFmtId="38" fontId="6" fillId="0" borderId="22" xfId="3" applyFont="1" applyBorder="1" applyAlignment="1">
      <alignment horizontal="center" vertical="center" wrapText="1"/>
    </xf>
    <xf numFmtId="180" fontId="6" fillId="0" borderId="4" xfId="4" applyNumberFormat="1" applyFont="1" applyBorder="1" applyAlignment="1">
      <alignment horizontal="center" vertical="center" wrapText="1"/>
    </xf>
    <xf numFmtId="180" fontId="6" fillId="0" borderId="4" xfId="4" applyNumberFormat="1" applyFont="1" applyBorder="1" applyAlignment="1">
      <alignment horizontal="left" vertical="center" wrapText="1"/>
    </xf>
    <xf numFmtId="38" fontId="9" fillId="0" borderId="0" xfId="1" applyFont="1" applyFill="1" applyAlignment="1">
      <alignment horizontal="right"/>
    </xf>
    <xf numFmtId="38" fontId="6" fillId="0" borderId="0" xfId="3" applyFont="1" applyFill="1" applyAlignment="1">
      <alignment horizontal="left" vertical="center"/>
    </xf>
    <xf numFmtId="181" fontId="2" fillId="0" borderId="0" xfId="3" applyNumberFormat="1" applyFont="1"/>
    <xf numFmtId="38" fontId="4" fillId="2" borderId="0" xfId="3" applyFont="1" applyFill="1" applyAlignment="1"/>
    <xf numFmtId="38" fontId="4" fillId="0" borderId="0" xfId="3" applyFont="1" applyAlignment="1"/>
    <xf numFmtId="181" fontId="6" fillId="0" borderId="0" xfId="3" applyNumberFormat="1" applyFont="1"/>
    <xf numFmtId="38" fontId="13" fillId="0" borderId="0" xfId="3" applyFont="1" applyAlignment="1">
      <alignment horizontal="left" wrapText="1"/>
    </xf>
    <xf numFmtId="182" fontId="6" fillId="0" borderId="0" xfId="3" applyNumberFormat="1" applyFont="1"/>
    <xf numFmtId="181" fontId="5" fillId="0" borderId="0" xfId="3" applyNumberFormat="1" applyFont="1"/>
    <xf numFmtId="38" fontId="13" fillId="2" borderId="0" xfId="3" applyFont="1" applyFill="1" applyBorder="1" applyAlignment="1"/>
    <xf numFmtId="38" fontId="6" fillId="0" borderId="0" xfId="3" applyFont="1" applyFill="1" applyBorder="1" applyAlignment="1">
      <alignment horizontal="left" vertical="center"/>
    </xf>
    <xf numFmtId="38" fontId="6" fillId="0" borderId="23" xfId="3" applyFont="1" applyFill="1" applyBorder="1" applyAlignment="1">
      <alignment horizontal="left" vertical="center" wrapText="1"/>
    </xf>
    <xf numFmtId="3" fontId="14" fillId="3" borderId="1" xfId="1" applyNumberFormat="1" applyFont="1" applyFill="1" applyBorder="1" applyAlignment="1">
      <alignment horizontal="right" vertical="center"/>
    </xf>
    <xf numFmtId="38" fontId="14" fillId="3" borderId="1" xfId="1" applyFont="1" applyFill="1" applyBorder="1" applyAlignment="1">
      <alignment horizontal="right" vertical="center"/>
    </xf>
    <xf numFmtId="38" fontId="15" fillId="3" borderId="1" xfId="1" applyFont="1" applyFill="1" applyBorder="1" applyAlignment="1">
      <alignment horizontal="left" vertical="center"/>
    </xf>
    <xf numFmtId="38" fontId="14" fillId="4" borderId="1" xfId="1" applyFont="1" applyFill="1" applyBorder="1" applyAlignment="1">
      <alignment horizontal="right" vertical="center"/>
    </xf>
    <xf numFmtId="38" fontId="14" fillId="4" borderId="1" xfId="1" applyFont="1" applyFill="1" applyBorder="1" applyAlignment="1">
      <alignment horizontal="left" vertical="center" wrapText="1"/>
    </xf>
    <xf numFmtId="3" fontId="15" fillId="3" borderId="1" xfId="1" applyNumberFormat="1" applyFont="1" applyFill="1" applyBorder="1" applyAlignment="1">
      <alignment horizontal="right" vertical="center"/>
    </xf>
    <xf numFmtId="38" fontId="15" fillId="3" borderId="1" xfId="1" applyFont="1" applyFill="1" applyBorder="1" applyAlignment="1">
      <alignment horizontal="right" vertical="center"/>
    </xf>
    <xf numFmtId="38" fontId="15" fillId="4" borderId="1" xfId="1" applyFont="1" applyFill="1" applyBorder="1" applyAlignment="1">
      <alignment horizontal="right" vertical="center"/>
    </xf>
    <xf numFmtId="38" fontId="15" fillId="4" borderId="11" xfId="1" applyFont="1" applyFill="1" applyBorder="1" applyAlignment="1">
      <alignment horizontal="left" vertical="center" wrapText="1"/>
    </xf>
    <xf numFmtId="181" fontId="6" fillId="3" borderId="1" xfId="1" applyNumberFormat="1" applyFont="1" applyFill="1" applyBorder="1" applyAlignment="1">
      <alignment horizontal="right" vertical="center"/>
    </xf>
    <xf numFmtId="38" fontId="6" fillId="3" borderId="1" xfId="1" applyFont="1" applyFill="1" applyBorder="1" applyAlignment="1">
      <alignment horizontal="left" vertical="center" shrinkToFit="1"/>
    </xf>
    <xf numFmtId="38" fontId="6" fillId="2" borderId="0" xfId="1" applyFont="1" applyFill="1" applyAlignment="1"/>
    <xf numFmtId="181" fontId="6" fillId="4" borderId="1" xfId="1" applyNumberFormat="1" applyFont="1" applyFill="1" applyBorder="1" applyAlignment="1">
      <alignment horizontal="right" vertical="center"/>
    </xf>
    <xf numFmtId="0" fontId="6" fillId="0" borderId="1" xfId="4" applyFont="1" applyBorder="1" applyAlignment="1">
      <alignment horizontal="center" vertical="center" wrapText="1"/>
    </xf>
    <xf numFmtId="0" fontId="5" fillId="0" borderId="8" xfId="4" applyFont="1" applyBorder="1" applyAlignment="1">
      <alignment horizontal="left" vertical="center" wrapText="1"/>
    </xf>
    <xf numFmtId="38" fontId="6" fillId="2" borderId="8" xfId="3" applyFont="1" applyFill="1" applyBorder="1" applyAlignment="1">
      <alignment horizontal="center" vertical="center" wrapText="1"/>
    </xf>
    <xf numFmtId="0" fontId="6" fillId="0" borderId="8" xfId="4" applyFont="1" applyBorder="1" applyAlignment="1">
      <alignment horizontal="center" vertical="center"/>
    </xf>
    <xf numFmtId="38" fontId="6" fillId="0" borderId="8" xfId="3" applyFont="1" applyBorder="1" applyAlignment="1">
      <alignment horizontal="center" wrapText="1"/>
    </xf>
    <xf numFmtId="38" fontId="6" fillId="2" borderId="24" xfId="3" applyFont="1" applyFill="1" applyBorder="1" applyAlignment="1">
      <alignment horizontal="center" vertical="center" wrapText="1"/>
    </xf>
    <xf numFmtId="38" fontId="6" fillId="2" borderId="25" xfId="3" applyFont="1" applyFill="1" applyBorder="1" applyAlignment="1">
      <alignment horizontal="center" vertical="center" wrapText="1"/>
    </xf>
    <xf numFmtId="38" fontId="6" fillId="2" borderId="24" xfId="3" applyFont="1" applyFill="1" applyBorder="1" applyAlignment="1">
      <alignment horizontal="center" vertical="center"/>
    </xf>
    <xf numFmtId="38" fontId="6" fillId="2" borderId="25" xfId="3" applyFont="1" applyFill="1" applyBorder="1" applyAlignment="1">
      <alignment horizontal="center" vertical="center"/>
    </xf>
    <xf numFmtId="38" fontId="6" fillId="2" borderId="1" xfId="3" applyFont="1" applyFill="1" applyBorder="1" applyAlignment="1">
      <alignment horizontal="center" vertical="center"/>
    </xf>
    <xf numFmtId="38" fontId="5" fillId="0" borderId="9" xfId="3" applyFont="1" applyBorder="1" applyAlignment="1">
      <alignment horizontal="left"/>
    </xf>
    <xf numFmtId="38" fontId="6" fillId="0" borderId="5" xfId="3" applyFont="1" applyBorder="1" applyAlignment="1">
      <alignment horizontal="center"/>
    </xf>
    <xf numFmtId="38" fontId="6" fillId="0" borderId="10" xfId="3" applyFont="1" applyBorder="1" applyAlignment="1">
      <alignment horizontal="center"/>
    </xf>
    <xf numFmtId="38" fontId="6" fillId="0" borderId="3" xfId="3" applyFont="1" applyBorder="1" applyAlignment="1">
      <alignment horizontal="center"/>
    </xf>
    <xf numFmtId="38" fontId="6" fillId="0" borderId="4" xfId="3" applyFont="1" applyBorder="1" applyAlignment="1">
      <alignment horizontal="left"/>
    </xf>
    <xf numFmtId="38" fontId="16" fillId="0" borderId="6" xfId="3" applyFont="1" applyBorder="1" applyAlignment="1">
      <alignment horizontal="right"/>
    </xf>
    <xf numFmtId="38" fontId="9" fillId="0" borderId="6" xfId="3" applyFont="1" applyBorder="1" applyAlignment="1">
      <alignment horizontal="right"/>
    </xf>
    <xf numFmtId="38" fontId="6" fillId="0" borderId="6" xfId="3" applyFont="1" applyBorder="1" applyAlignment="1">
      <alignment horizontal="left"/>
    </xf>
    <xf numFmtId="38" fontId="9" fillId="0" borderId="6" xfId="3" applyFont="1" applyBorder="1" applyAlignment="1">
      <alignment horizontal="left"/>
    </xf>
    <xf numFmtId="38" fontId="6" fillId="0" borderId="0" xfId="3" applyFont="1" applyAlignment="1">
      <alignment vertical="center"/>
    </xf>
    <xf numFmtId="176" fontId="6" fillId="0" borderId="0" xfId="3" applyNumberFormat="1" applyFont="1" applyAlignment="1">
      <alignment vertical="center"/>
    </xf>
    <xf numFmtId="38" fontId="6" fillId="0" borderId="0" xfId="3" applyFont="1" applyAlignment="1">
      <alignment horizontal="left" vertical="center"/>
    </xf>
    <xf numFmtId="0" fontId="6" fillId="0" borderId="0" xfId="4" applyFont="1" applyFill="1"/>
    <xf numFmtId="0" fontId="5" fillId="0" borderId="0" xfId="4" applyFont="1" applyFill="1"/>
    <xf numFmtId="38" fontId="6" fillId="0" borderId="0" xfId="3" applyFont="1" applyFill="1" applyAlignment="1">
      <alignment horizontal="left"/>
    </xf>
    <xf numFmtId="38" fontId="6" fillId="0" borderId="0" xfId="3" applyFont="1" applyBorder="1" applyAlignment="1"/>
    <xf numFmtId="38" fontId="14" fillId="3" borderId="1" xfId="3" applyFont="1" applyFill="1" applyBorder="1" applyAlignment="1">
      <alignment horizontal="right"/>
    </xf>
    <xf numFmtId="38" fontId="14" fillId="3" borderId="1" xfId="3" applyFont="1" applyFill="1" applyBorder="1" applyAlignment="1">
      <alignment horizontal="right" vertical="center"/>
    </xf>
    <xf numFmtId="176" fontId="14" fillId="3" borderId="1" xfId="3" applyNumberFormat="1" applyFont="1" applyFill="1" applyBorder="1" applyAlignment="1">
      <alignment horizontal="right"/>
    </xf>
    <xf numFmtId="38" fontId="14" fillId="3" borderId="1" xfId="3" applyFont="1" applyFill="1" applyBorder="1" applyAlignment="1" applyProtection="1">
      <alignment horizontal="right" vertical="center"/>
    </xf>
    <xf numFmtId="38" fontId="15" fillId="3" borderId="1" xfId="3" applyFont="1" applyFill="1" applyBorder="1" applyAlignment="1">
      <alignment horizontal="left" vertical="center"/>
    </xf>
    <xf numFmtId="0" fontId="6" fillId="0" borderId="0" xfId="4" applyFont="1" applyBorder="1"/>
    <xf numFmtId="38" fontId="14" fillId="4" borderId="1" xfId="3" applyFont="1" applyFill="1" applyBorder="1" applyAlignment="1">
      <alignment horizontal="right" vertical="center"/>
    </xf>
    <xf numFmtId="176" fontId="14" fillId="4" borderId="1" xfId="3" applyNumberFormat="1" applyFont="1" applyFill="1" applyBorder="1" applyAlignment="1">
      <alignment horizontal="right" vertical="center"/>
    </xf>
    <xf numFmtId="38" fontId="15" fillId="4" borderId="1" xfId="3" applyFont="1" applyFill="1" applyBorder="1" applyAlignment="1">
      <alignment horizontal="left" vertical="center" wrapText="1"/>
    </xf>
    <xf numFmtId="38" fontId="6" fillId="3" borderId="1" xfId="3" applyFont="1" applyFill="1" applyBorder="1" applyAlignment="1">
      <alignment horizontal="right"/>
    </xf>
    <xf numFmtId="38" fontId="6" fillId="3" borderId="1" xfId="3" applyFont="1" applyFill="1" applyBorder="1" applyAlignment="1">
      <alignment horizontal="right" vertical="center"/>
    </xf>
    <xf numFmtId="176" fontId="6" fillId="3" borderId="1" xfId="3" applyNumberFormat="1" applyFont="1" applyFill="1" applyBorder="1" applyAlignment="1">
      <alignment horizontal="right"/>
    </xf>
    <xf numFmtId="38" fontId="6" fillId="3" borderId="1" xfId="3" applyFont="1" applyFill="1" applyBorder="1" applyAlignment="1" applyProtection="1">
      <alignment horizontal="right" vertical="center"/>
    </xf>
    <xf numFmtId="38" fontId="6" fillId="3" borderId="1" xfId="3" applyFont="1" applyFill="1" applyBorder="1" applyAlignment="1">
      <alignment horizontal="left" vertical="center"/>
    </xf>
    <xf numFmtId="38" fontId="12" fillId="3" borderId="1" xfId="3" applyFont="1" applyFill="1" applyBorder="1" applyAlignment="1">
      <alignment horizontal="right"/>
    </xf>
    <xf numFmtId="38" fontId="12" fillId="3" borderId="1" xfId="3" applyFont="1" applyFill="1" applyBorder="1" applyAlignment="1">
      <alignment horizontal="right" vertical="center"/>
    </xf>
    <xf numFmtId="176" fontId="12" fillId="3" borderId="1" xfId="3" applyNumberFormat="1" applyFont="1" applyFill="1" applyBorder="1" applyAlignment="1">
      <alignment horizontal="right"/>
    </xf>
    <xf numFmtId="38" fontId="12" fillId="3" borderId="1" xfId="3" applyFont="1" applyFill="1" applyBorder="1" applyAlignment="1" applyProtection="1">
      <alignment horizontal="right" vertical="center"/>
    </xf>
    <xf numFmtId="38" fontId="6" fillId="3" borderId="1" xfId="3" applyFont="1" applyFill="1" applyBorder="1" applyAlignment="1">
      <alignment horizontal="left" vertical="center" shrinkToFit="1"/>
    </xf>
    <xf numFmtId="38" fontId="6" fillId="4" borderId="1" xfId="3" applyFont="1" applyFill="1" applyBorder="1" applyAlignment="1">
      <alignment horizontal="right"/>
    </xf>
    <xf numFmtId="176" fontId="6" fillId="4" borderId="1" xfId="3" applyNumberFormat="1" applyFont="1" applyFill="1" applyBorder="1" applyAlignment="1">
      <alignment horizontal="right"/>
    </xf>
    <xf numFmtId="38" fontId="6" fillId="4" borderId="7" xfId="3" applyFont="1" applyFill="1" applyBorder="1" applyAlignment="1">
      <alignment horizontal="left" vertical="center"/>
    </xf>
    <xf numFmtId="38" fontId="6" fillId="4" borderId="1" xfId="3" applyFont="1" applyFill="1" applyBorder="1" applyAlignment="1" applyProtection="1">
      <alignment horizontal="right" vertical="center"/>
    </xf>
    <xf numFmtId="38" fontId="6" fillId="0" borderId="1" xfId="3" applyFont="1" applyFill="1" applyBorder="1" applyAlignment="1">
      <alignment horizontal="center" vertical="center"/>
    </xf>
    <xf numFmtId="38" fontId="6" fillId="0" borderId="5" xfId="3" applyFont="1" applyFill="1" applyBorder="1" applyAlignment="1">
      <alignment horizontal="center" vertical="center"/>
    </xf>
    <xf numFmtId="176" fontId="6" fillId="0" borderId="8" xfId="3" applyNumberFormat="1" applyFont="1" applyFill="1" applyBorder="1" applyAlignment="1">
      <alignment horizontal="center" vertical="center"/>
    </xf>
    <xf numFmtId="38" fontId="6" fillId="0" borderId="8" xfId="3" applyFont="1" applyFill="1" applyBorder="1" applyAlignment="1">
      <alignment horizontal="center" vertical="center"/>
    </xf>
    <xf numFmtId="38" fontId="6" fillId="0" borderId="11" xfId="3" applyFont="1" applyFill="1" applyBorder="1" applyAlignment="1">
      <alignment horizontal="left" vertical="center" wrapText="1"/>
    </xf>
    <xf numFmtId="38" fontId="6" fillId="0" borderId="9" xfId="3" applyFont="1" applyFill="1" applyBorder="1" applyAlignment="1">
      <alignment horizontal="center" vertical="center"/>
    </xf>
    <xf numFmtId="38" fontId="6" fillId="0" borderId="7" xfId="3" applyFont="1" applyFill="1" applyBorder="1" applyAlignment="1">
      <alignment horizontal="left" vertical="center"/>
    </xf>
    <xf numFmtId="0" fontId="5" fillId="0" borderId="5" xfId="4" applyFont="1" applyFill="1" applyBorder="1" applyAlignment="1">
      <alignment vertical="center"/>
    </xf>
    <xf numFmtId="38" fontId="6" fillId="0" borderId="10" xfId="3" applyFont="1" applyFill="1" applyBorder="1" applyAlignment="1">
      <alignment horizontal="center" vertical="center"/>
    </xf>
    <xf numFmtId="38" fontId="6" fillId="0" borderId="3" xfId="3" applyFont="1" applyFill="1" applyBorder="1" applyAlignment="1">
      <alignment horizontal="center" vertical="center"/>
    </xf>
    <xf numFmtId="176" fontId="6" fillId="0" borderId="4" xfId="3" applyNumberFormat="1" applyFont="1" applyFill="1" applyBorder="1" applyAlignment="1">
      <alignment horizontal="center" vertical="center"/>
    </xf>
    <xf numFmtId="38" fontId="5" fillId="0" borderId="25" xfId="3" applyFont="1" applyFill="1" applyBorder="1" applyAlignment="1">
      <alignment horizontal="left"/>
    </xf>
    <xf numFmtId="176" fontId="6" fillId="0" borderId="0" xfId="3" applyNumberFormat="1" applyFont="1" applyBorder="1" applyAlignment="1">
      <alignment horizontal="center" vertical="center"/>
    </xf>
    <xf numFmtId="38" fontId="6" fillId="0" borderId="0" xfId="3" applyFont="1" applyBorder="1" applyAlignment="1">
      <alignment horizontal="center" vertical="center"/>
    </xf>
    <xf numFmtId="38" fontId="2" fillId="0" borderId="0" xfId="3" applyNumberFormat="1" applyFont="1"/>
    <xf numFmtId="38" fontId="6" fillId="0" borderId="0" xfId="3" applyFont="1" applyAlignment="1">
      <alignment horizontal="right" vertical="center"/>
    </xf>
    <xf numFmtId="176" fontId="6" fillId="0" borderId="0" xfId="3" applyNumberFormat="1" applyFont="1" applyAlignment="1">
      <alignment horizontal="right" vertical="center"/>
    </xf>
    <xf numFmtId="38" fontId="6" fillId="0" borderId="0" xfId="3" applyNumberFormat="1" applyFont="1" applyAlignment="1">
      <alignment horizontal="right" vertical="center"/>
    </xf>
    <xf numFmtId="38" fontId="6" fillId="0" borderId="0" xfId="3" applyFont="1" applyBorder="1" applyAlignment="1">
      <alignment horizontal="right" vertical="center"/>
    </xf>
    <xf numFmtId="176" fontId="6" fillId="0" borderId="0" xfId="3" applyNumberFormat="1" applyFont="1" applyBorder="1" applyAlignment="1">
      <alignment horizontal="right" vertical="center"/>
    </xf>
    <xf numFmtId="38" fontId="6" fillId="0" borderId="0" xfId="3" applyNumberFormat="1" applyFont="1" applyBorder="1" applyAlignment="1">
      <alignment horizontal="right" vertical="center"/>
    </xf>
    <xf numFmtId="183" fontId="14" fillId="3" borderId="1" xfId="3" applyNumberFormat="1" applyFont="1" applyFill="1" applyBorder="1" applyAlignment="1">
      <alignment horizontal="right"/>
    </xf>
    <xf numFmtId="176" fontId="14" fillId="3" borderId="1" xfId="3" applyNumberFormat="1" applyFont="1" applyFill="1" applyBorder="1" applyAlignment="1">
      <alignment horizontal="right" vertical="center"/>
    </xf>
    <xf numFmtId="38" fontId="14" fillId="3" borderId="1" xfId="3" applyFont="1" applyFill="1" applyBorder="1" applyAlignment="1">
      <alignment horizontal="left" vertical="center"/>
    </xf>
    <xf numFmtId="38" fontId="14" fillId="4" borderId="1" xfId="3" applyFont="1" applyFill="1" applyBorder="1" applyAlignment="1">
      <alignment horizontal="left" vertical="center" wrapText="1"/>
    </xf>
    <xf numFmtId="38" fontId="15" fillId="3" borderId="1" xfId="3" applyFont="1" applyFill="1" applyBorder="1" applyAlignment="1">
      <alignment horizontal="right" vertical="center"/>
    </xf>
    <xf numFmtId="176" fontId="15" fillId="3" borderId="1" xfId="3" applyNumberFormat="1" applyFont="1" applyFill="1" applyBorder="1" applyAlignment="1">
      <alignment horizontal="right" vertical="center"/>
    </xf>
    <xf numFmtId="38" fontId="15" fillId="3" borderId="1" xfId="3" applyFont="1" applyFill="1" applyBorder="1" applyAlignment="1" applyProtection="1">
      <alignment horizontal="right" vertical="center"/>
    </xf>
    <xf numFmtId="38" fontId="15" fillId="4" borderId="1" xfId="3" applyFont="1" applyFill="1" applyBorder="1" applyAlignment="1">
      <alignment horizontal="right" vertical="center"/>
    </xf>
    <xf numFmtId="176" fontId="15" fillId="4" borderId="1" xfId="3" applyNumberFormat="1" applyFont="1" applyFill="1" applyBorder="1" applyAlignment="1">
      <alignment horizontal="right" vertical="center"/>
    </xf>
    <xf numFmtId="183" fontId="6" fillId="3" borderId="1" xfId="3" applyNumberFormat="1" applyFont="1" applyFill="1" applyBorder="1" applyAlignment="1">
      <alignment horizontal="right"/>
    </xf>
    <xf numFmtId="183" fontId="12" fillId="3" borderId="1" xfId="3" applyNumberFormat="1" applyFont="1" applyFill="1" applyBorder="1" applyAlignment="1">
      <alignment horizontal="right"/>
    </xf>
    <xf numFmtId="38" fontId="6" fillId="4" borderId="1" xfId="3" applyFont="1" applyFill="1" applyBorder="1" applyAlignment="1"/>
    <xf numFmtId="38" fontId="6" fillId="4" borderId="1" xfId="3" applyFont="1" applyFill="1" applyBorder="1" applyAlignment="1">
      <alignment vertical="center" wrapText="1"/>
    </xf>
    <xf numFmtId="176" fontId="6" fillId="4" borderId="1" xfId="3" applyNumberFormat="1" applyFont="1" applyFill="1" applyBorder="1" applyAlignment="1"/>
    <xf numFmtId="38" fontId="6" fillId="4" borderId="1" xfId="3" applyFont="1" applyFill="1" applyBorder="1" applyAlignment="1" applyProtection="1">
      <alignment vertical="center"/>
    </xf>
    <xf numFmtId="0" fontId="5" fillId="0" borderId="26" xfId="4" applyFont="1" applyFill="1" applyBorder="1" applyAlignment="1">
      <alignment horizontal="left" vertical="center" wrapText="1"/>
    </xf>
    <xf numFmtId="38" fontId="6" fillId="0" borderId="14" xfId="3" applyFont="1" applyFill="1" applyBorder="1" applyAlignment="1">
      <alignment horizontal="center" vertical="center" wrapText="1"/>
    </xf>
    <xf numFmtId="176" fontId="6" fillId="0" borderId="8" xfId="3" applyNumberFormat="1" applyFont="1" applyFill="1" applyBorder="1" applyAlignment="1">
      <alignment horizontal="center" vertical="center" wrapText="1"/>
    </xf>
    <xf numFmtId="38" fontId="6" fillId="0" borderId="8" xfId="3" applyNumberFormat="1" applyFont="1" applyFill="1" applyBorder="1" applyAlignment="1">
      <alignment horizontal="center" vertical="center"/>
    </xf>
    <xf numFmtId="38" fontId="6" fillId="0" borderId="8" xfId="3" applyFont="1" applyFill="1" applyBorder="1" applyAlignment="1">
      <alignment horizontal="left" vertical="center"/>
    </xf>
    <xf numFmtId="38" fontId="6" fillId="0" borderId="27" xfId="3" applyFont="1" applyFill="1" applyBorder="1" applyAlignment="1">
      <alignment horizontal="left" vertical="center" wrapText="1"/>
    </xf>
    <xf numFmtId="38" fontId="6" fillId="0" borderId="28" xfId="3" applyFont="1" applyFill="1" applyBorder="1" applyAlignment="1">
      <alignment horizontal="center" vertical="center" wrapText="1"/>
    </xf>
    <xf numFmtId="176" fontId="6" fillId="0" borderId="4" xfId="3" applyNumberFormat="1" applyFont="1" applyFill="1" applyBorder="1" applyAlignment="1">
      <alignment horizontal="center" vertical="center" wrapText="1"/>
    </xf>
    <xf numFmtId="176" fontId="6" fillId="0" borderId="0" xfId="3" applyNumberFormat="1" applyFont="1" applyFill="1" applyBorder="1" applyAlignment="1">
      <alignment horizontal="center" vertical="center"/>
    </xf>
    <xf numFmtId="38" fontId="6" fillId="0" borderId="29" xfId="3" applyNumberFormat="1" applyFont="1" applyFill="1" applyBorder="1" applyAlignment="1">
      <alignment horizontal="center" vertical="center"/>
    </xf>
    <xf numFmtId="38" fontId="6" fillId="0" borderId="30" xfId="3" applyFont="1" applyFill="1" applyBorder="1" applyAlignment="1">
      <alignment horizontal="center" vertical="center"/>
    </xf>
    <xf numFmtId="38" fontId="6" fillId="0" borderId="9" xfId="3" applyFont="1" applyFill="1" applyBorder="1" applyAlignment="1">
      <alignment horizontal="left" vertical="center"/>
    </xf>
    <xf numFmtId="176" fontId="6" fillId="0" borderId="5" xfId="3" applyNumberFormat="1" applyFont="1" applyFill="1" applyBorder="1" applyAlignment="1">
      <alignment horizontal="center" vertical="center"/>
    </xf>
    <xf numFmtId="176" fontId="6" fillId="0" borderId="10" xfId="3" applyNumberFormat="1" applyFont="1" applyFill="1" applyBorder="1" applyAlignment="1">
      <alignment horizontal="center" vertical="center"/>
    </xf>
    <xf numFmtId="176" fontId="6" fillId="0" borderId="3" xfId="3" applyNumberFormat="1" applyFont="1" applyFill="1" applyBorder="1" applyAlignment="1">
      <alignment horizontal="center" vertical="center"/>
    </xf>
    <xf numFmtId="176" fontId="6" fillId="0" borderId="23" xfId="3" applyNumberFormat="1" applyFont="1" applyFill="1" applyBorder="1" applyAlignment="1">
      <alignment horizontal="center" vertical="center"/>
    </xf>
    <xf numFmtId="38" fontId="6" fillId="0" borderId="27" xfId="3" applyNumberFormat="1" applyFont="1" applyFill="1" applyBorder="1" applyAlignment="1">
      <alignment horizontal="center" vertical="center"/>
    </xf>
    <xf numFmtId="38" fontId="6" fillId="0" borderId="31" xfId="3" applyFont="1" applyFill="1" applyBorder="1" applyAlignment="1">
      <alignment horizontal="center" vertical="center"/>
    </xf>
    <xf numFmtId="38" fontId="5" fillId="0" borderId="4" xfId="3" applyFont="1" applyFill="1" applyBorder="1" applyAlignment="1">
      <alignment horizontal="left"/>
    </xf>
    <xf numFmtId="38" fontId="6" fillId="0" borderId="0" xfId="1" applyFont="1" applyFill="1" applyAlignment="1">
      <alignment horizontal="right"/>
    </xf>
    <xf numFmtId="38" fontId="6" fillId="0" borderId="0" xfId="3" applyFont="1" applyAlignment="1">
      <alignment horizontal="center" vertical="center"/>
    </xf>
    <xf numFmtId="176" fontId="4" fillId="0" borderId="0" xfId="3" applyNumberFormat="1" applyFont="1" applyAlignment="1"/>
    <xf numFmtId="38" fontId="4" fillId="0" borderId="0" xfId="3" applyNumberFormat="1" applyFont="1" applyAlignment="1"/>
    <xf numFmtId="38" fontId="4" fillId="0" borderId="0" xfId="3" applyFont="1" applyAlignment="1">
      <alignment horizontal="left" vertical="center"/>
    </xf>
    <xf numFmtId="0" fontId="5" fillId="0" borderId="0" xfId="4" applyFont="1" applyAlignment="1">
      <alignment horizontal="center"/>
    </xf>
    <xf numFmtId="0" fontId="13" fillId="0" borderId="0" xfId="4" applyFont="1" applyAlignment="1">
      <alignment horizontal="left"/>
    </xf>
    <xf numFmtId="0" fontId="17" fillId="0" borderId="0" xfId="4" applyFont="1" applyAlignment="1">
      <alignment horizontal="left"/>
    </xf>
    <xf numFmtId="0" fontId="18" fillId="0" borderId="0" xfId="4" applyFont="1" applyAlignment="1">
      <alignment horizontal="left"/>
    </xf>
    <xf numFmtId="0" fontId="5" fillId="0" borderId="0" xfId="4" applyFont="1" applyFill="1" applyBorder="1" applyAlignment="1">
      <alignment horizontal="left" vertical="center" wrapText="1"/>
    </xf>
    <xf numFmtId="38" fontId="6" fillId="0" borderId="0" xfId="3" applyFont="1" applyFill="1" applyBorder="1" applyAlignment="1">
      <alignment horizontal="center" vertical="center" wrapText="1"/>
    </xf>
    <xf numFmtId="0" fontId="5" fillId="0" borderId="0" xfId="4" applyFont="1" applyFill="1" applyBorder="1" applyAlignment="1">
      <alignment horizontal="center" vertical="center" wrapText="1"/>
    </xf>
    <xf numFmtId="176" fontId="6" fillId="0" borderId="0" xfId="3" applyNumberFormat="1" applyFont="1" applyFill="1" applyBorder="1" applyAlignment="1">
      <alignment horizontal="center" vertical="center" wrapText="1"/>
    </xf>
    <xf numFmtId="38" fontId="6" fillId="3" borderId="1" xfId="3" applyFont="1" applyFill="1" applyBorder="1" applyAlignment="1">
      <alignment vertical="center"/>
    </xf>
    <xf numFmtId="38" fontId="6" fillId="0" borderId="0" xfId="3" applyFont="1" applyFill="1" applyBorder="1" applyAlignment="1">
      <alignment horizontal="left" vertical="center" wrapText="1"/>
    </xf>
    <xf numFmtId="38" fontId="12" fillId="3" borderId="1" xfId="3" applyFont="1" applyFill="1" applyBorder="1" applyAlignment="1">
      <alignment vertical="center"/>
    </xf>
    <xf numFmtId="38" fontId="6" fillId="3" borderId="1" xfId="3" applyFont="1" applyFill="1" applyBorder="1" applyAlignment="1">
      <alignment vertical="center" shrinkToFit="1"/>
    </xf>
    <xf numFmtId="38" fontId="6" fillId="4" borderId="1" xfId="3" applyFont="1" applyFill="1" applyBorder="1" applyAlignment="1">
      <alignment horizontal="right" vertical="center"/>
    </xf>
    <xf numFmtId="38" fontId="6" fillId="4" borderId="1" xfId="3" applyFont="1" applyFill="1" applyBorder="1" applyAlignment="1">
      <alignment vertical="center"/>
    </xf>
    <xf numFmtId="38" fontId="6" fillId="0" borderId="1" xfId="3" applyFont="1" applyFill="1" applyBorder="1" applyAlignment="1">
      <alignment vertical="center"/>
    </xf>
    <xf numFmtId="38" fontId="6" fillId="0" borderId="0" xfId="3" applyFont="1" applyFill="1" applyBorder="1" applyAlignment="1">
      <alignment horizontal="center" vertical="center"/>
    </xf>
    <xf numFmtId="176" fontId="6" fillId="0" borderId="0" xfId="3" applyNumberFormat="1" applyFont="1" applyFill="1" applyBorder="1" applyAlignment="1">
      <alignment vertical="center"/>
    </xf>
    <xf numFmtId="38" fontId="6" fillId="0" borderId="0" xfId="3" applyFont="1" applyAlignment="1">
      <alignment horizontal="right"/>
    </xf>
    <xf numFmtId="38" fontId="9" fillId="0" borderId="0" xfId="3" applyFont="1" applyAlignment="1">
      <alignment horizontal="center" vertical="center"/>
    </xf>
  </cellXfs>
  <cellStyles count="5">
    <cellStyle name="パーセント" xfId="2" builtinId="5"/>
    <cellStyle name="桁区切り" xfId="1" builtinId="6"/>
    <cellStyle name="桁区切り 2"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24&#34920;&#65293;&#31532;27-2&#34920;&#65288;&#26628;&#39178;&#25913;&#218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34-1"/>
      <sheetName val="34-２"/>
      <sheetName val="35-1"/>
      <sheetName val="35-2"/>
      <sheetName val="36"/>
      <sheetName val="37"/>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5"/>
  <sheetViews>
    <sheetView showGridLines="0" tabSelected="1" showOutlineSymbols="0" view="pageBreakPreview" zoomScaleNormal="75" workbookViewId="0">
      <pane xSplit="1" ySplit="7" topLeftCell="B8" activePane="bottomRight" state="frozen"/>
      <selection activeCell="E10" sqref="E10"/>
      <selection pane="topRight" activeCell="E10" sqref="E10"/>
      <selection pane="bottomLeft" activeCell="E10" sqref="E10"/>
      <selection pane="bottomRight" activeCell="E10" sqref="E10"/>
    </sheetView>
  </sheetViews>
  <sheetFormatPr defaultColWidth="8.26953125" defaultRowHeight="15" x14ac:dyDescent="0.45"/>
  <cols>
    <col min="1" max="1" width="10.453125" style="2" customWidth="1"/>
    <col min="2" max="2" width="7.81640625" style="1" customWidth="1"/>
    <col min="3" max="15" width="5.54296875" style="1" customWidth="1"/>
    <col min="16" max="16" width="6.1796875" style="1" customWidth="1"/>
    <col min="17" max="20" width="6.81640625" style="1" customWidth="1"/>
    <col min="21" max="21" width="7.1796875" style="1" customWidth="1"/>
    <col min="22" max="22" width="8.26953125" style="1"/>
    <col min="23" max="23" width="3.36328125" style="1" customWidth="1"/>
    <col min="24" max="16384" width="8.26953125" style="1"/>
  </cols>
  <sheetData>
    <row r="1" spans="1:23" s="5" customFormat="1" ht="17.25" customHeight="1" x14ac:dyDescent="0.55000000000000004">
      <c r="A1" s="49" t="s">
        <v>51</v>
      </c>
      <c r="B1" s="49"/>
      <c r="C1" s="49"/>
      <c r="D1" s="49"/>
      <c r="E1" s="49"/>
      <c r="F1" s="49"/>
      <c r="G1" s="48"/>
      <c r="H1" s="48"/>
      <c r="I1" s="48"/>
      <c r="J1" s="48"/>
      <c r="K1" s="48"/>
      <c r="L1" s="48"/>
      <c r="M1" s="48"/>
      <c r="N1" s="48"/>
      <c r="O1" s="34"/>
      <c r="P1" s="47"/>
      <c r="Q1" s="46"/>
      <c r="R1" s="35"/>
      <c r="S1" s="45"/>
      <c r="T1" s="45"/>
      <c r="U1" s="45"/>
      <c r="V1" s="44" t="s">
        <v>50</v>
      </c>
    </row>
    <row r="2" spans="1:23" s="34" customFormat="1" ht="39" customHeight="1" x14ac:dyDescent="0.55000000000000004">
      <c r="A2" s="43"/>
      <c r="B2" s="42" t="s">
        <v>49</v>
      </c>
      <c r="C2" s="38" t="s">
        <v>48</v>
      </c>
      <c r="D2" s="38" t="s">
        <v>47</v>
      </c>
      <c r="E2" s="38" t="s">
        <v>46</v>
      </c>
      <c r="F2" s="38" t="s">
        <v>45</v>
      </c>
      <c r="G2" s="38" t="s">
        <v>44</v>
      </c>
      <c r="H2" s="38" t="s">
        <v>43</v>
      </c>
      <c r="I2" s="38" t="s">
        <v>42</v>
      </c>
      <c r="J2" s="38" t="s">
        <v>41</v>
      </c>
      <c r="K2" s="38" t="s">
        <v>40</v>
      </c>
      <c r="L2" s="38" t="s">
        <v>39</v>
      </c>
      <c r="M2" s="41" t="s">
        <v>38</v>
      </c>
      <c r="N2" s="38" t="s">
        <v>37</v>
      </c>
      <c r="O2" s="40" t="s">
        <v>36</v>
      </c>
      <c r="P2" s="38" t="s">
        <v>35</v>
      </c>
      <c r="Q2" s="39" t="s">
        <v>34</v>
      </c>
      <c r="R2" s="38" t="s">
        <v>33</v>
      </c>
      <c r="S2" s="38" t="s">
        <v>32</v>
      </c>
      <c r="T2" s="38" t="s">
        <v>31</v>
      </c>
      <c r="U2" s="37" t="s">
        <v>30</v>
      </c>
      <c r="V2" s="36" t="s">
        <v>29</v>
      </c>
      <c r="W2" s="35"/>
    </row>
    <row r="3" spans="1:23" s="30" customFormat="1" ht="17.25" customHeight="1" x14ac:dyDescent="0.55000000000000004">
      <c r="A3" s="31" t="s">
        <v>28</v>
      </c>
      <c r="B3" s="22">
        <f>IF(SUM(C3:U3)=0,"-",SUM(C3:U3))</f>
        <v>16789</v>
      </c>
      <c r="C3" s="22">
        <v>31</v>
      </c>
      <c r="D3" s="22">
        <v>10</v>
      </c>
      <c r="E3" s="22">
        <v>18</v>
      </c>
      <c r="F3" s="22">
        <v>148</v>
      </c>
      <c r="G3" s="22">
        <v>609</v>
      </c>
      <c r="H3" s="22">
        <v>622</v>
      </c>
      <c r="I3" s="22">
        <v>505</v>
      </c>
      <c r="J3" s="22">
        <v>482</v>
      </c>
      <c r="K3" s="22">
        <v>525</v>
      </c>
      <c r="L3" s="22">
        <v>634</v>
      </c>
      <c r="M3" s="33">
        <v>612</v>
      </c>
      <c r="N3" s="33">
        <v>656</v>
      </c>
      <c r="O3" s="33">
        <v>741</v>
      </c>
      <c r="P3" s="33">
        <v>1283</v>
      </c>
      <c r="Q3" s="33">
        <v>1353</v>
      </c>
      <c r="R3" s="33">
        <v>1834</v>
      </c>
      <c r="S3" s="33">
        <v>2408</v>
      </c>
      <c r="T3" s="33">
        <v>2414</v>
      </c>
      <c r="U3" s="33">
        <v>1904</v>
      </c>
      <c r="V3" s="32">
        <v>7255</v>
      </c>
      <c r="W3" s="15"/>
    </row>
    <row r="4" spans="1:23" s="30" customFormat="1" ht="17.25" customHeight="1" x14ac:dyDescent="0.55000000000000004">
      <c r="A4" s="31" t="s">
        <v>27</v>
      </c>
      <c r="B4" s="22">
        <f>IF(SUM(C4:U4)=0,"-",SUM(C4:U4))</f>
        <v>461</v>
      </c>
      <c r="C4" s="22">
        <v>1</v>
      </c>
      <c r="D4" s="22">
        <v>0</v>
      </c>
      <c r="E4" s="22">
        <v>0</v>
      </c>
      <c r="F4" s="22">
        <v>3</v>
      </c>
      <c r="G4" s="22">
        <v>4</v>
      </c>
      <c r="H4" s="22">
        <v>10</v>
      </c>
      <c r="I4" s="22">
        <v>11</v>
      </c>
      <c r="J4" s="22">
        <v>15</v>
      </c>
      <c r="K4" s="22">
        <v>10</v>
      </c>
      <c r="L4" s="22">
        <v>16</v>
      </c>
      <c r="M4" s="33">
        <v>19</v>
      </c>
      <c r="N4" s="33">
        <v>16</v>
      </c>
      <c r="O4" s="33">
        <v>23</v>
      </c>
      <c r="P4" s="33">
        <v>30</v>
      </c>
      <c r="Q4" s="33">
        <v>52</v>
      </c>
      <c r="R4" s="33">
        <v>52</v>
      </c>
      <c r="S4" s="33">
        <v>72</v>
      </c>
      <c r="T4" s="33">
        <v>70</v>
      </c>
      <c r="U4" s="33">
        <v>57</v>
      </c>
      <c r="V4" s="32">
        <v>222</v>
      </c>
      <c r="W4" s="15"/>
    </row>
    <row r="5" spans="1:23" s="30" customFormat="1" ht="17.25" customHeight="1" x14ac:dyDescent="0.55000000000000004">
      <c r="A5" s="31" t="s">
        <v>26</v>
      </c>
      <c r="B5" s="22">
        <f>SUM(B6:B7)</f>
        <v>40</v>
      </c>
      <c r="C5" s="22">
        <f>SUM(C6:C7)</f>
        <v>0</v>
      </c>
      <c r="D5" s="22">
        <f>SUM(D6:D7)</f>
        <v>0</v>
      </c>
      <c r="E5" s="22">
        <f>SUM(E6:E7)</f>
        <v>0</v>
      </c>
      <c r="F5" s="22">
        <f>SUM(F6:F7)</f>
        <v>0</v>
      </c>
      <c r="G5" s="22">
        <f>SUM(G6:G7)</f>
        <v>1</v>
      </c>
      <c r="H5" s="22">
        <f>SUM(H6:H7)</f>
        <v>0</v>
      </c>
      <c r="I5" s="22">
        <f>SUM(I6:I7)</f>
        <v>1</v>
      </c>
      <c r="J5" s="22">
        <f>SUM(J6:J7)</f>
        <v>1</v>
      </c>
      <c r="K5" s="22">
        <f>SUM(K6:K7)</f>
        <v>0</v>
      </c>
      <c r="L5" s="22">
        <f>SUM(L6:L7)</f>
        <v>0</v>
      </c>
      <c r="M5" s="22">
        <f>SUM(M6:M7)</f>
        <v>1</v>
      </c>
      <c r="N5" s="22">
        <f>SUM(N6:N7)</f>
        <v>0</v>
      </c>
      <c r="O5" s="22">
        <f>SUM(O6:O7)</f>
        <v>3</v>
      </c>
      <c r="P5" s="22">
        <f>SUM(P6:P7)</f>
        <v>2</v>
      </c>
      <c r="Q5" s="22">
        <f>SUM(Q6:Q7)</f>
        <v>4</v>
      </c>
      <c r="R5" s="22">
        <f>SUM(R6:R7)</f>
        <v>4</v>
      </c>
      <c r="S5" s="22">
        <f>SUM(S6:S7)</f>
        <v>10</v>
      </c>
      <c r="T5" s="22">
        <f>SUM(T6:T7)</f>
        <v>8</v>
      </c>
      <c r="U5" s="22">
        <f>SUM(U6:U7)</f>
        <v>5</v>
      </c>
      <c r="V5" s="22">
        <f>SUM(V6:V7)</f>
        <v>6</v>
      </c>
      <c r="W5" s="15"/>
    </row>
    <row r="6" spans="1:23" s="14" customFormat="1" ht="17.25" customHeight="1" x14ac:dyDescent="0.55000000000000004">
      <c r="A6" s="27" t="s">
        <v>25</v>
      </c>
      <c r="B6" s="19">
        <f>IF(SUM(C6:U6)=0,"-",SUM(C6:U6))</f>
        <v>27</v>
      </c>
      <c r="C6" s="19">
        <v>0</v>
      </c>
      <c r="D6" s="19">
        <v>0</v>
      </c>
      <c r="E6" s="19">
        <v>0</v>
      </c>
      <c r="F6" s="19">
        <v>0</v>
      </c>
      <c r="G6" s="19">
        <v>0</v>
      </c>
      <c r="H6" s="19">
        <v>0</v>
      </c>
      <c r="I6" s="19">
        <v>1</v>
      </c>
      <c r="J6" s="19">
        <v>0</v>
      </c>
      <c r="K6" s="19">
        <v>0</v>
      </c>
      <c r="L6" s="19">
        <v>0</v>
      </c>
      <c r="M6" s="29">
        <v>1</v>
      </c>
      <c r="N6" s="29">
        <v>0</v>
      </c>
      <c r="O6" s="29">
        <v>3</v>
      </c>
      <c r="P6" s="29">
        <v>2</v>
      </c>
      <c r="Q6" s="19">
        <v>4</v>
      </c>
      <c r="R6" s="29">
        <v>1</v>
      </c>
      <c r="S6" s="29">
        <v>7</v>
      </c>
      <c r="T6" s="29">
        <v>6</v>
      </c>
      <c r="U6" s="29">
        <v>2</v>
      </c>
      <c r="V6" s="28">
        <v>5</v>
      </c>
      <c r="W6" s="15"/>
    </row>
    <row r="7" spans="1:23" s="14" customFormat="1" ht="17.25" customHeight="1" x14ac:dyDescent="0.55000000000000004">
      <c r="A7" s="27" t="s">
        <v>24</v>
      </c>
      <c r="B7" s="19">
        <f>IF(SUM(C7:U7)=0,"-",SUM(C7:U7))</f>
        <v>13</v>
      </c>
      <c r="C7" s="19" t="str">
        <f>IF(SUM(C8:C15)=0,"-",SUM(C8:C15))</f>
        <v>-</v>
      </c>
      <c r="D7" s="19" t="str">
        <f>IF(SUM(D8:D15)=0,"-",SUM(D8:D15))</f>
        <v>-</v>
      </c>
      <c r="E7" s="19" t="str">
        <f>IF(SUM(E8:E15)=0,"-",SUM(E8:E15))</f>
        <v>-</v>
      </c>
      <c r="F7" s="19" t="str">
        <f>IF(SUM(F8:F15)=0,"-",SUM(F8:F15))</f>
        <v>-</v>
      </c>
      <c r="G7" s="19">
        <f>IF(SUM(G8:G15)=0,"-",SUM(G8:G15))</f>
        <v>1</v>
      </c>
      <c r="H7" s="19" t="str">
        <f>IF(SUM(H8:H15)=0,"-",SUM(H8:H15))</f>
        <v>-</v>
      </c>
      <c r="I7" s="19" t="str">
        <f>IF(SUM(I8:I15)=0,"-",SUM(I8:I15))</f>
        <v>-</v>
      </c>
      <c r="J7" s="19">
        <f>IF(SUM(J8:J15)=0,"-",SUM(J8:J15))</f>
        <v>1</v>
      </c>
      <c r="K7" s="19" t="str">
        <f>IF(SUM(K8:K15)=0,"-",SUM(K8:K15))</f>
        <v>-</v>
      </c>
      <c r="L7" s="19" t="str">
        <f>IF(SUM(L8:L15)=0,"-",SUM(L8:L15))</f>
        <v>-</v>
      </c>
      <c r="M7" s="19" t="str">
        <f>IF(SUM(M8:M15)=0,"-",SUM(M8:M15))</f>
        <v>-</v>
      </c>
      <c r="N7" s="19" t="str">
        <f>IF(SUM(N8:N15)=0,"-",SUM(N8:N15))</f>
        <v>-</v>
      </c>
      <c r="O7" s="19" t="str">
        <f>IF(SUM(O8:O15)=0,"-",SUM(O8:O15))</f>
        <v>-</v>
      </c>
      <c r="P7" s="19" t="str">
        <f>IF(SUM(P8:P15)=0,"-",SUM(P8:P15))</f>
        <v>-</v>
      </c>
      <c r="Q7" s="19" t="str">
        <f>IF(SUM(Q8:Q15)=0,"-",SUM(Q8:Q15))</f>
        <v>-</v>
      </c>
      <c r="R7" s="19">
        <f>IF(SUM(R8:R15)=0,"-",SUM(R8:R15))</f>
        <v>3</v>
      </c>
      <c r="S7" s="19">
        <f>IF(SUM(S8:S15)=0,"-",SUM(S8:S15))</f>
        <v>3</v>
      </c>
      <c r="T7" s="19">
        <f>IF(SUM(T8:T15)=0,"-",SUM(T8:T15))</f>
        <v>2</v>
      </c>
      <c r="U7" s="19">
        <f>IF(SUM(U8:U15)=0,"-",SUM(U8:U15))</f>
        <v>3</v>
      </c>
      <c r="V7" s="19">
        <f>IF(SUM(V8:V15)=0,"-",SUM(V8:V15))</f>
        <v>1</v>
      </c>
      <c r="W7" s="15"/>
    </row>
    <row r="8" spans="1:23" s="14" customFormat="1" ht="17.25" customHeight="1" x14ac:dyDescent="0.55000000000000004">
      <c r="A8" s="26" t="s">
        <v>23</v>
      </c>
      <c r="B8" s="16">
        <f>IF(SUM(C8:U8)=0,"-",SUM(C8:U8))</f>
        <v>5</v>
      </c>
      <c r="C8" s="16">
        <v>0</v>
      </c>
      <c r="D8" s="16">
        <v>0</v>
      </c>
      <c r="E8" s="16">
        <v>0</v>
      </c>
      <c r="F8" s="16">
        <v>0</v>
      </c>
      <c r="G8" s="16">
        <v>0</v>
      </c>
      <c r="H8" s="16">
        <v>0</v>
      </c>
      <c r="I8" s="16">
        <v>0</v>
      </c>
      <c r="J8" s="16">
        <v>0</v>
      </c>
      <c r="K8" s="16">
        <v>0</v>
      </c>
      <c r="L8" s="16">
        <v>0</v>
      </c>
      <c r="M8" s="25">
        <v>0</v>
      </c>
      <c r="N8" s="25">
        <v>0</v>
      </c>
      <c r="O8" s="25">
        <v>0</v>
      </c>
      <c r="P8" s="25">
        <v>0</v>
      </c>
      <c r="Q8" s="16">
        <v>0</v>
      </c>
      <c r="R8" s="25">
        <v>1</v>
      </c>
      <c r="S8" s="25">
        <v>2</v>
      </c>
      <c r="T8" s="25">
        <v>1</v>
      </c>
      <c r="U8" s="25">
        <v>1</v>
      </c>
      <c r="V8" s="24">
        <v>1</v>
      </c>
      <c r="W8" s="15"/>
    </row>
    <row r="9" spans="1:23" s="14" customFormat="1" ht="17.25" customHeight="1" x14ac:dyDescent="0.55000000000000004">
      <c r="A9" s="26" t="s">
        <v>22</v>
      </c>
      <c r="B9" s="16">
        <f>IF(SUM(C9:U9)=0,"-",SUM(C9:U9))</f>
        <v>2</v>
      </c>
      <c r="C9" s="16">
        <v>0</v>
      </c>
      <c r="D9" s="16">
        <v>0</v>
      </c>
      <c r="E9" s="16">
        <v>0</v>
      </c>
      <c r="F9" s="16">
        <v>0</v>
      </c>
      <c r="G9" s="16">
        <v>0</v>
      </c>
      <c r="H9" s="16">
        <v>0</v>
      </c>
      <c r="I9" s="16">
        <v>0</v>
      </c>
      <c r="J9" s="16">
        <v>1</v>
      </c>
      <c r="K9" s="16">
        <v>0</v>
      </c>
      <c r="L9" s="16">
        <v>0</v>
      </c>
      <c r="M9" s="25">
        <v>0</v>
      </c>
      <c r="N9" s="25">
        <v>0</v>
      </c>
      <c r="O9" s="25">
        <v>0</v>
      </c>
      <c r="P9" s="25">
        <v>0</v>
      </c>
      <c r="Q9" s="16">
        <v>0</v>
      </c>
      <c r="R9" s="25">
        <v>0</v>
      </c>
      <c r="S9" s="25">
        <v>0</v>
      </c>
      <c r="T9" s="25">
        <v>1</v>
      </c>
      <c r="U9" s="25">
        <v>0</v>
      </c>
      <c r="V9" s="24">
        <v>0</v>
      </c>
      <c r="W9" s="15"/>
    </row>
    <row r="10" spans="1:23" s="14" customFormat="1" ht="17.25" customHeight="1" x14ac:dyDescent="0.55000000000000004">
      <c r="A10" s="26" t="s">
        <v>21</v>
      </c>
      <c r="B10" s="16">
        <f>IF(SUM(C10:U10)=0,"-",SUM(C10:U10))</f>
        <v>1</v>
      </c>
      <c r="C10" s="16">
        <v>0</v>
      </c>
      <c r="D10" s="16">
        <v>0</v>
      </c>
      <c r="E10" s="16">
        <v>0</v>
      </c>
      <c r="F10" s="16">
        <v>0</v>
      </c>
      <c r="G10" s="16">
        <v>0</v>
      </c>
      <c r="H10" s="16">
        <v>0</v>
      </c>
      <c r="I10" s="16">
        <v>0</v>
      </c>
      <c r="J10" s="16">
        <v>0</v>
      </c>
      <c r="K10" s="16">
        <v>0</v>
      </c>
      <c r="L10" s="16">
        <v>0</v>
      </c>
      <c r="M10" s="25">
        <v>0</v>
      </c>
      <c r="N10" s="25">
        <v>0</v>
      </c>
      <c r="O10" s="25">
        <v>0</v>
      </c>
      <c r="P10" s="25">
        <v>0</v>
      </c>
      <c r="Q10" s="16">
        <v>0</v>
      </c>
      <c r="R10" s="25">
        <v>0</v>
      </c>
      <c r="S10" s="25">
        <v>0</v>
      </c>
      <c r="T10" s="25">
        <v>0</v>
      </c>
      <c r="U10" s="25">
        <v>1</v>
      </c>
      <c r="V10" s="24">
        <v>0</v>
      </c>
      <c r="W10" s="15"/>
    </row>
    <row r="11" spans="1:23" s="14" customFormat="1" ht="17.25" customHeight="1" x14ac:dyDescent="0.55000000000000004">
      <c r="A11" s="26" t="s">
        <v>20</v>
      </c>
      <c r="B11" s="16" t="str">
        <f>IF(SUM(C11:U11)=0,"-",SUM(C11:U11))</f>
        <v>-</v>
      </c>
      <c r="C11" s="16">
        <v>0</v>
      </c>
      <c r="D11" s="16">
        <v>0</v>
      </c>
      <c r="E11" s="16">
        <v>0</v>
      </c>
      <c r="F11" s="16">
        <v>0</v>
      </c>
      <c r="G11" s="16">
        <v>0</v>
      </c>
      <c r="H11" s="16">
        <v>0</v>
      </c>
      <c r="I11" s="16">
        <v>0</v>
      </c>
      <c r="J11" s="16">
        <v>0</v>
      </c>
      <c r="K11" s="16">
        <v>0</v>
      </c>
      <c r="L11" s="16">
        <v>0</v>
      </c>
      <c r="M11" s="25">
        <v>0</v>
      </c>
      <c r="N11" s="25">
        <v>0</v>
      </c>
      <c r="O11" s="25">
        <v>0</v>
      </c>
      <c r="P11" s="25">
        <v>0</v>
      </c>
      <c r="Q11" s="16">
        <v>0</v>
      </c>
      <c r="R11" s="25">
        <v>0</v>
      </c>
      <c r="S11" s="25">
        <v>0</v>
      </c>
      <c r="T11" s="25">
        <v>0</v>
      </c>
      <c r="U11" s="25">
        <v>0</v>
      </c>
      <c r="V11" s="24">
        <v>0</v>
      </c>
      <c r="W11" s="15"/>
    </row>
    <row r="12" spans="1:23" s="14" customFormat="1" ht="17.25" customHeight="1" x14ac:dyDescent="0.55000000000000004">
      <c r="A12" s="26" t="s">
        <v>19</v>
      </c>
      <c r="B12" s="16" t="str">
        <f>IF(SUM(C12:U12)=0,"-",SUM(C12:U12))</f>
        <v>-</v>
      </c>
      <c r="C12" s="16">
        <v>0</v>
      </c>
      <c r="D12" s="16">
        <v>0</v>
      </c>
      <c r="E12" s="16">
        <v>0</v>
      </c>
      <c r="F12" s="16">
        <v>0</v>
      </c>
      <c r="G12" s="16">
        <v>0</v>
      </c>
      <c r="H12" s="16">
        <v>0</v>
      </c>
      <c r="I12" s="16">
        <v>0</v>
      </c>
      <c r="J12" s="16">
        <v>0</v>
      </c>
      <c r="K12" s="16">
        <v>0</v>
      </c>
      <c r="L12" s="16">
        <v>0</v>
      </c>
      <c r="M12" s="25">
        <v>0</v>
      </c>
      <c r="N12" s="25">
        <v>0</v>
      </c>
      <c r="O12" s="25">
        <v>0</v>
      </c>
      <c r="P12" s="25">
        <v>0</v>
      </c>
      <c r="Q12" s="16">
        <v>0</v>
      </c>
      <c r="R12" s="25">
        <v>0</v>
      </c>
      <c r="S12" s="25">
        <v>0</v>
      </c>
      <c r="T12" s="25">
        <v>0</v>
      </c>
      <c r="U12" s="25">
        <v>0</v>
      </c>
      <c r="V12" s="24">
        <v>0</v>
      </c>
      <c r="W12" s="15"/>
    </row>
    <row r="13" spans="1:23" s="14" customFormat="1" ht="17.25" customHeight="1" x14ac:dyDescent="0.55000000000000004">
      <c r="A13" s="26" t="s">
        <v>18</v>
      </c>
      <c r="B13" s="16">
        <f>IF(SUM(C13:U13)=0,"-",SUM(C13:U13))</f>
        <v>2</v>
      </c>
      <c r="C13" s="16">
        <v>0</v>
      </c>
      <c r="D13" s="16">
        <v>0</v>
      </c>
      <c r="E13" s="16">
        <v>0</v>
      </c>
      <c r="F13" s="16">
        <v>0</v>
      </c>
      <c r="G13" s="16">
        <v>0</v>
      </c>
      <c r="H13" s="16">
        <v>0</v>
      </c>
      <c r="I13" s="16">
        <v>0</v>
      </c>
      <c r="J13" s="16">
        <v>0</v>
      </c>
      <c r="K13" s="16">
        <v>0</v>
      </c>
      <c r="L13" s="16">
        <v>0</v>
      </c>
      <c r="M13" s="25">
        <v>0</v>
      </c>
      <c r="N13" s="25">
        <v>0</v>
      </c>
      <c r="O13" s="25">
        <v>0</v>
      </c>
      <c r="P13" s="25">
        <v>0</v>
      </c>
      <c r="Q13" s="16">
        <v>0</v>
      </c>
      <c r="R13" s="25">
        <v>0</v>
      </c>
      <c r="S13" s="25">
        <v>1</v>
      </c>
      <c r="T13" s="25">
        <v>0</v>
      </c>
      <c r="U13" s="25">
        <v>1</v>
      </c>
      <c r="V13" s="24">
        <v>0</v>
      </c>
      <c r="W13" s="15"/>
    </row>
    <row r="14" spans="1:23" s="14" customFormat="1" ht="17.25" customHeight="1" x14ac:dyDescent="0.55000000000000004">
      <c r="A14" s="26" t="s">
        <v>17</v>
      </c>
      <c r="B14" s="16" t="str">
        <f>IF(SUM(C14:U14)=0,"-",SUM(C14:U14))</f>
        <v>-</v>
      </c>
      <c r="C14" s="16">
        <v>0</v>
      </c>
      <c r="D14" s="16">
        <v>0</v>
      </c>
      <c r="E14" s="16">
        <v>0</v>
      </c>
      <c r="F14" s="16">
        <v>0</v>
      </c>
      <c r="G14" s="16">
        <v>0</v>
      </c>
      <c r="H14" s="16">
        <v>0</v>
      </c>
      <c r="I14" s="16">
        <v>0</v>
      </c>
      <c r="J14" s="16">
        <v>0</v>
      </c>
      <c r="K14" s="16">
        <v>0</v>
      </c>
      <c r="L14" s="16">
        <v>0</v>
      </c>
      <c r="M14" s="25">
        <v>0</v>
      </c>
      <c r="N14" s="25">
        <v>0</v>
      </c>
      <c r="O14" s="25">
        <v>0</v>
      </c>
      <c r="P14" s="25">
        <v>0</v>
      </c>
      <c r="Q14" s="16">
        <v>0</v>
      </c>
      <c r="R14" s="25">
        <v>0</v>
      </c>
      <c r="S14" s="25">
        <v>0</v>
      </c>
      <c r="T14" s="25">
        <v>0</v>
      </c>
      <c r="U14" s="25">
        <v>0</v>
      </c>
      <c r="V14" s="24">
        <v>0</v>
      </c>
      <c r="W14" s="15"/>
    </row>
    <row r="15" spans="1:23" s="14" customFormat="1" ht="17.25" customHeight="1" x14ac:dyDescent="0.55000000000000004">
      <c r="A15" s="26" t="s">
        <v>16</v>
      </c>
      <c r="B15" s="16">
        <f>IF(SUM(C15:U15)=0,"-",SUM(C15:U15))</f>
        <v>3</v>
      </c>
      <c r="C15" s="16">
        <v>0</v>
      </c>
      <c r="D15" s="16">
        <v>0</v>
      </c>
      <c r="E15" s="16">
        <v>0</v>
      </c>
      <c r="F15" s="16">
        <v>0</v>
      </c>
      <c r="G15" s="16">
        <v>1</v>
      </c>
      <c r="H15" s="16">
        <v>0</v>
      </c>
      <c r="I15" s="16">
        <v>0</v>
      </c>
      <c r="J15" s="16">
        <v>0</v>
      </c>
      <c r="K15" s="16">
        <v>0</v>
      </c>
      <c r="L15" s="16">
        <v>0</v>
      </c>
      <c r="M15" s="25">
        <v>0</v>
      </c>
      <c r="N15" s="25">
        <v>0</v>
      </c>
      <c r="O15" s="25">
        <v>0</v>
      </c>
      <c r="P15" s="25">
        <v>0</v>
      </c>
      <c r="Q15" s="16">
        <v>0</v>
      </c>
      <c r="R15" s="25">
        <v>2</v>
      </c>
      <c r="S15" s="25">
        <v>0</v>
      </c>
      <c r="T15" s="25">
        <v>0</v>
      </c>
      <c r="U15" s="25">
        <v>0</v>
      </c>
      <c r="V15" s="24">
        <v>0</v>
      </c>
      <c r="W15" s="15"/>
    </row>
    <row r="16" spans="1:23" s="21" customFormat="1" ht="44" customHeight="1" x14ac:dyDescent="0.55000000000000004">
      <c r="A16" s="23" t="s">
        <v>15</v>
      </c>
      <c r="B16" s="22">
        <f>B17</f>
        <v>3</v>
      </c>
      <c r="C16" s="22" t="str">
        <f>C17</f>
        <v>-</v>
      </c>
      <c r="D16" s="22" t="str">
        <f>D17</f>
        <v>-</v>
      </c>
      <c r="E16" s="22" t="str">
        <f>E17</f>
        <v>-</v>
      </c>
      <c r="F16" s="22" t="str">
        <f>F17</f>
        <v>-</v>
      </c>
      <c r="G16" s="22">
        <f>G17</f>
        <v>1</v>
      </c>
      <c r="H16" s="22" t="str">
        <f>H17</f>
        <v>-</v>
      </c>
      <c r="I16" s="22" t="str">
        <f>I17</f>
        <v>-</v>
      </c>
      <c r="J16" s="22" t="str">
        <f>J17</f>
        <v>-</v>
      </c>
      <c r="K16" s="22" t="str">
        <f>K17</f>
        <v>-</v>
      </c>
      <c r="L16" s="22" t="str">
        <f>L17</f>
        <v>-</v>
      </c>
      <c r="M16" s="22" t="str">
        <f>M17</f>
        <v>-</v>
      </c>
      <c r="N16" s="22" t="str">
        <f>N17</f>
        <v>-</v>
      </c>
      <c r="O16" s="22" t="str">
        <f>O17</f>
        <v>-</v>
      </c>
      <c r="P16" s="22" t="str">
        <f>P17</f>
        <v>-</v>
      </c>
      <c r="Q16" s="22" t="str">
        <f>Q17</f>
        <v>-</v>
      </c>
      <c r="R16" s="22" t="str">
        <f>R17</f>
        <v>-</v>
      </c>
      <c r="S16" s="22">
        <f>S17</f>
        <v>1</v>
      </c>
      <c r="T16" s="22" t="str">
        <f>T17</f>
        <v>-</v>
      </c>
      <c r="U16" s="22">
        <f>U17</f>
        <v>1</v>
      </c>
      <c r="V16" s="22">
        <f>V17</f>
        <v>1</v>
      </c>
      <c r="W16" s="15"/>
    </row>
    <row r="17" spans="1:23" s="18" customFormat="1" ht="17.25" customHeight="1" x14ac:dyDescent="0.55000000000000004">
      <c r="A17" s="20" t="s">
        <v>14</v>
      </c>
      <c r="B17" s="19">
        <v>3</v>
      </c>
      <c r="C17" s="19" t="s">
        <v>2</v>
      </c>
      <c r="D17" s="19" t="s">
        <v>2</v>
      </c>
      <c r="E17" s="19" t="s">
        <v>2</v>
      </c>
      <c r="F17" s="19" t="s">
        <v>2</v>
      </c>
      <c r="G17" s="19">
        <v>1</v>
      </c>
      <c r="H17" s="19" t="s">
        <v>2</v>
      </c>
      <c r="I17" s="19" t="s">
        <v>2</v>
      </c>
      <c r="J17" s="19" t="s">
        <v>2</v>
      </c>
      <c r="K17" s="19" t="s">
        <v>2</v>
      </c>
      <c r="L17" s="19" t="s">
        <v>2</v>
      </c>
      <c r="M17" s="19" t="s">
        <v>2</v>
      </c>
      <c r="N17" s="19" t="s">
        <v>2</v>
      </c>
      <c r="O17" s="19" t="s">
        <v>2</v>
      </c>
      <c r="P17" s="19" t="s">
        <v>2</v>
      </c>
      <c r="Q17" s="19" t="s">
        <v>2</v>
      </c>
      <c r="R17" s="19" t="s">
        <v>2</v>
      </c>
      <c r="S17" s="19">
        <v>1</v>
      </c>
      <c r="T17" s="19" t="s">
        <v>2</v>
      </c>
      <c r="U17" s="19">
        <v>1</v>
      </c>
      <c r="V17" s="19">
        <v>1</v>
      </c>
      <c r="W17" s="15"/>
    </row>
    <row r="18" spans="1:23" s="14" customFormat="1" ht="17.25" customHeight="1" x14ac:dyDescent="0.55000000000000004">
      <c r="A18" s="17" t="s">
        <v>13</v>
      </c>
      <c r="B18" s="16">
        <v>1</v>
      </c>
      <c r="C18" s="16">
        <v>0</v>
      </c>
      <c r="D18" s="16">
        <v>0</v>
      </c>
      <c r="E18" s="16">
        <v>0</v>
      </c>
      <c r="F18" s="16">
        <v>0</v>
      </c>
      <c r="G18" s="16">
        <v>1</v>
      </c>
      <c r="H18" s="16">
        <v>0</v>
      </c>
      <c r="I18" s="16">
        <v>0</v>
      </c>
      <c r="J18" s="16">
        <v>0</v>
      </c>
      <c r="K18" s="16">
        <v>0</v>
      </c>
      <c r="L18" s="16">
        <v>0</v>
      </c>
      <c r="M18" s="16">
        <v>0</v>
      </c>
      <c r="N18" s="16">
        <v>0</v>
      </c>
      <c r="O18" s="16">
        <v>0</v>
      </c>
      <c r="P18" s="16">
        <v>0</v>
      </c>
      <c r="Q18" s="16">
        <v>0</v>
      </c>
      <c r="R18" s="16">
        <v>0</v>
      </c>
      <c r="S18" s="16">
        <v>0</v>
      </c>
      <c r="T18" s="16">
        <v>0</v>
      </c>
      <c r="U18" s="16">
        <v>0</v>
      </c>
      <c r="V18" s="16">
        <v>0</v>
      </c>
      <c r="W18" s="15"/>
    </row>
    <row r="19" spans="1:23" s="14" customFormat="1" ht="17.25" customHeight="1" x14ac:dyDescent="0.55000000000000004">
      <c r="A19" s="17" t="s">
        <v>12</v>
      </c>
      <c r="B19" s="16">
        <v>1</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1</v>
      </c>
      <c r="T19" s="16">
        <v>0</v>
      </c>
      <c r="U19" s="16">
        <v>0</v>
      </c>
      <c r="V19" s="16">
        <v>0</v>
      </c>
      <c r="W19" s="15"/>
    </row>
    <row r="20" spans="1:23" s="14" customFormat="1" ht="17.25" customHeight="1" x14ac:dyDescent="0.55000000000000004">
      <c r="A20" s="17" t="s">
        <v>11</v>
      </c>
      <c r="B20" s="16">
        <v>1</v>
      </c>
      <c r="C20" s="16">
        <v>0</v>
      </c>
      <c r="D20" s="16">
        <v>0</v>
      </c>
      <c r="E20" s="16">
        <v>0</v>
      </c>
      <c r="F20" s="16">
        <v>0</v>
      </c>
      <c r="G20" s="16">
        <v>0</v>
      </c>
      <c r="H20" s="16">
        <v>0</v>
      </c>
      <c r="I20" s="16">
        <v>0</v>
      </c>
      <c r="J20" s="16">
        <v>0</v>
      </c>
      <c r="K20" s="16">
        <v>0</v>
      </c>
      <c r="L20" s="16">
        <v>0</v>
      </c>
      <c r="M20" s="16">
        <v>0</v>
      </c>
      <c r="N20" s="16">
        <v>0</v>
      </c>
      <c r="O20" s="16">
        <v>0</v>
      </c>
      <c r="P20" s="16">
        <v>0</v>
      </c>
      <c r="Q20" s="16">
        <v>0</v>
      </c>
      <c r="R20" s="16">
        <v>0</v>
      </c>
      <c r="S20" s="16">
        <v>0</v>
      </c>
      <c r="T20" s="16">
        <v>0</v>
      </c>
      <c r="U20" s="16">
        <v>1</v>
      </c>
      <c r="V20" s="16">
        <v>0</v>
      </c>
      <c r="W20" s="15"/>
    </row>
    <row r="21" spans="1:23" s="14" customFormat="1" ht="17.25" customHeight="1" x14ac:dyDescent="0.55000000000000004">
      <c r="A21" s="17" t="s">
        <v>10</v>
      </c>
      <c r="B21" s="16" t="s">
        <v>2</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1</v>
      </c>
      <c r="W21" s="15"/>
    </row>
    <row r="22" spans="1:23" s="21" customFormat="1" ht="44" customHeight="1" x14ac:dyDescent="0.55000000000000004">
      <c r="A22" s="23" t="s">
        <v>9</v>
      </c>
      <c r="B22" s="22">
        <f>B23</f>
        <v>3</v>
      </c>
      <c r="C22" s="22" t="str">
        <f>C23</f>
        <v>-</v>
      </c>
      <c r="D22" s="22" t="str">
        <f>D23</f>
        <v>-</v>
      </c>
      <c r="E22" s="22" t="str">
        <f>E23</f>
        <v>-</v>
      </c>
      <c r="F22" s="22" t="str">
        <f>F23</f>
        <v>-</v>
      </c>
      <c r="G22" s="22" t="str">
        <f>G23</f>
        <v>-</v>
      </c>
      <c r="H22" s="22" t="str">
        <f>H23</f>
        <v>-</v>
      </c>
      <c r="I22" s="22" t="str">
        <f>I23</f>
        <v>-</v>
      </c>
      <c r="J22" s="22" t="str">
        <f>J23</f>
        <v>-</v>
      </c>
      <c r="K22" s="22" t="str">
        <f>K23</f>
        <v>-</v>
      </c>
      <c r="L22" s="22" t="str">
        <f>L23</f>
        <v>-</v>
      </c>
      <c r="M22" s="22" t="str">
        <f>M23</f>
        <v>-</v>
      </c>
      <c r="N22" s="22" t="str">
        <f>N23</f>
        <v>-</v>
      </c>
      <c r="O22" s="22" t="str">
        <f>O23</f>
        <v>-</v>
      </c>
      <c r="P22" s="22" t="str">
        <f>P23</f>
        <v>-</v>
      </c>
      <c r="Q22" s="22" t="str">
        <f>Q23</f>
        <v>-</v>
      </c>
      <c r="R22" s="22" t="str">
        <f>R23</f>
        <v>-</v>
      </c>
      <c r="S22" s="22">
        <f>S23</f>
        <v>1</v>
      </c>
      <c r="T22" s="22">
        <f>T23</f>
        <v>2</v>
      </c>
      <c r="U22" s="22" t="str">
        <f>U23</f>
        <v>-</v>
      </c>
      <c r="V22" s="22">
        <f>V23</f>
        <v>1</v>
      </c>
      <c r="W22" s="15"/>
    </row>
    <row r="23" spans="1:23" s="18" customFormat="1" ht="17.25" customHeight="1" x14ac:dyDescent="0.55000000000000004">
      <c r="A23" s="20" t="s">
        <v>8</v>
      </c>
      <c r="B23" s="19">
        <v>3</v>
      </c>
      <c r="C23" s="19" t="s">
        <v>2</v>
      </c>
      <c r="D23" s="19" t="s">
        <v>2</v>
      </c>
      <c r="E23" s="19" t="s">
        <v>2</v>
      </c>
      <c r="F23" s="19" t="s">
        <v>2</v>
      </c>
      <c r="G23" s="19" t="s">
        <v>2</v>
      </c>
      <c r="H23" s="19" t="s">
        <v>2</v>
      </c>
      <c r="I23" s="19" t="s">
        <v>2</v>
      </c>
      <c r="J23" s="19" t="s">
        <v>2</v>
      </c>
      <c r="K23" s="19" t="s">
        <v>2</v>
      </c>
      <c r="L23" s="19" t="s">
        <v>2</v>
      </c>
      <c r="M23" s="19" t="s">
        <v>2</v>
      </c>
      <c r="N23" s="19" t="s">
        <v>2</v>
      </c>
      <c r="O23" s="19" t="s">
        <v>2</v>
      </c>
      <c r="P23" s="19" t="s">
        <v>2</v>
      </c>
      <c r="Q23" s="19" t="s">
        <v>2</v>
      </c>
      <c r="R23" s="19" t="s">
        <v>2</v>
      </c>
      <c r="S23" s="19">
        <v>1</v>
      </c>
      <c r="T23" s="19">
        <v>2</v>
      </c>
      <c r="U23" s="19" t="s">
        <v>2</v>
      </c>
      <c r="V23" s="19">
        <v>1</v>
      </c>
      <c r="W23" s="15"/>
    </row>
    <row r="24" spans="1:23" s="14" customFormat="1" ht="17.25" customHeight="1" x14ac:dyDescent="0.55000000000000004">
      <c r="A24" s="17" t="s">
        <v>7</v>
      </c>
      <c r="B24" s="16">
        <v>2</v>
      </c>
      <c r="C24" s="16" t="s">
        <v>2</v>
      </c>
      <c r="D24" s="16" t="s">
        <v>2</v>
      </c>
      <c r="E24" s="16" t="s">
        <v>2</v>
      </c>
      <c r="F24" s="16" t="s">
        <v>2</v>
      </c>
      <c r="G24" s="16" t="s">
        <v>2</v>
      </c>
      <c r="H24" s="16" t="s">
        <v>2</v>
      </c>
      <c r="I24" s="16" t="s">
        <v>2</v>
      </c>
      <c r="J24" s="16" t="s">
        <v>2</v>
      </c>
      <c r="K24" s="16" t="s">
        <v>2</v>
      </c>
      <c r="L24" s="16" t="s">
        <v>2</v>
      </c>
      <c r="M24" s="16" t="s">
        <v>2</v>
      </c>
      <c r="N24" s="16" t="s">
        <v>2</v>
      </c>
      <c r="O24" s="16" t="s">
        <v>2</v>
      </c>
      <c r="P24" s="16" t="s">
        <v>2</v>
      </c>
      <c r="Q24" s="16" t="s">
        <v>2</v>
      </c>
      <c r="R24" s="16" t="s">
        <v>2</v>
      </c>
      <c r="S24" s="16">
        <v>1</v>
      </c>
      <c r="T24" s="16">
        <v>1</v>
      </c>
      <c r="U24" s="16" t="s">
        <v>2</v>
      </c>
      <c r="V24" s="16">
        <v>1</v>
      </c>
      <c r="W24" s="15"/>
    </row>
    <row r="25" spans="1:23" s="14" customFormat="1" ht="17.25" customHeight="1" x14ac:dyDescent="0.55000000000000004">
      <c r="A25" s="17" t="s">
        <v>6</v>
      </c>
      <c r="B25" s="16">
        <v>1</v>
      </c>
      <c r="C25" s="16" t="s">
        <v>2</v>
      </c>
      <c r="D25" s="16" t="s">
        <v>2</v>
      </c>
      <c r="E25" s="16" t="s">
        <v>2</v>
      </c>
      <c r="F25" s="16" t="s">
        <v>2</v>
      </c>
      <c r="G25" s="16" t="s">
        <v>2</v>
      </c>
      <c r="H25" s="16" t="s">
        <v>2</v>
      </c>
      <c r="I25" s="16" t="s">
        <v>2</v>
      </c>
      <c r="J25" s="16" t="s">
        <v>2</v>
      </c>
      <c r="K25" s="16" t="s">
        <v>2</v>
      </c>
      <c r="L25" s="16" t="s">
        <v>2</v>
      </c>
      <c r="M25" s="16" t="s">
        <v>2</v>
      </c>
      <c r="N25" s="16" t="s">
        <v>2</v>
      </c>
      <c r="O25" s="16" t="s">
        <v>2</v>
      </c>
      <c r="P25" s="16" t="s">
        <v>2</v>
      </c>
      <c r="Q25" s="16" t="s">
        <v>2</v>
      </c>
      <c r="R25" s="16" t="s">
        <v>2</v>
      </c>
      <c r="S25" s="16" t="s">
        <v>2</v>
      </c>
      <c r="T25" s="16">
        <v>1</v>
      </c>
      <c r="U25" s="16" t="s">
        <v>2</v>
      </c>
      <c r="V25" s="16" t="s">
        <v>2</v>
      </c>
      <c r="W25" s="15"/>
    </row>
    <row r="26" spans="1:23" s="14" customFormat="1" ht="17.25" customHeight="1" x14ac:dyDescent="0.55000000000000004">
      <c r="A26" s="17" t="s">
        <v>5</v>
      </c>
      <c r="B26" s="16" t="s">
        <v>2</v>
      </c>
      <c r="C26" s="16" t="s">
        <v>2</v>
      </c>
      <c r="D26" s="16" t="s">
        <v>2</v>
      </c>
      <c r="E26" s="16" t="s">
        <v>2</v>
      </c>
      <c r="F26" s="16" t="s">
        <v>2</v>
      </c>
      <c r="G26" s="16" t="s">
        <v>2</v>
      </c>
      <c r="H26" s="16" t="s">
        <v>2</v>
      </c>
      <c r="I26" s="16" t="s">
        <v>2</v>
      </c>
      <c r="J26" s="16" t="s">
        <v>2</v>
      </c>
      <c r="K26" s="16" t="s">
        <v>2</v>
      </c>
      <c r="L26" s="16" t="s">
        <v>2</v>
      </c>
      <c r="M26" s="16" t="s">
        <v>2</v>
      </c>
      <c r="N26" s="16" t="s">
        <v>2</v>
      </c>
      <c r="O26" s="16" t="s">
        <v>2</v>
      </c>
      <c r="P26" s="16" t="s">
        <v>2</v>
      </c>
      <c r="Q26" s="16" t="s">
        <v>2</v>
      </c>
      <c r="R26" s="16" t="s">
        <v>2</v>
      </c>
      <c r="S26" s="16" t="s">
        <v>2</v>
      </c>
      <c r="T26" s="16" t="s">
        <v>2</v>
      </c>
      <c r="U26" s="16" t="s">
        <v>2</v>
      </c>
      <c r="V26" s="16" t="s">
        <v>2</v>
      </c>
      <c r="W26" s="15"/>
    </row>
    <row r="27" spans="1:23" s="14" customFormat="1" ht="17.25" customHeight="1" x14ac:dyDescent="0.55000000000000004">
      <c r="A27" s="17" t="s">
        <v>4</v>
      </c>
      <c r="B27" s="16" t="s">
        <v>2</v>
      </c>
      <c r="C27" s="16" t="s">
        <v>2</v>
      </c>
      <c r="D27" s="16" t="s">
        <v>2</v>
      </c>
      <c r="E27" s="16" t="s">
        <v>2</v>
      </c>
      <c r="F27" s="16" t="s">
        <v>2</v>
      </c>
      <c r="G27" s="16" t="s">
        <v>2</v>
      </c>
      <c r="H27" s="16" t="s">
        <v>2</v>
      </c>
      <c r="I27" s="16" t="s">
        <v>2</v>
      </c>
      <c r="J27" s="16" t="s">
        <v>2</v>
      </c>
      <c r="K27" s="16" t="s">
        <v>2</v>
      </c>
      <c r="L27" s="16" t="s">
        <v>2</v>
      </c>
      <c r="M27" s="16" t="s">
        <v>2</v>
      </c>
      <c r="N27" s="16" t="s">
        <v>2</v>
      </c>
      <c r="O27" s="16" t="s">
        <v>2</v>
      </c>
      <c r="P27" s="16" t="s">
        <v>2</v>
      </c>
      <c r="Q27" s="16" t="s">
        <v>2</v>
      </c>
      <c r="R27" s="16" t="s">
        <v>2</v>
      </c>
      <c r="S27" s="16" t="s">
        <v>2</v>
      </c>
      <c r="T27" s="16" t="s">
        <v>2</v>
      </c>
      <c r="U27" s="16" t="s">
        <v>2</v>
      </c>
      <c r="V27" s="16" t="s">
        <v>2</v>
      </c>
      <c r="W27" s="15"/>
    </row>
    <row r="28" spans="1:23" s="14" customFormat="1" ht="17.25" customHeight="1" x14ac:dyDescent="0.55000000000000004">
      <c r="A28" s="17" t="s">
        <v>3</v>
      </c>
      <c r="B28" s="16" t="s">
        <v>2</v>
      </c>
      <c r="C28" s="16" t="s">
        <v>2</v>
      </c>
      <c r="D28" s="16" t="s">
        <v>2</v>
      </c>
      <c r="E28" s="16" t="s">
        <v>2</v>
      </c>
      <c r="F28" s="16" t="s">
        <v>2</v>
      </c>
      <c r="G28" s="16" t="s">
        <v>2</v>
      </c>
      <c r="H28" s="16" t="s">
        <v>2</v>
      </c>
      <c r="I28" s="16" t="s">
        <v>2</v>
      </c>
      <c r="J28" s="16" t="s">
        <v>2</v>
      </c>
      <c r="K28" s="16" t="s">
        <v>2</v>
      </c>
      <c r="L28" s="16" t="s">
        <v>2</v>
      </c>
      <c r="M28" s="16" t="s">
        <v>2</v>
      </c>
      <c r="N28" s="16" t="s">
        <v>2</v>
      </c>
      <c r="O28" s="16" t="s">
        <v>2</v>
      </c>
      <c r="P28" s="16" t="s">
        <v>2</v>
      </c>
      <c r="Q28" s="16" t="s">
        <v>2</v>
      </c>
      <c r="R28" s="16" t="s">
        <v>2</v>
      </c>
      <c r="S28" s="16" t="s">
        <v>2</v>
      </c>
      <c r="T28" s="16" t="s">
        <v>2</v>
      </c>
      <c r="U28" s="16" t="s">
        <v>2</v>
      </c>
      <c r="V28" s="16" t="s">
        <v>2</v>
      </c>
      <c r="W28" s="15"/>
    </row>
    <row r="29" spans="1:23" s="5" customFormat="1" ht="12" customHeight="1" x14ac:dyDescent="0.55000000000000004">
      <c r="A29" s="13" t="s">
        <v>1</v>
      </c>
      <c r="B29" s="12"/>
      <c r="C29" s="12"/>
      <c r="D29" s="12"/>
      <c r="E29" s="12"/>
      <c r="F29" s="12"/>
      <c r="G29" s="12"/>
      <c r="H29" s="12"/>
      <c r="I29" s="12"/>
      <c r="J29" s="12"/>
      <c r="K29" s="12"/>
      <c r="L29" s="12"/>
      <c r="M29" s="12"/>
      <c r="N29" s="12"/>
      <c r="O29" s="12"/>
      <c r="P29" s="7"/>
      <c r="Q29" s="7"/>
      <c r="R29" s="11"/>
      <c r="S29" s="11"/>
      <c r="T29" s="11"/>
      <c r="U29" s="11"/>
      <c r="V29" s="11"/>
    </row>
    <row r="30" spans="1:23" s="5" customFormat="1" ht="12" customHeight="1" x14ac:dyDescent="0.55000000000000004">
      <c r="A30" s="10" t="s">
        <v>0</v>
      </c>
      <c r="B30" s="9"/>
      <c r="C30" s="9"/>
      <c r="D30" s="9"/>
      <c r="E30" s="9"/>
      <c r="F30" s="9"/>
      <c r="G30" s="9"/>
      <c r="H30" s="9"/>
      <c r="I30" s="9"/>
      <c r="J30" s="9"/>
      <c r="K30" s="9"/>
      <c r="L30" s="9"/>
      <c r="M30" s="9"/>
      <c r="N30" s="9"/>
      <c r="O30" s="9"/>
      <c r="P30" s="7"/>
      <c r="Q30" s="7"/>
    </row>
    <row r="31" spans="1:23" s="5" customFormat="1" ht="12" customHeight="1" x14ac:dyDescent="0.55000000000000004">
      <c r="A31" s="8"/>
      <c r="B31" s="7"/>
      <c r="C31" s="7"/>
      <c r="D31" s="7"/>
      <c r="E31" s="7"/>
      <c r="F31" s="7"/>
      <c r="G31" s="7"/>
      <c r="H31" s="7"/>
      <c r="I31" s="7"/>
      <c r="J31" s="7"/>
      <c r="K31" s="7"/>
      <c r="L31" s="7"/>
      <c r="M31" s="7"/>
      <c r="N31" s="7"/>
      <c r="O31" s="7"/>
      <c r="P31" s="7"/>
      <c r="Q31" s="7"/>
    </row>
    <row r="32" spans="1:23" s="5" customFormat="1" ht="12" customHeight="1" x14ac:dyDescent="0.55000000000000004">
      <c r="A32" s="8"/>
      <c r="B32" s="7"/>
      <c r="C32" s="7"/>
      <c r="D32" s="7"/>
      <c r="E32" s="7"/>
      <c r="F32" s="7"/>
      <c r="G32" s="7"/>
      <c r="H32" s="7"/>
      <c r="I32" s="7"/>
      <c r="J32" s="7"/>
      <c r="K32" s="7"/>
      <c r="L32" s="7"/>
      <c r="M32" s="7"/>
      <c r="N32" s="7"/>
      <c r="O32" s="7"/>
      <c r="P32" s="7"/>
      <c r="Q32" s="7"/>
    </row>
    <row r="33" spans="1:23" s="5" customFormat="1" ht="12" customHeight="1" x14ac:dyDescent="0.55000000000000004">
      <c r="A33" s="8"/>
      <c r="B33" s="7"/>
      <c r="C33" s="7"/>
      <c r="D33" s="7"/>
      <c r="E33" s="7"/>
      <c r="F33" s="7"/>
      <c r="G33" s="7"/>
      <c r="H33" s="7"/>
      <c r="I33" s="7"/>
      <c r="J33" s="7"/>
      <c r="K33" s="7"/>
      <c r="L33" s="7"/>
      <c r="M33" s="7"/>
      <c r="N33" s="7"/>
      <c r="O33" s="7"/>
      <c r="P33" s="7"/>
      <c r="Q33" s="7"/>
    </row>
    <row r="34" spans="1:23" s="5" customFormat="1" ht="14.25" customHeight="1" x14ac:dyDescent="0.55000000000000004">
      <c r="A34" s="6"/>
      <c r="B34" s="6"/>
      <c r="C34" s="6"/>
      <c r="D34" s="6"/>
      <c r="E34" s="6"/>
      <c r="F34" s="6"/>
      <c r="G34" s="6"/>
      <c r="H34" s="6"/>
      <c r="I34" s="6"/>
      <c r="J34" s="6"/>
      <c r="K34" s="6"/>
      <c r="L34" s="6"/>
      <c r="M34" s="6"/>
      <c r="N34" s="6"/>
      <c r="O34" s="6"/>
      <c r="P34" s="6"/>
      <c r="Q34" s="6"/>
      <c r="R34" s="6"/>
      <c r="S34" s="6"/>
      <c r="T34" s="6"/>
      <c r="U34" s="6"/>
      <c r="V34" s="6"/>
      <c r="W34" s="6"/>
    </row>
    <row r="35" spans="1:23" ht="12" customHeight="1" x14ac:dyDescent="0.45">
      <c r="A35" s="4"/>
      <c r="P35" s="3"/>
      <c r="Q35" s="3"/>
    </row>
  </sheetData>
  <mergeCells count="1">
    <mergeCell ref="A34:W34"/>
  </mergeCells>
  <phoneticPr fontId="3"/>
  <pageMargins left="0.74" right="0.78740157480314965" top="0.78740157480314965" bottom="0.78740157480314965" header="0" footer="0"/>
  <pageSetup paperSize="9" scale="85" pageOrder="overThenDown" orientation="landscape" r:id="rId1"/>
  <headerFooter alignWithMargins="0"/>
  <rowBreaks count="3" manualBreakCount="3">
    <brk id="10017" min="286" max="27697" man="1"/>
    <brk id="16525" min="282" max="36097" man="1"/>
    <brk id="22817" min="278" max="425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showGridLines="0" showOutlineSymbols="0" view="pageBreakPreview" zoomScaleNormal="75" workbookViewId="0">
      <pane xSplit="1" ySplit="7" topLeftCell="D8" activePane="bottomRight" state="frozen"/>
      <selection activeCell="E10" sqref="E10"/>
      <selection pane="topRight" activeCell="E10" sqref="E10"/>
      <selection pane="bottomLeft" activeCell="E10" sqref="E10"/>
      <selection pane="bottomRight" activeCell="E10" sqref="E10"/>
    </sheetView>
  </sheetViews>
  <sheetFormatPr defaultColWidth="8.26953125" defaultRowHeight="15" x14ac:dyDescent="0.45"/>
  <cols>
    <col min="1" max="1" width="11.6328125" style="2" customWidth="1"/>
    <col min="2" max="2" width="7.7265625" style="1" customWidth="1"/>
    <col min="3" max="6" width="5.54296875" style="1" customWidth="1"/>
    <col min="7" max="20" width="6.81640625" style="1" customWidth="1"/>
    <col min="21" max="21" width="6.453125" style="1" customWidth="1"/>
    <col min="22" max="16384" width="8.26953125" style="1"/>
  </cols>
  <sheetData>
    <row r="1" spans="1:23" s="5" customFormat="1" ht="18" x14ac:dyDescent="0.55000000000000004">
      <c r="A1" s="49" t="s">
        <v>54</v>
      </c>
      <c r="B1" s="49"/>
      <c r="C1" s="49"/>
      <c r="D1" s="49"/>
      <c r="E1" s="49"/>
      <c r="F1" s="49"/>
      <c r="G1" s="48"/>
      <c r="H1" s="48"/>
      <c r="I1" s="48"/>
      <c r="J1" s="48"/>
      <c r="K1" s="48"/>
      <c r="L1" s="48"/>
      <c r="M1" s="48"/>
      <c r="N1" s="48"/>
      <c r="O1" s="34"/>
      <c r="P1" s="46"/>
      <c r="Q1" s="46"/>
      <c r="R1" s="45"/>
      <c r="S1" s="45"/>
      <c r="T1" s="45"/>
      <c r="U1" s="45"/>
      <c r="V1" s="44" t="s">
        <v>53</v>
      </c>
    </row>
    <row r="2" spans="1:23" s="34" customFormat="1" ht="44.25" customHeight="1" x14ac:dyDescent="0.55000000000000004">
      <c r="A2" s="43"/>
      <c r="B2" s="42" t="s">
        <v>49</v>
      </c>
      <c r="C2" s="38" t="s">
        <v>48</v>
      </c>
      <c r="D2" s="38" t="s">
        <v>47</v>
      </c>
      <c r="E2" s="38" t="s">
        <v>46</v>
      </c>
      <c r="F2" s="38" t="s">
        <v>45</v>
      </c>
      <c r="G2" s="38" t="s">
        <v>44</v>
      </c>
      <c r="H2" s="38" t="s">
        <v>43</v>
      </c>
      <c r="I2" s="38" t="s">
        <v>42</v>
      </c>
      <c r="J2" s="38" t="s">
        <v>41</v>
      </c>
      <c r="K2" s="38" t="s">
        <v>40</v>
      </c>
      <c r="L2" s="38" t="s">
        <v>39</v>
      </c>
      <c r="M2" s="41" t="s">
        <v>38</v>
      </c>
      <c r="N2" s="38" t="s">
        <v>37</v>
      </c>
      <c r="O2" s="40" t="s">
        <v>36</v>
      </c>
      <c r="P2" s="38" t="s">
        <v>35</v>
      </c>
      <c r="Q2" s="38" t="s">
        <v>34</v>
      </c>
      <c r="R2" s="38" t="s">
        <v>33</v>
      </c>
      <c r="S2" s="38" t="s">
        <v>32</v>
      </c>
      <c r="T2" s="38" t="s">
        <v>31</v>
      </c>
      <c r="U2" s="41" t="s">
        <v>30</v>
      </c>
      <c r="V2" s="36" t="s">
        <v>29</v>
      </c>
      <c r="W2" s="35"/>
    </row>
    <row r="3" spans="1:23" s="62" customFormat="1" ht="17.25" customHeight="1" x14ac:dyDescent="0.55000000000000004">
      <c r="A3" s="31" t="s">
        <v>28</v>
      </c>
      <c r="B3" s="61">
        <f>IF(SUM(C3:U3)=0,"-",SUM(C3:U3))</f>
        <v>39670</v>
      </c>
      <c r="C3" s="22">
        <v>68</v>
      </c>
      <c r="D3" s="22">
        <v>34</v>
      </c>
      <c r="E3" s="22">
        <v>41</v>
      </c>
      <c r="F3" s="22">
        <v>249</v>
      </c>
      <c r="G3" s="22">
        <v>1265</v>
      </c>
      <c r="H3" s="22">
        <v>1625</v>
      </c>
      <c r="I3" s="22">
        <v>1492</v>
      </c>
      <c r="J3" s="22">
        <v>1430</v>
      </c>
      <c r="K3" s="22">
        <v>1646</v>
      </c>
      <c r="L3" s="22">
        <v>1909</v>
      </c>
      <c r="M3" s="33">
        <v>1842</v>
      </c>
      <c r="N3" s="33">
        <v>1883</v>
      </c>
      <c r="O3" s="33">
        <v>2095</v>
      </c>
      <c r="P3" s="33">
        <v>3253</v>
      </c>
      <c r="Q3" s="33">
        <v>3312</v>
      </c>
      <c r="R3" s="33">
        <v>4285</v>
      </c>
      <c r="S3" s="33">
        <v>5188</v>
      </c>
      <c r="T3" s="33">
        <v>4791</v>
      </c>
      <c r="U3" s="33">
        <v>3262</v>
      </c>
      <c r="V3" s="32">
        <v>14142</v>
      </c>
      <c r="W3" s="63"/>
    </row>
    <row r="4" spans="1:23" s="62" customFormat="1" ht="17.25" customHeight="1" x14ac:dyDescent="0.55000000000000004">
      <c r="A4" s="31" t="s">
        <v>27</v>
      </c>
      <c r="B4" s="61">
        <f>IF(SUM(C4:U4)=0,"-",SUM(C4:U4))</f>
        <v>1254</v>
      </c>
      <c r="C4" s="22">
        <v>2</v>
      </c>
      <c r="D4" s="22">
        <v>0</v>
      </c>
      <c r="E4" s="22">
        <v>0</v>
      </c>
      <c r="F4" s="22">
        <v>6</v>
      </c>
      <c r="G4" s="22">
        <v>17</v>
      </c>
      <c r="H4" s="22">
        <v>26</v>
      </c>
      <c r="I4" s="22">
        <v>32</v>
      </c>
      <c r="J4" s="22">
        <v>35</v>
      </c>
      <c r="K4" s="22">
        <v>43</v>
      </c>
      <c r="L4" s="22">
        <v>51</v>
      </c>
      <c r="M4" s="33">
        <v>47</v>
      </c>
      <c r="N4" s="33">
        <v>53</v>
      </c>
      <c r="O4" s="33">
        <v>52</v>
      </c>
      <c r="P4" s="33">
        <v>96</v>
      </c>
      <c r="Q4" s="33">
        <v>117</v>
      </c>
      <c r="R4" s="33">
        <v>151</v>
      </c>
      <c r="S4" s="33">
        <v>215</v>
      </c>
      <c r="T4" s="33">
        <v>180</v>
      </c>
      <c r="U4" s="33">
        <v>131</v>
      </c>
      <c r="V4" s="32">
        <v>487</v>
      </c>
      <c r="W4" s="63"/>
    </row>
    <row r="5" spans="1:23" s="62" customFormat="1" ht="17.25" customHeight="1" x14ac:dyDescent="0.55000000000000004">
      <c r="A5" s="31" t="s">
        <v>26</v>
      </c>
      <c r="B5" s="61">
        <f>SUM(B6:B7)</f>
        <v>106</v>
      </c>
      <c r="C5" s="61">
        <f>SUM(C6:C7)</f>
        <v>0</v>
      </c>
      <c r="D5" s="61">
        <f>SUM(D6:D7)</f>
        <v>0</v>
      </c>
      <c r="E5" s="61">
        <f>SUM(E6:E7)</f>
        <v>0</v>
      </c>
      <c r="F5" s="61">
        <f>SUM(F6:F7)</f>
        <v>0</v>
      </c>
      <c r="G5" s="61">
        <f>SUM(G6:G7)</f>
        <v>2</v>
      </c>
      <c r="H5" s="61">
        <f>SUM(H6:H7)</f>
        <v>2</v>
      </c>
      <c r="I5" s="61">
        <f>SUM(I6:I7)</f>
        <v>3</v>
      </c>
      <c r="J5" s="61">
        <f>SUM(J6:J7)</f>
        <v>3</v>
      </c>
      <c r="K5" s="61">
        <f>SUM(K6:K7)</f>
        <v>1</v>
      </c>
      <c r="L5" s="61">
        <f>SUM(L6:L7)</f>
        <v>5</v>
      </c>
      <c r="M5" s="61">
        <f>SUM(M6:M7)</f>
        <v>5</v>
      </c>
      <c r="N5" s="61">
        <f>SUM(N6:N7)</f>
        <v>1</v>
      </c>
      <c r="O5" s="61">
        <f>SUM(O6:O7)</f>
        <v>6</v>
      </c>
      <c r="P5" s="61">
        <f>SUM(P6:P7)</f>
        <v>9</v>
      </c>
      <c r="Q5" s="61">
        <f>SUM(Q6:Q7)</f>
        <v>6</v>
      </c>
      <c r="R5" s="61">
        <f>SUM(R6:R7)</f>
        <v>10</v>
      </c>
      <c r="S5" s="61">
        <f>SUM(S6:S7)</f>
        <v>22</v>
      </c>
      <c r="T5" s="61">
        <f>SUM(T6:T7)</f>
        <v>15</v>
      </c>
      <c r="U5" s="61">
        <f>SUM(U6:U7)</f>
        <v>16</v>
      </c>
      <c r="V5" s="61">
        <f>SUM(V6:V7)</f>
        <v>6</v>
      </c>
      <c r="W5" s="63"/>
    </row>
    <row r="6" spans="1:23" s="14" customFormat="1" ht="17.25" customHeight="1" x14ac:dyDescent="0.55000000000000004">
      <c r="A6" s="20" t="s">
        <v>25</v>
      </c>
      <c r="B6" s="57">
        <f>IF(SUM(C6:U6)=0,"-",SUM(C6:U6))</f>
        <v>60</v>
      </c>
      <c r="C6" s="57">
        <v>0</v>
      </c>
      <c r="D6" s="57">
        <v>0</v>
      </c>
      <c r="E6" s="57">
        <v>0</v>
      </c>
      <c r="F6" s="57">
        <v>0</v>
      </c>
      <c r="G6" s="57">
        <v>1</v>
      </c>
      <c r="H6" s="57">
        <v>0</v>
      </c>
      <c r="I6" s="57">
        <v>1</v>
      </c>
      <c r="J6" s="57">
        <v>1</v>
      </c>
      <c r="K6" s="57">
        <v>1</v>
      </c>
      <c r="L6" s="57">
        <v>3</v>
      </c>
      <c r="M6" s="56">
        <v>3</v>
      </c>
      <c r="N6" s="56">
        <v>1</v>
      </c>
      <c r="O6" s="56">
        <v>1</v>
      </c>
      <c r="P6" s="56">
        <v>7</v>
      </c>
      <c r="Q6" s="56">
        <v>6</v>
      </c>
      <c r="R6" s="56">
        <v>4</v>
      </c>
      <c r="S6" s="56">
        <v>12</v>
      </c>
      <c r="T6" s="56">
        <v>11</v>
      </c>
      <c r="U6" s="56">
        <v>8</v>
      </c>
      <c r="V6" s="55">
        <v>4</v>
      </c>
      <c r="W6" s="15"/>
    </row>
    <row r="7" spans="1:23" s="14" customFormat="1" ht="17.25" customHeight="1" x14ac:dyDescent="0.55000000000000004">
      <c r="A7" s="27" t="s">
        <v>24</v>
      </c>
      <c r="B7" s="57">
        <f>IF(SUM(C7:U7)=0,"-",SUM(C7:U7))</f>
        <v>46</v>
      </c>
      <c r="C7" s="57" t="str">
        <f>IF(SUM(C8:C15)=0,"-",SUM(C8:C15))</f>
        <v>-</v>
      </c>
      <c r="D7" s="57" t="str">
        <f>IF(SUM(D8:D15)=0,"-",SUM(D8:D15))</f>
        <v>-</v>
      </c>
      <c r="E7" s="57" t="str">
        <f>IF(SUM(E8:E15)=0,"-",SUM(E8:E15))</f>
        <v>-</v>
      </c>
      <c r="F7" s="57" t="str">
        <f>IF(SUM(F8:F15)=0,"-",SUM(F8:F15))</f>
        <v>-</v>
      </c>
      <c r="G7" s="57">
        <f>IF(SUM(G8:G15)=0,"-",SUM(G8:G15))</f>
        <v>1</v>
      </c>
      <c r="H7" s="57">
        <f>IF(SUM(H8:H15)=0,"-",SUM(H8:H15))</f>
        <v>2</v>
      </c>
      <c r="I7" s="57">
        <f>IF(SUM(I8:I15)=0,"-",SUM(I8:I15))</f>
        <v>2</v>
      </c>
      <c r="J7" s="57">
        <f>IF(SUM(J8:J15)=0,"-",SUM(J8:J15))</f>
        <v>2</v>
      </c>
      <c r="K7" s="57" t="str">
        <f>IF(SUM(K8:K15)=0,"-",SUM(K8:K15))</f>
        <v>-</v>
      </c>
      <c r="L7" s="57">
        <f>IF(SUM(L8:L15)=0,"-",SUM(L8:L15))</f>
        <v>2</v>
      </c>
      <c r="M7" s="57">
        <f>IF(SUM(M8:M15)=0,"-",SUM(M8:M15))</f>
        <v>2</v>
      </c>
      <c r="N7" s="57" t="str">
        <f>IF(SUM(N8:N15)=0,"-",SUM(N8:N15))</f>
        <v>-</v>
      </c>
      <c r="O7" s="57">
        <f>IF(SUM(O8:O15)=0,"-",SUM(O8:O15))</f>
        <v>5</v>
      </c>
      <c r="P7" s="57">
        <f>IF(SUM(P8:P15)=0,"-",SUM(P8:P15))</f>
        <v>2</v>
      </c>
      <c r="Q7" s="57" t="str">
        <f>IF(SUM(Q8:Q15)=0,"-",SUM(Q8:Q15))</f>
        <v>-</v>
      </c>
      <c r="R7" s="57">
        <f>IF(SUM(R8:R15)=0,"-",SUM(R8:R15))</f>
        <v>6</v>
      </c>
      <c r="S7" s="57">
        <f>IF(SUM(S8:S15)=0,"-",SUM(S8:S15))</f>
        <v>10</v>
      </c>
      <c r="T7" s="57">
        <f>IF(SUM(T8:T15)=0,"-",SUM(T8:T15))</f>
        <v>4</v>
      </c>
      <c r="U7" s="57">
        <f>IF(SUM(U8:U15)=0,"-",SUM(U8:U15))</f>
        <v>8</v>
      </c>
      <c r="V7" s="57">
        <f>IF(SUM(V8:V15)=0,"-",SUM(V8:V15))</f>
        <v>2</v>
      </c>
      <c r="W7" s="15"/>
    </row>
    <row r="8" spans="1:23" s="14" customFormat="1" ht="17.25" customHeight="1" x14ac:dyDescent="0.55000000000000004">
      <c r="A8" s="17" t="s">
        <v>23</v>
      </c>
      <c r="B8" s="53">
        <f>IF(SUM(C8:U8)=0,"-",SUM(C8:U8))</f>
        <v>26</v>
      </c>
      <c r="C8" s="53" t="s">
        <v>2</v>
      </c>
      <c r="D8" s="53" t="s">
        <v>2</v>
      </c>
      <c r="E8" s="53" t="s">
        <v>2</v>
      </c>
      <c r="F8" s="53" t="s">
        <v>2</v>
      </c>
      <c r="G8" s="53">
        <v>1</v>
      </c>
      <c r="H8" s="53">
        <v>1</v>
      </c>
      <c r="I8" s="53">
        <v>1</v>
      </c>
      <c r="J8" s="53">
        <v>1</v>
      </c>
      <c r="K8" s="53" t="s">
        <v>2</v>
      </c>
      <c r="L8" s="53">
        <v>1</v>
      </c>
      <c r="M8" s="52">
        <v>1</v>
      </c>
      <c r="N8" s="52" t="s">
        <v>2</v>
      </c>
      <c r="O8" s="52">
        <v>3</v>
      </c>
      <c r="P8" s="52">
        <v>1</v>
      </c>
      <c r="Q8" s="52" t="s">
        <v>2</v>
      </c>
      <c r="R8" s="52">
        <v>5</v>
      </c>
      <c r="S8" s="52">
        <v>5</v>
      </c>
      <c r="T8" s="52">
        <v>2</v>
      </c>
      <c r="U8" s="52">
        <v>4</v>
      </c>
      <c r="V8" s="51">
        <v>1</v>
      </c>
      <c r="W8" s="15"/>
    </row>
    <row r="9" spans="1:23" s="14" customFormat="1" ht="17.25" customHeight="1" x14ac:dyDescent="0.55000000000000004">
      <c r="A9" s="17" t="s">
        <v>22</v>
      </c>
      <c r="B9" s="53">
        <f>IF(SUM(C9:U9)=0,"-",SUM(C9:U9))</f>
        <v>11</v>
      </c>
      <c r="C9" s="53">
        <v>0</v>
      </c>
      <c r="D9" s="53">
        <v>0</v>
      </c>
      <c r="E9" s="53">
        <v>0</v>
      </c>
      <c r="F9" s="53">
        <v>0</v>
      </c>
      <c r="G9" s="53">
        <v>0</v>
      </c>
      <c r="H9" s="53">
        <v>1</v>
      </c>
      <c r="I9" s="53">
        <v>1</v>
      </c>
      <c r="J9" s="53">
        <v>0</v>
      </c>
      <c r="K9" s="53">
        <v>0</v>
      </c>
      <c r="L9" s="53">
        <v>1</v>
      </c>
      <c r="M9" s="52">
        <v>1</v>
      </c>
      <c r="N9" s="52">
        <v>0</v>
      </c>
      <c r="O9" s="52">
        <v>0</v>
      </c>
      <c r="P9" s="52">
        <v>1</v>
      </c>
      <c r="Q9" s="52">
        <v>0</v>
      </c>
      <c r="R9" s="52">
        <v>1</v>
      </c>
      <c r="S9" s="52">
        <v>2</v>
      </c>
      <c r="T9" s="52">
        <v>1</v>
      </c>
      <c r="U9" s="52">
        <v>2</v>
      </c>
      <c r="V9" s="51">
        <v>1</v>
      </c>
      <c r="W9" s="15"/>
    </row>
    <row r="10" spans="1:23" s="14" customFormat="1" ht="17.25" customHeight="1" x14ac:dyDescent="0.55000000000000004">
      <c r="A10" s="17" t="s">
        <v>21</v>
      </c>
      <c r="B10" s="53">
        <f>IF(SUM(C10:U10)=0,"-",SUM(C10:U10))</f>
        <v>2</v>
      </c>
      <c r="C10" s="53">
        <v>0</v>
      </c>
      <c r="D10" s="53">
        <v>0</v>
      </c>
      <c r="E10" s="53">
        <v>0</v>
      </c>
      <c r="F10" s="53">
        <v>0</v>
      </c>
      <c r="G10" s="53">
        <v>0</v>
      </c>
      <c r="H10" s="53">
        <v>0</v>
      </c>
      <c r="I10" s="53">
        <v>0</v>
      </c>
      <c r="J10" s="53">
        <v>1</v>
      </c>
      <c r="K10" s="53">
        <v>0</v>
      </c>
      <c r="L10" s="53">
        <v>0</v>
      </c>
      <c r="M10" s="52">
        <v>0</v>
      </c>
      <c r="N10" s="52">
        <v>0</v>
      </c>
      <c r="O10" s="52">
        <v>0</v>
      </c>
      <c r="P10" s="52">
        <v>0</v>
      </c>
      <c r="Q10" s="52">
        <v>0</v>
      </c>
      <c r="R10" s="52">
        <v>0</v>
      </c>
      <c r="S10" s="52">
        <v>0</v>
      </c>
      <c r="T10" s="52">
        <v>1</v>
      </c>
      <c r="U10" s="52">
        <v>0</v>
      </c>
      <c r="V10" s="51">
        <v>0</v>
      </c>
      <c r="W10" s="15"/>
    </row>
    <row r="11" spans="1:23" s="14" customFormat="1" ht="17.25" customHeight="1" x14ac:dyDescent="0.55000000000000004">
      <c r="A11" s="17" t="s">
        <v>20</v>
      </c>
      <c r="B11" s="53">
        <f>IF(SUM(C11:U11)=0,"-",SUM(C11:U11))</f>
        <v>2</v>
      </c>
      <c r="C11" s="53">
        <v>0</v>
      </c>
      <c r="D11" s="53">
        <v>0</v>
      </c>
      <c r="E11" s="53">
        <v>0</v>
      </c>
      <c r="F11" s="53">
        <v>0</v>
      </c>
      <c r="G11" s="53">
        <v>0</v>
      </c>
      <c r="H11" s="53">
        <v>0</v>
      </c>
      <c r="I11" s="53">
        <v>0</v>
      </c>
      <c r="J11" s="53">
        <v>0</v>
      </c>
      <c r="K11" s="53">
        <v>0</v>
      </c>
      <c r="L11" s="53">
        <v>0</v>
      </c>
      <c r="M11" s="52">
        <v>0</v>
      </c>
      <c r="N11" s="52">
        <v>0</v>
      </c>
      <c r="O11" s="52">
        <v>0</v>
      </c>
      <c r="P11" s="52">
        <v>0</v>
      </c>
      <c r="Q11" s="52">
        <v>0</v>
      </c>
      <c r="R11" s="52">
        <v>0</v>
      </c>
      <c r="S11" s="52">
        <v>1</v>
      </c>
      <c r="T11" s="52">
        <v>0</v>
      </c>
      <c r="U11" s="52">
        <v>1</v>
      </c>
      <c r="V11" s="51">
        <v>0</v>
      </c>
      <c r="W11" s="15"/>
    </row>
    <row r="12" spans="1:23" s="14" customFormat="1" ht="17.25" customHeight="1" x14ac:dyDescent="0.55000000000000004">
      <c r="A12" s="17" t="s">
        <v>19</v>
      </c>
      <c r="B12" s="53" t="str">
        <f>IF(SUM(C12:U12)=0,"-",SUM(C12:U12))</f>
        <v>-</v>
      </c>
      <c r="C12" s="53">
        <v>0</v>
      </c>
      <c r="D12" s="53">
        <v>0</v>
      </c>
      <c r="E12" s="53">
        <v>0</v>
      </c>
      <c r="F12" s="53">
        <v>0</v>
      </c>
      <c r="G12" s="53">
        <v>0</v>
      </c>
      <c r="H12" s="53">
        <v>0</v>
      </c>
      <c r="I12" s="53">
        <v>0</v>
      </c>
      <c r="J12" s="53">
        <v>0</v>
      </c>
      <c r="K12" s="53">
        <v>0</v>
      </c>
      <c r="L12" s="53">
        <v>0</v>
      </c>
      <c r="M12" s="52">
        <v>0</v>
      </c>
      <c r="N12" s="52">
        <v>0</v>
      </c>
      <c r="O12" s="52">
        <v>0</v>
      </c>
      <c r="P12" s="52">
        <v>0</v>
      </c>
      <c r="Q12" s="52">
        <v>0</v>
      </c>
      <c r="R12" s="52">
        <v>0</v>
      </c>
      <c r="S12" s="52">
        <v>0</v>
      </c>
      <c r="T12" s="52">
        <v>0</v>
      </c>
      <c r="U12" s="52">
        <v>0</v>
      </c>
      <c r="V12" s="51">
        <v>0</v>
      </c>
      <c r="W12" s="15"/>
    </row>
    <row r="13" spans="1:23" s="14" customFormat="1" ht="17.25" customHeight="1" x14ac:dyDescent="0.55000000000000004">
      <c r="A13" s="17" t="s">
        <v>18</v>
      </c>
      <c r="B13" s="53">
        <f>IF(SUM(C13:U13)=0,"-",SUM(C13:U13))</f>
        <v>1</v>
      </c>
      <c r="C13" s="53">
        <v>0</v>
      </c>
      <c r="D13" s="53">
        <v>0</v>
      </c>
      <c r="E13" s="53">
        <v>0</v>
      </c>
      <c r="F13" s="53">
        <v>0</v>
      </c>
      <c r="G13" s="53">
        <v>0</v>
      </c>
      <c r="H13" s="53">
        <v>0</v>
      </c>
      <c r="I13" s="53">
        <v>0</v>
      </c>
      <c r="J13" s="53">
        <v>0</v>
      </c>
      <c r="K13" s="53">
        <v>0</v>
      </c>
      <c r="L13" s="53">
        <v>0</v>
      </c>
      <c r="M13" s="52">
        <v>0</v>
      </c>
      <c r="N13" s="52">
        <v>0</v>
      </c>
      <c r="O13" s="52">
        <v>1</v>
      </c>
      <c r="P13" s="52">
        <v>0</v>
      </c>
      <c r="Q13" s="52">
        <v>0</v>
      </c>
      <c r="R13" s="52">
        <v>0</v>
      </c>
      <c r="S13" s="52">
        <v>0</v>
      </c>
      <c r="T13" s="52">
        <v>0</v>
      </c>
      <c r="U13" s="52">
        <v>0</v>
      </c>
      <c r="V13" s="51">
        <v>0</v>
      </c>
      <c r="W13" s="15"/>
    </row>
    <row r="14" spans="1:23" s="14" customFormat="1" ht="17.25" customHeight="1" x14ac:dyDescent="0.55000000000000004">
      <c r="A14" s="17" t="s">
        <v>17</v>
      </c>
      <c r="B14" s="53">
        <f>IF(SUM(C14:U14)=0,"-",SUM(C14:U14))</f>
        <v>4</v>
      </c>
      <c r="C14" s="53">
        <v>0</v>
      </c>
      <c r="D14" s="53">
        <v>0</v>
      </c>
      <c r="E14" s="53">
        <v>0</v>
      </c>
      <c r="F14" s="53">
        <v>0</v>
      </c>
      <c r="G14" s="53">
        <v>0</v>
      </c>
      <c r="H14" s="53">
        <v>0</v>
      </c>
      <c r="I14" s="53">
        <v>0</v>
      </c>
      <c r="J14" s="53">
        <v>0</v>
      </c>
      <c r="K14" s="53">
        <v>0</v>
      </c>
      <c r="L14" s="53">
        <v>0</v>
      </c>
      <c r="M14" s="52">
        <v>0</v>
      </c>
      <c r="N14" s="52">
        <v>0</v>
      </c>
      <c r="O14" s="52">
        <v>1</v>
      </c>
      <c r="P14" s="52">
        <v>0</v>
      </c>
      <c r="Q14" s="52">
        <v>0</v>
      </c>
      <c r="R14" s="52">
        <v>0</v>
      </c>
      <c r="S14" s="52">
        <v>2</v>
      </c>
      <c r="T14" s="52">
        <v>0</v>
      </c>
      <c r="U14" s="52">
        <v>1</v>
      </c>
      <c r="V14" s="51">
        <v>0</v>
      </c>
      <c r="W14" s="15"/>
    </row>
    <row r="15" spans="1:23" s="14" customFormat="1" ht="17.25" customHeight="1" x14ac:dyDescent="0.55000000000000004">
      <c r="A15" s="17" t="s">
        <v>16</v>
      </c>
      <c r="B15" s="53" t="str">
        <f>IF(SUM(C15:U15)=0,"-",SUM(C15:U15))</f>
        <v>-</v>
      </c>
      <c r="C15" s="53">
        <v>0</v>
      </c>
      <c r="D15" s="53">
        <v>0</v>
      </c>
      <c r="E15" s="53">
        <v>0</v>
      </c>
      <c r="F15" s="53">
        <v>0</v>
      </c>
      <c r="G15" s="53">
        <v>0</v>
      </c>
      <c r="H15" s="53">
        <v>0</v>
      </c>
      <c r="I15" s="53">
        <v>0</v>
      </c>
      <c r="J15" s="53">
        <v>0</v>
      </c>
      <c r="K15" s="53">
        <v>0</v>
      </c>
      <c r="L15" s="53">
        <v>0</v>
      </c>
      <c r="M15" s="52">
        <v>0</v>
      </c>
      <c r="N15" s="52">
        <v>0</v>
      </c>
      <c r="O15" s="52">
        <v>0</v>
      </c>
      <c r="P15" s="52">
        <v>0</v>
      </c>
      <c r="Q15" s="52">
        <v>0</v>
      </c>
      <c r="R15" s="52">
        <v>0</v>
      </c>
      <c r="S15" s="52">
        <v>0</v>
      </c>
      <c r="T15" s="52">
        <v>0</v>
      </c>
      <c r="U15" s="52">
        <v>0</v>
      </c>
      <c r="V15" s="51">
        <v>0</v>
      </c>
      <c r="W15" s="15"/>
    </row>
    <row r="16" spans="1:23" s="21" customFormat="1" ht="41.5" customHeight="1" x14ac:dyDescent="0.55000000000000004">
      <c r="A16" s="23" t="s">
        <v>15</v>
      </c>
      <c r="B16" s="61">
        <f>B17</f>
        <v>12</v>
      </c>
      <c r="C16" s="61" t="str">
        <f>C17</f>
        <v>-</v>
      </c>
      <c r="D16" s="61" t="str">
        <f>D17</f>
        <v>-</v>
      </c>
      <c r="E16" s="61" t="str">
        <f>E17</f>
        <v>-</v>
      </c>
      <c r="F16" s="61" t="str">
        <f>F17</f>
        <v>-</v>
      </c>
      <c r="G16" s="61">
        <f>G17</f>
        <v>1</v>
      </c>
      <c r="H16" s="61" t="str">
        <f>H17</f>
        <v>-</v>
      </c>
      <c r="I16" s="61" t="str">
        <f>I17</f>
        <v>-</v>
      </c>
      <c r="J16" s="61" t="str">
        <f>J17</f>
        <v>-</v>
      </c>
      <c r="K16" s="61" t="str">
        <f>K17</f>
        <v>-</v>
      </c>
      <c r="L16" s="61" t="str">
        <f>L17</f>
        <v>-</v>
      </c>
      <c r="M16" s="60" t="str">
        <f>M17</f>
        <v>-</v>
      </c>
      <c r="N16" s="60" t="str">
        <f>N17</f>
        <v>-</v>
      </c>
      <c r="O16" s="60" t="str">
        <f>O17</f>
        <v>-</v>
      </c>
      <c r="P16" s="60" t="str">
        <f>P17</f>
        <v>-</v>
      </c>
      <c r="Q16" s="60" t="str">
        <f>Q17</f>
        <v>-</v>
      </c>
      <c r="R16" s="60">
        <f>R17</f>
        <v>1</v>
      </c>
      <c r="S16" s="60">
        <f>S17</f>
        <v>7</v>
      </c>
      <c r="T16" s="60">
        <f>T17</f>
        <v>1</v>
      </c>
      <c r="U16" s="60">
        <f>U17</f>
        <v>2</v>
      </c>
      <c r="V16" s="59">
        <f>V17</f>
        <v>1</v>
      </c>
      <c r="W16" s="58"/>
    </row>
    <row r="17" spans="1:23" s="18" customFormat="1" ht="17.25" customHeight="1" x14ac:dyDescent="0.55000000000000004">
      <c r="A17" s="20" t="s">
        <v>14</v>
      </c>
      <c r="B17" s="57">
        <v>12</v>
      </c>
      <c r="C17" s="57" t="s">
        <v>2</v>
      </c>
      <c r="D17" s="57" t="s">
        <v>2</v>
      </c>
      <c r="E17" s="57" t="s">
        <v>2</v>
      </c>
      <c r="F17" s="57" t="s">
        <v>2</v>
      </c>
      <c r="G17" s="57">
        <v>1</v>
      </c>
      <c r="H17" s="57" t="s">
        <v>2</v>
      </c>
      <c r="I17" s="57" t="s">
        <v>2</v>
      </c>
      <c r="J17" s="57" t="s">
        <v>2</v>
      </c>
      <c r="K17" s="57" t="s">
        <v>2</v>
      </c>
      <c r="L17" s="57" t="s">
        <v>2</v>
      </c>
      <c r="M17" s="56" t="s">
        <v>2</v>
      </c>
      <c r="N17" s="56" t="s">
        <v>2</v>
      </c>
      <c r="O17" s="56" t="s">
        <v>2</v>
      </c>
      <c r="P17" s="56" t="s">
        <v>2</v>
      </c>
      <c r="Q17" s="56" t="s">
        <v>2</v>
      </c>
      <c r="R17" s="56">
        <v>1</v>
      </c>
      <c r="S17" s="56">
        <v>7</v>
      </c>
      <c r="T17" s="56">
        <v>1</v>
      </c>
      <c r="U17" s="56">
        <v>2</v>
      </c>
      <c r="V17" s="55">
        <v>1</v>
      </c>
      <c r="W17" s="54"/>
    </row>
    <row r="18" spans="1:23" s="14" customFormat="1" ht="17.25" customHeight="1" x14ac:dyDescent="0.55000000000000004">
      <c r="A18" s="17" t="s">
        <v>13</v>
      </c>
      <c r="B18" s="53">
        <v>6</v>
      </c>
      <c r="C18" s="53">
        <v>0</v>
      </c>
      <c r="D18" s="53">
        <v>0</v>
      </c>
      <c r="E18" s="53">
        <v>0</v>
      </c>
      <c r="F18" s="53">
        <v>0</v>
      </c>
      <c r="G18" s="53">
        <v>1</v>
      </c>
      <c r="H18" s="53">
        <v>0</v>
      </c>
      <c r="I18" s="53">
        <v>0</v>
      </c>
      <c r="J18" s="53">
        <v>0</v>
      </c>
      <c r="K18" s="53">
        <v>0</v>
      </c>
      <c r="L18" s="53">
        <v>0</v>
      </c>
      <c r="M18" s="52">
        <v>0</v>
      </c>
      <c r="N18" s="52">
        <v>0</v>
      </c>
      <c r="O18" s="52">
        <v>0</v>
      </c>
      <c r="P18" s="52">
        <v>0</v>
      </c>
      <c r="Q18" s="52">
        <v>0</v>
      </c>
      <c r="R18" s="52">
        <v>0</v>
      </c>
      <c r="S18" s="52">
        <v>4</v>
      </c>
      <c r="T18" s="52">
        <v>1</v>
      </c>
      <c r="U18" s="52">
        <v>0</v>
      </c>
      <c r="V18" s="51">
        <v>0</v>
      </c>
      <c r="W18" s="15"/>
    </row>
    <row r="19" spans="1:23" s="14" customFormat="1" ht="17.25" customHeight="1" x14ac:dyDescent="0.55000000000000004">
      <c r="A19" s="17" t="s">
        <v>12</v>
      </c>
      <c r="B19" s="53">
        <v>2</v>
      </c>
      <c r="C19" s="53">
        <v>0</v>
      </c>
      <c r="D19" s="53">
        <v>0</v>
      </c>
      <c r="E19" s="53">
        <v>0</v>
      </c>
      <c r="F19" s="53">
        <v>0</v>
      </c>
      <c r="G19" s="53">
        <v>0</v>
      </c>
      <c r="H19" s="53">
        <v>0</v>
      </c>
      <c r="I19" s="53">
        <v>0</v>
      </c>
      <c r="J19" s="53">
        <v>0</v>
      </c>
      <c r="K19" s="53">
        <v>0</v>
      </c>
      <c r="L19" s="53">
        <v>0</v>
      </c>
      <c r="M19" s="52">
        <v>0</v>
      </c>
      <c r="N19" s="52">
        <v>0</v>
      </c>
      <c r="O19" s="52">
        <v>0</v>
      </c>
      <c r="P19" s="52">
        <v>0</v>
      </c>
      <c r="Q19" s="52">
        <v>0</v>
      </c>
      <c r="R19" s="52">
        <v>1</v>
      </c>
      <c r="S19" s="52">
        <v>1</v>
      </c>
      <c r="T19" s="52">
        <v>0</v>
      </c>
      <c r="U19" s="52">
        <v>0</v>
      </c>
      <c r="V19" s="51">
        <v>0</v>
      </c>
      <c r="W19" s="15"/>
    </row>
    <row r="20" spans="1:23" s="14" customFormat="1" ht="17.25" customHeight="1" x14ac:dyDescent="0.55000000000000004">
      <c r="A20" s="17" t="s">
        <v>11</v>
      </c>
      <c r="B20" s="53">
        <v>2</v>
      </c>
      <c r="C20" s="53">
        <v>0</v>
      </c>
      <c r="D20" s="53">
        <v>0</v>
      </c>
      <c r="E20" s="53">
        <v>0</v>
      </c>
      <c r="F20" s="53">
        <v>0</v>
      </c>
      <c r="G20" s="53">
        <v>0</v>
      </c>
      <c r="H20" s="53">
        <v>0</v>
      </c>
      <c r="I20" s="53">
        <v>0</v>
      </c>
      <c r="J20" s="53">
        <v>0</v>
      </c>
      <c r="K20" s="53">
        <v>0</v>
      </c>
      <c r="L20" s="53">
        <v>0</v>
      </c>
      <c r="M20" s="52">
        <v>0</v>
      </c>
      <c r="N20" s="52">
        <v>0</v>
      </c>
      <c r="O20" s="52">
        <v>0</v>
      </c>
      <c r="P20" s="52">
        <v>0</v>
      </c>
      <c r="Q20" s="52">
        <v>0</v>
      </c>
      <c r="R20" s="52">
        <v>0</v>
      </c>
      <c r="S20" s="52">
        <v>0</v>
      </c>
      <c r="T20" s="52">
        <v>0</v>
      </c>
      <c r="U20" s="52">
        <v>2</v>
      </c>
      <c r="V20" s="51">
        <v>0</v>
      </c>
      <c r="W20" s="15"/>
    </row>
    <row r="21" spans="1:23" s="14" customFormat="1" ht="17.25" customHeight="1" x14ac:dyDescent="0.55000000000000004">
      <c r="A21" s="17" t="s">
        <v>10</v>
      </c>
      <c r="B21" s="53">
        <v>2</v>
      </c>
      <c r="C21" s="53">
        <v>0</v>
      </c>
      <c r="D21" s="53">
        <v>0</v>
      </c>
      <c r="E21" s="53">
        <v>0</v>
      </c>
      <c r="F21" s="53">
        <v>0</v>
      </c>
      <c r="G21" s="53">
        <v>0</v>
      </c>
      <c r="H21" s="53">
        <v>0</v>
      </c>
      <c r="I21" s="53">
        <v>0</v>
      </c>
      <c r="J21" s="53">
        <v>0</v>
      </c>
      <c r="K21" s="53">
        <v>0</v>
      </c>
      <c r="L21" s="53">
        <v>0</v>
      </c>
      <c r="M21" s="52">
        <v>0</v>
      </c>
      <c r="N21" s="52">
        <v>0</v>
      </c>
      <c r="O21" s="52">
        <v>0</v>
      </c>
      <c r="P21" s="52">
        <v>0</v>
      </c>
      <c r="Q21" s="52">
        <v>0</v>
      </c>
      <c r="R21" s="52">
        <v>0</v>
      </c>
      <c r="S21" s="52">
        <v>2</v>
      </c>
      <c r="T21" s="52">
        <v>0</v>
      </c>
      <c r="U21" s="52">
        <v>0</v>
      </c>
      <c r="V21" s="51">
        <v>1</v>
      </c>
      <c r="W21" s="15"/>
    </row>
    <row r="22" spans="1:23" s="21" customFormat="1" ht="41.5" customHeight="1" x14ac:dyDescent="0.55000000000000004">
      <c r="A22" s="23" t="s">
        <v>9</v>
      </c>
      <c r="B22" s="61">
        <f>B23</f>
        <v>12</v>
      </c>
      <c r="C22" s="61" t="str">
        <f>C23</f>
        <v>-</v>
      </c>
      <c r="D22" s="61" t="str">
        <f>D23</f>
        <v>-</v>
      </c>
      <c r="E22" s="61" t="str">
        <f>E23</f>
        <v>-</v>
      </c>
      <c r="F22" s="61" t="str">
        <f>F23</f>
        <v>-</v>
      </c>
      <c r="G22" s="61" t="str">
        <f>G23</f>
        <v>-</v>
      </c>
      <c r="H22" s="61" t="str">
        <f>H23</f>
        <v>-</v>
      </c>
      <c r="I22" s="61" t="str">
        <f>I23</f>
        <v>-</v>
      </c>
      <c r="J22" s="61" t="str">
        <f>J23</f>
        <v>-</v>
      </c>
      <c r="K22" s="61" t="str">
        <f>K23</f>
        <v>-</v>
      </c>
      <c r="L22" s="61" t="str">
        <f>L23</f>
        <v>-</v>
      </c>
      <c r="M22" s="60" t="str">
        <f>M23</f>
        <v>-</v>
      </c>
      <c r="N22" s="60" t="str">
        <f>N23</f>
        <v>-</v>
      </c>
      <c r="O22" s="60" t="str">
        <f>O23</f>
        <v>-</v>
      </c>
      <c r="P22" s="60">
        <f>P23</f>
        <v>1</v>
      </c>
      <c r="Q22" s="60">
        <f>Q23</f>
        <v>2</v>
      </c>
      <c r="R22" s="60">
        <f>R23</f>
        <v>2</v>
      </c>
      <c r="S22" s="60">
        <f>S23</f>
        <v>4</v>
      </c>
      <c r="T22" s="60">
        <f>T23</f>
        <v>2</v>
      </c>
      <c r="U22" s="60">
        <f>U23</f>
        <v>1</v>
      </c>
      <c r="V22" s="59">
        <f>V23</f>
        <v>1</v>
      </c>
      <c r="W22" s="58"/>
    </row>
    <row r="23" spans="1:23" s="18" customFormat="1" ht="16.5" customHeight="1" x14ac:dyDescent="0.55000000000000004">
      <c r="A23" s="20" t="s">
        <v>8</v>
      </c>
      <c r="B23" s="57">
        <v>12</v>
      </c>
      <c r="C23" s="57" t="s">
        <v>2</v>
      </c>
      <c r="D23" s="57" t="s">
        <v>2</v>
      </c>
      <c r="E23" s="57" t="s">
        <v>2</v>
      </c>
      <c r="F23" s="57" t="s">
        <v>2</v>
      </c>
      <c r="G23" s="57" t="s">
        <v>2</v>
      </c>
      <c r="H23" s="57" t="s">
        <v>2</v>
      </c>
      <c r="I23" s="57" t="s">
        <v>2</v>
      </c>
      <c r="J23" s="57" t="s">
        <v>2</v>
      </c>
      <c r="K23" s="57" t="s">
        <v>2</v>
      </c>
      <c r="L23" s="57" t="s">
        <v>2</v>
      </c>
      <c r="M23" s="56" t="s">
        <v>2</v>
      </c>
      <c r="N23" s="56" t="s">
        <v>2</v>
      </c>
      <c r="O23" s="56" t="s">
        <v>2</v>
      </c>
      <c r="P23" s="56">
        <v>1</v>
      </c>
      <c r="Q23" s="56">
        <v>2</v>
      </c>
      <c r="R23" s="56">
        <v>2</v>
      </c>
      <c r="S23" s="56">
        <v>4</v>
      </c>
      <c r="T23" s="56">
        <v>2</v>
      </c>
      <c r="U23" s="56">
        <v>1</v>
      </c>
      <c r="V23" s="55">
        <v>1</v>
      </c>
      <c r="W23" s="54"/>
    </row>
    <row r="24" spans="1:23" s="14" customFormat="1" ht="17.25" customHeight="1" x14ac:dyDescent="0.55000000000000004">
      <c r="A24" s="17" t="s">
        <v>7</v>
      </c>
      <c r="B24" s="53">
        <v>5</v>
      </c>
      <c r="C24" s="53" t="s">
        <v>2</v>
      </c>
      <c r="D24" s="53" t="s">
        <v>2</v>
      </c>
      <c r="E24" s="53" t="s">
        <v>2</v>
      </c>
      <c r="F24" s="53" t="s">
        <v>2</v>
      </c>
      <c r="G24" s="53" t="s">
        <v>2</v>
      </c>
      <c r="H24" s="53" t="s">
        <v>2</v>
      </c>
      <c r="I24" s="53" t="s">
        <v>2</v>
      </c>
      <c r="J24" s="53" t="s">
        <v>2</v>
      </c>
      <c r="K24" s="53" t="s">
        <v>2</v>
      </c>
      <c r="L24" s="53" t="s">
        <v>2</v>
      </c>
      <c r="M24" s="52" t="s">
        <v>2</v>
      </c>
      <c r="N24" s="52" t="s">
        <v>2</v>
      </c>
      <c r="O24" s="52" t="s">
        <v>2</v>
      </c>
      <c r="P24" s="52" t="s">
        <v>2</v>
      </c>
      <c r="Q24" s="52">
        <v>1</v>
      </c>
      <c r="R24" s="52">
        <v>1</v>
      </c>
      <c r="S24" s="52">
        <v>2</v>
      </c>
      <c r="T24" s="52">
        <v>1</v>
      </c>
      <c r="U24" s="52" t="s">
        <v>2</v>
      </c>
      <c r="V24" s="51">
        <v>1</v>
      </c>
      <c r="W24" s="15"/>
    </row>
    <row r="25" spans="1:23" s="14" customFormat="1" ht="17.25" customHeight="1" x14ac:dyDescent="0.55000000000000004">
      <c r="A25" s="17" t="s">
        <v>6</v>
      </c>
      <c r="B25" s="53">
        <v>4</v>
      </c>
      <c r="C25" s="53" t="s">
        <v>2</v>
      </c>
      <c r="D25" s="53" t="s">
        <v>2</v>
      </c>
      <c r="E25" s="53" t="s">
        <v>2</v>
      </c>
      <c r="F25" s="53" t="s">
        <v>2</v>
      </c>
      <c r="G25" s="53" t="s">
        <v>2</v>
      </c>
      <c r="H25" s="53" t="s">
        <v>2</v>
      </c>
      <c r="I25" s="53" t="s">
        <v>2</v>
      </c>
      <c r="J25" s="53" t="s">
        <v>2</v>
      </c>
      <c r="K25" s="53" t="s">
        <v>2</v>
      </c>
      <c r="L25" s="53" t="s">
        <v>2</v>
      </c>
      <c r="M25" s="52" t="s">
        <v>2</v>
      </c>
      <c r="N25" s="52" t="s">
        <v>2</v>
      </c>
      <c r="O25" s="52" t="s">
        <v>2</v>
      </c>
      <c r="P25" s="52">
        <v>1</v>
      </c>
      <c r="Q25" s="52" t="s">
        <v>2</v>
      </c>
      <c r="R25" s="52">
        <v>1</v>
      </c>
      <c r="S25" s="52" t="s">
        <v>2</v>
      </c>
      <c r="T25" s="52">
        <v>1</v>
      </c>
      <c r="U25" s="52">
        <v>1</v>
      </c>
      <c r="V25" s="51" t="s">
        <v>2</v>
      </c>
      <c r="W25" s="15"/>
    </row>
    <row r="26" spans="1:23" s="14" customFormat="1" ht="17.25" customHeight="1" x14ac:dyDescent="0.55000000000000004">
      <c r="A26" s="17" t="s">
        <v>5</v>
      </c>
      <c r="B26" s="53" t="s">
        <v>2</v>
      </c>
      <c r="C26" s="53" t="s">
        <v>2</v>
      </c>
      <c r="D26" s="53" t="s">
        <v>2</v>
      </c>
      <c r="E26" s="53" t="s">
        <v>2</v>
      </c>
      <c r="F26" s="53" t="s">
        <v>2</v>
      </c>
      <c r="G26" s="53" t="s">
        <v>2</v>
      </c>
      <c r="H26" s="53" t="s">
        <v>2</v>
      </c>
      <c r="I26" s="53" t="s">
        <v>2</v>
      </c>
      <c r="J26" s="53" t="s">
        <v>2</v>
      </c>
      <c r="K26" s="53" t="s">
        <v>2</v>
      </c>
      <c r="L26" s="53" t="s">
        <v>2</v>
      </c>
      <c r="M26" s="52" t="s">
        <v>2</v>
      </c>
      <c r="N26" s="52" t="s">
        <v>2</v>
      </c>
      <c r="O26" s="52" t="s">
        <v>2</v>
      </c>
      <c r="P26" s="52" t="s">
        <v>2</v>
      </c>
      <c r="Q26" s="52" t="s">
        <v>2</v>
      </c>
      <c r="R26" s="52" t="s">
        <v>2</v>
      </c>
      <c r="S26" s="52" t="s">
        <v>2</v>
      </c>
      <c r="T26" s="52" t="s">
        <v>2</v>
      </c>
      <c r="U26" s="52" t="s">
        <v>2</v>
      </c>
      <c r="V26" s="51" t="s">
        <v>2</v>
      </c>
      <c r="W26" s="15"/>
    </row>
    <row r="27" spans="1:23" s="14" customFormat="1" ht="17.25" customHeight="1" x14ac:dyDescent="0.55000000000000004">
      <c r="A27" s="17" t="s">
        <v>4</v>
      </c>
      <c r="B27" s="53">
        <v>1</v>
      </c>
      <c r="C27" s="53" t="s">
        <v>2</v>
      </c>
      <c r="D27" s="53" t="s">
        <v>2</v>
      </c>
      <c r="E27" s="53" t="s">
        <v>2</v>
      </c>
      <c r="F27" s="53" t="s">
        <v>2</v>
      </c>
      <c r="G27" s="53" t="s">
        <v>2</v>
      </c>
      <c r="H27" s="53" t="s">
        <v>2</v>
      </c>
      <c r="I27" s="53" t="s">
        <v>2</v>
      </c>
      <c r="J27" s="53" t="s">
        <v>2</v>
      </c>
      <c r="K27" s="53" t="s">
        <v>2</v>
      </c>
      <c r="L27" s="53" t="s">
        <v>2</v>
      </c>
      <c r="M27" s="52" t="s">
        <v>2</v>
      </c>
      <c r="N27" s="52" t="s">
        <v>2</v>
      </c>
      <c r="O27" s="52" t="s">
        <v>2</v>
      </c>
      <c r="P27" s="52" t="s">
        <v>2</v>
      </c>
      <c r="Q27" s="52">
        <v>1</v>
      </c>
      <c r="R27" s="52" t="s">
        <v>2</v>
      </c>
      <c r="S27" s="52" t="s">
        <v>2</v>
      </c>
      <c r="T27" s="52" t="s">
        <v>2</v>
      </c>
      <c r="U27" s="52" t="s">
        <v>2</v>
      </c>
      <c r="V27" s="51" t="s">
        <v>2</v>
      </c>
      <c r="W27" s="15"/>
    </row>
    <row r="28" spans="1:23" s="14" customFormat="1" ht="17.25" customHeight="1" x14ac:dyDescent="0.55000000000000004">
      <c r="A28" s="17" t="s">
        <v>3</v>
      </c>
      <c r="B28" s="53">
        <v>2</v>
      </c>
      <c r="C28" s="53" t="s">
        <v>2</v>
      </c>
      <c r="D28" s="53" t="s">
        <v>2</v>
      </c>
      <c r="E28" s="53" t="s">
        <v>2</v>
      </c>
      <c r="F28" s="53" t="s">
        <v>2</v>
      </c>
      <c r="G28" s="53" t="s">
        <v>2</v>
      </c>
      <c r="H28" s="53" t="s">
        <v>2</v>
      </c>
      <c r="I28" s="53" t="s">
        <v>2</v>
      </c>
      <c r="J28" s="53" t="s">
        <v>2</v>
      </c>
      <c r="K28" s="53" t="s">
        <v>2</v>
      </c>
      <c r="L28" s="53" t="s">
        <v>2</v>
      </c>
      <c r="M28" s="52" t="s">
        <v>2</v>
      </c>
      <c r="N28" s="52" t="s">
        <v>2</v>
      </c>
      <c r="O28" s="52" t="s">
        <v>2</v>
      </c>
      <c r="P28" s="52" t="s">
        <v>2</v>
      </c>
      <c r="Q28" s="52" t="s">
        <v>2</v>
      </c>
      <c r="R28" s="52" t="s">
        <v>2</v>
      </c>
      <c r="S28" s="52">
        <v>2</v>
      </c>
      <c r="T28" s="52" t="s">
        <v>2</v>
      </c>
      <c r="U28" s="52" t="s">
        <v>2</v>
      </c>
      <c r="V28" s="51" t="s">
        <v>2</v>
      </c>
      <c r="W28" s="15"/>
    </row>
    <row r="29" spans="1:23" s="5" customFormat="1" ht="12" customHeight="1" x14ac:dyDescent="0.55000000000000004">
      <c r="A29" s="13" t="s">
        <v>1</v>
      </c>
      <c r="B29" s="12"/>
      <c r="C29" s="12"/>
      <c r="D29" s="12"/>
      <c r="E29" s="12"/>
      <c r="F29" s="12"/>
      <c r="G29" s="12"/>
      <c r="H29" s="12"/>
      <c r="I29" s="12"/>
      <c r="J29" s="12"/>
      <c r="K29" s="12"/>
      <c r="L29" s="12"/>
      <c r="M29" s="12"/>
      <c r="N29" s="12"/>
      <c r="O29" s="12"/>
      <c r="P29" s="9"/>
      <c r="Q29" s="9"/>
    </row>
    <row r="30" spans="1:23" s="5" customFormat="1" ht="28.5" customHeight="1" x14ac:dyDescent="0.55000000000000004">
      <c r="A30" s="50" t="s">
        <v>52</v>
      </c>
      <c r="B30" s="50"/>
      <c r="C30" s="50"/>
      <c r="D30" s="50"/>
      <c r="E30" s="50"/>
      <c r="F30" s="50"/>
      <c r="G30" s="50"/>
      <c r="H30" s="50"/>
      <c r="I30" s="50"/>
      <c r="J30" s="50"/>
      <c r="K30" s="50"/>
      <c r="L30" s="50"/>
      <c r="M30" s="50"/>
      <c r="N30" s="50"/>
      <c r="O30" s="50"/>
      <c r="P30" s="50"/>
      <c r="Q30" s="50"/>
      <c r="R30" s="50"/>
      <c r="S30" s="50"/>
      <c r="T30" s="50"/>
      <c r="U30" s="50"/>
      <c r="V30" s="50"/>
    </row>
    <row r="31" spans="1:23" s="5" customFormat="1" ht="12" customHeight="1" x14ac:dyDescent="0.55000000000000004">
      <c r="A31" s="8"/>
      <c r="B31" s="7"/>
      <c r="C31" s="7"/>
      <c r="D31" s="7"/>
      <c r="E31" s="7"/>
      <c r="F31" s="7"/>
      <c r="G31" s="7"/>
      <c r="H31" s="7"/>
      <c r="I31" s="7"/>
      <c r="J31" s="7"/>
      <c r="K31" s="7"/>
      <c r="L31" s="7"/>
      <c r="M31" s="7"/>
      <c r="N31" s="7"/>
      <c r="O31" s="7"/>
      <c r="P31" s="7"/>
      <c r="Q31" s="7"/>
    </row>
    <row r="32" spans="1:23" s="5" customFormat="1" ht="12" customHeight="1" x14ac:dyDescent="0.55000000000000004">
      <c r="A32" s="8"/>
      <c r="B32" s="7"/>
      <c r="C32" s="7"/>
      <c r="D32" s="7"/>
      <c r="E32" s="7"/>
      <c r="F32" s="7"/>
      <c r="G32" s="7"/>
      <c r="H32" s="7"/>
      <c r="I32" s="7"/>
      <c r="J32" s="7"/>
      <c r="K32" s="7"/>
      <c r="L32" s="7"/>
      <c r="M32" s="7"/>
      <c r="N32" s="7"/>
      <c r="O32" s="7"/>
      <c r="P32" s="7"/>
      <c r="Q32" s="7"/>
    </row>
    <row r="33" spans="1:22" s="5" customFormat="1" ht="12" customHeight="1" x14ac:dyDescent="0.55000000000000004">
      <c r="A33" s="8"/>
      <c r="B33" s="7"/>
      <c r="C33" s="7"/>
      <c r="D33" s="7"/>
      <c r="E33" s="7"/>
      <c r="F33" s="7"/>
      <c r="G33" s="7"/>
      <c r="H33" s="7"/>
      <c r="I33" s="7"/>
      <c r="J33" s="7"/>
      <c r="K33" s="7"/>
      <c r="L33" s="7"/>
      <c r="M33" s="7"/>
      <c r="N33" s="7"/>
      <c r="O33" s="7"/>
      <c r="P33" s="7"/>
      <c r="Q33" s="7"/>
    </row>
    <row r="34" spans="1:22" s="5" customFormat="1" ht="14.25" customHeight="1" x14ac:dyDescent="0.55000000000000004">
      <c r="A34" s="6"/>
      <c r="B34" s="6"/>
      <c r="C34" s="6"/>
      <c r="D34" s="6"/>
      <c r="E34" s="6"/>
      <c r="F34" s="6"/>
      <c r="G34" s="6"/>
      <c r="H34" s="6"/>
      <c r="I34" s="6"/>
      <c r="J34" s="6"/>
      <c r="K34" s="6"/>
      <c r="L34" s="6"/>
      <c r="M34" s="6"/>
      <c r="N34" s="6"/>
      <c r="O34" s="6"/>
      <c r="P34" s="6"/>
      <c r="Q34" s="6"/>
      <c r="R34" s="6"/>
      <c r="S34" s="6"/>
      <c r="T34" s="6"/>
      <c r="U34" s="6"/>
      <c r="V34" s="6"/>
    </row>
    <row r="35" spans="1:22" ht="12" customHeight="1" x14ac:dyDescent="0.45"/>
  </sheetData>
  <mergeCells count="2">
    <mergeCell ref="A30:V30"/>
    <mergeCell ref="A34:V34"/>
  </mergeCells>
  <phoneticPr fontId="3"/>
  <pageMargins left="0.78740157480314965" right="0.78740157480314965" top="0.78740157480314965" bottom="0.78740157480314965" header="0" footer="0"/>
  <pageSetup paperSize="9" scale="86" fitToHeight="0" pageOrder="overThenDown" orientation="landscape" r:id="rId1"/>
  <headerFooter alignWithMargins="0"/>
  <rowBreaks count="3" manualBreakCount="3">
    <brk id="10017" min="286" max="27697" man="1"/>
    <brk id="16525" min="282" max="36097" man="1"/>
    <brk id="22817" min="278" max="425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9"/>
  <sheetViews>
    <sheetView showGridLines="0" showOutlineSymbols="0" view="pageBreakPreview" zoomScaleNormal="75" workbookViewId="0">
      <pane xSplit="1" ySplit="11" topLeftCell="B12" activePane="bottomRight" state="frozen"/>
      <selection activeCell="E10" sqref="E10"/>
      <selection pane="topRight" activeCell="E10" sqref="E10"/>
      <selection pane="bottomLeft" activeCell="E10" sqref="E10"/>
      <selection pane="bottomRight" activeCell="E10" sqref="E10"/>
    </sheetView>
  </sheetViews>
  <sheetFormatPr defaultColWidth="8.26953125" defaultRowHeight="15" x14ac:dyDescent="0.45"/>
  <cols>
    <col min="1" max="1" width="11.7265625" style="2" customWidth="1"/>
    <col min="2" max="10" width="8" style="1" customWidth="1"/>
    <col min="11" max="11" width="5" style="1" customWidth="1"/>
    <col min="12" max="12" width="11.6328125" style="1" customWidth="1"/>
    <col min="13" max="16384" width="8.26953125" style="1"/>
  </cols>
  <sheetData>
    <row r="1" spans="1:15" s="5" customFormat="1" ht="13.5" customHeight="1" x14ac:dyDescent="0.55000000000000004">
      <c r="A1" s="111" t="s">
        <v>66</v>
      </c>
      <c r="B1" s="111"/>
      <c r="C1" s="111"/>
      <c r="D1" s="111"/>
      <c r="E1" s="111"/>
      <c r="F1" s="111"/>
      <c r="G1" s="111"/>
      <c r="H1" s="108"/>
      <c r="I1" s="108"/>
      <c r="J1" s="110" t="s">
        <v>50</v>
      </c>
      <c r="K1" s="109"/>
      <c r="L1" s="11"/>
      <c r="M1" s="108"/>
      <c r="N1" s="108"/>
      <c r="O1" s="108"/>
    </row>
    <row r="2" spans="1:15" s="5" customFormat="1" ht="15" customHeight="1" x14ac:dyDescent="0.55000000000000004">
      <c r="A2" s="107"/>
      <c r="B2" s="106" t="s">
        <v>65</v>
      </c>
      <c r="C2" s="105"/>
      <c r="D2" s="105"/>
      <c r="E2" s="105"/>
      <c r="F2" s="105"/>
      <c r="G2" s="105"/>
      <c r="H2" s="105"/>
      <c r="I2" s="104"/>
      <c r="J2" s="103" t="s">
        <v>64</v>
      </c>
      <c r="K2" s="97"/>
      <c r="L2" s="96"/>
    </row>
    <row r="3" spans="1:15" s="34" customFormat="1" ht="15" customHeight="1" x14ac:dyDescent="0.55000000000000004">
      <c r="A3" s="100"/>
      <c r="B3" s="94" t="s">
        <v>49</v>
      </c>
      <c r="C3" s="94" t="s">
        <v>63</v>
      </c>
      <c r="D3" s="94"/>
      <c r="E3" s="94"/>
      <c r="F3" s="94"/>
      <c r="G3" s="94"/>
      <c r="H3" s="94"/>
      <c r="I3" s="102" t="s">
        <v>62</v>
      </c>
      <c r="J3" s="101"/>
      <c r="K3" s="97"/>
      <c r="L3" s="96"/>
    </row>
    <row r="4" spans="1:15" s="34" customFormat="1" ht="28.5" customHeight="1" x14ac:dyDescent="0.55000000000000004">
      <c r="A4" s="100"/>
      <c r="B4" s="94"/>
      <c r="C4" s="94" t="s">
        <v>49</v>
      </c>
      <c r="D4" s="94" t="s">
        <v>61</v>
      </c>
      <c r="E4" s="94"/>
      <c r="F4" s="94"/>
      <c r="G4" s="94" t="s">
        <v>60</v>
      </c>
      <c r="H4" s="94" t="s">
        <v>59</v>
      </c>
      <c r="I4" s="99"/>
      <c r="J4" s="98"/>
      <c r="K4" s="97"/>
      <c r="L4" s="96"/>
    </row>
    <row r="5" spans="1:15" s="34" customFormat="1" ht="39" customHeight="1" x14ac:dyDescent="0.55000000000000004">
      <c r="A5" s="95"/>
      <c r="B5" s="94"/>
      <c r="C5" s="94"/>
      <c r="D5" s="38" t="s">
        <v>49</v>
      </c>
      <c r="E5" s="38" t="s">
        <v>58</v>
      </c>
      <c r="F5" s="38" t="s">
        <v>57</v>
      </c>
      <c r="G5" s="94"/>
      <c r="H5" s="94"/>
      <c r="I5" s="93"/>
      <c r="J5" s="38" t="s">
        <v>56</v>
      </c>
      <c r="K5" s="92"/>
      <c r="L5" s="91"/>
    </row>
    <row r="6" spans="1:15" s="88" customFormat="1" ht="17.25" customHeight="1" x14ac:dyDescent="0.55000000000000004">
      <c r="A6" s="31" t="s">
        <v>28</v>
      </c>
      <c r="B6" s="82">
        <f>IF(SUM(C6,I6)=0,"-",SUM(C6,I6))</f>
        <v>16789</v>
      </c>
      <c r="C6" s="82">
        <f>IF(SUM(D6,G6:H6)=0,"-",SUM(D6,G6:H6))</f>
        <v>13011</v>
      </c>
      <c r="D6" s="82">
        <f>IF(SUM(E6:F6)=0,"-",SUM(E6:F6))</f>
        <v>6359</v>
      </c>
      <c r="E6" s="22">
        <v>6031</v>
      </c>
      <c r="F6" s="22">
        <v>328</v>
      </c>
      <c r="G6" s="22">
        <v>4868</v>
      </c>
      <c r="H6" s="22">
        <v>1784</v>
      </c>
      <c r="I6" s="22">
        <v>3778</v>
      </c>
      <c r="J6" s="22">
        <v>7255</v>
      </c>
      <c r="K6" s="87"/>
      <c r="L6" s="86"/>
      <c r="M6" s="90"/>
      <c r="N6" s="89"/>
      <c r="O6" s="89"/>
    </row>
    <row r="7" spans="1:15" s="88" customFormat="1" ht="17.25" customHeight="1" x14ac:dyDescent="0.55000000000000004">
      <c r="A7" s="31" t="s">
        <v>27</v>
      </c>
      <c r="B7" s="82">
        <f>IF(SUM(C7,I7)=0,"-",SUM(C7,I7))</f>
        <v>461</v>
      </c>
      <c r="C7" s="82">
        <f>IF(SUM(D7,G7:H7)=0,"-",SUM(D7,G7:H7))</f>
        <v>348</v>
      </c>
      <c r="D7" s="82">
        <f>IF(SUM(E7:F7)=0,"-",SUM(E7:F7))</f>
        <v>170</v>
      </c>
      <c r="E7" s="22">
        <v>167</v>
      </c>
      <c r="F7" s="22">
        <v>3</v>
      </c>
      <c r="G7" s="22">
        <v>142</v>
      </c>
      <c r="H7" s="22">
        <v>36</v>
      </c>
      <c r="I7" s="22">
        <v>113</v>
      </c>
      <c r="J7" s="22">
        <v>222</v>
      </c>
      <c r="K7" s="87"/>
      <c r="L7" s="86"/>
      <c r="M7" s="90"/>
      <c r="N7" s="89"/>
      <c r="O7" s="89"/>
    </row>
    <row r="8" spans="1:15" s="88" customFormat="1" ht="17.25" customHeight="1" x14ac:dyDescent="0.55000000000000004">
      <c r="A8" s="31" t="s">
        <v>26</v>
      </c>
      <c r="B8" s="82">
        <f>SUM(B9:B10)</f>
        <v>50</v>
      </c>
      <c r="C8" s="82">
        <f>SUM(C9:C10)</f>
        <v>37</v>
      </c>
      <c r="D8" s="82">
        <f>SUM(D9:D10)</f>
        <v>22</v>
      </c>
      <c r="E8" s="82">
        <f>SUM(E9:E10)</f>
        <v>22</v>
      </c>
      <c r="F8" s="82">
        <f>SUM(F9:F10)</f>
        <v>0</v>
      </c>
      <c r="G8" s="82">
        <f>SUM(G9:G10)</f>
        <v>13</v>
      </c>
      <c r="H8" s="82">
        <f>SUM(H9:H10)</f>
        <v>2</v>
      </c>
      <c r="I8" s="82">
        <f>SUM(I9:I10)</f>
        <v>13</v>
      </c>
      <c r="J8" s="82">
        <f>SUM(J9:J10)</f>
        <v>7</v>
      </c>
      <c r="K8" s="87"/>
      <c r="L8" s="86"/>
      <c r="M8" s="90"/>
      <c r="N8" s="89"/>
      <c r="O8" s="89"/>
    </row>
    <row r="9" spans="1:15" s="14" customFormat="1" ht="17.25" customHeight="1" x14ac:dyDescent="0.55000000000000004">
      <c r="A9" s="20" t="s">
        <v>25</v>
      </c>
      <c r="B9" s="77">
        <f>IF(SUM(C9,I9)=0,"-",SUM(C9,I9))</f>
        <v>27</v>
      </c>
      <c r="C9" s="57">
        <f>IF(SUM(D9,G9:H9)=0,"-",SUM(D9,G9:H9))</f>
        <v>17</v>
      </c>
      <c r="D9" s="77">
        <f>IF(SUM(E9:F9)=0,"-",SUM(E9:F9))</f>
        <v>8</v>
      </c>
      <c r="E9" s="57">
        <v>8</v>
      </c>
      <c r="F9" s="57">
        <v>0</v>
      </c>
      <c r="G9" s="57">
        <v>7</v>
      </c>
      <c r="H9" s="57">
        <v>2</v>
      </c>
      <c r="I9" s="57">
        <v>10</v>
      </c>
      <c r="J9" s="57">
        <v>5</v>
      </c>
      <c r="K9" s="71"/>
      <c r="L9" s="68"/>
      <c r="M9" s="67"/>
      <c r="N9" s="66"/>
    </row>
    <row r="10" spans="1:15" s="14" customFormat="1" ht="17.25" customHeight="1" x14ac:dyDescent="0.55000000000000004">
      <c r="A10" s="20" t="s">
        <v>24</v>
      </c>
      <c r="B10" s="77">
        <f>IF(SUM(C10,I10)=0,"-",SUM(C10,I10))</f>
        <v>23</v>
      </c>
      <c r="C10" s="57">
        <f>IF(SUM(D10,G10:H10)=0,"-",SUM(D10,G10:H10))</f>
        <v>20</v>
      </c>
      <c r="D10" s="77">
        <f>IF(SUM(E10:F10)=0,"-",SUM(E10:F10))</f>
        <v>14</v>
      </c>
      <c r="E10" s="57">
        <f>SUM(E11:E18)</f>
        <v>14</v>
      </c>
      <c r="F10" s="57">
        <f>SUM(F11:F18)</f>
        <v>0</v>
      </c>
      <c r="G10" s="57">
        <f>SUM(G11:G18)</f>
        <v>6</v>
      </c>
      <c r="H10" s="57">
        <f>SUM(H11:H18)</f>
        <v>0</v>
      </c>
      <c r="I10" s="57">
        <f>SUM(I11:I18)</f>
        <v>3</v>
      </c>
      <c r="J10" s="57">
        <f>SUM(J11:J18)</f>
        <v>2</v>
      </c>
      <c r="K10" s="71"/>
      <c r="L10" s="68"/>
      <c r="M10" s="67"/>
      <c r="N10" s="66"/>
    </row>
    <row r="11" spans="1:15" s="14" customFormat="1" ht="17.25" customHeight="1" x14ac:dyDescent="0.55000000000000004">
      <c r="A11" s="26" t="s">
        <v>23</v>
      </c>
      <c r="B11" s="72">
        <f>IF(SUM(C11,I11)=0,"-",SUM(C11,I11))</f>
        <v>13</v>
      </c>
      <c r="C11" s="72">
        <f>IF(SUM(D11,G11:H11)=0,"-",SUM(D11,G11:H11))</f>
        <v>11</v>
      </c>
      <c r="D11" s="72">
        <f>IF(SUM(E11:F11)=0,"-",SUM(E11:F11))</f>
        <v>8</v>
      </c>
      <c r="E11" s="16">
        <v>8</v>
      </c>
      <c r="F11" s="16" t="s">
        <v>2</v>
      </c>
      <c r="G11" s="16">
        <v>3</v>
      </c>
      <c r="H11" s="16" t="s">
        <v>2</v>
      </c>
      <c r="I11" s="16">
        <v>2</v>
      </c>
      <c r="J11" s="16">
        <v>1</v>
      </c>
      <c r="K11" s="87"/>
      <c r="L11" s="86"/>
      <c r="M11" s="85"/>
      <c r="N11" s="84"/>
      <c r="O11" s="84"/>
    </row>
    <row r="12" spans="1:15" s="14" customFormat="1" ht="17.25" customHeight="1" x14ac:dyDescent="0.55000000000000004">
      <c r="A12" s="26" t="s">
        <v>22</v>
      </c>
      <c r="B12" s="72">
        <f>IF(SUM(C12,I12)=0,"-",SUM(C12,I12))</f>
        <v>5</v>
      </c>
      <c r="C12" s="53">
        <f>IF(SUM(D12,G12:H12)=0,"-",SUM(D12,G12:H12))</f>
        <v>5</v>
      </c>
      <c r="D12" s="72">
        <f>IF(SUM(E12:F12)=0,"-",SUM(E12:F12))</f>
        <v>3</v>
      </c>
      <c r="E12" s="53">
        <v>3</v>
      </c>
      <c r="F12" s="53">
        <v>0</v>
      </c>
      <c r="G12" s="53">
        <v>2</v>
      </c>
      <c r="H12" s="53">
        <v>0</v>
      </c>
      <c r="I12" s="53">
        <v>0</v>
      </c>
      <c r="J12" s="53">
        <v>1</v>
      </c>
      <c r="K12" s="71"/>
      <c r="L12" s="68"/>
      <c r="M12" s="67"/>
      <c r="N12" s="66"/>
    </row>
    <row r="13" spans="1:15" s="14" customFormat="1" ht="17.25" customHeight="1" x14ac:dyDescent="0.55000000000000004">
      <c r="A13" s="26" t="s">
        <v>21</v>
      </c>
      <c r="B13" s="72">
        <f>IF(SUM(C13,I13)=0,"-",SUM(C13,I13))</f>
        <v>2</v>
      </c>
      <c r="C13" s="53">
        <f>IF(SUM(D13,G13:H13)=0,"-",SUM(D13,G13:H13))</f>
        <v>2</v>
      </c>
      <c r="D13" s="53">
        <f>IF(SUM(E13:F13)=0,"-",SUM(E13:F13))</f>
        <v>1</v>
      </c>
      <c r="E13" s="53">
        <v>1</v>
      </c>
      <c r="F13" s="53">
        <v>0</v>
      </c>
      <c r="G13" s="53">
        <v>1</v>
      </c>
      <c r="H13" s="53">
        <v>0</v>
      </c>
      <c r="I13" s="53">
        <v>0</v>
      </c>
      <c r="J13" s="53">
        <v>0</v>
      </c>
      <c r="K13" s="71"/>
      <c r="L13" s="68"/>
      <c r="M13" s="67"/>
      <c r="N13" s="66"/>
    </row>
    <row r="14" spans="1:15" s="14" customFormat="1" ht="17.25" customHeight="1" x14ac:dyDescent="0.55000000000000004">
      <c r="A14" s="26" t="s">
        <v>20</v>
      </c>
      <c r="B14" s="72">
        <f>IF(SUM(C14,I14)=0,"-",SUM(C14,I14))</f>
        <v>1</v>
      </c>
      <c r="C14" s="53">
        <f>IF(SUM(D14,G14:H14)=0,"-",SUM(D14,G14:H14))</f>
        <v>1</v>
      </c>
      <c r="D14" s="53">
        <f>IF(SUM(E14:F14)=0,"-",SUM(E14:F14))</f>
        <v>1</v>
      </c>
      <c r="E14" s="53">
        <v>1</v>
      </c>
      <c r="F14" s="53">
        <v>0</v>
      </c>
      <c r="G14" s="53">
        <v>0</v>
      </c>
      <c r="H14" s="53">
        <v>0</v>
      </c>
      <c r="I14" s="53">
        <v>0</v>
      </c>
      <c r="J14" s="53">
        <v>0</v>
      </c>
      <c r="K14" s="71"/>
      <c r="L14" s="68"/>
      <c r="M14" s="67"/>
      <c r="N14" s="66"/>
    </row>
    <row r="15" spans="1:15" s="14" customFormat="1" ht="17.25" customHeight="1" x14ac:dyDescent="0.55000000000000004">
      <c r="A15" s="26" t="s">
        <v>19</v>
      </c>
      <c r="B15" s="72" t="str">
        <f>IF(SUM(C15,I15)=0,"-",SUM(C15,I15))</f>
        <v>-</v>
      </c>
      <c r="C15" s="53" t="str">
        <f>IF(SUM(D15,G15:H15)=0,"-",SUM(D15,G15:H15))</f>
        <v>-</v>
      </c>
      <c r="D15" s="53" t="str">
        <f>IF(SUM(E15:F15)=0,"-",SUM(E15:F15))</f>
        <v>-</v>
      </c>
      <c r="E15" s="53">
        <v>0</v>
      </c>
      <c r="F15" s="53">
        <v>0</v>
      </c>
      <c r="G15" s="53">
        <v>0</v>
      </c>
      <c r="H15" s="53">
        <v>0</v>
      </c>
      <c r="I15" s="53">
        <v>0</v>
      </c>
      <c r="J15" s="53">
        <v>0</v>
      </c>
      <c r="K15" s="71"/>
      <c r="L15" s="68"/>
      <c r="M15" s="67"/>
      <c r="N15" s="66"/>
    </row>
    <row r="16" spans="1:15" s="14" customFormat="1" ht="17.25" customHeight="1" x14ac:dyDescent="0.55000000000000004">
      <c r="A16" s="26" t="s">
        <v>18</v>
      </c>
      <c r="B16" s="72" t="str">
        <f>IF(SUM(C16,I16)=0,"-",SUM(C16,I16))</f>
        <v>-</v>
      </c>
      <c r="C16" s="53" t="str">
        <f>IF(SUM(D16,G16:H16)=0,"-",SUM(D16,G16:H16))</f>
        <v>-</v>
      </c>
      <c r="D16" s="53" t="str">
        <f>IF(SUM(E16:F16)=0,"-",SUM(E16:F16))</f>
        <v>-</v>
      </c>
      <c r="E16" s="53">
        <v>0</v>
      </c>
      <c r="F16" s="53">
        <v>0</v>
      </c>
      <c r="G16" s="53">
        <v>0</v>
      </c>
      <c r="H16" s="53">
        <v>0</v>
      </c>
      <c r="I16" s="53">
        <v>0</v>
      </c>
      <c r="J16" s="53">
        <v>0</v>
      </c>
      <c r="K16" s="71"/>
      <c r="L16" s="68"/>
      <c r="M16" s="67"/>
      <c r="N16" s="66"/>
    </row>
    <row r="17" spans="1:14" s="14" customFormat="1" ht="17.25" customHeight="1" x14ac:dyDescent="0.55000000000000004">
      <c r="A17" s="26" t="s">
        <v>17</v>
      </c>
      <c r="B17" s="72">
        <f>IF(SUM(C17,I17)=0,"-",SUM(C17,I17))</f>
        <v>2</v>
      </c>
      <c r="C17" s="53">
        <f>IF(SUM(D17,G17:H17)=0,"-",SUM(D17,G17:H17))</f>
        <v>1</v>
      </c>
      <c r="D17" s="53">
        <f>IF(SUM(E17:F17)=0,"-",SUM(E17:F17))</f>
        <v>1</v>
      </c>
      <c r="E17" s="53">
        <v>1</v>
      </c>
      <c r="F17" s="53">
        <v>0</v>
      </c>
      <c r="G17" s="53">
        <v>0</v>
      </c>
      <c r="H17" s="53">
        <v>0</v>
      </c>
      <c r="I17" s="53">
        <v>1</v>
      </c>
      <c r="J17" s="53">
        <v>0</v>
      </c>
      <c r="K17" s="71"/>
      <c r="L17" s="68"/>
      <c r="M17" s="67"/>
      <c r="N17" s="66"/>
    </row>
    <row r="18" spans="1:14" s="14" customFormat="1" ht="17.25" customHeight="1" x14ac:dyDescent="0.55000000000000004">
      <c r="A18" s="26" t="s">
        <v>16</v>
      </c>
      <c r="B18" s="72" t="str">
        <f>IF(SUM(C18,I18)=0,"-",SUM(C18,I18))</f>
        <v>-</v>
      </c>
      <c r="C18" s="53" t="str">
        <f>IF(SUM(D18,G18:H18)=0,"-",SUM(D18,G18:H18))</f>
        <v>-</v>
      </c>
      <c r="D18" s="53" t="str">
        <f>IF(SUM(E18:F18)=0,"-",SUM(E18:F18))</f>
        <v>-</v>
      </c>
      <c r="E18" s="53">
        <v>0</v>
      </c>
      <c r="F18" s="53">
        <v>0</v>
      </c>
      <c r="G18" s="53">
        <v>0</v>
      </c>
      <c r="H18" s="53">
        <v>0</v>
      </c>
      <c r="I18" s="53">
        <v>0</v>
      </c>
      <c r="J18" s="53">
        <v>0</v>
      </c>
      <c r="K18" s="71"/>
      <c r="L18" s="68"/>
      <c r="M18" s="67"/>
      <c r="N18" s="66"/>
    </row>
    <row r="19" spans="1:14" s="21" customFormat="1" ht="47.5" customHeight="1" x14ac:dyDescent="0.55000000000000004">
      <c r="A19" s="83" t="s">
        <v>15</v>
      </c>
      <c r="B19" s="82">
        <f>B20</f>
        <v>2</v>
      </c>
      <c r="C19" s="61">
        <f>C20</f>
        <v>2</v>
      </c>
      <c r="D19" s="61">
        <f>D20</f>
        <v>2</v>
      </c>
      <c r="E19" s="61">
        <f>E20</f>
        <v>2</v>
      </c>
      <c r="F19" s="61" t="str">
        <f>F20</f>
        <v>-</v>
      </c>
      <c r="G19" s="61" t="str">
        <f>G20</f>
        <v>-</v>
      </c>
      <c r="H19" s="61" t="str">
        <f>H20</f>
        <v>-</v>
      </c>
      <c r="I19" s="61" t="str">
        <f>I20</f>
        <v>-</v>
      </c>
      <c r="J19" s="61" t="str">
        <f>J20</f>
        <v>-</v>
      </c>
      <c r="K19" s="81"/>
      <c r="L19" s="80"/>
      <c r="M19" s="79"/>
      <c r="N19" s="78"/>
    </row>
    <row r="20" spans="1:14" s="18" customFormat="1" ht="17.25" customHeight="1" x14ac:dyDescent="0.55000000000000004">
      <c r="A20" s="27" t="s">
        <v>14</v>
      </c>
      <c r="B20" s="77">
        <f>IF(SUM(C20,I20)=0,"-",SUM(C20,I20))</f>
        <v>2</v>
      </c>
      <c r="C20" s="57">
        <f>IF(SUM(D20,G20:H20)=0,"-",SUM(D20,G20:H20))</f>
        <v>2</v>
      </c>
      <c r="D20" s="57">
        <f>IF(SUM(E20:F20)=0,"-",SUM(E20:F20))</f>
        <v>2</v>
      </c>
      <c r="E20" s="57">
        <f>IF(SUM(E21:E24)=0,"-",SUM(E21:E24))</f>
        <v>2</v>
      </c>
      <c r="F20" s="57" t="str">
        <f>IF(SUM(F21:F24)=0,"-",SUM(F21:F24))</f>
        <v>-</v>
      </c>
      <c r="G20" s="57" t="str">
        <f>IF(SUM(G21:G24)=0,"-",SUM(G21:G24))</f>
        <v>-</v>
      </c>
      <c r="H20" s="57" t="str">
        <f>IF(SUM(H21:H24)=0,"-",SUM(H21:H24))</f>
        <v>-</v>
      </c>
      <c r="I20" s="57" t="str">
        <f>IF(SUM(I21:I24)=0,"-",SUM(I21:I24))</f>
        <v>-</v>
      </c>
      <c r="J20" s="57" t="str">
        <f>IF(SUM(J21:J24)=0,"-",SUM(J21:J24))</f>
        <v>-</v>
      </c>
      <c r="K20" s="76"/>
      <c r="L20" s="75"/>
      <c r="M20" s="74"/>
      <c r="N20" s="73"/>
    </row>
    <row r="21" spans="1:14" s="14" customFormat="1" ht="17.25" customHeight="1" x14ac:dyDescent="0.55000000000000004">
      <c r="A21" s="26" t="s">
        <v>13</v>
      </c>
      <c r="B21" s="72">
        <f>IF(SUM(C21,I21)=0,"-",SUM(C21,I21))</f>
        <v>2</v>
      </c>
      <c r="C21" s="53">
        <f>IF(SUM(D21,G21:H21)=0,"-",SUM(D21,G21:H21))</f>
        <v>2</v>
      </c>
      <c r="D21" s="53">
        <f>IF(SUM(E21:F21)=0,"-",SUM(E21:F21))</f>
        <v>2</v>
      </c>
      <c r="E21" s="53">
        <v>2</v>
      </c>
      <c r="F21" s="53" t="s">
        <v>2</v>
      </c>
      <c r="G21" s="53" t="s">
        <v>2</v>
      </c>
      <c r="H21" s="53" t="s">
        <v>2</v>
      </c>
      <c r="I21" s="53" t="s">
        <v>2</v>
      </c>
      <c r="J21" s="53" t="s">
        <v>2</v>
      </c>
      <c r="K21" s="71"/>
      <c r="L21" s="68"/>
      <c r="M21" s="67"/>
      <c r="N21" s="66"/>
    </row>
    <row r="22" spans="1:14" s="14" customFormat="1" ht="17.25" customHeight="1" x14ac:dyDescent="0.55000000000000004">
      <c r="A22" s="17" t="s">
        <v>12</v>
      </c>
      <c r="B22" s="72" t="s">
        <v>2</v>
      </c>
      <c r="C22" s="53" t="s">
        <v>2</v>
      </c>
      <c r="D22" s="53" t="s">
        <v>2</v>
      </c>
      <c r="E22" s="53" t="s">
        <v>2</v>
      </c>
      <c r="F22" s="53" t="s">
        <v>2</v>
      </c>
      <c r="G22" s="53" t="s">
        <v>2</v>
      </c>
      <c r="H22" s="53" t="s">
        <v>2</v>
      </c>
      <c r="I22" s="53" t="s">
        <v>2</v>
      </c>
      <c r="J22" s="53" t="s">
        <v>2</v>
      </c>
      <c r="K22" s="71"/>
      <c r="L22" s="68"/>
      <c r="M22" s="67"/>
      <c r="N22" s="66"/>
    </row>
    <row r="23" spans="1:14" s="14" customFormat="1" ht="17.25" customHeight="1" x14ac:dyDescent="0.55000000000000004">
      <c r="A23" s="17" t="s">
        <v>11</v>
      </c>
      <c r="B23" s="72" t="s">
        <v>2</v>
      </c>
      <c r="C23" s="53" t="s">
        <v>2</v>
      </c>
      <c r="D23" s="53" t="s">
        <v>2</v>
      </c>
      <c r="E23" s="53" t="s">
        <v>2</v>
      </c>
      <c r="F23" s="53" t="s">
        <v>2</v>
      </c>
      <c r="G23" s="53" t="s">
        <v>2</v>
      </c>
      <c r="H23" s="53" t="s">
        <v>2</v>
      </c>
      <c r="I23" s="53" t="s">
        <v>2</v>
      </c>
      <c r="J23" s="53" t="s">
        <v>2</v>
      </c>
      <c r="K23" s="71"/>
      <c r="L23" s="68"/>
      <c r="M23" s="67"/>
      <c r="N23" s="66"/>
    </row>
    <row r="24" spans="1:14" s="14" customFormat="1" ht="17.25" customHeight="1" x14ac:dyDescent="0.55000000000000004">
      <c r="A24" s="17" t="s">
        <v>10</v>
      </c>
      <c r="B24" s="72" t="s">
        <v>2</v>
      </c>
      <c r="C24" s="53" t="s">
        <v>2</v>
      </c>
      <c r="D24" s="53" t="s">
        <v>2</v>
      </c>
      <c r="E24" s="53" t="s">
        <v>2</v>
      </c>
      <c r="F24" s="53" t="s">
        <v>2</v>
      </c>
      <c r="G24" s="53" t="s">
        <v>2</v>
      </c>
      <c r="H24" s="53" t="s">
        <v>2</v>
      </c>
      <c r="I24" s="53" t="s">
        <v>2</v>
      </c>
      <c r="J24" s="53" t="s">
        <v>2</v>
      </c>
      <c r="K24" s="71"/>
      <c r="L24" s="68"/>
      <c r="M24" s="67"/>
      <c r="N24" s="66"/>
    </row>
    <row r="25" spans="1:14" s="21" customFormat="1" ht="47.5" customHeight="1" x14ac:dyDescent="0.55000000000000004">
      <c r="A25" s="23" t="s">
        <v>9</v>
      </c>
      <c r="B25" s="82">
        <f>B26</f>
        <v>9</v>
      </c>
      <c r="C25" s="61">
        <f>C26</f>
        <v>3</v>
      </c>
      <c r="D25" s="61">
        <f>D26</f>
        <v>1</v>
      </c>
      <c r="E25" s="61">
        <f>E26</f>
        <v>1</v>
      </c>
      <c r="F25" s="61" t="str">
        <f>F26</f>
        <v>-</v>
      </c>
      <c r="G25" s="61">
        <f>G26</f>
        <v>2</v>
      </c>
      <c r="H25" s="61" t="str">
        <f>H26</f>
        <v>-</v>
      </c>
      <c r="I25" s="61">
        <f>I26</f>
        <v>6</v>
      </c>
      <c r="J25" s="61" t="str">
        <f>J26</f>
        <v>-</v>
      </c>
      <c r="K25" s="81"/>
      <c r="L25" s="80"/>
      <c r="M25" s="79"/>
      <c r="N25" s="78"/>
    </row>
    <row r="26" spans="1:14" s="18" customFormat="1" ht="17.25" customHeight="1" x14ac:dyDescent="0.55000000000000004">
      <c r="A26" s="20" t="s">
        <v>8</v>
      </c>
      <c r="B26" s="77">
        <f>IF(SUM(C26,I26)=0,"-",SUM(C26,I26))</f>
        <v>9</v>
      </c>
      <c r="C26" s="57">
        <f>IF(SUM(D26,G26:H26)=0,"-",SUM(D26,G26:H26))</f>
        <v>3</v>
      </c>
      <c r="D26" s="57">
        <f>IF(SUM(E26:F26)=0,"-",SUM(E26:F26))</f>
        <v>1</v>
      </c>
      <c r="E26" s="57">
        <f>IF(SUM(E27:E31)=0,"-",SUM(E27:E31))</f>
        <v>1</v>
      </c>
      <c r="F26" s="57" t="str">
        <f>IF(SUM(F27:F31)=0,"-",SUM(F27:F31))</f>
        <v>-</v>
      </c>
      <c r="G26" s="57">
        <f>IF(SUM(G27:G31)=0,"-",SUM(G27:G31))</f>
        <v>2</v>
      </c>
      <c r="H26" s="57" t="str">
        <f>IF(SUM(H27:H31)=0,"-",SUM(H27:H31))</f>
        <v>-</v>
      </c>
      <c r="I26" s="57">
        <f>IF(SUM(I27:I31)=0,"-",SUM(I27:I31))</f>
        <v>6</v>
      </c>
      <c r="J26" s="57" t="str">
        <f>IF(SUM(J27:J31)=0,"-",SUM(J27:J31))</f>
        <v>-</v>
      </c>
      <c r="K26" s="76"/>
      <c r="L26" s="75"/>
      <c r="M26" s="74"/>
      <c r="N26" s="73"/>
    </row>
    <row r="27" spans="1:14" s="14" customFormat="1" ht="17.25" customHeight="1" x14ac:dyDescent="0.55000000000000004">
      <c r="A27" s="17" t="s">
        <v>7</v>
      </c>
      <c r="B27" s="72">
        <f>IF(SUM(C27,I27)=0,"-",SUM(C27,I27))</f>
        <v>3</v>
      </c>
      <c r="C27" s="53">
        <f>IF(SUM(D27,G27:H27)=0,"-",SUM(D27,G27:H27))</f>
        <v>1</v>
      </c>
      <c r="D27" s="53" t="str">
        <f>IF(SUM(E27:F27)=0,"-",SUM(E27:F27))</f>
        <v>-</v>
      </c>
      <c r="E27" s="53" t="s">
        <v>2</v>
      </c>
      <c r="F27" s="53" t="s">
        <v>2</v>
      </c>
      <c r="G27" s="53">
        <v>1</v>
      </c>
      <c r="H27" s="53" t="s">
        <v>2</v>
      </c>
      <c r="I27" s="53">
        <v>2</v>
      </c>
      <c r="J27" s="53" t="s">
        <v>2</v>
      </c>
      <c r="K27" s="71"/>
      <c r="L27" s="68"/>
      <c r="M27" s="67"/>
      <c r="N27" s="66"/>
    </row>
    <row r="28" spans="1:14" s="14" customFormat="1" ht="17.25" customHeight="1" x14ac:dyDescent="0.55000000000000004">
      <c r="A28" s="17" t="s">
        <v>6</v>
      </c>
      <c r="B28" s="72">
        <f>IF(SUM(C28,I28)=0,"-",SUM(C28,I28))</f>
        <v>3</v>
      </c>
      <c r="C28" s="53">
        <f>IF(SUM(D28,G28:H28)=0,"-",SUM(D28,G28:H28))</f>
        <v>1</v>
      </c>
      <c r="D28" s="53" t="str">
        <f>IF(SUM(E28:F28)=0,"-",SUM(E28:F28))</f>
        <v>-</v>
      </c>
      <c r="E28" s="53" t="s">
        <v>2</v>
      </c>
      <c r="F28" s="53" t="s">
        <v>2</v>
      </c>
      <c r="G28" s="53">
        <v>1</v>
      </c>
      <c r="H28" s="53" t="s">
        <v>2</v>
      </c>
      <c r="I28" s="53">
        <v>2</v>
      </c>
      <c r="J28" s="53" t="s">
        <v>2</v>
      </c>
      <c r="K28" s="71"/>
      <c r="L28" s="68"/>
      <c r="M28" s="67"/>
      <c r="N28" s="66"/>
    </row>
    <row r="29" spans="1:14" s="14" customFormat="1" ht="17.25" customHeight="1" x14ac:dyDescent="0.55000000000000004">
      <c r="A29" s="17" t="s">
        <v>5</v>
      </c>
      <c r="B29" s="72" t="str">
        <f>IF(SUM(C29,I29)=0,"-",SUM(C29,I29))</f>
        <v>-</v>
      </c>
      <c r="C29" s="53" t="str">
        <f>IF(SUM(D29,G29:H29)=0,"-",SUM(D29,G29:H29))</f>
        <v>-</v>
      </c>
      <c r="D29" s="53" t="str">
        <f>IF(SUM(E29:F29)=0,"-",SUM(E29:F29))</f>
        <v>-</v>
      </c>
      <c r="E29" s="53" t="s">
        <v>2</v>
      </c>
      <c r="F29" s="53" t="s">
        <v>2</v>
      </c>
      <c r="G29" s="53" t="s">
        <v>2</v>
      </c>
      <c r="H29" s="53" t="s">
        <v>2</v>
      </c>
      <c r="I29" s="53" t="s">
        <v>2</v>
      </c>
      <c r="J29" s="53" t="s">
        <v>2</v>
      </c>
      <c r="K29" s="71"/>
      <c r="L29" s="68"/>
      <c r="M29" s="67"/>
      <c r="N29" s="66"/>
    </row>
    <row r="30" spans="1:14" s="14" customFormat="1" ht="17.25" customHeight="1" x14ac:dyDescent="0.55000000000000004">
      <c r="A30" s="17" t="s">
        <v>4</v>
      </c>
      <c r="B30" s="72">
        <f>IF(SUM(C30,I30)=0,"-",SUM(C30,I30))</f>
        <v>1</v>
      </c>
      <c r="C30" s="53">
        <f>IF(SUM(D30,G30:H30)=0,"-",SUM(D30,G30:H30))</f>
        <v>1</v>
      </c>
      <c r="D30" s="53">
        <f>IF(SUM(E30:F30)=0,"-",SUM(E30:F30))</f>
        <v>1</v>
      </c>
      <c r="E30" s="53">
        <v>1</v>
      </c>
      <c r="F30" s="53" t="s">
        <v>2</v>
      </c>
      <c r="G30" s="53" t="s">
        <v>2</v>
      </c>
      <c r="H30" s="53" t="s">
        <v>2</v>
      </c>
      <c r="I30" s="53" t="s">
        <v>2</v>
      </c>
      <c r="J30" s="53" t="s">
        <v>2</v>
      </c>
      <c r="K30" s="71"/>
      <c r="L30" s="68"/>
      <c r="M30" s="67"/>
      <c r="N30" s="66"/>
    </row>
    <row r="31" spans="1:14" s="14" customFormat="1" ht="17.25" customHeight="1" x14ac:dyDescent="0.55000000000000004">
      <c r="A31" s="17" t="s">
        <v>3</v>
      </c>
      <c r="B31" s="72">
        <f>IF(SUM(C31,I31)=0,"-",SUM(C31,I31))</f>
        <v>2</v>
      </c>
      <c r="C31" s="53" t="str">
        <f>IF(SUM(D31,G31:H31)=0,"-",SUM(D31,G31:H31))</f>
        <v>-</v>
      </c>
      <c r="D31" s="53" t="str">
        <f>IF(SUM(E31:F31)=0,"-",SUM(E31:F31))</f>
        <v>-</v>
      </c>
      <c r="E31" s="53" t="s">
        <v>2</v>
      </c>
      <c r="F31" s="53" t="s">
        <v>2</v>
      </c>
      <c r="G31" s="53" t="s">
        <v>2</v>
      </c>
      <c r="H31" s="53" t="s">
        <v>2</v>
      </c>
      <c r="I31" s="53">
        <v>2</v>
      </c>
      <c r="J31" s="53" t="s">
        <v>2</v>
      </c>
      <c r="K31" s="71"/>
      <c r="L31" s="68"/>
      <c r="M31" s="67"/>
      <c r="N31" s="66"/>
    </row>
    <row r="32" spans="1:14" s="14" customFormat="1" ht="17.25" customHeight="1" x14ac:dyDescent="0.55000000000000004">
      <c r="A32" s="70"/>
      <c r="B32" s="69"/>
      <c r="C32" s="68"/>
      <c r="D32" s="68"/>
      <c r="E32" s="68"/>
      <c r="F32" s="68"/>
      <c r="G32" s="68"/>
      <c r="H32" s="68"/>
      <c r="I32" s="68"/>
      <c r="J32" s="68"/>
      <c r="K32" s="68"/>
      <c r="L32" s="68"/>
      <c r="M32" s="67"/>
      <c r="N32" s="66"/>
    </row>
    <row r="33" spans="1:12" s="5" customFormat="1" ht="18" x14ac:dyDescent="0.55000000000000004">
      <c r="A33" s="13" t="s">
        <v>1</v>
      </c>
      <c r="B33" s="12"/>
      <c r="C33" s="12"/>
      <c r="D33" s="12"/>
      <c r="E33" s="12"/>
      <c r="F33" s="12"/>
      <c r="G33" s="12"/>
      <c r="H33" s="12"/>
      <c r="I33" s="12"/>
      <c r="J33" s="12"/>
      <c r="K33" s="12"/>
      <c r="L33" s="12"/>
    </row>
    <row r="34" spans="1:12" s="5" customFormat="1" ht="26.25" customHeight="1" x14ac:dyDescent="0.55000000000000004">
      <c r="A34" s="50" t="s">
        <v>52</v>
      </c>
      <c r="B34" s="50"/>
      <c r="C34" s="50"/>
      <c r="D34" s="50"/>
      <c r="E34" s="50"/>
      <c r="F34" s="50"/>
      <c r="G34" s="50"/>
      <c r="H34" s="50"/>
      <c r="I34" s="50"/>
      <c r="J34" s="50"/>
    </row>
    <row r="35" spans="1:12" s="5" customFormat="1" ht="18" x14ac:dyDescent="0.55000000000000004">
      <c r="A35" s="65"/>
    </row>
    <row r="36" spans="1:12" s="5" customFormat="1" ht="18" x14ac:dyDescent="0.55000000000000004">
      <c r="A36" s="8"/>
      <c r="B36" s="64"/>
      <c r="C36" s="64"/>
      <c r="D36" s="64"/>
      <c r="E36" s="64"/>
      <c r="F36" s="64"/>
      <c r="G36" s="64"/>
      <c r="H36" s="64"/>
      <c r="I36" s="64"/>
      <c r="J36" s="64"/>
      <c r="K36" s="64"/>
      <c r="L36" s="64"/>
    </row>
    <row r="37" spans="1:12" s="5" customFormat="1" ht="18" x14ac:dyDescent="0.55000000000000004">
      <c r="A37" s="8"/>
      <c r="B37" s="64"/>
      <c r="C37" s="64"/>
      <c r="D37" s="64"/>
      <c r="E37" s="64"/>
      <c r="F37" s="64"/>
      <c r="G37" s="64"/>
      <c r="H37" s="64"/>
      <c r="I37" s="64"/>
      <c r="J37" s="64"/>
      <c r="K37" s="64"/>
      <c r="L37" s="64"/>
    </row>
    <row r="38" spans="1:12" s="5" customFormat="1" ht="26.25" customHeight="1" x14ac:dyDescent="0.55000000000000004">
      <c r="A38" s="6"/>
      <c r="B38" s="6"/>
      <c r="C38" s="6"/>
      <c r="D38" s="6"/>
      <c r="E38" s="6"/>
      <c r="F38" s="6"/>
      <c r="G38" s="6"/>
      <c r="H38" s="6"/>
      <c r="I38" s="6"/>
      <c r="J38" s="6"/>
      <c r="K38" s="64"/>
      <c r="L38" s="64"/>
    </row>
    <row r="39" spans="1:12" s="5" customFormat="1" ht="18" x14ac:dyDescent="0.55000000000000004">
      <c r="A39" s="8" t="s">
        <v>55</v>
      </c>
    </row>
  </sheetData>
  <mergeCells count="12">
    <mergeCell ref="D4:F4"/>
    <mergeCell ref="H4:H5"/>
    <mergeCell ref="A34:J34"/>
    <mergeCell ref="A38:J38"/>
    <mergeCell ref="B2:I2"/>
    <mergeCell ref="J2:J4"/>
    <mergeCell ref="K2:L4"/>
    <mergeCell ref="B3:B5"/>
    <mergeCell ref="C3:H3"/>
    <mergeCell ref="I3:I5"/>
    <mergeCell ref="C4:C5"/>
    <mergeCell ref="G4:G5"/>
  </mergeCells>
  <phoneticPr fontId="3"/>
  <pageMargins left="0.65" right="0.56000000000000005" top="0.41" bottom="0.78740157480314965" header="0.2" footer="0"/>
  <pageSetup paperSize="9" scale="95" pageOrder="overThenDown" orientation="portrait" r:id="rId1"/>
  <headerFooter alignWithMargins="0"/>
  <rowBreaks count="3" manualBreakCount="3">
    <brk id="5196" min="304" max="25252" man="1"/>
    <brk id="59248" min="311" max="11696" man="1"/>
    <brk id="65156" min="307" max="19400"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8"/>
  <sheetViews>
    <sheetView showGridLines="0" showOutlineSymbols="0" view="pageBreakPreview" zoomScaleNormal="75" workbookViewId="0">
      <pane xSplit="1" ySplit="10" topLeftCell="B11" activePane="bottomRight" state="frozen"/>
      <selection activeCell="E10" sqref="E10"/>
      <selection pane="topRight" activeCell="E10" sqref="E10"/>
      <selection pane="bottomLeft" activeCell="E10" sqref="E10"/>
      <selection pane="bottomRight" activeCell="E10" sqref="E10"/>
    </sheetView>
  </sheetViews>
  <sheetFormatPr defaultColWidth="9" defaultRowHeight="15" x14ac:dyDescent="0.45"/>
  <cols>
    <col min="1" max="1" width="13.36328125" style="2" customWidth="1"/>
    <col min="2" max="2" width="7.6328125" style="2" customWidth="1"/>
    <col min="3" max="14" width="7.6328125" style="1" customWidth="1"/>
    <col min="15" max="16" width="5.36328125" style="1" customWidth="1"/>
    <col min="17" max="16384" width="9" style="1"/>
  </cols>
  <sheetData>
    <row r="1" spans="1:19" s="5" customFormat="1" ht="18" x14ac:dyDescent="0.55000000000000004">
      <c r="A1" s="111" t="s">
        <v>76</v>
      </c>
      <c r="B1" s="111"/>
      <c r="C1" s="111"/>
      <c r="D1" s="111"/>
      <c r="E1" s="111"/>
      <c r="F1" s="111"/>
      <c r="G1" s="111"/>
      <c r="H1" s="111"/>
      <c r="I1" s="108"/>
      <c r="J1" s="108"/>
      <c r="K1" s="108"/>
      <c r="L1" s="108"/>
      <c r="M1" s="108"/>
      <c r="N1" s="110" t="s">
        <v>53</v>
      </c>
    </row>
    <row r="2" spans="1:19" s="34" customFormat="1" ht="15" customHeight="1" x14ac:dyDescent="0.55000000000000004">
      <c r="A2" s="123"/>
      <c r="B2" s="122" t="s">
        <v>75</v>
      </c>
      <c r="C2" s="121" t="s">
        <v>65</v>
      </c>
      <c r="D2" s="120"/>
      <c r="E2" s="120"/>
      <c r="F2" s="120"/>
      <c r="G2" s="120"/>
      <c r="H2" s="120"/>
      <c r="I2" s="120"/>
      <c r="J2" s="119"/>
      <c r="K2" s="102" t="s">
        <v>74</v>
      </c>
      <c r="L2" s="102" t="s">
        <v>73</v>
      </c>
      <c r="M2" s="94" t="s">
        <v>72</v>
      </c>
      <c r="N2" s="94"/>
    </row>
    <row r="3" spans="1:19" s="34" customFormat="1" ht="15" customHeight="1" x14ac:dyDescent="0.55000000000000004">
      <c r="A3" s="100"/>
      <c r="B3" s="118"/>
      <c r="C3" s="94" t="s">
        <v>49</v>
      </c>
      <c r="D3" s="94" t="s">
        <v>63</v>
      </c>
      <c r="E3" s="94"/>
      <c r="F3" s="94"/>
      <c r="G3" s="94"/>
      <c r="H3" s="94"/>
      <c r="I3" s="94"/>
      <c r="J3" s="102" t="s">
        <v>62</v>
      </c>
      <c r="K3" s="117"/>
      <c r="L3" s="117"/>
      <c r="M3" s="94"/>
      <c r="N3" s="94"/>
    </row>
    <row r="4" spans="1:19" s="34" customFormat="1" ht="28.5" customHeight="1" x14ac:dyDescent="0.55000000000000004">
      <c r="A4" s="100"/>
      <c r="B4" s="118"/>
      <c r="C4" s="94"/>
      <c r="D4" s="94" t="s">
        <v>49</v>
      </c>
      <c r="E4" s="94" t="s">
        <v>61</v>
      </c>
      <c r="F4" s="94"/>
      <c r="G4" s="94"/>
      <c r="H4" s="94" t="s">
        <v>60</v>
      </c>
      <c r="I4" s="94" t="s">
        <v>59</v>
      </c>
      <c r="J4" s="99"/>
      <c r="K4" s="117"/>
      <c r="L4" s="117"/>
      <c r="M4" s="94"/>
      <c r="N4" s="94"/>
    </row>
    <row r="5" spans="1:19" s="34" customFormat="1" ht="39" customHeight="1" x14ac:dyDescent="0.55000000000000004">
      <c r="A5" s="95"/>
      <c r="B5" s="116"/>
      <c r="C5" s="94"/>
      <c r="D5" s="94"/>
      <c r="E5" s="38" t="s">
        <v>49</v>
      </c>
      <c r="F5" s="38" t="s">
        <v>58</v>
      </c>
      <c r="G5" s="38" t="s">
        <v>57</v>
      </c>
      <c r="H5" s="94"/>
      <c r="I5" s="94"/>
      <c r="J5" s="93"/>
      <c r="K5" s="115"/>
      <c r="L5" s="115"/>
      <c r="M5" s="38" t="s">
        <v>71</v>
      </c>
      <c r="N5" s="38" t="s">
        <v>70</v>
      </c>
    </row>
    <row r="6" spans="1:19" s="88" customFormat="1" ht="17.25" customHeight="1" x14ac:dyDescent="0.55000000000000004">
      <c r="A6" s="31" t="s">
        <v>28</v>
      </c>
      <c r="B6" s="82">
        <f>IF(SUM(C6,K6:L6)=0,"-",SUM(C6,K6:L6))</f>
        <v>39670</v>
      </c>
      <c r="C6" s="82">
        <f>IF(SUM(D6,J6)=0,"-",SUM(D6,J6))</f>
        <v>11097</v>
      </c>
      <c r="D6" s="82">
        <f>IF(SUM(E6,H6:I6)=0,"-",SUM(E6,H6:I6))</f>
        <v>8547</v>
      </c>
      <c r="E6" s="82">
        <f>IF(SUM(F6:G6)=0,"-",SUM(F6:G6))</f>
        <v>4262</v>
      </c>
      <c r="F6" s="22">
        <v>4020</v>
      </c>
      <c r="G6" s="22">
        <v>242</v>
      </c>
      <c r="H6" s="22">
        <v>3115</v>
      </c>
      <c r="I6" s="22">
        <v>1170</v>
      </c>
      <c r="J6" s="22">
        <v>2550</v>
      </c>
      <c r="K6" s="22">
        <v>20782</v>
      </c>
      <c r="L6" s="22">
        <v>7791</v>
      </c>
      <c r="M6" s="22">
        <v>4575</v>
      </c>
      <c r="N6" s="22">
        <v>9567</v>
      </c>
      <c r="O6" s="87"/>
      <c r="P6" s="86"/>
      <c r="Q6" s="90"/>
      <c r="R6" s="89"/>
      <c r="S6" s="89"/>
    </row>
    <row r="7" spans="1:19" s="88" customFormat="1" ht="17.25" customHeight="1" x14ac:dyDescent="0.55000000000000004">
      <c r="A7" s="31" t="s">
        <v>27</v>
      </c>
      <c r="B7" s="82">
        <f>IF(SUM(C7,K7:L7)=0,"-",SUM(C7,K7:L7))</f>
        <v>1254</v>
      </c>
      <c r="C7" s="82">
        <f>IF(SUM(D7,J7)=0,"-",SUM(D7,J7))</f>
        <v>304</v>
      </c>
      <c r="D7" s="82">
        <f>IF(SUM(E7,H7:I7)=0,"-",SUM(E7,H7:I7))</f>
        <v>237</v>
      </c>
      <c r="E7" s="82">
        <f>IF(SUM(F7:G7)=0,"-",SUM(F7:G7))</f>
        <v>118</v>
      </c>
      <c r="F7" s="22">
        <v>115</v>
      </c>
      <c r="G7" s="22">
        <v>3</v>
      </c>
      <c r="H7" s="22">
        <v>92</v>
      </c>
      <c r="I7" s="22">
        <v>27</v>
      </c>
      <c r="J7" s="22">
        <v>67</v>
      </c>
      <c r="K7" s="22">
        <v>389</v>
      </c>
      <c r="L7" s="22">
        <v>561</v>
      </c>
      <c r="M7" s="22">
        <v>135</v>
      </c>
      <c r="N7" s="22">
        <v>352</v>
      </c>
      <c r="O7" s="87"/>
      <c r="P7" s="86"/>
      <c r="Q7" s="90"/>
      <c r="R7" s="89"/>
      <c r="S7" s="89"/>
    </row>
    <row r="8" spans="1:19" s="88" customFormat="1" ht="17.25" customHeight="1" x14ac:dyDescent="0.55000000000000004">
      <c r="A8" s="31" t="s">
        <v>26</v>
      </c>
      <c r="B8" s="82">
        <f>SUM(B9:B10)</f>
        <v>88</v>
      </c>
      <c r="C8" s="82">
        <f>SUM(C9:C10)</f>
        <v>32</v>
      </c>
      <c r="D8" s="82">
        <f>SUM(D9:D10)</f>
        <v>28</v>
      </c>
      <c r="E8" s="82">
        <f>SUM(E9:E10)</f>
        <v>14</v>
      </c>
      <c r="F8" s="82">
        <f>SUM(F9:F10)</f>
        <v>14</v>
      </c>
      <c r="G8" s="82">
        <f>SUM(G9:G10)</f>
        <v>0</v>
      </c>
      <c r="H8" s="82">
        <f>SUM(H9:H10)</f>
        <v>12</v>
      </c>
      <c r="I8" s="82">
        <f>SUM(I9:I10)</f>
        <v>2</v>
      </c>
      <c r="J8" s="82">
        <f>SUM(J9:J10)</f>
        <v>4</v>
      </c>
      <c r="K8" s="82">
        <f>SUM(K9:K10)</f>
        <v>47</v>
      </c>
      <c r="L8" s="82">
        <f>SUM(L9:L10)</f>
        <v>9</v>
      </c>
      <c r="M8" s="82">
        <f>SUM(M9:M10)</f>
        <v>4</v>
      </c>
      <c r="N8" s="82">
        <f>SUM(N9:N10)</f>
        <v>1</v>
      </c>
      <c r="O8" s="87"/>
      <c r="P8" s="86"/>
      <c r="Q8" s="90"/>
      <c r="R8" s="89"/>
      <c r="S8" s="89"/>
    </row>
    <row r="9" spans="1:19" s="14" customFormat="1" ht="17.25" customHeight="1" x14ac:dyDescent="0.55000000000000004">
      <c r="A9" s="27" t="s">
        <v>25</v>
      </c>
      <c r="B9" s="77">
        <f>IF(SUM(C9,K9:L9)=0,"-",SUM(C9,K9:L9))</f>
        <v>62</v>
      </c>
      <c r="C9" s="77">
        <f>IF(SUM(D9,J9)=0,"-",SUM(D9,J9))</f>
        <v>21</v>
      </c>
      <c r="D9" s="57">
        <f>IF(SUM(E9,H9:I9)=0,"-",SUM(E9,H9:I9))</f>
        <v>17</v>
      </c>
      <c r="E9" s="57">
        <f>IF(SUM(F9:G9)=0,"-",SUM(F9:G9))</f>
        <v>7</v>
      </c>
      <c r="F9" s="57">
        <v>7</v>
      </c>
      <c r="G9" s="57">
        <v>0</v>
      </c>
      <c r="H9" s="57">
        <v>8</v>
      </c>
      <c r="I9" s="57">
        <v>2</v>
      </c>
      <c r="J9" s="57">
        <v>4</v>
      </c>
      <c r="K9" s="57">
        <v>41</v>
      </c>
      <c r="L9" s="57">
        <v>0</v>
      </c>
      <c r="M9" s="57">
        <v>3</v>
      </c>
      <c r="N9" s="57">
        <v>1</v>
      </c>
      <c r="O9" s="71"/>
      <c r="P9" s="68"/>
      <c r="Q9" s="67"/>
      <c r="R9" s="66"/>
    </row>
    <row r="10" spans="1:19" s="14" customFormat="1" ht="17.25" customHeight="1" x14ac:dyDescent="0.55000000000000004">
      <c r="A10" s="27" t="s">
        <v>24</v>
      </c>
      <c r="B10" s="19">
        <f>IF(SUM(B11:B18)=0,"-",SUM(B11:B18))</f>
        <v>26</v>
      </c>
      <c r="C10" s="19">
        <f>IF(SUM(C11:C18)=0,"-",SUM(C11:C18))</f>
        <v>11</v>
      </c>
      <c r="D10" s="19">
        <f>IF(SUM(D11:D18)=0,"-",SUM(D11:D18))</f>
        <v>11</v>
      </c>
      <c r="E10" s="19">
        <f>IF(SUM(E11:E18)=0,"-",SUM(E11:E18))</f>
        <v>7</v>
      </c>
      <c r="F10" s="19">
        <f>IF(SUM(F11:F18)=0,"-",SUM(F11:F18))</f>
        <v>7</v>
      </c>
      <c r="G10" s="19" t="str">
        <f>IF(SUM(G11:G18)=0,"-",SUM(G11:G18))</f>
        <v>-</v>
      </c>
      <c r="H10" s="19">
        <f>IF(SUM(H11:H18)=0,"-",SUM(H11:H18))</f>
        <v>4</v>
      </c>
      <c r="I10" s="19" t="str">
        <f>IF(SUM(I11:I18)=0,"-",SUM(I11:I18))</f>
        <v>-</v>
      </c>
      <c r="J10" s="19" t="str">
        <f>IF(SUM(J11:J18)=0,"-",SUM(J11:J18))</f>
        <v>-</v>
      </c>
      <c r="K10" s="19">
        <f>IF(SUM(K11:K18)=0,"-",SUM(K11:K18))</f>
        <v>6</v>
      </c>
      <c r="L10" s="19">
        <f>IF(SUM(L11:L18)=0,"-",SUM(L11:L18))</f>
        <v>9</v>
      </c>
      <c r="M10" s="19">
        <f>IF(SUM(M11:M18)=0,"-",SUM(M11:M18))</f>
        <v>1</v>
      </c>
      <c r="N10" s="19" t="str">
        <f>IF(SUM(N11:N18)=0,"-",SUM(N11:N18))</f>
        <v>-</v>
      </c>
      <c r="O10" s="87"/>
      <c r="P10" s="86"/>
      <c r="Q10" s="85"/>
      <c r="R10" s="84"/>
      <c r="S10" s="84"/>
    </row>
    <row r="11" spans="1:19" s="14" customFormat="1" ht="17.25" customHeight="1" x14ac:dyDescent="0.55000000000000004">
      <c r="A11" s="26" t="s">
        <v>23</v>
      </c>
      <c r="B11" s="72">
        <f>IF(SUM(C11,K11:L11)=0,"-",SUM(C11,K11:L11))</f>
        <v>11</v>
      </c>
      <c r="C11" s="72">
        <f>IF(SUM(D11,J11)=0,"-",SUM(D11,J11))</f>
        <v>4</v>
      </c>
      <c r="D11" s="53">
        <f>IF(SUM(E11,H11:I11)=0,"-",SUM(E11,H11:I11))</f>
        <v>4</v>
      </c>
      <c r="E11" s="53">
        <f>IF(SUM(F11:G11)=0,"-",SUM(F11:G11))</f>
        <v>3</v>
      </c>
      <c r="F11" s="53">
        <v>3</v>
      </c>
      <c r="G11" s="53">
        <v>0</v>
      </c>
      <c r="H11" s="53">
        <v>1</v>
      </c>
      <c r="I11" s="53">
        <v>0</v>
      </c>
      <c r="J11" s="53">
        <v>0</v>
      </c>
      <c r="K11" s="53">
        <v>3</v>
      </c>
      <c r="L11" s="53">
        <v>4</v>
      </c>
      <c r="M11" s="53">
        <v>1</v>
      </c>
      <c r="N11" s="53">
        <v>0</v>
      </c>
      <c r="O11" s="71"/>
      <c r="P11" s="68"/>
      <c r="Q11" s="67"/>
      <c r="R11" s="66"/>
    </row>
    <row r="12" spans="1:19" s="14" customFormat="1" ht="17.25" customHeight="1" x14ac:dyDescent="0.55000000000000004">
      <c r="A12" s="26" t="s">
        <v>22</v>
      </c>
      <c r="B12" s="72">
        <f>IF(SUM(C12,K12:L12)=0,"-",SUM(C12,K12:L12))</f>
        <v>2</v>
      </c>
      <c r="C12" s="72">
        <f>IF(SUM(D12,J12)=0,"-",SUM(D12,J12))</f>
        <v>2</v>
      </c>
      <c r="D12" s="53">
        <f>IF(SUM(E12,H12:I12)=0,"-",SUM(E12,H12:I12))</f>
        <v>2</v>
      </c>
      <c r="E12" s="53">
        <f>IF(SUM(F12:G12)=0,"-",SUM(F12:G12))</f>
        <v>1</v>
      </c>
      <c r="F12" s="53">
        <v>1</v>
      </c>
      <c r="G12" s="53">
        <v>0</v>
      </c>
      <c r="H12" s="53">
        <v>1</v>
      </c>
      <c r="I12" s="53">
        <v>0</v>
      </c>
      <c r="J12" s="53">
        <v>0</v>
      </c>
      <c r="K12" s="53">
        <v>0</v>
      </c>
      <c r="L12" s="53">
        <v>0</v>
      </c>
      <c r="M12" s="53">
        <v>0</v>
      </c>
      <c r="N12" s="53">
        <v>0</v>
      </c>
      <c r="O12" s="71"/>
      <c r="P12" s="68"/>
      <c r="Q12" s="67"/>
      <c r="R12" s="66"/>
    </row>
    <row r="13" spans="1:19" s="14" customFormat="1" ht="17.25" customHeight="1" x14ac:dyDescent="0.55000000000000004">
      <c r="A13" s="26" t="s">
        <v>21</v>
      </c>
      <c r="B13" s="72">
        <f>IF(SUM(C13,K13:L13)=0,"-",SUM(C13,K13:L13))</f>
        <v>2</v>
      </c>
      <c r="C13" s="72">
        <f>IF(SUM(D13,J13)=0,"-",SUM(D13,J13))</f>
        <v>1</v>
      </c>
      <c r="D13" s="53">
        <f>IF(SUM(E13,H13:I13)=0,"-",SUM(E13,H13:I13))</f>
        <v>1</v>
      </c>
      <c r="E13" s="53">
        <f>IF(SUM(F13:G13)=0,"-",SUM(F13:G13))</f>
        <v>1</v>
      </c>
      <c r="F13" s="53">
        <v>1</v>
      </c>
      <c r="G13" s="53">
        <v>0</v>
      </c>
      <c r="H13" s="53">
        <v>0</v>
      </c>
      <c r="I13" s="53">
        <v>0</v>
      </c>
      <c r="J13" s="53">
        <v>0</v>
      </c>
      <c r="K13" s="53">
        <v>0</v>
      </c>
      <c r="L13" s="53">
        <v>1</v>
      </c>
      <c r="M13" s="53">
        <v>0</v>
      </c>
      <c r="N13" s="53">
        <v>0</v>
      </c>
      <c r="O13" s="71"/>
      <c r="P13" s="68"/>
      <c r="Q13" s="67"/>
      <c r="R13" s="66"/>
    </row>
    <row r="14" spans="1:19" s="14" customFormat="1" ht="17.25" customHeight="1" x14ac:dyDescent="0.55000000000000004">
      <c r="A14" s="26" t="s">
        <v>20</v>
      </c>
      <c r="B14" s="72" t="str">
        <f>IF(SUM(C14,K14:L14)=0,"-",SUM(C14,K14:L14))</f>
        <v>-</v>
      </c>
      <c r="C14" s="72" t="str">
        <f>IF(SUM(D14,J14)=0,"-",SUM(D14,J14))</f>
        <v>-</v>
      </c>
      <c r="D14" s="53" t="str">
        <f>IF(SUM(E14,H14:I14)=0,"-",SUM(E14,H14:I14))</f>
        <v>-</v>
      </c>
      <c r="E14" s="53" t="str">
        <f>IF(SUM(F14:G14)=0,"-",SUM(F14:G14))</f>
        <v>-</v>
      </c>
      <c r="F14" s="53">
        <v>0</v>
      </c>
      <c r="G14" s="53">
        <v>0</v>
      </c>
      <c r="H14" s="53">
        <v>0</v>
      </c>
      <c r="I14" s="53">
        <v>0</v>
      </c>
      <c r="J14" s="53">
        <v>0</v>
      </c>
      <c r="K14" s="53">
        <v>0</v>
      </c>
      <c r="L14" s="53">
        <v>0</v>
      </c>
      <c r="M14" s="53">
        <v>0</v>
      </c>
      <c r="N14" s="53">
        <v>0</v>
      </c>
      <c r="O14" s="71"/>
      <c r="P14" s="68"/>
      <c r="Q14" s="67"/>
      <c r="R14" s="66"/>
    </row>
    <row r="15" spans="1:19" s="14" customFormat="1" ht="17.25" customHeight="1" x14ac:dyDescent="0.55000000000000004">
      <c r="A15" s="26" t="s">
        <v>19</v>
      </c>
      <c r="B15" s="72">
        <f>IF(SUM(C15,K15:L15)=0,"-",SUM(C15,K15:L15))</f>
        <v>1</v>
      </c>
      <c r="C15" s="72">
        <f>IF(SUM(D15,J15)=0,"-",SUM(D15,J15))</f>
        <v>1</v>
      </c>
      <c r="D15" s="53">
        <f>IF(SUM(E15,H15:I15)=0,"-",SUM(E15,H15:I15))</f>
        <v>1</v>
      </c>
      <c r="E15" s="53" t="str">
        <f>IF(SUM(F15:G15)=0,"-",SUM(F15:G15))</f>
        <v>-</v>
      </c>
      <c r="F15" s="53">
        <v>0</v>
      </c>
      <c r="G15" s="53">
        <v>0</v>
      </c>
      <c r="H15" s="53">
        <v>1</v>
      </c>
      <c r="I15" s="53">
        <v>0</v>
      </c>
      <c r="J15" s="53">
        <v>0</v>
      </c>
      <c r="K15" s="53">
        <v>0</v>
      </c>
      <c r="L15" s="53">
        <v>0</v>
      </c>
      <c r="M15" s="53">
        <v>0</v>
      </c>
      <c r="N15" s="53">
        <v>0</v>
      </c>
      <c r="O15" s="71"/>
      <c r="P15" s="68"/>
      <c r="Q15" s="67"/>
      <c r="R15" s="66"/>
    </row>
    <row r="16" spans="1:19" s="14" customFormat="1" ht="17.25" customHeight="1" x14ac:dyDescent="0.55000000000000004">
      <c r="A16" s="26" t="s">
        <v>18</v>
      </c>
      <c r="B16" s="72">
        <f>IF(SUM(C16,K16:L16)=0,"-",SUM(C16,K16:L16))</f>
        <v>4</v>
      </c>
      <c r="C16" s="72">
        <f>IF(SUM(D16,J16)=0,"-",SUM(D16,J16))</f>
        <v>2</v>
      </c>
      <c r="D16" s="53">
        <f>IF(SUM(E16,H16:I16)=0,"-",SUM(E16,H16:I16))</f>
        <v>2</v>
      </c>
      <c r="E16" s="53">
        <f>IF(SUM(F16:G16)=0,"-",SUM(F16:G16))</f>
        <v>1</v>
      </c>
      <c r="F16" s="53">
        <v>1</v>
      </c>
      <c r="G16" s="53">
        <v>0</v>
      </c>
      <c r="H16" s="53">
        <v>1</v>
      </c>
      <c r="I16" s="53">
        <v>0</v>
      </c>
      <c r="J16" s="53">
        <v>0</v>
      </c>
      <c r="K16" s="53">
        <v>1</v>
      </c>
      <c r="L16" s="53">
        <v>1</v>
      </c>
      <c r="M16" s="53">
        <v>0</v>
      </c>
      <c r="N16" s="53">
        <v>0</v>
      </c>
      <c r="O16" s="71"/>
      <c r="P16" s="68"/>
      <c r="Q16" s="67"/>
      <c r="R16" s="66"/>
    </row>
    <row r="17" spans="1:18" s="14" customFormat="1" ht="17.25" customHeight="1" x14ac:dyDescent="0.55000000000000004">
      <c r="A17" s="26" t="s">
        <v>17</v>
      </c>
      <c r="B17" s="72" t="str">
        <f>IF(SUM(C17,K17:L17)=0,"-",SUM(C17,K17:L17))</f>
        <v>-</v>
      </c>
      <c r="C17" s="72" t="str">
        <f>IF(SUM(D17,J17)=0,"-",SUM(D17,J17))</f>
        <v>-</v>
      </c>
      <c r="D17" s="53" t="str">
        <f>IF(SUM(E17,H17:I17)=0,"-",SUM(E17,H17:I17))</f>
        <v>-</v>
      </c>
      <c r="E17" s="53" t="str">
        <f>IF(SUM(F17:G17)=0,"-",SUM(F17:G17))</f>
        <v>-</v>
      </c>
      <c r="F17" s="53">
        <v>0</v>
      </c>
      <c r="G17" s="53">
        <v>0</v>
      </c>
      <c r="H17" s="53">
        <v>0</v>
      </c>
      <c r="I17" s="53">
        <v>0</v>
      </c>
      <c r="J17" s="53">
        <v>0</v>
      </c>
      <c r="K17" s="53">
        <v>0</v>
      </c>
      <c r="L17" s="53">
        <v>0</v>
      </c>
      <c r="M17" s="53">
        <v>0</v>
      </c>
      <c r="N17" s="53">
        <v>0</v>
      </c>
      <c r="O17" s="71"/>
      <c r="P17" s="68"/>
      <c r="Q17" s="67"/>
      <c r="R17" s="66"/>
    </row>
    <row r="18" spans="1:18" s="14" customFormat="1" ht="17.25" customHeight="1" x14ac:dyDescent="0.55000000000000004">
      <c r="A18" s="26" t="s">
        <v>16</v>
      </c>
      <c r="B18" s="72">
        <f>IF(SUM(C18,K18:L18)=0,"-",SUM(C18,K18:L18))</f>
        <v>6</v>
      </c>
      <c r="C18" s="72">
        <f>IF(SUM(D18,J18)=0,"-",SUM(D18,J18))</f>
        <v>1</v>
      </c>
      <c r="D18" s="53">
        <f>IF(SUM(E18,H18:I18)=0,"-",SUM(E18,H18:I18))</f>
        <v>1</v>
      </c>
      <c r="E18" s="53">
        <f>IF(SUM(F18:G18)=0,"-",SUM(F18:G18))</f>
        <v>1</v>
      </c>
      <c r="F18" s="53">
        <v>1</v>
      </c>
      <c r="G18" s="53">
        <v>0</v>
      </c>
      <c r="H18" s="53">
        <v>0</v>
      </c>
      <c r="I18" s="53">
        <v>0</v>
      </c>
      <c r="J18" s="53">
        <v>0</v>
      </c>
      <c r="K18" s="53">
        <v>2</v>
      </c>
      <c r="L18" s="53">
        <v>3</v>
      </c>
      <c r="M18" s="53">
        <v>0</v>
      </c>
      <c r="N18" s="53">
        <v>0</v>
      </c>
      <c r="O18" s="71"/>
      <c r="P18" s="68"/>
      <c r="Q18" s="67"/>
      <c r="R18" s="66"/>
    </row>
    <row r="19" spans="1:18" s="21" customFormat="1" ht="17.25" customHeight="1" x14ac:dyDescent="0.55000000000000004">
      <c r="A19" s="114" t="s">
        <v>69</v>
      </c>
      <c r="B19" s="82">
        <f>B20</f>
        <v>12</v>
      </c>
      <c r="C19" s="82" t="str">
        <f>C20</f>
        <v>-</v>
      </c>
      <c r="D19" s="61" t="str">
        <f>D20</f>
        <v>-</v>
      </c>
      <c r="E19" s="61" t="str">
        <f>E20</f>
        <v>-</v>
      </c>
      <c r="F19" s="61" t="str">
        <f>F20</f>
        <v>-</v>
      </c>
      <c r="G19" s="61" t="str">
        <f>G20</f>
        <v>-</v>
      </c>
      <c r="H19" s="61" t="str">
        <f>H20</f>
        <v>-</v>
      </c>
      <c r="I19" s="61" t="str">
        <f>I20</f>
        <v>-</v>
      </c>
      <c r="J19" s="61" t="str">
        <f>J20</f>
        <v>-</v>
      </c>
      <c r="K19" s="61" t="str">
        <f>K20</f>
        <v>-</v>
      </c>
      <c r="L19" s="61">
        <f>L20</f>
        <v>12</v>
      </c>
      <c r="M19" s="61">
        <f>M20</f>
        <v>1</v>
      </c>
      <c r="N19" s="61" t="str">
        <f>N20</f>
        <v>-</v>
      </c>
      <c r="O19" s="71"/>
      <c r="P19" s="80"/>
      <c r="Q19" s="79"/>
      <c r="R19" s="78"/>
    </row>
    <row r="20" spans="1:18" s="18" customFormat="1" ht="17.25" customHeight="1" x14ac:dyDescent="0.55000000000000004">
      <c r="A20" s="27" t="s">
        <v>14</v>
      </c>
      <c r="B20" s="77">
        <v>12</v>
      </c>
      <c r="C20" s="77" t="s">
        <v>2</v>
      </c>
      <c r="D20" s="57" t="s">
        <v>2</v>
      </c>
      <c r="E20" s="57" t="s">
        <v>2</v>
      </c>
      <c r="F20" s="57" t="s">
        <v>2</v>
      </c>
      <c r="G20" s="57" t="s">
        <v>2</v>
      </c>
      <c r="H20" s="57" t="s">
        <v>2</v>
      </c>
      <c r="I20" s="57" t="s">
        <v>2</v>
      </c>
      <c r="J20" s="57" t="s">
        <v>2</v>
      </c>
      <c r="K20" s="57" t="s">
        <v>2</v>
      </c>
      <c r="L20" s="57">
        <v>12</v>
      </c>
      <c r="M20" s="57">
        <v>1</v>
      </c>
      <c r="N20" s="57" t="s">
        <v>2</v>
      </c>
      <c r="O20" s="71"/>
      <c r="P20" s="75"/>
      <c r="Q20" s="74"/>
      <c r="R20" s="73"/>
    </row>
    <row r="21" spans="1:18" s="14" customFormat="1" ht="17.25" customHeight="1" x14ac:dyDescent="0.55000000000000004">
      <c r="A21" s="26" t="s">
        <v>13</v>
      </c>
      <c r="B21" s="72">
        <v>6</v>
      </c>
      <c r="C21" s="72" t="s">
        <v>2</v>
      </c>
      <c r="D21" s="53" t="s">
        <v>2</v>
      </c>
      <c r="E21" s="53" t="s">
        <v>2</v>
      </c>
      <c r="F21" s="53">
        <v>0</v>
      </c>
      <c r="G21" s="53">
        <v>0</v>
      </c>
      <c r="H21" s="53">
        <v>0</v>
      </c>
      <c r="I21" s="53">
        <v>0</v>
      </c>
      <c r="J21" s="53">
        <v>0</v>
      </c>
      <c r="K21" s="53">
        <v>0</v>
      </c>
      <c r="L21" s="53">
        <v>6</v>
      </c>
      <c r="M21" s="53">
        <v>0</v>
      </c>
      <c r="N21" s="53">
        <v>0</v>
      </c>
      <c r="O21" s="71"/>
      <c r="P21" s="68"/>
      <c r="Q21" s="67"/>
      <c r="R21" s="66"/>
    </row>
    <row r="22" spans="1:18" s="14" customFormat="1" ht="17.25" customHeight="1" x14ac:dyDescent="0.55000000000000004">
      <c r="A22" s="26" t="s">
        <v>12</v>
      </c>
      <c r="B22" s="72">
        <v>2</v>
      </c>
      <c r="C22" s="72" t="s">
        <v>2</v>
      </c>
      <c r="D22" s="53" t="s">
        <v>2</v>
      </c>
      <c r="E22" s="53" t="s">
        <v>2</v>
      </c>
      <c r="F22" s="53">
        <v>0</v>
      </c>
      <c r="G22" s="53">
        <v>0</v>
      </c>
      <c r="H22" s="53">
        <v>0</v>
      </c>
      <c r="I22" s="53">
        <v>0</v>
      </c>
      <c r="J22" s="53">
        <v>0</v>
      </c>
      <c r="K22" s="53">
        <v>0</v>
      </c>
      <c r="L22" s="53">
        <v>2</v>
      </c>
      <c r="M22" s="53">
        <v>0</v>
      </c>
      <c r="N22" s="53">
        <v>0</v>
      </c>
      <c r="O22" s="71"/>
      <c r="P22" s="68"/>
      <c r="Q22" s="67"/>
      <c r="R22" s="66"/>
    </row>
    <row r="23" spans="1:18" s="14" customFormat="1" ht="17.25" customHeight="1" x14ac:dyDescent="0.55000000000000004">
      <c r="A23" s="26" t="s">
        <v>11</v>
      </c>
      <c r="B23" s="72">
        <v>2</v>
      </c>
      <c r="C23" s="72" t="s">
        <v>2</v>
      </c>
      <c r="D23" s="53" t="s">
        <v>2</v>
      </c>
      <c r="E23" s="53" t="s">
        <v>2</v>
      </c>
      <c r="F23" s="53">
        <v>0</v>
      </c>
      <c r="G23" s="53">
        <v>0</v>
      </c>
      <c r="H23" s="53">
        <v>0</v>
      </c>
      <c r="I23" s="53">
        <v>0</v>
      </c>
      <c r="J23" s="53">
        <v>0</v>
      </c>
      <c r="K23" s="53">
        <v>0</v>
      </c>
      <c r="L23" s="53">
        <v>2</v>
      </c>
      <c r="M23" s="53">
        <v>0</v>
      </c>
      <c r="N23" s="53">
        <v>0</v>
      </c>
      <c r="O23" s="71"/>
      <c r="P23" s="68"/>
      <c r="Q23" s="67"/>
      <c r="R23" s="66"/>
    </row>
    <row r="24" spans="1:18" s="14" customFormat="1" ht="17.25" customHeight="1" x14ac:dyDescent="0.55000000000000004">
      <c r="A24" s="26" t="s">
        <v>10</v>
      </c>
      <c r="B24" s="72">
        <v>2</v>
      </c>
      <c r="C24" s="72" t="s">
        <v>2</v>
      </c>
      <c r="D24" s="53" t="s">
        <v>2</v>
      </c>
      <c r="E24" s="53" t="s">
        <v>2</v>
      </c>
      <c r="F24" s="53">
        <v>0</v>
      </c>
      <c r="G24" s="53">
        <v>0</v>
      </c>
      <c r="H24" s="53">
        <v>0</v>
      </c>
      <c r="I24" s="53">
        <v>0</v>
      </c>
      <c r="J24" s="53">
        <v>0</v>
      </c>
      <c r="K24" s="53">
        <v>0</v>
      </c>
      <c r="L24" s="53">
        <v>2</v>
      </c>
      <c r="M24" s="53">
        <v>1</v>
      </c>
      <c r="N24" s="53">
        <v>0</v>
      </c>
      <c r="O24" s="71"/>
      <c r="P24" s="68"/>
      <c r="Q24" s="67"/>
      <c r="R24" s="66"/>
    </row>
    <row r="25" spans="1:18" s="21" customFormat="1" ht="17.25" customHeight="1" x14ac:dyDescent="0.55000000000000004">
      <c r="A25" s="114" t="s">
        <v>68</v>
      </c>
      <c r="B25" s="82">
        <f>B26</f>
        <v>12</v>
      </c>
      <c r="C25" s="82">
        <f>C26</f>
        <v>12</v>
      </c>
      <c r="D25" s="61">
        <f>D26</f>
        <v>6</v>
      </c>
      <c r="E25" s="61">
        <f>E26</f>
        <v>4</v>
      </c>
      <c r="F25" s="61">
        <f>F26</f>
        <v>4</v>
      </c>
      <c r="G25" s="61" t="str">
        <f>G26</f>
        <v>-</v>
      </c>
      <c r="H25" s="61">
        <f>H26</f>
        <v>2</v>
      </c>
      <c r="I25" s="61" t="str">
        <f>I26</f>
        <v>-</v>
      </c>
      <c r="J25" s="61">
        <f>J26</f>
        <v>6</v>
      </c>
      <c r="K25" s="61" t="str">
        <f>K26</f>
        <v>-</v>
      </c>
      <c r="L25" s="61" t="str">
        <f>L26</f>
        <v>-</v>
      </c>
      <c r="M25" s="61">
        <f>M26</f>
        <v>1</v>
      </c>
      <c r="N25" s="61" t="str">
        <f>N26</f>
        <v>-</v>
      </c>
      <c r="O25" s="71"/>
      <c r="P25" s="80"/>
      <c r="Q25" s="79"/>
      <c r="R25" s="78"/>
    </row>
    <row r="26" spans="1:18" s="18" customFormat="1" ht="17.25" customHeight="1" x14ac:dyDescent="0.55000000000000004">
      <c r="A26" s="27" t="s">
        <v>8</v>
      </c>
      <c r="B26" s="77">
        <v>12</v>
      </c>
      <c r="C26" s="77">
        <v>12</v>
      </c>
      <c r="D26" s="57">
        <v>6</v>
      </c>
      <c r="E26" s="57">
        <v>4</v>
      </c>
      <c r="F26" s="57">
        <v>4</v>
      </c>
      <c r="G26" s="57" t="s">
        <v>2</v>
      </c>
      <c r="H26" s="57">
        <v>2</v>
      </c>
      <c r="I26" s="57" t="s">
        <v>2</v>
      </c>
      <c r="J26" s="57">
        <v>6</v>
      </c>
      <c r="K26" s="57" t="s">
        <v>2</v>
      </c>
      <c r="L26" s="57" t="s">
        <v>2</v>
      </c>
      <c r="M26" s="57">
        <v>1</v>
      </c>
      <c r="N26" s="57" t="s">
        <v>2</v>
      </c>
      <c r="O26" s="71"/>
      <c r="P26" s="75"/>
      <c r="Q26" s="74"/>
      <c r="R26" s="73"/>
    </row>
    <row r="27" spans="1:18" s="14" customFormat="1" ht="17.25" customHeight="1" x14ac:dyDescent="0.55000000000000004">
      <c r="A27" s="26" t="s">
        <v>7</v>
      </c>
      <c r="B27" s="72">
        <v>5</v>
      </c>
      <c r="C27" s="72">
        <v>5</v>
      </c>
      <c r="D27" s="53">
        <v>3</v>
      </c>
      <c r="E27" s="53">
        <v>2</v>
      </c>
      <c r="F27" s="53">
        <v>2</v>
      </c>
      <c r="G27" s="53" t="s">
        <v>2</v>
      </c>
      <c r="H27" s="53">
        <v>1</v>
      </c>
      <c r="I27" s="53" t="s">
        <v>2</v>
      </c>
      <c r="J27" s="53">
        <v>2</v>
      </c>
      <c r="K27" s="53" t="s">
        <v>2</v>
      </c>
      <c r="L27" s="53" t="s">
        <v>2</v>
      </c>
      <c r="M27" s="53">
        <v>1</v>
      </c>
      <c r="N27" s="53" t="s">
        <v>2</v>
      </c>
      <c r="O27" s="71"/>
      <c r="P27" s="68"/>
      <c r="Q27" s="67"/>
      <c r="R27" s="66"/>
    </row>
    <row r="28" spans="1:18" s="14" customFormat="1" ht="17.25" customHeight="1" x14ac:dyDescent="0.55000000000000004">
      <c r="A28" s="26" t="s">
        <v>6</v>
      </c>
      <c r="B28" s="72">
        <v>4</v>
      </c>
      <c r="C28" s="72">
        <v>4</v>
      </c>
      <c r="D28" s="53">
        <v>2</v>
      </c>
      <c r="E28" s="53">
        <v>1</v>
      </c>
      <c r="F28" s="53">
        <v>1</v>
      </c>
      <c r="G28" s="53" t="s">
        <v>2</v>
      </c>
      <c r="H28" s="53">
        <v>1</v>
      </c>
      <c r="I28" s="53" t="s">
        <v>2</v>
      </c>
      <c r="J28" s="53">
        <v>2</v>
      </c>
      <c r="K28" s="53" t="s">
        <v>2</v>
      </c>
      <c r="L28" s="53" t="s">
        <v>2</v>
      </c>
      <c r="M28" s="53" t="s">
        <v>2</v>
      </c>
      <c r="N28" s="53" t="s">
        <v>2</v>
      </c>
      <c r="O28" s="71"/>
      <c r="P28" s="68"/>
      <c r="Q28" s="67"/>
      <c r="R28" s="66"/>
    </row>
    <row r="29" spans="1:18" s="14" customFormat="1" ht="17.25" customHeight="1" x14ac:dyDescent="0.55000000000000004">
      <c r="A29" s="26" t="s">
        <v>5</v>
      </c>
      <c r="B29" s="72" t="s">
        <v>2</v>
      </c>
      <c r="C29" s="72" t="s">
        <v>2</v>
      </c>
      <c r="D29" s="53" t="s">
        <v>2</v>
      </c>
      <c r="E29" s="53" t="s">
        <v>2</v>
      </c>
      <c r="F29" s="53" t="s">
        <v>2</v>
      </c>
      <c r="G29" s="53" t="s">
        <v>2</v>
      </c>
      <c r="H29" s="53" t="s">
        <v>2</v>
      </c>
      <c r="I29" s="53" t="s">
        <v>2</v>
      </c>
      <c r="J29" s="53" t="s">
        <v>2</v>
      </c>
      <c r="K29" s="53" t="s">
        <v>2</v>
      </c>
      <c r="L29" s="53" t="s">
        <v>2</v>
      </c>
      <c r="M29" s="53" t="s">
        <v>2</v>
      </c>
      <c r="N29" s="53" t="s">
        <v>2</v>
      </c>
      <c r="O29" s="71"/>
      <c r="P29" s="68"/>
      <c r="Q29" s="67"/>
      <c r="R29" s="66"/>
    </row>
    <row r="30" spans="1:18" s="14" customFormat="1" ht="17.25" customHeight="1" x14ac:dyDescent="0.55000000000000004">
      <c r="A30" s="26" t="s">
        <v>4</v>
      </c>
      <c r="B30" s="72">
        <v>1</v>
      </c>
      <c r="C30" s="72">
        <v>1</v>
      </c>
      <c r="D30" s="53">
        <v>1</v>
      </c>
      <c r="E30" s="53">
        <v>1</v>
      </c>
      <c r="F30" s="53">
        <v>1</v>
      </c>
      <c r="G30" s="53" t="s">
        <v>2</v>
      </c>
      <c r="H30" s="53" t="s">
        <v>2</v>
      </c>
      <c r="I30" s="53" t="s">
        <v>2</v>
      </c>
      <c r="J30" s="53" t="s">
        <v>2</v>
      </c>
      <c r="K30" s="53" t="s">
        <v>2</v>
      </c>
      <c r="L30" s="53" t="s">
        <v>2</v>
      </c>
      <c r="M30" s="53" t="s">
        <v>2</v>
      </c>
      <c r="N30" s="53" t="s">
        <v>2</v>
      </c>
      <c r="O30" s="71"/>
      <c r="P30" s="68"/>
      <c r="Q30" s="67"/>
      <c r="R30" s="66"/>
    </row>
    <row r="31" spans="1:18" s="14" customFormat="1" ht="17.25" customHeight="1" x14ac:dyDescent="0.55000000000000004">
      <c r="A31" s="17" t="s">
        <v>3</v>
      </c>
      <c r="B31" s="72">
        <v>2</v>
      </c>
      <c r="C31" s="72">
        <v>2</v>
      </c>
      <c r="D31" s="53" t="s">
        <v>2</v>
      </c>
      <c r="E31" s="53" t="s">
        <v>2</v>
      </c>
      <c r="F31" s="53" t="s">
        <v>2</v>
      </c>
      <c r="G31" s="53" t="s">
        <v>2</v>
      </c>
      <c r="H31" s="53" t="s">
        <v>2</v>
      </c>
      <c r="I31" s="53" t="s">
        <v>2</v>
      </c>
      <c r="J31" s="53">
        <v>2</v>
      </c>
      <c r="K31" s="53" t="s">
        <v>2</v>
      </c>
      <c r="L31" s="53" t="s">
        <v>2</v>
      </c>
      <c r="M31" s="53" t="s">
        <v>2</v>
      </c>
      <c r="N31" s="53" t="s">
        <v>2</v>
      </c>
      <c r="O31" s="71"/>
      <c r="P31" s="68"/>
      <c r="Q31" s="67"/>
      <c r="R31" s="66"/>
    </row>
    <row r="32" spans="1:18" s="5" customFormat="1" ht="18" x14ac:dyDescent="0.55000000000000004">
      <c r="A32" s="13" t="s">
        <v>1</v>
      </c>
      <c r="B32" s="13"/>
      <c r="C32" s="12"/>
      <c r="D32" s="12"/>
      <c r="E32" s="12"/>
      <c r="F32" s="12"/>
      <c r="G32" s="12"/>
      <c r="H32" s="12"/>
      <c r="I32" s="12"/>
      <c r="J32" s="12"/>
      <c r="K32" s="12"/>
      <c r="L32" s="12"/>
      <c r="M32" s="12"/>
      <c r="N32" s="12"/>
    </row>
    <row r="33" spans="1:15" s="5" customFormat="1" ht="26.25" customHeight="1" x14ac:dyDescent="0.55000000000000004">
      <c r="A33" s="50" t="s">
        <v>52</v>
      </c>
      <c r="B33" s="50"/>
      <c r="C33" s="50"/>
      <c r="D33" s="50"/>
      <c r="E33" s="50"/>
      <c r="F33" s="50"/>
      <c r="G33" s="50"/>
      <c r="H33" s="50"/>
      <c r="I33" s="50"/>
      <c r="J33" s="50"/>
      <c r="K33" s="50"/>
      <c r="L33" s="50"/>
      <c r="M33" s="50"/>
      <c r="N33" s="50"/>
      <c r="O33" s="50"/>
    </row>
    <row r="34" spans="1:15" s="5" customFormat="1" ht="18" x14ac:dyDescent="0.55000000000000004">
      <c r="A34" s="8" t="s">
        <v>67</v>
      </c>
      <c r="B34" s="8"/>
    </row>
    <row r="35" spans="1:15" s="5" customFormat="1" ht="18" x14ac:dyDescent="0.55000000000000004">
      <c r="A35" s="8"/>
      <c r="B35" s="8"/>
      <c r="C35" s="64"/>
      <c r="D35" s="64"/>
      <c r="E35" s="64"/>
      <c r="F35" s="64"/>
      <c r="G35" s="64"/>
      <c r="H35" s="64"/>
      <c r="I35" s="64"/>
      <c r="J35" s="64"/>
      <c r="K35" s="64"/>
      <c r="L35" s="64"/>
      <c r="M35" s="64"/>
      <c r="N35" s="64"/>
    </row>
    <row r="36" spans="1:15" s="5" customFormat="1" ht="18" x14ac:dyDescent="0.55000000000000004">
      <c r="A36" s="8"/>
      <c r="B36" s="8"/>
      <c r="C36" s="64"/>
      <c r="D36" s="64"/>
      <c r="E36" s="64"/>
      <c r="F36" s="64"/>
      <c r="G36" s="64"/>
      <c r="H36" s="64"/>
      <c r="I36" s="64"/>
      <c r="J36" s="64"/>
      <c r="K36" s="64"/>
      <c r="L36" s="64"/>
      <c r="M36" s="64"/>
      <c r="N36" s="64"/>
    </row>
    <row r="37" spans="1:15" s="5" customFormat="1" ht="25.5" customHeight="1" x14ac:dyDescent="0.55000000000000004">
      <c r="A37" s="6"/>
      <c r="B37" s="6"/>
      <c r="C37" s="6"/>
      <c r="D37" s="6"/>
      <c r="E37" s="6"/>
      <c r="F37" s="6"/>
      <c r="G37" s="6"/>
      <c r="H37" s="6"/>
      <c r="I37" s="6"/>
      <c r="J37" s="6"/>
      <c r="K37" s="6"/>
      <c r="L37" s="6"/>
      <c r="M37" s="6"/>
      <c r="N37" s="6"/>
      <c r="O37" s="6"/>
    </row>
    <row r="38" spans="1:15" s="5" customFormat="1" ht="18" x14ac:dyDescent="0.55000000000000004">
      <c r="A38" s="113"/>
      <c r="B38" s="112"/>
    </row>
  </sheetData>
  <mergeCells count="15">
    <mergeCell ref="J3:J5"/>
    <mergeCell ref="D4:D5"/>
    <mergeCell ref="E4:G4"/>
    <mergeCell ref="H4:H5"/>
    <mergeCell ref="I4:I5"/>
    <mergeCell ref="A38:B38"/>
    <mergeCell ref="B2:B5"/>
    <mergeCell ref="C2:J2"/>
    <mergeCell ref="K2:K5"/>
    <mergeCell ref="A33:O33"/>
    <mergeCell ref="A37:O37"/>
    <mergeCell ref="L2:L5"/>
    <mergeCell ref="M2:N4"/>
    <mergeCell ref="C3:C5"/>
    <mergeCell ref="D3:I3"/>
  </mergeCells>
  <phoneticPr fontId="3"/>
  <pageMargins left="0.6" right="0.47" top="0.78740157480314965" bottom="0.78740157480314965" header="0" footer="0"/>
  <pageSetup paperSize="9" scale="78" pageOrder="overThenDown" orientation="portrait" r:id="rId1"/>
  <headerFooter alignWithMargins="0"/>
  <rowBreaks count="3" manualBreakCount="3">
    <brk id="5196" min="304" max="25252" man="1"/>
    <brk id="59247" min="311" max="11696" man="1"/>
    <brk id="65156" min="307" max="19400"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6"/>
  <sheetViews>
    <sheetView showGridLines="0" showOutlineSymbols="0" view="pageBreakPreview" zoomScaleNormal="75" workbookViewId="0">
      <pane xSplit="1" ySplit="8" topLeftCell="B21" activePane="bottomRight" state="frozen"/>
      <selection activeCell="E10" sqref="E10"/>
      <selection pane="topRight" activeCell="E10" sqref="E10"/>
      <selection pane="bottomLeft" activeCell="E10" sqref="E10"/>
      <selection pane="bottomRight" activeCell="E10" sqref="E10"/>
    </sheetView>
  </sheetViews>
  <sheetFormatPr defaultColWidth="9" defaultRowHeight="15" x14ac:dyDescent="0.45"/>
  <cols>
    <col min="1" max="1" width="11.26953125" style="128" customWidth="1"/>
    <col min="2" max="2" width="11.90625" style="128" customWidth="1"/>
    <col min="3" max="4" width="9.08984375" style="124" customWidth="1"/>
    <col min="5" max="5" width="9.08984375" style="127" customWidth="1"/>
    <col min="6" max="8" width="9.08984375" style="124" customWidth="1"/>
    <col min="9" max="9" width="17.453125" style="126" customWidth="1"/>
    <col min="10" max="10" width="11.453125" style="125" customWidth="1"/>
    <col min="11" max="16384" width="9" style="124"/>
  </cols>
  <sheetData>
    <row r="1" spans="1:13" s="129" customFormat="1" ht="18" x14ac:dyDescent="0.55000000000000004">
      <c r="A1" s="193" t="s">
        <v>100</v>
      </c>
      <c r="B1" s="193"/>
      <c r="C1" s="193"/>
      <c r="D1" s="193"/>
      <c r="E1" s="135"/>
      <c r="F1" s="108"/>
      <c r="G1" s="108"/>
      <c r="H1" s="108"/>
      <c r="I1" s="192" t="s">
        <v>99</v>
      </c>
      <c r="J1" s="34"/>
    </row>
    <row r="2" spans="1:13" s="129" customFormat="1" ht="19.5" customHeight="1" x14ac:dyDescent="0.55000000000000004">
      <c r="A2" s="191"/>
      <c r="B2" s="190" t="s">
        <v>98</v>
      </c>
      <c r="C2" s="189" t="s">
        <v>97</v>
      </c>
      <c r="D2" s="188" t="s">
        <v>96</v>
      </c>
      <c r="E2" s="187" t="s">
        <v>95</v>
      </c>
      <c r="F2" s="186" t="s">
        <v>94</v>
      </c>
      <c r="G2" s="185" t="s">
        <v>93</v>
      </c>
      <c r="H2" s="184"/>
      <c r="I2" s="183" t="s">
        <v>92</v>
      </c>
      <c r="J2" s="34"/>
    </row>
    <row r="3" spans="1:13" s="129" customFormat="1" ht="15.75" customHeight="1" x14ac:dyDescent="0.55000000000000004">
      <c r="A3" s="182"/>
      <c r="B3" s="181"/>
      <c r="C3" s="180"/>
      <c r="D3" s="179"/>
      <c r="E3" s="178" t="s">
        <v>91</v>
      </c>
      <c r="F3" s="177"/>
      <c r="G3" s="176" t="s">
        <v>90</v>
      </c>
      <c r="H3" s="175" t="s">
        <v>89</v>
      </c>
      <c r="I3" s="174" t="s">
        <v>88</v>
      </c>
      <c r="J3" s="34"/>
    </row>
    <row r="4" spans="1:13" s="129" customFormat="1" ht="38.25" customHeight="1" x14ac:dyDescent="0.55000000000000004">
      <c r="A4" s="173"/>
      <c r="B4" s="172" t="s">
        <v>87</v>
      </c>
      <c r="C4" s="169" t="s">
        <v>86</v>
      </c>
      <c r="D4" s="169" t="s">
        <v>85</v>
      </c>
      <c r="E4" s="171" t="s">
        <v>84</v>
      </c>
      <c r="F4" s="170"/>
      <c r="G4" s="169" t="s">
        <v>83</v>
      </c>
      <c r="H4" s="168"/>
      <c r="I4" s="167" t="s">
        <v>82</v>
      </c>
      <c r="J4" s="34"/>
    </row>
    <row r="5" spans="1:13" s="156" customFormat="1" ht="13.5" customHeight="1" x14ac:dyDescent="0.55000000000000004">
      <c r="A5" s="164" t="s">
        <v>81</v>
      </c>
      <c r="B5" s="163">
        <v>1560745</v>
      </c>
      <c r="C5" s="166">
        <v>98603</v>
      </c>
      <c r="D5" s="166">
        <v>43806</v>
      </c>
      <c r="E5" s="150">
        <v>9.1244245536586686</v>
      </c>
      <c r="F5" s="161">
        <v>989</v>
      </c>
      <c r="G5" s="166">
        <v>0</v>
      </c>
      <c r="H5" s="166">
        <v>4</v>
      </c>
      <c r="I5" s="149">
        <v>0</v>
      </c>
      <c r="J5" s="165"/>
      <c r="K5" s="158"/>
      <c r="L5" s="157"/>
      <c r="M5" s="157"/>
    </row>
    <row r="6" spans="1:13" s="156" customFormat="1" ht="13.5" customHeight="1" x14ac:dyDescent="0.55000000000000004">
      <c r="A6" s="164" t="s">
        <v>26</v>
      </c>
      <c r="B6" s="163">
        <f>SUM(B7:B8)</f>
        <v>61914</v>
      </c>
      <c r="C6" s="163">
        <f>SUM(C7:C8)</f>
        <v>10957</v>
      </c>
      <c r="D6" s="163">
        <f>SUM(D7:D8)</f>
        <v>17528</v>
      </c>
      <c r="E6" s="162">
        <f>(C6+D6)/B6</f>
        <v>0.46007365054753369</v>
      </c>
      <c r="F6" s="161">
        <f>SUM(F7:F8)</f>
        <v>55</v>
      </c>
      <c r="G6" s="161">
        <f>SUM(G7:G8)</f>
        <v>0</v>
      </c>
      <c r="H6" s="161">
        <f>SUM(H7:H8)</f>
        <v>0</v>
      </c>
      <c r="I6" s="160">
        <f>IF(G6="-","-",G6/(SUM(C6,D6))*100000)</f>
        <v>0</v>
      </c>
      <c r="J6" s="159"/>
      <c r="K6" s="158"/>
      <c r="L6" s="157"/>
      <c r="M6" s="157"/>
    </row>
    <row r="7" spans="1:13" s="140" customFormat="1" ht="13.5" customHeight="1" x14ac:dyDescent="0.55000000000000004">
      <c r="A7" s="20" t="s">
        <v>80</v>
      </c>
      <c r="B7" s="154">
        <v>24395</v>
      </c>
      <c r="C7" s="154">
        <v>6795</v>
      </c>
      <c r="D7" s="154">
        <v>16761</v>
      </c>
      <c r="E7" s="155">
        <f>IF(SUM(C7:D7)=0,"-",(SUM(C7:D7)/B7)*100)</f>
        <v>96.56077064972331</v>
      </c>
      <c r="F7" s="154">
        <v>55</v>
      </c>
      <c r="G7" s="154">
        <v>0</v>
      </c>
      <c r="H7" s="154">
        <v>0</v>
      </c>
      <c r="I7" s="153">
        <f>IF(G7="-","-",G7/(SUM(C7,D7))*100000)</f>
        <v>0</v>
      </c>
      <c r="J7" s="84"/>
      <c r="K7" s="84"/>
      <c r="L7" s="84"/>
      <c r="M7" s="84"/>
    </row>
    <row r="8" spans="1:13" s="140" customFormat="1" ht="13.5" customHeight="1" x14ac:dyDescent="0.55000000000000004">
      <c r="A8" s="20" t="s">
        <v>24</v>
      </c>
      <c r="B8" s="19">
        <f>IF(SUM(B9:B16)=0,"-",SUM(B9:B16))</f>
        <v>37519</v>
      </c>
      <c r="C8" s="19">
        <f>IF(SUM(C9:C16)=0,"-",SUM(C9:C16))</f>
        <v>4162</v>
      </c>
      <c r="D8" s="19">
        <f>IF(SUM(D9:D16)=0,"-",SUM(D9:D16))</f>
        <v>767</v>
      </c>
      <c r="E8" s="146">
        <f>IF(SUM(C8:D8)=0,"-",(SUM(C8:D8)/B8)*100)</f>
        <v>13.137343745835445</v>
      </c>
      <c r="F8" s="19" t="str">
        <f>IF(SUM(F9:F16)=0,"-",SUM(F9:F16))</f>
        <v>-</v>
      </c>
      <c r="G8" s="19" t="str">
        <f>IF(SUM(G9:G16)=0,"-",SUM(G9:G16))</f>
        <v>-</v>
      </c>
      <c r="H8" s="19" t="str">
        <f>IF(SUM(H9:H16)=0,"-",SUM(H9:H16))</f>
        <v>-</v>
      </c>
      <c r="I8" s="145" t="str">
        <f>IF(G8="-","-",G8/(SUM(C8,D8))*100000)</f>
        <v>-</v>
      </c>
      <c r="J8" s="84"/>
      <c r="K8" s="84"/>
      <c r="L8" s="84"/>
      <c r="M8" s="84"/>
    </row>
    <row r="9" spans="1:13" s="140" customFormat="1" ht="13.5" customHeight="1" x14ac:dyDescent="0.55000000000000004">
      <c r="A9" s="17" t="s">
        <v>23</v>
      </c>
      <c r="B9" s="53">
        <v>12507</v>
      </c>
      <c r="C9" s="53">
        <v>1130</v>
      </c>
      <c r="D9" s="53">
        <v>205</v>
      </c>
      <c r="E9" s="142">
        <f>IF(SUM(C9:D9)=0,"-",(SUM(C9:D9)/B9)*100)</f>
        <v>10.674022547373472</v>
      </c>
      <c r="F9" s="53" t="s">
        <v>79</v>
      </c>
      <c r="G9" s="53" t="s">
        <v>79</v>
      </c>
      <c r="H9" s="16" t="s">
        <v>2</v>
      </c>
      <c r="I9" s="141" t="str">
        <f>IF(G9="-","-",G9/(SUM(C9,D9))*100000)</f>
        <v>-</v>
      </c>
      <c r="J9" s="84"/>
      <c r="K9" s="84"/>
      <c r="L9" s="84"/>
      <c r="M9" s="84"/>
    </row>
    <row r="10" spans="1:13" s="140" customFormat="1" ht="13.5" customHeight="1" x14ac:dyDescent="0.55000000000000004">
      <c r="A10" s="17" t="s">
        <v>22</v>
      </c>
      <c r="B10" s="152">
        <v>3510</v>
      </c>
      <c r="C10" s="152">
        <v>961</v>
      </c>
      <c r="D10" s="152" t="s">
        <v>2</v>
      </c>
      <c r="E10" s="142">
        <f>IF(SUM(C10:D10)=0,"-",(SUM(C10:D10)/B10)*100)</f>
        <v>27.378917378917379</v>
      </c>
      <c r="F10" s="53" t="s">
        <v>79</v>
      </c>
      <c r="G10" s="16" t="s">
        <v>2</v>
      </c>
      <c r="H10" s="16" t="s">
        <v>2</v>
      </c>
      <c r="I10" s="141" t="str">
        <f>IF(G10="-","-",G10/(SUM(C10,D10))*100000)</f>
        <v>-</v>
      </c>
      <c r="J10" s="84"/>
      <c r="K10" s="84"/>
      <c r="L10" s="84"/>
      <c r="M10" s="84"/>
    </row>
    <row r="11" spans="1:13" s="140" customFormat="1" ht="13.5" customHeight="1" x14ac:dyDescent="0.55000000000000004">
      <c r="A11" s="17" t="s">
        <v>21</v>
      </c>
      <c r="B11" s="53">
        <v>1899</v>
      </c>
      <c r="C11" s="53">
        <v>257</v>
      </c>
      <c r="D11" s="53" t="s">
        <v>2</v>
      </c>
      <c r="E11" s="142">
        <f>IF(SUM(C11:D11)=0,"-",(SUM(C11:D11)/B11)*100)</f>
        <v>13.533438651922063</v>
      </c>
      <c r="F11" s="53" t="s">
        <v>79</v>
      </c>
      <c r="G11" s="53" t="s">
        <v>79</v>
      </c>
      <c r="H11" s="16" t="s">
        <v>2</v>
      </c>
      <c r="I11" s="141" t="str">
        <f>IF(G11="-","-",G11/(SUM(C11,D11))*100000)</f>
        <v>-</v>
      </c>
      <c r="J11" s="84"/>
      <c r="K11" s="84"/>
      <c r="L11" s="84"/>
      <c r="M11" s="84"/>
    </row>
    <row r="12" spans="1:13" s="140" customFormat="1" ht="13.5" customHeight="1" x14ac:dyDescent="0.55000000000000004">
      <c r="A12" s="17" t="s">
        <v>20</v>
      </c>
      <c r="B12" s="16">
        <v>1710</v>
      </c>
      <c r="C12" s="16">
        <v>402</v>
      </c>
      <c r="D12" s="16">
        <v>45</v>
      </c>
      <c r="E12" s="142">
        <f>IF(SUM(C12:D12)=0,"-",(SUM(C12:D12)/B12)*100)</f>
        <v>26.140350877192979</v>
      </c>
      <c r="F12" s="53" t="s">
        <v>79</v>
      </c>
      <c r="G12" s="16" t="s">
        <v>79</v>
      </c>
      <c r="H12" s="16" t="s">
        <v>2</v>
      </c>
      <c r="I12" s="141" t="str">
        <f>IF(G12="-","-",G12/(SUM(C12,D12))*100000)</f>
        <v>-</v>
      </c>
      <c r="J12" s="84"/>
      <c r="K12" s="84"/>
      <c r="L12" s="84"/>
      <c r="M12" s="84"/>
    </row>
    <row r="13" spans="1:13" s="140" customFormat="1" ht="13.5" customHeight="1" x14ac:dyDescent="0.55000000000000004">
      <c r="A13" s="17" t="s">
        <v>19</v>
      </c>
      <c r="B13" s="53">
        <v>1989</v>
      </c>
      <c r="C13" s="53">
        <v>118</v>
      </c>
      <c r="D13" s="53">
        <v>478</v>
      </c>
      <c r="E13" s="142">
        <f>IF(SUM(C13:D13)=0,"-",(SUM(C13:D13)/B13)*100)</f>
        <v>29.964806435394671</v>
      </c>
      <c r="F13" s="53" t="s">
        <v>79</v>
      </c>
      <c r="G13" s="53" t="s">
        <v>2</v>
      </c>
      <c r="H13" s="53" t="s">
        <v>2</v>
      </c>
      <c r="I13" s="141" t="str">
        <f>IF(G13="-","-",G13/(SUM(C13,D13))*100000)</f>
        <v>-</v>
      </c>
      <c r="J13" s="84"/>
      <c r="K13" s="84"/>
      <c r="L13" s="84"/>
      <c r="M13" s="84"/>
    </row>
    <row r="14" spans="1:13" s="140" customFormat="1" ht="13.5" customHeight="1" x14ac:dyDescent="0.55000000000000004">
      <c r="A14" s="17" t="s">
        <v>18</v>
      </c>
      <c r="B14" s="53">
        <v>9032</v>
      </c>
      <c r="C14" s="53">
        <v>578</v>
      </c>
      <c r="D14" s="53">
        <v>39</v>
      </c>
      <c r="E14" s="142">
        <f>IF(SUM(C14:D14)=0,"-",(SUM(C14:D14)/B14)*100)</f>
        <v>6.8312666076173603</v>
      </c>
      <c r="F14" s="53" t="s">
        <v>79</v>
      </c>
      <c r="G14" s="53" t="s">
        <v>2</v>
      </c>
      <c r="H14" s="53" t="s">
        <v>2</v>
      </c>
      <c r="I14" s="141" t="str">
        <f>IF(G14="-","-",G14/(SUM(C14,D14))*100000)</f>
        <v>-</v>
      </c>
      <c r="J14" s="84"/>
      <c r="K14" s="84"/>
      <c r="L14" s="84"/>
      <c r="M14" s="84"/>
    </row>
    <row r="15" spans="1:13" s="140" customFormat="1" ht="13.5" customHeight="1" x14ac:dyDescent="0.55000000000000004">
      <c r="A15" s="17" t="s">
        <v>17</v>
      </c>
      <c r="B15" s="53">
        <v>1354</v>
      </c>
      <c r="C15" s="53">
        <v>238</v>
      </c>
      <c r="D15" s="53" t="s">
        <v>2</v>
      </c>
      <c r="E15" s="142">
        <f>IF(SUM(C15:D15)=0,"-",(SUM(C15:D15)/B15)*100)</f>
        <v>17.577548005908419</v>
      </c>
      <c r="F15" s="53" t="s">
        <v>79</v>
      </c>
      <c r="G15" s="53" t="s">
        <v>2</v>
      </c>
      <c r="H15" s="53" t="s">
        <v>2</v>
      </c>
      <c r="I15" s="141" t="str">
        <f>IF(G15="-","-",G15/(SUM(C15,D15))*100000)</f>
        <v>-</v>
      </c>
      <c r="J15" s="84"/>
      <c r="K15" s="84"/>
      <c r="L15" s="84"/>
      <c r="M15" s="84"/>
    </row>
    <row r="16" spans="1:13" s="140" customFormat="1" ht="13.5" customHeight="1" x14ac:dyDescent="0.55000000000000004">
      <c r="A16" s="17" t="s">
        <v>16</v>
      </c>
      <c r="B16" s="53">
        <v>5518</v>
      </c>
      <c r="C16" s="53">
        <v>478</v>
      </c>
      <c r="D16" s="53" t="s">
        <v>2</v>
      </c>
      <c r="E16" s="142">
        <f>IF(SUM(C16:D16)=0,"-",(SUM(C16:D16)/B16)*100)</f>
        <v>8.662558898151504</v>
      </c>
      <c r="F16" s="53" t="s">
        <v>79</v>
      </c>
      <c r="G16" s="53" t="s">
        <v>2</v>
      </c>
      <c r="H16" s="53" t="s">
        <v>2</v>
      </c>
      <c r="I16" s="141" t="str">
        <f>IF(G16="-","-",G16/(SUM(C16,D16))*100000)</f>
        <v>-</v>
      </c>
      <c r="J16" s="84"/>
      <c r="K16" s="84"/>
      <c r="L16" s="84"/>
      <c r="M16" s="84"/>
    </row>
    <row r="17" spans="1:13" s="147" customFormat="1" ht="13.5" customHeight="1" x14ac:dyDescent="0.55000000000000004">
      <c r="A17" s="151" t="s">
        <v>69</v>
      </c>
      <c r="B17" s="61">
        <f>B18</f>
        <v>12308</v>
      </c>
      <c r="C17" s="61">
        <f>C18</f>
        <v>1322</v>
      </c>
      <c r="D17" s="61">
        <f>D18</f>
        <v>1515</v>
      </c>
      <c r="E17" s="150">
        <f>E18</f>
        <v>23.050048748781279</v>
      </c>
      <c r="F17" s="61">
        <f>F18</f>
        <v>1247</v>
      </c>
      <c r="G17" s="61" t="str">
        <f>G18</f>
        <v>-</v>
      </c>
      <c r="H17" s="61" t="str">
        <f>H18</f>
        <v>-</v>
      </c>
      <c r="I17" s="149" t="str">
        <f>I18</f>
        <v>-</v>
      </c>
      <c r="J17" s="148"/>
      <c r="K17" s="148"/>
      <c r="L17" s="148"/>
      <c r="M17" s="148"/>
    </row>
    <row r="18" spans="1:13" s="143" customFormat="1" ht="13.5" customHeight="1" x14ac:dyDescent="0.55000000000000004">
      <c r="A18" s="20" t="s">
        <v>14</v>
      </c>
      <c r="B18" s="57">
        <v>12308</v>
      </c>
      <c r="C18" s="57">
        <v>1322</v>
      </c>
      <c r="D18" s="57">
        <v>1515</v>
      </c>
      <c r="E18" s="146">
        <v>23.050048748781279</v>
      </c>
      <c r="F18" s="57">
        <v>1247</v>
      </c>
      <c r="G18" s="57" t="s">
        <v>2</v>
      </c>
      <c r="H18" s="57" t="s">
        <v>2</v>
      </c>
      <c r="I18" s="145" t="s">
        <v>2</v>
      </c>
      <c r="J18" s="144"/>
      <c r="K18" s="144"/>
      <c r="L18" s="144"/>
      <c r="M18" s="144"/>
    </row>
    <row r="19" spans="1:13" s="140" customFormat="1" ht="13.5" customHeight="1" x14ac:dyDescent="0.55000000000000004">
      <c r="A19" s="17" t="s">
        <v>13</v>
      </c>
      <c r="B19" s="53">
        <v>2972</v>
      </c>
      <c r="C19" s="53">
        <v>668</v>
      </c>
      <c r="D19" s="53">
        <v>414</v>
      </c>
      <c r="E19" s="142">
        <v>36.406460296096903</v>
      </c>
      <c r="F19" s="53">
        <v>1247</v>
      </c>
      <c r="G19" s="53" t="s">
        <v>2</v>
      </c>
      <c r="H19" s="53" t="s">
        <v>2</v>
      </c>
      <c r="I19" s="141" t="s">
        <v>2</v>
      </c>
      <c r="J19" s="84"/>
      <c r="K19" s="84"/>
      <c r="L19" s="84"/>
      <c r="M19" s="84"/>
    </row>
    <row r="20" spans="1:13" s="140" customFormat="1" ht="13.5" customHeight="1" x14ac:dyDescent="0.55000000000000004">
      <c r="A20" s="17" t="s">
        <v>12</v>
      </c>
      <c r="B20" s="53">
        <v>568</v>
      </c>
      <c r="C20" s="53">
        <v>315</v>
      </c>
      <c r="D20" s="53">
        <v>250</v>
      </c>
      <c r="E20" s="142">
        <v>99.471830985915489</v>
      </c>
      <c r="F20" s="53">
        <v>0</v>
      </c>
      <c r="G20" s="53" t="s">
        <v>2</v>
      </c>
      <c r="H20" s="53" t="s">
        <v>2</v>
      </c>
      <c r="I20" s="141" t="s">
        <v>2</v>
      </c>
      <c r="J20" s="84"/>
      <c r="K20" s="84"/>
      <c r="L20" s="84"/>
      <c r="M20" s="84"/>
    </row>
    <row r="21" spans="1:13" s="140" customFormat="1" ht="13.5" customHeight="1" x14ac:dyDescent="0.55000000000000004">
      <c r="A21" s="17" t="s">
        <v>11</v>
      </c>
      <c r="B21" s="53">
        <v>8007</v>
      </c>
      <c r="C21" s="53">
        <v>23</v>
      </c>
      <c r="D21" s="53">
        <v>526</v>
      </c>
      <c r="E21" s="142">
        <v>6.8565005620082431</v>
      </c>
      <c r="F21" s="53">
        <v>0</v>
      </c>
      <c r="G21" s="53" t="s">
        <v>2</v>
      </c>
      <c r="H21" s="53" t="s">
        <v>2</v>
      </c>
      <c r="I21" s="141" t="s">
        <v>2</v>
      </c>
      <c r="J21" s="84"/>
      <c r="K21" s="84"/>
      <c r="L21" s="84"/>
      <c r="M21" s="84"/>
    </row>
    <row r="22" spans="1:13" s="140" customFormat="1" ht="13.5" customHeight="1" x14ac:dyDescent="0.55000000000000004">
      <c r="A22" s="17" t="s">
        <v>10</v>
      </c>
      <c r="B22" s="53">
        <v>761</v>
      </c>
      <c r="C22" s="53">
        <v>316</v>
      </c>
      <c r="D22" s="53">
        <v>325</v>
      </c>
      <c r="E22" s="142">
        <v>84.23127463863338</v>
      </c>
      <c r="F22" s="53">
        <v>0</v>
      </c>
      <c r="G22" s="53" t="s">
        <v>2</v>
      </c>
      <c r="H22" s="53" t="s">
        <v>2</v>
      </c>
      <c r="I22" s="141" t="s">
        <v>2</v>
      </c>
      <c r="J22" s="84"/>
      <c r="K22" s="84"/>
      <c r="L22" s="84"/>
      <c r="M22" s="84"/>
    </row>
    <row r="23" spans="1:13" s="147" customFormat="1" ht="13.5" customHeight="1" x14ac:dyDescent="0.55000000000000004">
      <c r="A23" s="151" t="s">
        <v>68</v>
      </c>
      <c r="B23" s="61">
        <f>B24</f>
        <v>8585</v>
      </c>
      <c r="C23" s="61">
        <f>C24</f>
        <v>977</v>
      </c>
      <c r="D23" s="61" t="str">
        <f>D24</f>
        <v>-</v>
      </c>
      <c r="E23" s="150">
        <f>E24</f>
        <v>11.38031450203844</v>
      </c>
      <c r="F23" s="61" t="str">
        <f>F24</f>
        <v>-</v>
      </c>
      <c r="G23" s="61" t="str">
        <f>G24</f>
        <v>-</v>
      </c>
      <c r="H23" s="61" t="str">
        <f>H24</f>
        <v>-</v>
      </c>
      <c r="I23" s="149" t="str">
        <f>I24</f>
        <v>-</v>
      </c>
      <c r="J23" s="148"/>
      <c r="K23" s="148"/>
      <c r="L23" s="148"/>
      <c r="M23" s="148"/>
    </row>
    <row r="24" spans="1:13" s="143" customFormat="1" ht="13.5" customHeight="1" x14ac:dyDescent="0.55000000000000004">
      <c r="A24" s="20" t="s">
        <v>8</v>
      </c>
      <c r="B24" s="57">
        <v>8585</v>
      </c>
      <c r="C24" s="57">
        <v>977</v>
      </c>
      <c r="D24" s="57" t="s">
        <v>2</v>
      </c>
      <c r="E24" s="146">
        <v>11.38031450203844</v>
      </c>
      <c r="F24" s="57" t="s">
        <v>2</v>
      </c>
      <c r="G24" s="57" t="s">
        <v>2</v>
      </c>
      <c r="H24" s="57" t="s">
        <v>2</v>
      </c>
      <c r="I24" s="145" t="s">
        <v>2</v>
      </c>
      <c r="J24" s="144"/>
      <c r="K24" s="144"/>
      <c r="L24" s="144"/>
      <c r="M24" s="144"/>
    </row>
    <row r="25" spans="1:13" s="140" customFormat="1" ht="13.5" customHeight="1" x14ac:dyDescent="0.55000000000000004">
      <c r="A25" s="17" t="s">
        <v>7</v>
      </c>
      <c r="B25" s="53">
        <v>2374</v>
      </c>
      <c r="C25" s="53">
        <v>121</v>
      </c>
      <c r="D25" s="53" t="s">
        <v>2</v>
      </c>
      <c r="E25" s="142">
        <v>5.0968828980623426</v>
      </c>
      <c r="F25" s="53" t="s">
        <v>2</v>
      </c>
      <c r="G25" s="53" t="s">
        <v>2</v>
      </c>
      <c r="H25" s="53" t="s">
        <v>2</v>
      </c>
      <c r="I25" s="141" t="s">
        <v>2</v>
      </c>
      <c r="J25" s="84"/>
      <c r="K25" s="84"/>
      <c r="L25" s="84"/>
      <c r="M25" s="84"/>
    </row>
    <row r="26" spans="1:13" s="140" customFormat="1" ht="13.5" customHeight="1" x14ac:dyDescent="0.55000000000000004">
      <c r="A26" s="17" t="s">
        <v>6</v>
      </c>
      <c r="B26" s="53">
        <v>2051</v>
      </c>
      <c r="C26" s="53">
        <v>213</v>
      </c>
      <c r="D26" s="53" t="s">
        <v>2</v>
      </c>
      <c r="E26" s="142">
        <v>10.385177961969772</v>
      </c>
      <c r="F26" s="53" t="s">
        <v>2</v>
      </c>
      <c r="G26" s="53" t="s">
        <v>2</v>
      </c>
      <c r="H26" s="53" t="s">
        <v>2</v>
      </c>
      <c r="I26" s="141" t="s">
        <v>2</v>
      </c>
      <c r="J26" s="84"/>
      <c r="K26" s="84"/>
      <c r="L26" s="84"/>
      <c r="M26" s="84"/>
    </row>
    <row r="27" spans="1:13" s="140" customFormat="1" ht="13.5" customHeight="1" x14ac:dyDescent="0.55000000000000004">
      <c r="A27" s="17" t="s">
        <v>5</v>
      </c>
      <c r="B27" s="53">
        <v>1603</v>
      </c>
      <c r="C27" s="53">
        <v>305</v>
      </c>
      <c r="D27" s="53" t="s">
        <v>2</v>
      </c>
      <c r="E27" s="142">
        <v>19.026824703680596</v>
      </c>
      <c r="F27" s="53" t="s">
        <v>2</v>
      </c>
      <c r="G27" s="53" t="s">
        <v>2</v>
      </c>
      <c r="H27" s="53" t="s">
        <v>2</v>
      </c>
      <c r="I27" s="141" t="s">
        <v>2</v>
      </c>
      <c r="J27" s="84"/>
      <c r="K27" s="84"/>
      <c r="L27" s="84"/>
      <c r="M27" s="84"/>
    </row>
    <row r="28" spans="1:13" s="140" customFormat="1" ht="13.5" customHeight="1" x14ac:dyDescent="0.55000000000000004">
      <c r="A28" s="17" t="s">
        <v>4</v>
      </c>
      <c r="B28" s="53">
        <v>1623</v>
      </c>
      <c r="C28" s="53">
        <v>205</v>
      </c>
      <c r="D28" s="53" t="s">
        <v>2</v>
      </c>
      <c r="E28" s="142">
        <v>12.630930375847196</v>
      </c>
      <c r="F28" s="53" t="s">
        <v>2</v>
      </c>
      <c r="G28" s="53" t="s">
        <v>2</v>
      </c>
      <c r="H28" s="53" t="s">
        <v>2</v>
      </c>
      <c r="I28" s="141" t="s">
        <v>2</v>
      </c>
      <c r="J28" s="84"/>
      <c r="K28" s="84"/>
      <c r="L28" s="84"/>
      <c r="M28" s="84"/>
    </row>
    <row r="29" spans="1:13" s="140" customFormat="1" ht="13.5" customHeight="1" x14ac:dyDescent="0.55000000000000004">
      <c r="A29" s="17" t="s">
        <v>3</v>
      </c>
      <c r="B29" s="53">
        <v>934</v>
      </c>
      <c r="C29" s="53">
        <v>133</v>
      </c>
      <c r="D29" s="53" t="s">
        <v>2</v>
      </c>
      <c r="E29" s="142">
        <v>14.23982869379015</v>
      </c>
      <c r="F29" s="53" t="s">
        <v>2</v>
      </c>
      <c r="G29" s="53" t="s">
        <v>2</v>
      </c>
      <c r="H29" s="53" t="s">
        <v>2</v>
      </c>
      <c r="I29" s="141" t="s">
        <v>2</v>
      </c>
      <c r="J29" s="84"/>
      <c r="K29" s="84"/>
      <c r="L29" s="84"/>
      <c r="M29" s="84"/>
    </row>
    <row r="30" spans="1:13" s="129" customFormat="1" ht="11.25" customHeight="1" x14ac:dyDescent="0.55000000000000004">
      <c r="A30" s="139" t="s">
        <v>78</v>
      </c>
      <c r="B30" s="139"/>
      <c r="C30" s="137"/>
      <c r="D30" s="137"/>
      <c r="E30" s="138"/>
      <c r="F30" s="137"/>
      <c r="G30" s="137"/>
      <c r="H30" s="137"/>
      <c r="I30" s="136"/>
      <c r="J30" s="34"/>
    </row>
    <row r="31" spans="1:13" s="129" customFormat="1" ht="11.25" customHeight="1" x14ac:dyDescent="0.55000000000000004">
      <c r="A31" s="8"/>
      <c r="B31" s="8"/>
      <c r="C31" s="108"/>
      <c r="D31" s="108"/>
      <c r="E31" s="135"/>
      <c r="F31" s="108"/>
      <c r="G31" s="108"/>
      <c r="H31" s="108"/>
      <c r="I31" s="134"/>
      <c r="J31" s="34"/>
    </row>
    <row r="32" spans="1:13" s="129" customFormat="1" ht="11.25" customHeight="1" x14ac:dyDescent="0.55000000000000004">
      <c r="A32" s="8"/>
      <c r="B32" s="8"/>
      <c r="C32" s="108"/>
      <c r="D32" s="108"/>
      <c r="E32" s="135"/>
      <c r="F32" s="108"/>
      <c r="G32" s="108"/>
      <c r="H32" s="108"/>
      <c r="I32" s="134"/>
      <c r="J32" s="34"/>
    </row>
    <row r="33" spans="1:10" s="129" customFormat="1" ht="11.25" customHeight="1" x14ac:dyDescent="0.55000000000000004">
      <c r="A33" s="8"/>
      <c r="B33" s="8"/>
      <c r="C33" s="108"/>
      <c r="D33" s="108"/>
      <c r="E33" s="135"/>
      <c r="F33" s="108"/>
      <c r="G33" s="108"/>
      <c r="H33" s="108"/>
      <c r="I33" s="134"/>
      <c r="J33" s="34"/>
    </row>
    <row r="34" spans="1:10" s="129" customFormat="1" ht="11.25" customHeight="1" x14ac:dyDescent="0.55000000000000004">
      <c r="A34" s="8"/>
      <c r="B34" s="8"/>
      <c r="C34" s="108"/>
      <c r="D34" s="108"/>
      <c r="E34" s="135"/>
      <c r="F34" s="108"/>
      <c r="G34" s="108"/>
      <c r="H34" s="108"/>
      <c r="I34" s="134"/>
      <c r="J34" s="34"/>
    </row>
    <row r="35" spans="1:10" s="129" customFormat="1" ht="11.25" customHeight="1" x14ac:dyDescent="0.55000000000000004">
      <c r="A35" s="133"/>
      <c r="B35" s="133"/>
      <c r="C35" s="131"/>
      <c r="D35" s="131"/>
      <c r="E35" s="132"/>
      <c r="F35" s="131"/>
      <c r="G35" s="131"/>
      <c r="H35" s="131"/>
      <c r="I35" s="130"/>
      <c r="J35" s="34"/>
    </row>
    <row r="36" spans="1:10" ht="11.25" customHeight="1" x14ac:dyDescent="0.45">
      <c r="A36" s="128" t="s">
        <v>77</v>
      </c>
      <c r="B36" s="128">
        <v>678857</v>
      </c>
      <c r="C36" s="124">
        <v>27233</v>
      </c>
      <c r="D36" s="124">
        <v>16761</v>
      </c>
      <c r="E36" s="127">
        <v>6.4805990068600607</v>
      </c>
      <c r="F36" s="124">
        <v>55</v>
      </c>
      <c r="G36" s="124">
        <v>0</v>
      </c>
      <c r="H36" s="124">
        <v>0</v>
      </c>
      <c r="I36" s="126">
        <f>IF(G36="-","-",G36/(SUM(C36,D36))*100000)</f>
        <v>0</v>
      </c>
    </row>
  </sheetData>
  <mergeCells count="6">
    <mergeCell ref="F2:F3"/>
    <mergeCell ref="G2:H2"/>
    <mergeCell ref="H3:H4"/>
    <mergeCell ref="B2:B3"/>
    <mergeCell ref="C2:C3"/>
    <mergeCell ref="D2:D3"/>
  </mergeCells>
  <phoneticPr fontId="7"/>
  <pageMargins left="0.59055118110236227" right="0.59055118110236227" top="0.78740157480314965" bottom="0.78740157480314965" header="0" footer="0"/>
  <pageSetup paperSize="9" scale="90" pageOrder="overThenDown" orientation="landscape" r:id="rId1"/>
  <headerFooter alignWithMargins="0"/>
  <rowBreaks count="3" manualBreakCount="3">
    <brk id="16465" min="342" max="34161" man="1"/>
    <brk id="23447" min="338" max="42927" man="1"/>
    <brk id="30591" min="334" max="50137"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7"/>
  <sheetViews>
    <sheetView showGridLines="0" showOutlineSymbols="0" view="pageBreakPreview" zoomScaleNormal="50" workbookViewId="0">
      <pane xSplit="1" ySplit="5" topLeftCell="B6" activePane="bottomRight" state="frozen"/>
      <selection activeCell="E10" sqref="E10"/>
      <selection pane="topRight" activeCell="E10" sqref="E10"/>
      <selection pane="bottomLeft" activeCell="E10" sqref="E10"/>
      <selection pane="bottomRight" activeCell="E10" sqref="E10"/>
    </sheetView>
  </sheetViews>
  <sheetFormatPr defaultColWidth="9" defaultRowHeight="15" x14ac:dyDescent="0.45"/>
  <cols>
    <col min="1" max="1" width="9.7265625" style="2" customWidth="1"/>
    <col min="2" max="6" width="12.6328125" style="1" customWidth="1"/>
    <col min="7" max="7" width="12.6328125" style="194" customWidth="1"/>
    <col min="8" max="16384" width="9" style="1"/>
  </cols>
  <sheetData>
    <row r="1" spans="1:8" s="5" customFormat="1" ht="13.5" customHeight="1" x14ac:dyDescent="0.55000000000000004">
      <c r="A1" s="235" t="s">
        <v>116</v>
      </c>
      <c r="B1" s="234"/>
      <c r="C1" s="234"/>
      <c r="D1" s="234"/>
      <c r="E1" s="234"/>
      <c r="F1" s="233" t="s">
        <v>115</v>
      </c>
      <c r="G1" s="232"/>
    </row>
    <row r="2" spans="1:8" s="5" customFormat="1" ht="13.5" customHeight="1" x14ac:dyDescent="0.55000000000000004">
      <c r="A2" s="231"/>
      <c r="B2" s="230" t="s">
        <v>114</v>
      </c>
      <c r="C2" s="228"/>
      <c r="D2" s="230" t="s">
        <v>113</v>
      </c>
      <c r="E2" s="229"/>
      <c r="F2" s="229"/>
      <c r="G2" s="228"/>
    </row>
    <row r="3" spans="1:8" s="5" customFormat="1" ht="13.5" customHeight="1" x14ac:dyDescent="0.55000000000000004">
      <c r="A3" s="227"/>
      <c r="B3" s="226" t="s">
        <v>112</v>
      </c>
      <c r="C3" s="226" t="s">
        <v>111</v>
      </c>
      <c r="D3" s="225" t="s">
        <v>110</v>
      </c>
      <c r="E3" s="224"/>
      <c r="F3" s="223" t="s">
        <v>109</v>
      </c>
      <c r="G3" s="222"/>
    </row>
    <row r="4" spans="1:8" s="5" customFormat="1" ht="33.75" customHeight="1" x14ac:dyDescent="0.55000000000000004">
      <c r="A4" s="221"/>
      <c r="B4" s="220" t="s">
        <v>109</v>
      </c>
      <c r="C4" s="220" t="s">
        <v>109</v>
      </c>
      <c r="D4" s="219"/>
      <c r="E4" s="217" t="s">
        <v>108</v>
      </c>
      <c r="F4" s="218"/>
      <c r="G4" s="217" t="s">
        <v>107</v>
      </c>
    </row>
    <row r="5" spans="1:8" s="62" customFormat="1" ht="18" customHeight="1" x14ac:dyDescent="0.55000000000000004">
      <c r="A5" s="164" t="s">
        <v>81</v>
      </c>
      <c r="B5" s="22">
        <v>2593</v>
      </c>
      <c r="C5" s="22">
        <v>384</v>
      </c>
      <c r="D5" s="22">
        <v>830</v>
      </c>
      <c r="E5" s="22">
        <v>386</v>
      </c>
      <c r="F5" s="22">
        <v>2726</v>
      </c>
      <c r="G5" s="216">
        <v>1902</v>
      </c>
      <c r="H5" s="215"/>
    </row>
    <row r="6" spans="1:8" s="62" customFormat="1" ht="18" customHeight="1" x14ac:dyDescent="0.55000000000000004">
      <c r="A6" s="164" t="s">
        <v>26</v>
      </c>
      <c r="B6" s="22">
        <f>SUM(B7:B8)</f>
        <v>256</v>
      </c>
      <c r="C6" s="22">
        <f>SUM(C7:C8)</f>
        <v>49</v>
      </c>
      <c r="D6" s="22">
        <f>SUM(D7:D8)</f>
        <v>78</v>
      </c>
      <c r="E6" s="22">
        <f>SUM(E7:E8)</f>
        <v>35</v>
      </c>
      <c r="F6" s="22">
        <f>SUM(F7:F8)</f>
        <v>299</v>
      </c>
      <c r="G6" s="22">
        <f>SUM(G7:G8)</f>
        <v>95</v>
      </c>
      <c r="H6" s="215"/>
    </row>
    <row r="7" spans="1:8" s="14" customFormat="1" ht="18" customHeight="1" x14ac:dyDescent="0.55000000000000004">
      <c r="A7" s="214" t="s">
        <v>80</v>
      </c>
      <c r="B7" s="19">
        <v>231</v>
      </c>
      <c r="C7" s="19">
        <v>29</v>
      </c>
      <c r="D7" s="19">
        <v>58</v>
      </c>
      <c r="E7" s="19">
        <v>20</v>
      </c>
      <c r="F7" s="19">
        <v>188</v>
      </c>
      <c r="G7" s="213">
        <v>11</v>
      </c>
      <c r="H7" s="84"/>
    </row>
    <row r="8" spans="1:8" s="14" customFormat="1" ht="18" customHeight="1" x14ac:dyDescent="0.55000000000000004">
      <c r="A8" s="20" t="s">
        <v>24</v>
      </c>
      <c r="B8" s="19">
        <v>25</v>
      </c>
      <c r="C8" s="19">
        <v>20</v>
      </c>
      <c r="D8" s="19">
        <v>20</v>
      </c>
      <c r="E8" s="19">
        <v>15</v>
      </c>
      <c r="F8" s="19">
        <v>111</v>
      </c>
      <c r="G8" s="213">
        <v>84</v>
      </c>
      <c r="H8" s="84"/>
    </row>
    <row r="9" spans="1:8" s="5" customFormat="1" ht="44.5" customHeight="1" x14ac:dyDescent="0.55000000000000004">
      <c r="A9" s="212" t="s">
        <v>106</v>
      </c>
      <c r="B9" s="211">
        <f>B10</f>
        <v>1</v>
      </c>
      <c r="C9" s="211">
        <f>C10</f>
        <v>0</v>
      </c>
      <c r="D9" s="211">
        <f>D10</f>
        <v>4</v>
      </c>
      <c r="E9" s="211">
        <f>E10</f>
        <v>1</v>
      </c>
      <c r="F9" s="211">
        <f>F10</f>
        <v>18</v>
      </c>
      <c r="G9" s="211">
        <f>G10</f>
        <v>6</v>
      </c>
    </row>
    <row r="10" spans="1:8" s="5" customFormat="1" ht="18.5" customHeight="1" x14ac:dyDescent="0.55000000000000004">
      <c r="A10" s="206" t="s">
        <v>105</v>
      </c>
      <c r="B10" s="210">
        <v>1</v>
      </c>
      <c r="C10" s="210">
        <v>0</v>
      </c>
      <c r="D10" s="210">
        <v>4</v>
      </c>
      <c r="E10" s="210">
        <v>1</v>
      </c>
      <c r="F10" s="210">
        <v>18</v>
      </c>
      <c r="G10" s="209">
        <v>6</v>
      </c>
    </row>
    <row r="11" spans="1:8" s="5" customFormat="1" ht="41.5" customHeight="1" x14ac:dyDescent="0.55000000000000004">
      <c r="A11" s="208" t="s">
        <v>104</v>
      </c>
      <c r="B11" s="207" t="str">
        <f>B12</f>
        <v>-</v>
      </c>
      <c r="C11" s="207" t="str">
        <f>C12</f>
        <v>-</v>
      </c>
      <c r="D11" s="207">
        <f>D12</f>
        <v>6</v>
      </c>
      <c r="E11" s="207" t="str">
        <f>E12</f>
        <v>-</v>
      </c>
      <c r="F11" s="207">
        <f>F12</f>
        <v>16</v>
      </c>
      <c r="G11" s="207">
        <f>G12</f>
        <v>0</v>
      </c>
    </row>
    <row r="12" spans="1:8" s="5" customFormat="1" ht="16" customHeight="1" x14ac:dyDescent="0.55000000000000004">
      <c r="A12" s="206" t="s">
        <v>103</v>
      </c>
      <c r="B12" s="205" t="s">
        <v>2</v>
      </c>
      <c r="C12" s="205" t="s">
        <v>2</v>
      </c>
      <c r="D12" s="205">
        <v>6</v>
      </c>
      <c r="E12" s="205" t="s">
        <v>2</v>
      </c>
      <c r="F12" s="205">
        <v>16</v>
      </c>
      <c r="G12" s="204">
        <v>0</v>
      </c>
    </row>
    <row r="13" spans="1:8" s="5" customFormat="1" ht="17.25" customHeight="1" x14ac:dyDescent="0.55000000000000004">
      <c r="A13" s="203" t="s">
        <v>102</v>
      </c>
      <c r="B13" s="203"/>
      <c r="C13" s="203"/>
      <c r="D13" s="203"/>
      <c r="E13" s="203"/>
      <c r="F13" s="203"/>
      <c r="G13" s="203"/>
    </row>
    <row r="14" spans="1:8" s="5" customFormat="1" ht="13.5" customHeight="1" x14ac:dyDescent="0.55000000000000004">
      <c r="A14" s="202" t="s">
        <v>101</v>
      </c>
      <c r="B14" s="201"/>
      <c r="C14" s="201"/>
      <c r="D14" s="201"/>
      <c r="G14" s="200"/>
    </row>
    <row r="15" spans="1:8" ht="13.5" customHeight="1" x14ac:dyDescent="0.55000000000000004">
      <c r="A15" s="202"/>
      <c r="B15" s="201"/>
      <c r="C15" s="201"/>
      <c r="D15" s="201"/>
      <c r="E15" s="5"/>
      <c r="F15" s="5"/>
      <c r="G15" s="200"/>
    </row>
    <row r="16" spans="1:8" ht="18" x14ac:dyDescent="0.55000000000000004">
      <c r="A16" s="8"/>
      <c r="B16" s="64"/>
      <c r="C16" s="64"/>
      <c r="D16" s="64"/>
      <c r="E16" s="199"/>
      <c r="F16" s="199"/>
      <c r="G16" s="197"/>
    </row>
    <row r="17" spans="1:7" ht="18" x14ac:dyDescent="0.55000000000000004">
      <c r="A17" s="198"/>
      <c r="B17" s="6"/>
      <c r="C17" s="6"/>
      <c r="D17" s="6"/>
      <c r="E17" s="6"/>
      <c r="F17" s="6"/>
      <c r="G17" s="6"/>
    </row>
    <row r="18" spans="1:7" ht="18" x14ac:dyDescent="0.55000000000000004">
      <c r="A18" s="8"/>
      <c r="B18" s="64"/>
      <c r="C18" s="64"/>
      <c r="D18" s="64"/>
      <c r="E18" s="64"/>
      <c r="F18" s="64"/>
      <c r="G18" s="197"/>
    </row>
    <row r="19" spans="1:7" x14ac:dyDescent="0.45">
      <c r="A19" s="196"/>
      <c r="B19" s="195"/>
      <c r="G19" s="1"/>
    </row>
    <row r="20" spans="1:7" ht="12" customHeight="1" x14ac:dyDescent="0.45">
      <c r="A20" s="1"/>
      <c r="G20" s="1"/>
    </row>
    <row r="21" spans="1:7" ht="12" customHeight="1" x14ac:dyDescent="0.45">
      <c r="A21" s="1"/>
      <c r="G21" s="1"/>
    </row>
    <row r="22" spans="1:7" x14ac:dyDescent="0.45">
      <c r="A22" s="1"/>
      <c r="G22" s="1"/>
    </row>
    <row r="23" spans="1:7" x14ac:dyDescent="0.45">
      <c r="A23" s="1"/>
      <c r="G23" s="1"/>
    </row>
    <row r="24" spans="1:7" x14ac:dyDescent="0.45">
      <c r="A24" s="1"/>
      <c r="G24" s="1"/>
    </row>
    <row r="25" spans="1:7" x14ac:dyDescent="0.45">
      <c r="A25" s="1"/>
      <c r="G25" s="1"/>
    </row>
    <row r="26" spans="1:7" x14ac:dyDescent="0.45">
      <c r="A26" s="1"/>
      <c r="G26" s="1"/>
    </row>
    <row r="27" spans="1:7" x14ac:dyDescent="0.45">
      <c r="A27" s="1"/>
      <c r="G27" s="1"/>
    </row>
  </sheetData>
  <mergeCells count="7">
    <mergeCell ref="A13:G13"/>
    <mergeCell ref="A17:G17"/>
    <mergeCell ref="F1:G1"/>
    <mergeCell ref="B2:C2"/>
    <mergeCell ref="D2:G2"/>
    <mergeCell ref="D3:E3"/>
    <mergeCell ref="F3:G3"/>
  </mergeCells>
  <phoneticPr fontId="7"/>
  <pageMargins left="0.78740157480314965" right="0.78740157480314965" top="1.1811023622047245" bottom="1.1811023622047245" header="0" footer="0"/>
  <pageSetup paperSize="9" pageOrder="overThenDown" orientation="landscape" r:id="rId1"/>
  <headerFooter alignWithMargins="0"/>
  <rowBreaks count="3" manualBreakCount="3">
    <brk id="31060" min="347" max="56352" man="1"/>
    <brk id="41350" min="351" max="1058" man="1"/>
    <brk id="51690" min="355" max="54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8"/>
  <sheetViews>
    <sheetView showGridLines="0" view="pageBreakPreview" zoomScaleNormal="75" workbookViewId="0">
      <pane xSplit="1" ySplit="5" topLeftCell="B6" activePane="bottomRight" state="frozen"/>
      <selection activeCell="E10" sqref="E10"/>
      <selection pane="topRight" activeCell="E10" sqref="E10"/>
      <selection pane="bottomLeft" activeCell="E10" sqref="E10"/>
      <selection pane="bottomRight" activeCell="E10" sqref="E10"/>
    </sheetView>
  </sheetViews>
  <sheetFormatPr defaultColWidth="9" defaultRowHeight="15" x14ac:dyDescent="0.45"/>
  <cols>
    <col min="1" max="1" width="11.90625" style="2" customWidth="1"/>
    <col min="2" max="3" width="9.6328125" style="1" customWidth="1"/>
    <col min="4" max="4" width="9.6328125" style="126" customWidth="1"/>
    <col min="5" max="8" width="9.6328125" style="1" customWidth="1"/>
    <col min="9" max="16384" width="9" style="1"/>
  </cols>
  <sheetData>
    <row r="1" spans="1:16" s="5" customFormat="1" ht="15" customHeight="1" x14ac:dyDescent="0.55000000000000004">
      <c r="A1" s="49" t="s">
        <v>132</v>
      </c>
      <c r="B1" s="242"/>
      <c r="C1" s="279"/>
      <c r="D1" s="278"/>
      <c r="E1" s="236"/>
      <c r="F1" s="236"/>
      <c r="G1" s="236"/>
      <c r="H1" s="192" t="s">
        <v>99</v>
      </c>
    </row>
    <row r="2" spans="1:16" s="34" customFormat="1" ht="15" customHeight="1" x14ac:dyDescent="0.55000000000000004">
      <c r="A2" s="277"/>
      <c r="B2" s="122" t="s">
        <v>131</v>
      </c>
      <c r="C2" s="122" t="s">
        <v>130</v>
      </c>
      <c r="D2" s="276" t="s">
        <v>129</v>
      </c>
      <c r="E2" s="275" t="s">
        <v>128</v>
      </c>
      <c r="F2" s="274"/>
      <c r="G2" s="274"/>
      <c r="H2" s="273"/>
    </row>
    <row r="3" spans="1:16" s="34" customFormat="1" ht="15" customHeight="1" x14ac:dyDescent="0.55000000000000004">
      <c r="A3" s="272"/>
      <c r="B3" s="271"/>
      <c r="C3" s="271"/>
      <c r="D3" s="174" t="s">
        <v>127</v>
      </c>
      <c r="E3" s="267" t="s">
        <v>126</v>
      </c>
      <c r="F3" s="122" t="s">
        <v>125</v>
      </c>
      <c r="G3" s="266" t="s">
        <v>124</v>
      </c>
      <c r="H3" s="266" t="s">
        <v>123</v>
      </c>
    </row>
    <row r="4" spans="1:16" s="34" customFormat="1" ht="15" customHeight="1" x14ac:dyDescent="0.55000000000000004">
      <c r="A4" s="270"/>
      <c r="B4" s="269" t="s">
        <v>87</v>
      </c>
      <c r="C4" s="269" t="s">
        <v>86</v>
      </c>
      <c r="D4" s="268" t="s">
        <v>122</v>
      </c>
      <c r="E4" s="267"/>
      <c r="F4" s="116"/>
      <c r="G4" s="266"/>
      <c r="H4" s="266"/>
    </row>
    <row r="5" spans="1:16" s="5" customFormat="1" ht="15" customHeight="1" x14ac:dyDescent="0.55000000000000004">
      <c r="A5" s="264" t="s">
        <v>81</v>
      </c>
      <c r="B5" s="262">
        <v>749</v>
      </c>
      <c r="C5" s="265">
        <v>722</v>
      </c>
      <c r="D5" s="263">
        <v>96.395193591455268</v>
      </c>
      <c r="E5" s="262">
        <v>2</v>
      </c>
      <c r="F5" s="262">
        <v>266</v>
      </c>
      <c r="G5" s="262">
        <v>177</v>
      </c>
      <c r="H5" s="262">
        <v>445</v>
      </c>
      <c r="I5" s="11"/>
    </row>
    <row r="6" spans="1:16" s="5" customFormat="1" ht="15" customHeight="1" x14ac:dyDescent="0.55000000000000004">
      <c r="A6" s="264" t="s">
        <v>121</v>
      </c>
      <c r="B6" s="262">
        <f>SUM(B7:B8)</f>
        <v>89</v>
      </c>
      <c r="C6" s="262">
        <f>SUM(C7:C8)</f>
        <v>88</v>
      </c>
      <c r="D6" s="263">
        <f>IFERROR(IF(C6="-","-",C6/B6*100),"")</f>
        <v>98.876404494382015</v>
      </c>
      <c r="E6" s="262">
        <f>SUM(E7:E8)</f>
        <v>2</v>
      </c>
      <c r="F6" s="262">
        <f>SUM(F7:F8)</f>
        <v>43</v>
      </c>
      <c r="G6" s="262">
        <f>SUM(G7:G8)</f>
        <v>44</v>
      </c>
      <c r="H6" s="262">
        <f>IF(SUM(E6:G6)=0,"-",SUM(E6:G6))</f>
        <v>89</v>
      </c>
      <c r="I6" s="11"/>
    </row>
    <row r="7" spans="1:16" s="34" customFormat="1" ht="15" customHeight="1" x14ac:dyDescent="0.55000000000000004">
      <c r="A7" s="261" t="s">
        <v>80</v>
      </c>
      <c r="B7" s="258">
        <v>69</v>
      </c>
      <c r="C7" s="260">
        <v>69</v>
      </c>
      <c r="D7" s="259">
        <f>IFERROR(IF(C7="-","-",C7/B7*100),"")</f>
        <v>100</v>
      </c>
      <c r="E7" s="258">
        <v>1</v>
      </c>
      <c r="F7" s="258">
        <v>35</v>
      </c>
      <c r="G7" s="258">
        <v>33</v>
      </c>
      <c r="H7" s="257">
        <f>IF(SUM(E7:G7)=0,"-",SUM(E7:G7))</f>
        <v>69</v>
      </c>
    </row>
    <row r="8" spans="1:16" s="34" customFormat="1" ht="15" customHeight="1" x14ac:dyDescent="0.55000000000000004">
      <c r="A8" s="256" t="s">
        <v>120</v>
      </c>
      <c r="B8" s="253">
        <v>20</v>
      </c>
      <c r="C8" s="255">
        <v>19</v>
      </c>
      <c r="D8" s="254">
        <f>IFERROR(IF(C8="-","-",C8/B8*100),"")</f>
        <v>95</v>
      </c>
      <c r="E8" s="253">
        <v>1</v>
      </c>
      <c r="F8" s="253">
        <v>8</v>
      </c>
      <c r="G8" s="253">
        <v>11</v>
      </c>
      <c r="H8" s="252">
        <f>IF(SUM(E8:G8)=0,"-",SUM(E8:G8))</f>
        <v>20</v>
      </c>
    </row>
    <row r="9" spans="1:16" s="5" customFormat="1" ht="43" customHeight="1" x14ac:dyDescent="0.55000000000000004">
      <c r="A9" s="251" t="s">
        <v>106</v>
      </c>
      <c r="B9" s="249">
        <f>B10</f>
        <v>9</v>
      </c>
      <c r="C9" s="249">
        <f>C10</f>
        <v>9</v>
      </c>
      <c r="D9" s="249">
        <f>D10</f>
        <v>100</v>
      </c>
      <c r="E9" s="249">
        <f>E10</f>
        <v>0</v>
      </c>
      <c r="F9" s="249">
        <f>F10</f>
        <v>0</v>
      </c>
      <c r="G9" s="249">
        <f>G10</f>
        <v>3</v>
      </c>
      <c r="H9" s="249">
        <f>H10</f>
        <v>3</v>
      </c>
    </row>
    <row r="10" spans="1:16" s="131" customFormat="1" ht="15" customHeight="1" x14ac:dyDescent="0.55000000000000004">
      <c r="A10" s="247" t="s">
        <v>105</v>
      </c>
      <c r="B10" s="244">
        <v>9</v>
      </c>
      <c r="C10" s="246">
        <v>9</v>
      </c>
      <c r="D10" s="245">
        <v>100</v>
      </c>
      <c r="E10" s="244">
        <v>0</v>
      </c>
      <c r="F10" s="244">
        <v>0</v>
      </c>
      <c r="G10" s="244">
        <v>3</v>
      </c>
      <c r="H10" s="243">
        <v>3</v>
      </c>
      <c r="P10" s="248"/>
    </row>
    <row r="11" spans="1:16" s="131" customFormat="1" ht="43" customHeight="1" x14ac:dyDescent="0.55000000000000004">
      <c r="A11" s="251" t="s">
        <v>104</v>
      </c>
      <c r="B11" s="249">
        <f>B12</f>
        <v>2</v>
      </c>
      <c r="C11" s="249">
        <f>C12</f>
        <v>2</v>
      </c>
      <c r="D11" s="250">
        <f>IF(C11="-","-",C11/B11*100)</f>
        <v>100</v>
      </c>
      <c r="E11" s="249" t="str">
        <f>E12</f>
        <v>-</v>
      </c>
      <c r="F11" s="249">
        <f>F12</f>
        <v>2</v>
      </c>
      <c r="G11" s="249" t="str">
        <f>G12</f>
        <v>-</v>
      </c>
      <c r="H11" s="249">
        <f>H12</f>
        <v>2</v>
      </c>
      <c r="P11" s="248"/>
    </row>
    <row r="12" spans="1:16" s="5" customFormat="1" ht="15" customHeight="1" x14ac:dyDescent="0.55000000000000004">
      <c r="A12" s="247" t="s">
        <v>103</v>
      </c>
      <c r="B12" s="244">
        <v>2</v>
      </c>
      <c r="C12" s="246">
        <v>2</v>
      </c>
      <c r="D12" s="245">
        <v>100</v>
      </c>
      <c r="E12" s="244" t="s">
        <v>2</v>
      </c>
      <c r="F12" s="244">
        <v>2</v>
      </c>
      <c r="G12" s="244" t="s">
        <v>2</v>
      </c>
      <c r="H12" s="243">
        <v>2</v>
      </c>
      <c r="I12" s="64"/>
      <c r="J12" s="64"/>
    </row>
    <row r="13" spans="1:16" s="5" customFormat="1" ht="15" customHeight="1" x14ac:dyDescent="0.55000000000000004">
      <c r="A13" s="49" t="s">
        <v>119</v>
      </c>
      <c r="B13" s="242"/>
      <c r="C13" s="137"/>
      <c r="D13" s="136"/>
      <c r="E13" s="137"/>
      <c r="F13" s="137"/>
      <c r="G13" s="137"/>
      <c r="H13" s="137"/>
      <c r="I13" s="64"/>
      <c r="J13" s="64"/>
    </row>
    <row r="14" spans="1:16" ht="18" x14ac:dyDescent="0.55000000000000004">
      <c r="A14" s="241" t="s">
        <v>118</v>
      </c>
      <c r="B14" s="240"/>
      <c r="C14" s="239"/>
      <c r="D14" s="239"/>
      <c r="E14" s="239"/>
      <c r="F14" s="131"/>
      <c r="G14" s="131"/>
      <c r="H14" s="131"/>
    </row>
    <row r="15" spans="1:16" ht="18" x14ac:dyDescent="0.55000000000000004">
      <c r="A15" s="133"/>
      <c r="B15" s="129"/>
      <c r="C15" s="131"/>
      <c r="D15" s="131"/>
      <c r="E15" s="131"/>
      <c r="F15" s="131"/>
      <c r="G15" s="131"/>
      <c r="H15" s="131"/>
    </row>
    <row r="16" spans="1:16" ht="18" x14ac:dyDescent="0.45">
      <c r="A16" s="238"/>
      <c r="B16" s="236"/>
      <c r="C16" s="236"/>
      <c r="D16" s="237"/>
      <c r="E16" s="236"/>
      <c r="F16" s="236"/>
      <c r="G16" s="236"/>
      <c r="H16" s="236"/>
    </row>
    <row r="17" spans="1:8" ht="18" x14ac:dyDescent="0.45">
      <c r="A17" s="238"/>
      <c r="B17" s="236"/>
      <c r="C17" s="236"/>
      <c r="D17" s="237"/>
      <c r="E17" s="236"/>
      <c r="F17" s="236"/>
      <c r="G17" s="236"/>
      <c r="H17" s="236"/>
    </row>
    <row r="18" spans="1:8" x14ac:dyDescent="0.45">
      <c r="A18" s="2" t="s">
        <v>117</v>
      </c>
      <c r="B18" s="1">
        <v>392</v>
      </c>
      <c r="C18" s="1">
        <v>368</v>
      </c>
      <c r="D18" s="126">
        <f>IFERROR(IF(C18="-","-",C18/B18*100),"")</f>
        <v>93.877551020408163</v>
      </c>
      <c r="E18" s="1">
        <v>1</v>
      </c>
      <c r="F18" s="1">
        <v>92</v>
      </c>
      <c r="G18" s="1">
        <v>64</v>
      </c>
      <c r="H18" s="1">
        <v>157</v>
      </c>
    </row>
  </sheetData>
  <mergeCells count="7">
    <mergeCell ref="B2:B3"/>
    <mergeCell ref="C2:C3"/>
    <mergeCell ref="E2:H2"/>
    <mergeCell ref="E3:E4"/>
    <mergeCell ref="F3:F4"/>
    <mergeCell ref="G3:G4"/>
    <mergeCell ref="H3:H4"/>
  </mergeCells>
  <phoneticPr fontId="7"/>
  <pageMargins left="0.78740157480314965" right="0.78740157480314965" top="0.78740157480314965" bottom="0.78740157480314965" header="0" footer="0"/>
  <pageSetup paperSize="9" orientation="portrait" horizontalDpi="400" r:id="rId1"/>
  <headerFooter alignWithMargins="0"/>
  <rowBreaks count="1" manualBreakCount="1">
    <brk id="33744" min="7" max="5224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0"/>
  <sheetViews>
    <sheetView showGridLines="0" view="pageBreakPreview" zoomScaleNormal="75" workbookViewId="0">
      <pane xSplit="1" ySplit="5" topLeftCell="B6" activePane="bottomRight" state="frozen"/>
      <selection activeCell="E10" sqref="E10"/>
      <selection pane="topRight" activeCell="E10" sqref="E10"/>
      <selection pane="bottomLeft" activeCell="E10" sqref="E10"/>
      <selection pane="bottomRight" activeCell="E10" sqref="E10"/>
    </sheetView>
  </sheetViews>
  <sheetFormatPr defaultColWidth="9" defaultRowHeight="15" x14ac:dyDescent="0.45"/>
  <cols>
    <col min="1" max="1" width="9.08984375" style="2" customWidth="1"/>
    <col min="2" max="2" width="7.90625" style="1" customWidth="1"/>
    <col min="3" max="3" width="7.90625" style="280" customWidth="1"/>
    <col min="4" max="8" width="7.90625" style="126" customWidth="1"/>
    <col min="9" max="16" width="7.90625" style="1" customWidth="1"/>
    <col min="17" max="16384" width="9" style="1"/>
  </cols>
  <sheetData>
    <row r="1" spans="1:24" s="5" customFormat="1" ht="18" customHeight="1" x14ac:dyDescent="0.55000000000000004">
      <c r="A1" s="111" t="s">
        <v>150</v>
      </c>
      <c r="B1" s="111"/>
      <c r="C1" s="111"/>
      <c r="D1" s="111"/>
      <c r="E1" s="49"/>
      <c r="F1" s="49"/>
      <c r="G1" s="49"/>
      <c r="H1" s="49"/>
      <c r="I1" s="322"/>
      <c r="J1" s="322"/>
      <c r="K1" s="108"/>
      <c r="L1" s="281"/>
      <c r="M1" s="281"/>
      <c r="N1" s="322"/>
      <c r="O1" s="321"/>
      <c r="P1" s="192" t="s">
        <v>99</v>
      </c>
    </row>
    <row r="2" spans="1:24" s="34" customFormat="1" ht="15" customHeight="1" x14ac:dyDescent="0.55000000000000004">
      <c r="A2" s="320"/>
      <c r="B2" s="319" t="s">
        <v>131</v>
      </c>
      <c r="C2" s="318" t="s">
        <v>130</v>
      </c>
      <c r="D2" s="317" t="s">
        <v>129</v>
      </c>
      <c r="E2" s="316" t="s">
        <v>149</v>
      </c>
      <c r="F2" s="315"/>
      <c r="G2" s="315"/>
      <c r="H2" s="314"/>
      <c r="I2" s="94" t="s">
        <v>148</v>
      </c>
      <c r="J2" s="94" t="s">
        <v>147</v>
      </c>
      <c r="K2" s="94" t="s">
        <v>146</v>
      </c>
      <c r="L2" s="94" t="s">
        <v>145</v>
      </c>
      <c r="M2" s="94" t="s">
        <v>144</v>
      </c>
      <c r="N2" s="266" t="s">
        <v>93</v>
      </c>
      <c r="O2" s="266"/>
      <c r="P2" s="266"/>
    </row>
    <row r="3" spans="1:24" s="34" customFormat="1" ht="27.75" customHeight="1" x14ac:dyDescent="0.55000000000000004">
      <c r="A3" s="313"/>
      <c r="B3" s="312"/>
      <c r="C3" s="311"/>
      <c r="D3" s="310" t="s">
        <v>127</v>
      </c>
      <c r="E3" s="309" t="s">
        <v>143</v>
      </c>
      <c r="F3" s="309" t="s">
        <v>142</v>
      </c>
      <c r="G3" s="309" t="s">
        <v>141</v>
      </c>
      <c r="H3" s="309" t="s">
        <v>140</v>
      </c>
      <c r="I3" s="94"/>
      <c r="J3" s="94"/>
      <c r="K3" s="94"/>
      <c r="L3" s="94"/>
      <c r="M3" s="94"/>
      <c r="N3" s="115" t="s">
        <v>139</v>
      </c>
      <c r="O3" s="308" t="s">
        <v>138</v>
      </c>
      <c r="P3" s="307" t="s">
        <v>137</v>
      </c>
    </row>
    <row r="4" spans="1:24" s="34" customFormat="1" ht="27" customHeight="1" x14ac:dyDescent="0.55000000000000004">
      <c r="A4" s="306"/>
      <c r="B4" s="269" t="s">
        <v>87</v>
      </c>
      <c r="C4" s="305" t="s">
        <v>86</v>
      </c>
      <c r="D4" s="268" t="s">
        <v>122</v>
      </c>
      <c r="E4" s="304"/>
      <c r="F4" s="304"/>
      <c r="G4" s="304"/>
      <c r="H4" s="304"/>
      <c r="I4" s="94"/>
      <c r="J4" s="94"/>
      <c r="K4" s="94"/>
      <c r="L4" s="94"/>
      <c r="M4" s="94"/>
      <c r="N4" s="94"/>
      <c r="O4" s="303"/>
      <c r="P4" s="302"/>
    </row>
    <row r="5" spans="1:24" s="5" customFormat="1" ht="13.5" customHeight="1" x14ac:dyDescent="0.55000000000000004">
      <c r="A5" s="264" t="s">
        <v>81</v>
      </c>
      <c r="B5" s="298">
        <v>3511</v>
      </c>
      <c r="C5" s="301">
        <v>4975</v>
      </c>
      <c r="D5" s="300">
        <v>141.69752207348333</v>
      </c>
      <c r="E5" s="300">
        <v>35</v>
      </c>
      <c r="F5" s="300">
        <v>29</v>
      </c>
      <c r="G5" s="300">
        <v>28</v>
      </c>
      <c r="H5" s="300">
        <v>8</v>
      </c>
      <c r="I5" s="298">
        <v>0</v>
      </c>
      <c r="J5" s="299">
        <v>47</v>
      </c>
      <c r="K5" s="298">
        <v>2205</v>
      </c>
      <c r="L5" s="298">
        <v>7</v>
      </c>
      <c r="M5" s="298">
        <v>3368</v>
      </c>
      <c r="N5" s="298">
        <v>35</v>
      </c>
      <c r="O5" s="299">
        <v>39</v>
      </c>
      <c r="P5" s="298">
        <v>320</v>
      </c>
      <c r="Q5" s="11"/>
    </row>
    <row r="6" spans="1:24" s="5" customFormat="1" ht="18" customHeight="1" x14ac:dyDescent="0.55000000000000004">
      <c r="A6" s="264" t="s">
        <v>26</v>
      </c>
      <c r="B6" s="262">
        <f>SUM(B7:B8)</f>
        <v>95</v>
      </c>
      <c r="C6" s="262">
        <f>SUM(C7:C8)</f>
        <v>94</v>
      </c>
      <c r="D6" s="263">
        <f>IFERROR(IF(C6="-","-",C6/B6*100),"")</f>
        <v>98.94736842105263</v>
      </c>
      <c r="E6" s="263">
        <f>SUM(E7:E8)</f>
        <v>0</v>
      </c>
      <c r="F6" s="263">
        <f>SUM(F7:F8)</f>
        <v>0</v>
      </c>
      <c r="G6" s="263">
        <f>SUM(G7:G8)</f>
        <v>0</v>
      </c>
      <c r="H6" s="263">
        <f>SUM(H7:H8)</f>
        <v>0</v>
      </c>
      <c r="I6" s="263">
        <f>SUM(I7:I8)</f>
        <v>0</v>
      </c>
      <c r="J6" s="263">
        <f>SUM(J7:J8)</f>
        <v>0</v>
      </c>
      <c r="K6" s="263">
        <f>SUM(K7:K8)</f>
        <v>73</v>
      </c>
      <c r="L6" s="263">
        <f>SUM(L7:L8)</f>
        <v>0</v>
      </c>
      <c r="M6" s="263">
        <f>SUM(M7:M8)</f>
        <v>36</v>
      </c>
      <c r="N6" s="263">
        <f>SUM(N7:N8)</f>
        <v>2</v>
      </c>
      <c r="O6" s="263">
        <f>SUM(O7:O8)</f>
        <v>0</v>
      </c>
      <c r="P6" s="263">
        <f>SUM(P7:P8)</f>
        <v>22</v>
      </c>
      <c r="Q6" s="11"/>
    </row>
    <row r="7" spans="1:24" s="34" customFormat="1" ht="13.5" customHeight="1" x14ac:dyDescent="0.55000000000000004">
      <c r="A7" s="261" t="s">
        <v>136</v>
      </c>
      <c r="B7" s="258">
        <v>60</v>
      </c>
      <c r="C7" s="260">
        <v>60</v>
      </c>
      <c r="D7" s="259">
        <f>IFERROR(IF(C7="-","-",C7/B7*100),"")</f>
        <v>100</v>
      </c>
      <c r="E7" s="297">
        <v>0</v>
      </c>
      <c r="F7" s="297">
        <v>0</v>
      </c>
      <c r="G7" s="297">
        <v>0</v>
      </c>
      <c r="H7" s="297">
        <v>0</v>
      </c>
      <c r="I7" s="258">
        <v>0</v>
      </c>
      <c r="J7" s="258">
        <v>0</v>
      </c>
      <c r="K7" s="258">
        <v>49</v>
      </c>
      <c r="L7" s="258">
        <v>0</v>
      </c>
      <c r="M7" s="258">
        <v>26</v>
      </c>
      <c r="N7" s="258">
        <v>1</v>
      </c>
      <c r="O7" s="258">
        <v>0</v>
      </c>
      <c r="P7" s="258">
        <v>22</v>
      </c>
    </row>
    <row r="8" spans="1:24" s="34" customFormat="1" ht="16.5" customHeight="1" x14ac:dyDescent="0.55000000000000004">
      <c r="A8" s="256" t="s">
        <v>120</v>
      </c>
      <c r="B8" s="253">
        <v>35</v>
      </c>
      <c r="C8" s="255">
        <v>34</v>
      </c>
      <c r="D8" s="254">
        <f>IFERROR(IF(C8="-","-",C8/B8*100),"")</f>
        <v>97.142857142857139</v>
      </c>
      <c r="E8" s="296" t="s">
        <v>79</v>
      </c>
      <c r="F8" s="296" t="s">
        <v>79</v>
      </c>
      <c r="G8" s="296" t="s">
        <v>79</v>
      </c>
      <c r="H8" s="296" t="s">
        <v>79</v>
      </c>
      <c r="I8" s="296" t="s">
        <v>79</v>
      </c>
      <c r="J8" s="296" t="s">
        <v>79</v>
      </c>
      <c r="K8" s="253">
        <v>24</v>
      </c>
      <c r="L8" s="296" t="s">
        <v>79</v>
      </c>
      <c r="M8" s="253">
        <v>10</v>
      </c>
      <c r="N8" s="253">
        <v>1</v>
      </c>
      <c r="O8" s="296" t="s">
        <v>79</v>
      </c>
      <c r="P8" s="296" t="s">
        <v>79</v>
      </c>
    </row>
    <row r="9" spans="1:24" s="5" customFormat="1" ht="43.5" x14ac:dyDescent="0.55000000000000004">
      <c r="A9" s="251" t="s">
        <v>106</v>
      </c>
      <c r="B9" s="294">
        <f>B10</f>
        <v>24</v>
      </c>
      <c r="C9" s="294">
        <f>C10</f>
        <v>24</v>
      </c>
      <c r="D9" s="295">
        <f>IF(SUM(C9)=0,"-",C9/B9*100)</f>
        <v>100</v>
      </c>
      <c r="E9" s="294">
        <f>E10</f>
        <v>0</v>
      </c>
      <c r="F9" s="294">
        <f>F10</f>
        <v>0</v>
      </c>
      <c r="G9" s="294">
        <f>G10</f>
        <v>0</v>
      </c>
      <c r="H9" s="294">
        <f>H10</f>
        <v>0</v>
      </c>
      <c r="I9" s="294">
        <f>I10</f>
        <v>0</v>
      </c>
      <c r="J9" s="294">
        <f>J10</f>
        <v>0</v>
      </c>
      <c r="K9" s="294">
        <f>K10</f>
        <v>24</v>
      </c>
      <c r="L9" s="294">
        <f>L10</f>
        <v>0</v>
      </c>
      <c r="M9" s="294">
        <f>M10</f>
        <v>0</v>
      </c>
      <c r="N9" s="294">
        <f>N10</f>
        <v>0</v>
      </c>
      <c r="O9" s="294">
        <f>O10</f>
        <v>0</v>
      </c>
      <c r="P9" s="294">
        <f>P10</f>
        <v>0</v>
      </c>
    </row>
    <row r="10" spans="1:24" s="131" customFormat="1" ht="18" x14ac:dyDescent="0.55000000000000004">
      <c r="A10" s="247" t="s">
        <v>105</v>
      </c>
      <c r="B10" s="291">
        <v>24</v>
      </c>
      <c r="C10" s="293">
        <v>24</v>
      </c>
      <c r="D10" s="292">
        <v>100</v>
      </c>
      <c r="E10" s="291">
        <v>0</v>
      </c>
      <c r="F10" s="291">
        <v>0</v>
      </c>
      <c r="G10" s="291">
        <v>0</v>
      </c>
      <c r="H10" s="291">
        <v>0</v>
      </c>
      <c r="I10" s="291">
        <v>0</v>
      </c>
      <c r="J10" s="291">
        <v>0</v>
      </c>
      <c r="K10" s="291">
        <v>24</v>
      </c>
      <c r="L10" s="291">
        <v>0</v>
      </c>
      <c r="M10" s="291">
        <v>0</v>
      </c>
      <c r="N10" s="291">
        <v>0</v>
      </c>
      <c r="O10" s="291">
        <v>0</v>
      </c>
      <c r="P10" s="291">
        <v>0</v>
      </c>
      <c r="X10" s="248"/>
    </row>
    <row r="11" spans="1:24" s="131" customFormat="1" ht="43.5" x14ac:dyDescent="0.55000000000000004">
      <c r="A11" s="290" t="s">
        <v>104</v>
      </c>
      <c r="B11" s="249">
        <f>B12</f>
        <v>105</v>
      </c>
      <c r="C11" s="249">
        <f>C12</f>
        <v>105</v>
      </c>
      <c r="D11" s="250">
        <f>IF(C11="-","-",C11/B11*100)</f>
        <v>100</v>
      </c>
      <c r="E11" s="249" t="str">
        <f>E12</f>
        <v>-</v>
      </c>
      <c r="F11" s="249" t="str">
        <f>F12</f>
        <v>-</v>
      </c>
      <c r="G11" s="249">
        <f>G12</f>
        <v>2</v>
      </c>
      <c r="H11" s="249" t="str">
        <f>H12</f>
        <v>-</v>
      </c>
      <c r="I11" s="249" t="str">
        <f>I12</f>
        <v>-</v>
      </c>
      <c r="J11" s="249" t="str">
        <f>J12</f>
        <v>-</v>
      </c>
      <c r="K11" s="249">
        <f>K12</f>
        <v>26</v>
      </c>
      <c r="L11" s="249" t="str">
        <f>L12</f>
        <v>-</v>
      </c>
      <c r="M11" s="249">
        <f>M12</f>
        <v>72</v>
      </c>
      <c r="N11" s="249" t="str">
        <f>N12</f>
        <v>-</v>
      </c>
      <c r="O11" s="249" t="str">
        <f>O12</f>
        <v>-</v>
      </c>
      <c r="P11" s="249" t="str">
        <f>P12</f>
        <v>-</v>
      </c>
      <c r="X11" s="248"/>
    </row>
    <row r="12" spans="1:24" s="131" customFormat="1" ht="18" x14ac:dyDescent="0.55000000000000004">
      <c r="A12" s="289" t="s">
        <v>135</v>
      </c>
      <c r="B12" s="244">
        <v>105</v>
      </c>
      <c r="C12" s="246">
        <v>105</v>
      </c>
      <c r="D12" s="288">
        <v>100</v>
      </c>
      <c r="E12" s="287" t="s">
        <v>2</v>
      </c>
      <c r="F12" s="287" t="s">
        <v>2</v>
      </c>
      <c r="G12" s="287">
        <v>2</v>
      </c>
      <c r="H12" s="287" t="s">
        <v>2</v>
      </c>
      <c r="I12" s="287" t="s">
        <v>2</v>
      </c>
      <c r="J12" s="287" t="s">
        <v>2</v>
      </c>
      <c r="K12" s="244">
        <v>26</v>
      </c>
      <c r="L12" s="244" t="s">
        <v>2</v>
      </c>
      <c r="M12" s="244">
        <v>72</v>
      </c>
      <c r="N12" s="244" t="s">
        <v>2</v>
      </c>
      <c r="O12" s="244" t="s">
        <v>2</v>
      </c>
      <c r="P12" s="244" t="s">
        <v>2</v>
      </c>
      <c r="X12" s="248"/>
    </row>
    <row r="13" spans="1:24" s="131" customFormat="1" ht="18" x14ac:dyDescent="0.55000000000000004">
      <c r="A13" s="238" t="s">
        <v>134</v>
      </c>
      <c r="B13" s="284"/>
      <c r="C13" s="286"/>
      <c r="D13" s="285"/>
      <c r="E13" s="285"/>
      <c r="F13" s="285"/>
      <c r="G13" s="285"/>
      <c r="H13" s="285"/>
      <c r="I13" s="284"/>
      <c r="J13" s="284"/>
      <c r="K13" s="284"/>
      <c r="L13" s="284"/>
      <c r="M13" s="284"/>
      <c r="N13" s="284"/>
      <c r="O13" s="284"/>
      <c r="P13" s="284"/>
      <c r="X13" s="248"/>
    </row>
    <row r="14" spans="1:24" s="5" customFormat="1" ht="18" x14ac:dyDescent="0.55000000000000004">
      <c r="A14" s="133" t="s">
        <v>118</v>
      </c>
      <c r="B14" s="129"/>
      <c r="C14" s="131"/>
      <c r="D14" s="131"/>
      <c r="E14" s="131"/>
      <c r="F14" s="131"/>
      <c r="G14" s="131"/>
      <c r="H14" s="131"/>
      <c r="I14" s="131"/>
      <c r="J14" s="131"/>
      <c r="K14" s="131"/>
      <c r="L14" s="131"/>
      <c r="M14" s="131"/>
      <c r="N14" s="131"/>
      <c r="O14" s="131"/>
      <c r="P14" s="131"/>
      <c r="Q14" s="64"/>
      <c r="R14" s="64"/>
    </row>
    <row r="15" spans="1:24" s="5" customFormat="1" ht="18" x14ac:dyDescent="0.55000000000000004">
      <c r="A15" s="241"/>
      <c r="B15" s="240"/>
      <c r="C15" s="239"/>
      <c r="D15" s="239"/>
      <c r="E15" s="239"/>
      <c r="F15" s="239"/>
      <c r="G15" s="131"/>
      <c r="H15" s="131"/>
      <c r="I15" s="131"/>
      <c r="J15" s="131"/>
      <c r="K15" s="131"/>
      <c r="L15" s="131"/>
      <c r="M15" s="131"/>
      <c r="N15" s="131"/>
      <c r="O15" s="131"/>
      <c r="P15" s="131"/>
      <c r="Q15" s="64"/>
      <c r="R15" s="64"/>
    </row>
    <row r="16" spans="1:24" ht="18" x14ac:dyDescent="0.55000000000000004">
      <c r="A16" s="133" t="s">
        <v>133</v>
      </c>
      <c r="B16" s="129"/>
      <c r="C16" s="131"/>
      <c r="D16" s="131"/>
      <c r="E16" s="131"/>
      <c r="F16" s="131"/>
      <c r="G16" s="131"/>
      <c r="H16" s="131"/>
      <c r="I16" s="131"/>
      <c r="J16" s="131"/>
      <c r="K16" s="131"/>
      <c r="L16" s="131"/>
      <c r="M16" s="131"/>
      <c r="N16" s="131"/>
      <c r="O16" s="131"/>
      <c r="P16" s="131"/>
    </row>
    <row r="17" spans="1:16" ht="18" x14ac:dyDescent="0.55000000000000004">
      <c r="A17" s="133"/>
      <c r="B17" s="129"/>
      <c r="C17" s="131"/>
      <c r="D17" s="131"/>
      <c r="E17" s="131"/>
      <c r="F17" s="131"/>
      <c r="G17" s="131"/>
      <c r="H17" s="131"/>
      <c r="I17" s="131"/>
      <c r="J17" s="131"/>
      <c r="K17" s="131"/>
      <c r="L17" s="131"/>
      <c r="M17" s="131"/>
      <c r="N17" s="131"/>
      <c r="O17" s="131"/>
      <c r="P17" s="131"/>
    </row>
    <row r="18" spans="1:16" ht="18" x14ac:dyDescent="0.45">
      <c r="A18" s="238"/>
      <c r="B18" s="281"/>
      <c r="C18" s="283"/>
      <c r="D18" s="282"/>
      <c r="E18" s="282"/>
      <c r="F18" s="282"/>
      <c r="G18" s="282"/>
      <c r="H18" s="282"/>
      <c r="I18" s="281"/>
      <c r="J18" s="281"/>
      <c r="K18" s="281"/>
      <c r="L18" s="281"/>
      <c r="M18" s="281"/>
      <c r="N18" s="281"/>
      <c r="O18" s="281"/>
      <c r="P18" s="281"/>
    </row>
    <row r="19" spans="1:16" ht="18" x14ac:dyDescent="0.45">
      <c r="A19" s="238"/>
      <c r="B19" s="281"/>
      <c r="C19" s="283"/>
      <c r="D19" s="282"/>
      <c r="E19" s="282"/>
      <c r="F19" s="282"/>
      <c r="G19" s="282"/>
      <c r="H19" s="282"/>
      <c r="I19" s="281"/>
      <c r="J19" s="281"/>
      <c r="K19" s="281"/>
      <c r="L19" s="281"/>
      <c r="M19" s="281"/>
      <c r="N19" s="281"/>
      <c r="O19" s="281"/>
      <c r="P19" s="281"/>
    </row>
    <row r="20" spans="1:16" x14ac:dyDescent="0.45">
      <c r="A20" s="2" t="s">
        <v>117</v>
      </c>
      <c r="B20" s="1">
        <v>2495</v>
      </c>
      <c r="C20" s="280">
        <v>2490</v>
      </c>
      <c r="D20" s="126">
        <f>IFERROR(IF(C20="-","-",C20/B20*100),"")</f>
        <v>99.799599198396791</v>
      </c>
      <c r="E20" s="126">
        <v>25</v>
      </c>
      <c r="F20" s="126">
        <v>23</v>
      </c>
      <c r="G20" s="126">
        <v>15</v>
      </c>
      <c r="H20" s="126">
        <v>8</v>
      </c>
      <c r="I20" s="1">
        <v>0</v>
      </c>
      <c r="J20" s="1">
        <v>1</v>
      </c>
      <c r="K20" s="1">
        <v>1133</v>
      </c>
      <c r="L20" s="1">
        <v>4</v>
      </c>
      <c r="M20" s="1">
        <v>1525</v>
      </c>
      <c r="N20" s="1">
        <v>15</v>
      </c>
      <c r="O20" s="1">
        <v>46</v>
      </c>
      <c r="P20" s="1">
        <v>120</v>
      </c>
    </row>
  </sheetData>
  <mergeCells count="16">
    <mergeCell ref="B2:B3"/>
    <mergeCell ref="C2:C3"/>
    <mergeCell ref="E2:H2"/>
    <mergeCell ref="E3:E4"/>
    <mergeCell ref="F3:F4"/>
    <mergeCell ref="G3:G4"/>
    <mergeCell ref="H3:H4"/>
    <mergeCell ref="I2:I4"/>
    <mergeCell ref="J2:J4"/>
    <mergeCell ref="L2:L4"/>
    <mergeCell ref="P3:P4"/>
    <mergeCell ref="N2:P2"/>
    <mergeCell ref="N3:N4"/>
    <mergeCell ref="O3:O4"/>
    <mergeCell ref="M2:M4"/>
    <mergeCell ref="K2:K4"/>
  </mergeCells>
  <phoneticPr fontId="7"/>
  <pageMargins left="0.78740157480314965" right="0.78740157480314965" top="0.78740157480314965" bottom="0.78740157480314965" header="0" footer="0"/>
  <pageSetup paperSize="9" scale="91" orientation="landscape" r:id="rId1"/>
  <headerFooter alignWithMargins="0"/>
  <rowBreaks count="3" manualBreakCount="3">
    <brk id="5103" min="24" max="22535" man="1"/>
    <brk id="15299" min="20" max="33747" man="1"/>
    <brk id="25487" min="16" max="4398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1"/>
  <sheetViews>
    <sheetView showGridLines="0" view="pageBreakPreview" zoomScaleNormal="75" workbookViewId="0">
      <pane xSplit="1" ySplit="7" topLeftCell="B8" activePane="bottomRight" state="frozen"/>
      <selection activeCell="E10" sqref="E10"/>
      <selection pane="topRight" activeCell="E10" sqref="E10"/>
      <selection pane="bottomLeft" activeCell="E10" sqref="E10"/>
      <selection pane="bottomRight" activeCell="E10" sqref="E10"/>
    </sheetView>
  </sheetViews>
  <sheetFormatPr defaultColWidth="9" defaultRowHeight="15" x14ac:dyDescent="0.45"/>
  <cols>
    <col min="1" max="1" width="9.08984375" style="2" customWidth="1"/>
    <col min="2" max="2" width="9.26953125" style="1" customWidth="1"/>
    <col min="3" max="3" width="9.26953125" style="280" customWidth="1"/>
    <col min="4" max="6" width="9.26953125" style="126" customWidth="1"/>
    <col min="7" max="8" width="7.90625" style="126" customWidth="1"/>
    <col min="9" max="16" width="7.90625" style="1" customWidth="1"/>
    <col min="17" max="16384" width="9" style="1"/>
  </cols>
  <sheetData>
    <row r="1" spans="1:24" s="5" customFormat="1" ht="18" customHeight="1" x14ac:dyDescent="0.55000000000000004">
      <c r="A1" s="111" t="s">
        <v>158</v>
      </c>
      <c r="B1" s="111"/>
      <c r="C1" s="111"/>
      <c r="D1" s="111"/>
      <c r="E1" s="49"/>
      <c r="F1" s="49"/>
      <c r="G1" s="49"/>
      <c r="H1" s="49"/>
      <c r="I1" s="344" t="s">
        <v>99</v>
      </c>
      <c r="J1" s="344"/>
      <c r="K1" s="108"/>
      <c r="L1" s="281"/>
      <c r="M1" s="281"/>
      <c r="N1" s="322"/>
      <c r="O1" s="322"/>
      <c r="P1" s="343"/>
    </row>
    <row r="2" spans="1:24" s="34" customFormat="1" ht="19.5" customHeight="1" x14ac:dyDescent="0.55000000000000004">
      <c r="A2" s="340"/>
      <c r="B2" s="266" t="s">
        <v>157</v>
      </c>
      <c r="C2" s="266"/>
      <c r="D2" s="266"/>
      <c r="E2" s="266"/>
      <c r="F2" s="266"/>
      <c r="G2" s="342"/>
      <c r="H2" s="342"/>
      <c r="I2" s="341"/>
      <c r="J2" s="341"/>
      <c r="K2" s="341"/>
      <c r="L2" s="341"/>
      <c r="M2" s="341"/>
      <c r="N2" s="341"/>
      <c r="O2" s="341"/>
      <c r="P2" s="341"/>
    </row>
    <row r="3" spans="1:24" s="34" customFormat="1" ht="19.5" customHeight="1" x14ac:dyDescent="0.55000000000000004">
      <c r="A3" s="340"/>
      <c r="B3" s="42" t="s">
        <v>156</v>
      </c>
      <c r="C3" s="42" t="s">
        <v>141</v>
      </c>
      <c r="D3" s="42" t="s">
        <v>140</v>
      </c>
      <c r="E3" s="42" t="s">
        <v>155</v>
      </c>
      <c r="F3" s="42" t="s">
        <v>154</v>
      </c>
      <c r="G3" s="333"/>
      <c r="H3" s="333"/>
      <c r="I3" s="331"/>
      <c r="J3" s="331"/>
      <c r="K3" s="331"/>
      <c r="L3" s="331"/>
      <c r="M3" s="331"/>
      <c r="N3" s="331"/>
      <c r="O3" s="331"/>
      <c r="P3" s="335"/>
    </row>
    <row r="4" spans="1:24" s="34" customFormat="1" ht="19.5" customHeight="1" x14ac:dyDescent="0.55000000000000004">
      <c r="A4" s="339" t="s">
        <v>153</v>
      </c>
      <c r="B4" s="338">
        <v>4558</v>
      </c>
      <c r="C4" s="338">
        <v>4021</v>
      </c>
      <c r="D4" s="338">
        <v>378</v>
      </c>
      <c r="E4" s="338">
        <v>149</v>
      </c>
      <c r="F4" s="338">
        <v>10</v>
      </c>
      <c r="G4" s="333"/>
      <c r="H4" s="333"/>
      <c r="I4" s="331"/>
      <c r="J4" s="331"/>
      <c r="K4" s="331"/>
      <c r="L4" s="331"/>
      <c r="M4" s="331"/>
      <c r="N4" s="331"/>
      <c r="O4" s="331"/>
      <c r="P4" s="335"/>
    </row>
    <row r="5" spans="1:24" s="34" customFormat="1" ht="19.5" customHeight="1" x14ac:dyDescent="0.55000000000000004">
      <c r="A5" s="339" t="s">
        <v>26</v>
      </c>
      <c r="B5" s="338">
        <f>IF(SUM(C5:F5)=0,"-",SUM(C5:F5))</f>
        <v>36</v>
      </c>
      <c r="C5" s="338">
        <f>SUM(C6:C7)</f>
        <v>30</v>
      </c>
      <c r="D5" s="338">
        <f>SUM(D6:D7)</f>
        <v>5</v>
      </c>
      <c r="E5" s="338">
        <f>SUM(E6:E7)</f>
        <v>1</v>
      </c>
      <c r="F5" s="338">
        <f>SUM(F6:F7)</f>
        <v>0</v>
      </c>
      <c r="G5" s="333"/>
      <c r="H5" s="333"/>
      <c r="I5" s="331"/>
      <c r="J5" s="331"/>
      <c r="K5" s="331"/>
      <c r="L5" s="331"/>
      <c r="M5" s="331"/>
      <c r="N5" s="331"/>
      <c r="O5" s="331"/>
      <c r="P5" s="335"/>
    </row>
    <row r="6" spans="1:24" s="34" customFormat="1" ht="19.5" customHeight="1" x14ac:dyDescent="0.55000000000000004">
      <c r="A6" s="337" t="s">
        <v>80</v>
      </c>
      <c r="B6" s="258">
        <f>IF(SUM(C6:F6)=0,"-",SUM(C6:F6))</f>
        <v>26</v>
      </c>
      <c r="C6" s="336">
        <v>22</v>
      </c>
      <c r="D6" s="336">
        <v>4</v>
      </c>
      <c r="E6" s="336">
        <v>0</v>
      </c>
      <c r="F6" s="336">
        <v>0</v>
      </c>
      <c r="G6" s="333"/>
      <c r="H6" s="333"/>
      <c r="I6" s="331"/>
      <c r="J6" s="331"/>
      <c r="K6" s="331"/>
      <c r="L6" s="331"/>
      <c r="M6" s="331"/>
      <c r="N6" s="331"/>
      <c r="O6" s="331"/>
      <c r="P6" s="335"/>
    </row>
    <row r="7" spans="1:24" s="34" customFormat="1" ht="19.5" customHeight="1" x14ac:dyDescent="0.55000000000000004">
      <c r="A7" s="334" t="s">
        <v>24</v>
      </c>
      <c r="B7" s="253">
        <f>IF(SUM(C7:F7)=0,"-",SUM(C7:F7))</f>
        <v>10</v>
      </c>
      <c r="C7" s="334">
        <v>8</v>
      </c>
      <c r="D7" s="334">
        <v>1</v>
      </c>
      <c r="E7" s="334">
        <v>1</v>
      </c>
      <c r="F7" s="253" t="s">
        <v>79</v>
      </c>
      <c r="G7" s="333"/>
      <c r="H7" s="333"/>
      <c r="I7" s="331"/>
      <c r="J7" s="331"/>
      <c r="K7" s="332"/>
      <c r="L7" s="332"/>
      <c r="M7" s="332"/>
      <c r="N7" s="331"/>
      <c r="O7" s="331"/>
      <c r="P7" s="330"/>
    </row>
    <row r="8" spans="1:24" s="5" customFormat="1" ht="43.5" x14ac:dyDescent="0.55000000000000004">
      <c r="A8" s="251" t="s">
        <v>106</v>
      </c>
      <c r="B8" s="211" t="str">
        <f>B9</f>
        <v>-</v>
      </c>
      <c r="C8" s="211">
        <f>C9</f>
        <v>0</v>
      </c>
      <c r="D8" s="211">
        <f>D9</f>
        <v>0</v>
      </c>
      <c r="E8" s="211">
        <f>E9</f>
        <v>0</v>
      </c>
      <c r="F8" s="211">
        <f>F9</f>
        <v>0</v>
      </c>
      <c r="G8" s="285"/>
      <c r="H8" s="285"/>
      <c r="I8" s="284"/>
      <c r="J8" s="284"/>
      <c r="K8" s="284"/>
      <c r="L8" s="284"/>
      <c r="M8" s="284"/>
      <c r="N8" s="284"/>
      <c r="O8" s="284"/>
      <c r="P8" s="284"/>
    </row>
    <row r="9" spans="1:24" s="131" customFormat="1" ht="18" x14ac:dyDescent="0.55000000000000004">
      <c r="A9" s="247" t="s">
        <v>105</v>
      </c>
      <c r="B9" s="291" t="s">
        <v>2</v>
      </c>
      <c r="C9" s="291">
        <v>0</v>
      </c>
      <c r="D9" s="291">
        <v>0</v>
      </c>
      <c r="E9" s="291">
        <v>0</v>
      </c>
      <c r="F9" s="291">
        <v>0</v>
      </c>
      <c r="X9" s="248"/>
    </row>
    <row r="10" spans="1:24" s="131" customFormat="1" ht="43.5" x14ac:dyDescent="0.55000000000000004">
      <c r="A10" s="251" t="s">
        <v>104</v>
      </c>
      <c r="B10" s="207">
        <f>B11</f>
        <v>72</v>
      </c>
      <c r="C10" s="207">
        <f>C11</f>
        <v>66</v>
      </c>
      <c r="D10" s="207">
        <f>D11</f>
        <v>2</v>
      </c>
      <c r="E10" s="207">
        <f>E11</f>
        <v>4</v>
      </c>
      <c r="F10" s="207" t="str">
        <f>F11</f>
        <v>-</v>
      </c>
      <c r="X10" s="248"/>
    </row>
    <row r="11" spans="1:24" s="131" customFormat="1" ht="18" x14ac:dyDescent="0.55000000000000004">
      <c r="A11" s="247" t="s">
        <v>152</v>
      </c>
      <c r="B11" s="244">
        <v>72</v>
      </c>
      <c r="C11" s="244">
        <v>66</v>
      </c>
      <c r="D11" s="244">
        <v>2</v>
      </c>
      <c r="E11" s="244">
        <v>4</v>
      </c>
      <c r="F11" s="244" t="s">
        <v>2</v>
      </c>
      <c r="G11" s="328"/>
      <c r="H11" s="328"/>
      <c r="I11" s="328"/>
      <c r="J11" s="328"/>
      <c r="K11" s="328"/>
      <c r="L11" s="328"/>
      <c r="X11" s="248"/>
    </row>
    <row r="12" spans="1:24" s="131" customFormat="1" ht="18" x14ac:dyDescent="0.55000000000000004">
      <c r="A12" s="238" t="s">
        <v>134</v>
      </c>
      <c r="B12" s="284"/>
      <c r="C12" s="286"/>
      <c r="D12" s="285"/>
      <c r="E12" s="285"/>
      <c r="F12" s="285"/>
      <c r="G12" s="326"/>
      <c r="H12" s="326"/>
      <c r="I12" s="326"/>
      <c r="J12" s="326"/>
      <c r="K12" s="326"/>
      <c r="L12" s="326"/>
      <c r="X12" s="248"/>
    </row>
    <row r="13" spans="1:24" s="5" customFormat="1" ht="18" x14ac:dyDescent="0.55000000000000004">
      <c r="A13" s="241" t="s">
        <v>151</v>
      </c>
      <c r="B13" s="240"/>
      <c r="C13" s="239"/>
      <c r="D13" s="239"/>
      <c r="E13" s="239"/>
      <c r="F13" s="239"/>
      <c r="G13" s="282"/>
      <c r="H13" s="282"/>
      <c r="I13" s="281"/>
      <c r="J13" s="281"/>
      <c r="K13" s="281"/>
      <c r="L13" s="281"/>
      <c r="M13" s="281"/>
      <c r="N13" s="281"/>
      <c r="O13" s="281"/>
      <c r="P13" s="281"/>
      <c r="Q13" s="64"/>
      <c r="R13" s="64"/>
    </row>
    <row r="14" spans="1:24" s="5" customFormat="1" ht="18" x14ac:dyDescent="0.55000000000000004">
      <c r="A14" s="329"/>
      <c r="B14" s="129"/>
      <c r="C14" s="131"/>
      <c r="D14" s="131"/>
      <c r="E14" s="131"/>
      <c r="F14" s="131"/>
      <c r="G14" s="282"/>
      <c r="H14" s="282"/>
      <c r="I14" s="281"/>
      <c r="J14" s="281"/>
      <c r="K14" s="281"/>
      <c r="L14" s="281"/>
      <c r="M14" s="281"/>
      <c r="N14" s="281"/>
      <c r="O14" s="281"/>
      <c r="P14" s="281"/>
      <c r="Q14" s="64"/>
      <c r="R14" s="64"/>
    </row>
    <row r="15" spans="1:24" ht="18" x14ac:dyDescent="0.55000000000000004">
      <c r="A15" s="133"/>
      <c r="B15" s="328"/>
      <c r="C15" s="328"/>
      <c r="D15" s="328"/>
      <c r="E15" s="328"/>
      <c r="F15" s="328"/>
      <c r="G15" s="323"/>
      <c r="H15" s="323"/>
      <c r="I15" s="196"/>
      <c r="J15" s="196"/>
      <c r="K15" s="196"/>
      <c r="L15" s="196"/>
      <c r="M15" s="196"/>
      <c r="N15" s="196"/>
      <c r="O15" s="196"/>
      <c r="P15" s="196"/>
    </row>
    <row r="16" spans="1:24" ht="18" x14ac:dyDescent="0.55000000000000004">
      <c r="A16" s="327"/>
      <c r="B16" s="326"/>
      <c r="C16" s="326"/>
      <c r="D16" s="326"/>
      <c r="E16" s="326"/>
      <c r="F16" s="326"/>
    </row>
    <row r="17" spans="1:6" ht="18" x14ac:dyDescent="0.45">
      <c r="A17" s="238"/>
      <c r="B17" s="281"/>
      <c r="C17" s="283"/>
      <c r="D17" s="282"/>
      <c r="E17" s="282"/>
      <c r="F17" s="282"/>
    </row>
    <row r="18" spans="1:6" ht="18" x14ac:dyDescent="0.45">
      <c r="A18" s="238"/>
      <c r="B18" s="281"/>
      <c r="C18" s="283"/>
      <c r="D18" s="282"/>
      <c r="E18" s="282"/>
      <c r="F18" s="282"/>
    </row>
    <row r="19" spans="1:6" x14ac:dyDescent="0.45">
      <c r="A19" s="325"/>
      <c r="B19" s="196"/>
      <c r="C19" s="324"/>
      <c r="D19" s="323"/>
      <c r="E19" s="323"/>
      <c r="F19" s="323"/>
    </row>
    <row r="21" spans="1:6" x14ac:dyDescent="0.45">
      <c r="A21" s="2" t="s">
        <v>117</v>
      </c>
      <c r="B21" s="1">
        <f>IF(SUM(C21:F21)=0,"-",SUM(C21:F21))</f>
        <v>1525</v>
      </c>
      <c r="C21" s="280">
        <v>1348</v>
      </c>
      <c r="D21" s="126">
        <v>104</v>
      </c>
      <c r="E21" s="126">
        <v>66</v>
      </c>
      <c r="F21" s="126">
        <v>7</v>
      </c>
    </row>
  </sheetData>
  <mergeCells count="14">
    <mergeCell ref="I2:M2"/>
    <mergeCell ref="N3:N7"/>
    <mergeCell ref="O3:O7"/>
    <mergeCell ref="K3:K7"/>
    <mergeCell ref="I1:J1"/>
    <mergeCell ref="G3:G7"/>
    <mergeCell ref="H3:H7"/>
    <mergeCell ref="B2:F2"/>
    <mergeCell ref="L3:L7"/>
    <mergeCell ref="P3:P7"/>
    <mergeCell ref="N2:P2"/>
    <mergeCell ref="I3:I7"/>
    <mergeCell ref="J3:J7"/>
    <mergeCell ref="M3:M7"/>
  </mergeCells>
  <phoneticPr fontId="7"/>
  <pageMargins left="0.78740157480314965" right="0.78740157480314965" top="0.78740157480314965" bottom="0.78740157480314965" header="0" footer="0"/>
  <pageSetup paperSize="9" orientation="landscape" r:id="rId1"/>
  <headerFooter alignWithMargins="0"/>
  <rowBreaks count="3" manualBreakCount="3">
    <brk id="5103" min="24" max="22535" man="1"/>
    <brk id="15299" min="20" max="33747" man="1"/>
    <brk id="25487" min="16" max="4398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28-1</vt:lpstr>
      <vt:lpstr>28-2</vt:lpstr>
      <vt:lpstr>29-1</vt:lpstr>
      <vt:lpstr>29-2</vt:lpstr>
      <vt:lpstr>30</vt:lpstr>
      <vt:lpstr>31</vt:lpstr>
      <vt:lpstr>32</vt:lpstr>
      <vt:lpstr>33-1</vt:lpstr>
      <vt:lpstr>33-2</vt:lpstr>
      <vt:lpstr>'28-1'!Print_Area</vt:lpstr>
      <vt:lpstr>'28-2'!Print_Area</vt:lpstr>
      <vt:lpstr>'29-1'!Print_Area</vt:lpstr>
      <vt:lpstr>'29-2'!Print_Area</vt:lpstr>
      <vt:lpstr>'30'!Print_Area</vt:lpstr>
      <vt:lpstr>'31'!Print_Area</vt:lpstr>
      <vt:lpstr>'32'!Print_Area</vt:lpstr>
      <vt:lpstr>'33-1'!Print_Area</vt:lpstr>
      <vt:lpstr>'33-2'!Print_Area</vt:lpstr>
      <vt:lpstr>'32'!Print_Titles</vt:lpstr>
      <vt:lpstr>'33-1'!Print_Titles</vt:lpstr>
      <vt:lpstr>'33-2'!Print_Titles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藤井＿希</dc:creator>
  <cp:lastModifiedBy>藤井＿希</cp:lastModifiedBy>
  <dcterms:created xsi:type="dcterms:W3CDTF">2024-01-04T07:53:46Z</dcterms:created>
  <dcterms:modified xsi:type="dcterms:W3CDTF">2024-01-04T07:54:02Z</dcterms:modified>
</cp:coreProperties>
</file>