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64" sheetId="1" r:id="rId1"/>
    <sheet name="65" sheetId="2" r:id="rId2"/>
    <sheet name="66-1" sheetId="3" r:id="rId3"/>
    <sheet name="66-2" sheetId="4" r:id="rId4"/>
    <sheet name="67" sheetId="5" r:id="rId5"/>
  </sheets>
  <externalReferences>
    <externalReference r:id="rId6"/>
  </externalReferences>
  <definedNames>
    <definedName name="_xlnm.Print_Area" localSheetId="0">'64'!$A$1:$Z$33</definedName>
    <definedName name="_xlnm.Print_Area" localSheetId="1">'65'!$A$1:$W$33</definedName>
    <definedName name="_xlnm.Print_Area" localSheetId="2">'66-1'!$A$1:$S$38</definedName>
    <definedName name="_xlnm.Print_Area" localSheetId="4">'67'!$A$1:$U$36</definedName>
    <definedName name="_xlnm.Print_Area">#REF!</definedName>
    <definedName name="_xlnm.Print_Titles" localSheetId="0">'64'!$1:$4</definedName>
    <definedName name="_xlnm.Print_Titles">#N/A</definedName>
    <definedName name="Z_293DF52C_1200_42BF_A78D_BB2AAB878329_.wvu.PrintArea" localSheetId="0" hidden="1">'64'!$A$1:$Z$33</definedName>
    <definedName name="Z_293DF52C_1200_42BF_A78D_BB2AAB878329_.wvu.PrintArea" localSheetId="1" hidden="1">'65'!$A$1:$W$33</definedName>
    <definedName name="Z_293DF52C_1200_42BF_A78D_BB2AAB878329_.wvu.PrintArea" localSheetId="2" hidden="1">'66-1'!$A$1:$S$37</definedName>
    <definedName name="Z_293DF52C_1200_42BF_A78D_BB2AAB878329_.wvu.PrintArea" localSheetId="3" hidden="1">'66-2'!$A$1:$T$23</definedName>
    <definedName name="Z_293DF52C_1200_42BF_A78D_BB2AAB878329_.wvu.PrintArea" localSheetId="4" hidden="1">'67'!$A$1:$U$35</definedName>
    <definedName name="Z_293DF52C_1200_42BF_A78D_BB2AAB878329_.wvu.PrintTitles" localSheetId="0" hidden="1">'64'!$1:$4</definedName>
    <definedName name="Z_56D0106B_CB90_4499_A8AC_183481DC4CD8_.wvu.PrintArea" localSheetId="0" hidden="1">'64'!$A$1:$Z$33</definedName>
    <definedName name="Z_56D0106B_CB90_4499_A8AC_183481DC4CD8_.wvu.PrintArea" localSheetId="1" hidden="1">'65'!$A$1:$W$33</definedName>
    <definedName name="Z_56D0106B_CB90_4499_A8AC_183481DC4CD8_.wvu.PrintArea" localSheetId="2" hidden="1">'66-1'!$A$1:$S$37</definedName>
    <definedName name="Z_56D0106B_CB90_4499_A8AC_183481DC4CD8_.wvu.PrintArea" localSheetId="3" hidden="1">'66-2'!$A$1:$T$23</definedName>
    <definedName name="Z_56D0106B_CB90_4499_A8AC_183481DC4CD8_.wvu.PrintArea" localSheetId="4" hidden="1">'67'!$A$1:$U$35</definedName>
    <definedName name="Z_56D0106B_CB90_4499_A8AC_183481DC4CD8_.wvu.PrintTitles" localSheetId="0" hidden="1">'64'!$1:$4</definedName>
    <definedName name="Z_81642AB8_0225_4BC4_B7AE_9E8C6C06FBF4_.wvu.PrintArea" localSheetId="0" hidden="1">'64'!$A$1:$Z$33</definedName>
    <definedName name="Z_81642AB8_0225_4BC4_B7AE_9E8C6C06FBF4_.wvu.PrintArea" localSheetId="1" hidden="1">'65'!$A$1:$W$33</definedName>
    <definedName name="Z_81642AB8_0225_4BC4_B7AE_9E8C6C06FBF4_.wvu.PrintArea" localSheetId="2" hidden="1">'66-1'!$A$1:$S$37</definedName>
    <definedName name="Z_81642AB8_0225_4BC4_B7AE_9E8C6C06FBF4_.wvu.PrintArea" localSheetId="3" hidden="1">'66-2'!$A$1:$T$23</definedName>
    <definedName name="Z_81642AB8_0225_4BC4_B7AE_9E8C6C06FBF4_.wvu.PrintArea" localSheetId="4" hidden="1">'67'!$A$1:$U$35</definedName>
    <definedName name="Z_81642AB8_0225_4BC4_B7AE_9E8C6C06FBF4_.wvu.PrintTitles" localSheetId="0" hidden="1">'64'!$1:$4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G6" i="5" s="1"/>
  <c r="H6" i="5"/>
  <c r="I6" i="5"/>
  <c r="N6" i="5"/>
  <c r="O6" i="5" s="1"/>
  <c r="P6" i="5"/>
  <c r="Q6" i="5"/>
  <c r="B7" i="5"/>
  <c r="B6" i="5" s="1"/>
  <c r="C6" i="5" s="1"/>
  <c r="D7" i="5"/>
  <c r="D6" i="5" s="1"/>
  <c r="E6" i="5" s="1"/>
  <c r="F7" i="5"/>
  <c r="G7" i="5"/>
  <c r="H7" i="5"/>
  <c r="I7" i="5"/>
  <c r="J7" i="5"/>
  <c r="J6" i="5" s="1"/>
  <c r="K6" i="5" s="1"/>
  <c r="L7" i="5"/>
  <c r="L6" i="5" s="1"/>
  <c r="M6" i="5" s="1"/>
  <c r="N7" i="5"/>
  <c r="O7" i="5"/>
  <c r="P7" i="5"/>
  <c r="Q7" i="5"/>
  <c r="R7" i="5"/>
  <c r="S7" i="5" s="1"/>
  <c r="T7" i="5"/>
  <c r="T6" i="5" s="1"/>
  <c r="U6" i="5" s="1"/>
  <c r="C8" i="5"/>
  <c r="E8" i="5"/>
  <c r="G8" i="5"/>
  <c r="I8" i="5"/>
  <c r="K8" i="5"/>
  <c r="M8" i="5"/>
  <c r="O8" i="5"/>
  <c r="Q8" i="5"/>
  <c r="S8" i="5"/>
  <c r="U8" i="5"/>
  <c r="C9" i="5"/>
  <c r="E9" i="5"/>
  <c r="G9" i="5"/>
  <c r="I9" i="5"/>
  <c r="K9" i="5"/>
  <c r="M9" i="5"/>
  <c r="O9" i="5"/>
  <c r="Q9" i="5"/>
  <c r="S9" i="5"/>
  <c r="U9" i="5"/>
  <c r="C10" i="5"/>
  <c r="E10" i="5"/>
  <c r="G10" i="5"/>
  <c r="I10" i="5"/>
  <c r="K10" i="5"/>
  <c r="M10" i="5"/>
  <c r="O10" i="5"/>
  <c r="Q10" i="5"/>
  <c r="S10" i="5"/>
  <c r="U10" i="5"/>
  <c r="C11" i="5"/>
  <c r="E11" i="5"/>
  <c r="G11" i="5"/>
  <c r="I11" i="5"/>
  <c r="K11" i="5"/>
  <c r="M11" i="5"/>
  <c r="O11" i="5"/>
  <c r="Q11" i="5"/>
  <c r="S11" i="5"/>
  <c r="U11" i="5"/>
  <c r="C12" i="5"/>
  <c r="E12" i="5"/>
  <c r="G12" i="5"/>
  <c r="I12" i="5"/>
  <c r="K12" i="5"/>
  <c r="M12" i="5"/>
  <c r="O12" i="5"/>
  <c r="Q12" i="5"/>
  <c r="S12" i="5"/>
  <c r="U12" i="5"/>
  <c r="C13" i="5"/>
  <c r="E13" i="5"/>
  <c r="G13" i="5"/>
  <c r="I13" i="5"/>
  <c r="K13" i="5"/>
  <c r="M13" i="5"/>
  <c r="O13" i="5"/>
  <c r="Q13" i="5"/>
  <c r="S13" i="5"/>
  <c r="U13" i="5"/>
  <c r="C14" i="5"/>
  <c r="E14" i="5"/>
  <c r="G14" i="5"/>
  <c r="I14" i="5"/>
  <c r="K14" i="5"/>
  <c r="M14" i="5"/>
  <c r="O14" i="5"/>
  <c r="Q14" i="5"/>
  <c r="S14" i="5"/>
  <c r="U14" i="5"/>
  <c r="C15" i="5"/>
  <c r="E15" i="5"/>
  <c r="G15" i="5"/>
  <c r="I15" i="5"/>
  <c r="K15" i="5"/>
  <c r="M15" i="5"/>
  <c r="O15" i="5"/>
  <c r="Q15" i="5"/>
  <c r="S15" i="5"/>
  <c r="U15" i="5"/>
  <c r="C16" i="5"/>
  <c r="E16" i="5"/>
  <c r="G16" i="5"/>
  <c r="I16" i="5"/>
  <c r="K16" i="5"/>
  <c r="M16" i="5"/>
  <c r="O16" i="5"/>
  <c r="Q16" i="5"/>
  <c r="S16" i="5"/>
  <c r="U16" i="5"/>
  <c r="B17" i="5"/>
  <c r="C17" i="5"/>
  <c r="D17" i="5"/>
  <c r="E17" i="5"/>
  <c r="F17" i="5"/>
  <c r="G17" i="5" s="1"/>
  <c r="H17" i="5"/>
  <c r="I17" i="5" s="1"/>
  <c r="J17" i="5"/>
  <c r="K17" i="5"/>
  <c r="L17" i="5"/>
  <c r="M17" i="5"/>
  <c r="N17" i="5"/>
  <c r="O17" i="5" s="1"/>
  <c r="P17" i="5"/>
  <c r="Q17" i="5" s="1"/>
  <c r="R17" i="5"/>
  <c r="S17" i="5"/>
  <c r="T17" i="5"/>
  <c r="U17" i="5"/>
  <c r="B23" i="5"/>
  <c r="D23" i="5"/>
  <c r="E23" i="5"/>
  <c r="J23" i="5"/>
  <c r="L23" i="5"/>
  <c r="M23" i="5"/>
  <c r="R23" i="5"/>
  <c r="T23" i="5"/>
  <c r="U23" i="5"/>
  <c r="B24" i="5"/>
  <c r="C24" i="5"/>
  <c r="C23" i="5" s="1"/>
  <c r="D24" i="5"/>
  <c r="E24" i="5"/>
  <c r="F24" i="5"/>
  <c r="F23" i="5" s="1"/>
  <c r="H24" i="5"/>
  <c r="H23" i="5" s="1"/>
  <c r="J24" i="5"/>
  <c r="K24" i="5"/>
  <c r="K23" i="5" s="1"/>
  <c r="L24" i="5"/>
  <c r="M24" i="5"/>
  <c r="N24" i="5"/>
  <c r="N23" i="5" s="1"/>
  <c r="P24" i="5"/>
  <c r="P23" i="5" s="1"/>
  <c r="R24" i="5"/>
  <c r="S24" i="5"/>
  <c r="S23" i="5" s="1"/>
  <c r="T24" i="5"/>
  <c r="U24" i="5"/>
  <c r="C25" i="5"/>
  <c r="E25" i="5"/>
  <c r="G25" i="5"/>
  <c r="I25" i="5"/>
  <c r="K25" i="5"/>
  <c r="M25" i="5"/>
  <c r="O25" i="5"/>
  <c r="Q25" i="5"/>
  <c r="S25" i="5"/>
  <c r="U25" i="5"/>
  <c r="C26" i="5"/>
  <c r="E26" i="5"/>
  <c r="G26" i="5"/>
  <c r="I26" i="5"/>
  <c r="K26" i="5"/>
  <c r="M26" i="5"/>
  <c r="O26" i="5"/>
  <c r="Q26" i="5"/>
  <c r="S26" i="5"/>
  <c r="U26" i="5"/>
  <c r="C27" i="5"/>
  <c r="E27" i="5"/>
  <c r="G27" i="5"/>
  <c r="I27" i="5"/>
  <c r="K27" i="5"/>
  <c r="M27" i="5"/>
  <c r="O27" i="5"/>
  <c r="Q27" i="5"/>
  <c r="S27" i="5"/>
  <c r="U27" i="5"/>
  <c r="C28" i="5"/>
  <c r="E28" i="5"/>
  <c r="G28" i="5"/>
  <c r="I28" i="5"/>
  <c r="K28" i="5"/>
  <c r="M28" i="5"/>
  <c r="O28" i="5"/>
  <c r="Q28" i="5"/>
  <c r="S28" i="5"/>
  <c r="U28" i="5"/>
  <c r="C29" i="5"/>
  <c r="E29" i="5"/>
  <c r="G29" i="5"/>
  <c r="I29" i="5"/>
  <c r="K29" i="5"/>
  <c r="M29" i="5"/>
  <c r="O29" i="5"/>
  <c r="Q29" i="5"/>
  <c r="S29" i="5"/>
  <c r="U29" i="5"/>
  <c r="C6" i="4"/>
  <c r="F6" i="4"/>
  <c r="I6" i="4"/>
  <c r="P6" i="4"/>
  <c r="R6" i="4"/>
  <c r="S6" i="4"/>
  <c r="V6" i="4"/>
  <c r="W6" i="4"/>
  <c r="X6" i="4"/>
  <c r="Y6" i="4"/>
  <c r="Z6" i="4"/>
  <c r="AA6" i="4"/>
  <c r="E7" i="4"/>
  <c r="G7" i="4"/>
  <c r="I7" i="4"/>
  <c r="R7" i="4"/>
  <c r="G8" i="4"/>
  <c r="G6" i="4" s="1"/>
  <c r="R8" i="4"/>
  <c r="S8" i="4"/>
  <c r="T8" i="4"/>
  <c r="T6" i="4" s="1"/>
  <c r="C9" i="4"/>
  <c r="U9" i="4" s="1"/>
  <c r="U7" i="4" s="1"/>
  <c r="D9" i="4"/>
  <c r="G9" i="4"/>
  <c r="H9" i="4"/>
  <c r="I9" i="4"/>
  <c r="J9" i="4"/>
  <c r="M9" i="4"/>
  <c r="R9" i="4"/>
  <c r="S9" i="4"/>
  <c r="T9" i="4"/>
  <c r="T7" i="4" s="1"/>
  <c r="U10" i="4"/>
  <c r="U11" i="4"/>
  <c r="U12" i="4"/>
  <c r="U14" i="4"/>
  <c r="U15" i="4"/>
  <c r="U16" i="4"/>
  <c r="U17" i="4"/>
  <c r="U18" i="4"/>
  <c r="U20" i="4"/>
  <c r="U22" i="4"/>
  <c r="U23" i="4"/>
  <c r="U24" i="4"/>
  <c r="U25" i="4"/>
  <c r="U26" i="4"/>
  <c r="U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V28" i="4"/>
  <c r="W28" i="4"/>
  <c r="X28" i="4"/>
  <c r="Y28" i="4"/>
  <c r="Z28" i="4"/>
  <c r="AA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V29" i="4"/>
  <c r="W29" i="4"/>
  <c r="X29" i="4"/>
  <c r="Y29" i="4"/>
  <c r="Z29" i="4"/>
  <c r="AA29" i="4"/>
  <c r="U30" i="4"/>
  <c r="U28" i="4" s="1"/>
  <c r="U31" i="4"/>
  <c r="U29" i="4" s="1"/>
  <c r="U32" i="4"/>
  <c r="U33" i="4"/>
  <c r="U34" i="4"/>
  <c r="U35" i="4"/>
  <c r="U36" i="4"/>
  <c r="U37" i="4"/>
  <c r="U38" i="4"/>
  <c r="U39" i="4"/>
  <c r="C40" i="4"/>
  <c r="E40" i="4"/>
  <c r="F40" i="4"/>
  <c r="U40" i="4" s="1"/>
  <c r="G40" i="4"/>
  <c r="N40" i="4"/>
  <c r="R40" i="4"/>
  <c r="T40" i="4"/>
  <c r="V40" i="4"/>
  <c r="X40" i="4"/>
  <c r="Y40" i="4"/>
  <c r="Z40" i="4"/>
  <c r="AA40" i="4"/>
  <c r="B5" i="3"/>
  <c r="C5" i="3" s="1"/>
  <c r="D5" i="3"/>
  <c r="E5" i="3" s="1"/>
  <c r="J5" i="3"/>
  <c r="K5" i="3" s="1"/>
  <c r="L5" i="3"/>
  <c r="M5" i="3" s="1"/>
  <c r="N5" i="3"/>
  <c r="O5" i="3"/>
  <c r="B6" i="3"/>
  <c r="C6" i="3" s="1"/>
  <c r="D6" i="3"/>
  <c r="E6" i="3"/>
  <c r="F6" i="3"/>
  <c r="F5" i="3" s="1"/>
  <c r="G5" i="3" s="1"/>
  <c r="G6" i="3"/>
  <c r="H6" i="3"/>
  <c r="H5" i="3" s="1"/>
  <c r="I5" i="3" s="1"/>
  <c r="J6" i="3"/>
  <c r="K6" i="3" s="1"/>
  <c r="L6" i="3"/>
  <c r="M6" i="3"/>
  <c r="P6" i="3"/>
  <c r="P5" i="3" s="1"/>
  <c r="Q5" i="3" s="1"/>
  <c r="Q6" i="3"/>
  <c r="R6" i="3"/>
  <c r="R5" i="3" s="1"/>
  <c r="S5" i="3" s="1"/>
  <c r="B16" i="3"/>
  <c r="C16" i="3" s="1"/>
  <c r="H16" i="3"/>
  <c r="I16" i="3" s="1"/>
  <c r="J16" i="3"/>
  <c r="K16" i="3" s="1"/>
  <c r="P16" i="3"/>
  <c r="Q16" i="3" s="1"/>
  <c r="R16" i="3"/>
  <c r="S16" i="3" s="1"/>
  <c r="B17" i="3"/>
  <c r="C17" i="3"/>
  <c r="D17" i="3"/>
  <c r="D16" i="3" s="1"/>
  <c r="E16" i="3" s="1"/>
  <c r="E17" i="3"/>
  <c r="F17" i="3"/>
  <c r="F16" i="3" s="1"/>
  <c r="G16" i="3" s="1"/>
  <c r="H17" i="3"/>
  <c r="I17" i="3" s="1"/>
  <c r="J17" i="3"/>
  <c r="K17" i="3"/>
  <c r="L17" i="3"/>
  <c r="L16" i="3" s="1"/>
  <c r="M16" i="3" s="1"/>
  <c r="M17" i="3"/>
  <c r="N17" i="3"/>
  <c r="N16" i="3" s="1"/>
  <c r="O16" i="3" s="1"/>
  <c r="P17" i="3"/>
  <c r="Q17" i="3" s="1"/>
  <c r="R17" i="3"/>
  <c r="S17" i="3"/>
  <c r="C18" i="3"/>
  <c r="E18" i="3"/>
  <c r="G18" i="3"/>
  <c r="I18" i="3"/>
  <c r="K18" i="3"/>
  <c r="M18" i="3"/>
  <c r="O18" i="3"/>
  <c r="Q18" i="3"/>
  <c r="S18" i="3"/>
  <c r="C19" i="3"/>
  <c r="E19" i="3"/>
  <c r="G19" i="3"/>
  <c r="I19" i="3"/>
  <c r="K19" i="3"/>
  <c r="M19" i="3"/>
  <c r="O19" i="3"/>
  <c r="Q19" i="3"/>
  <c r="S19" i="3"/>
  <c r="C20" i="3"/>
  <c r="E20" i="3"/>
  <c r="G20" i="3"/>
  <c r="I20" i="3"/>
  <c r="K20" i="3"/>
  <c r="M20" i="3"/>
  <c r="O20" i="3"/>
  <c r="Q20" i="3"/>
  <c r="S20" i="3"/>
  <c r="C21" i="3"/>
  <c r="E21" i="3"/>
  <c r="G21" i="3"/>
  <c r="I21" i="3"/>
  <c r="K21" i="3"/>
  <c r="M21" i="3"/>
  <c r="O21" i="3"/>
  <c r="Q21" i="3"/>
  <c r="S21" i="3"/>
  <c r="H7" i="2"/>
  <c r="I7" i="2" s="1"/>
  <c r="P7" i="2"/>
  <c r="Q7" i="2" s="1"/>
  <c r="B8" i="2"/>
  <c r="C8" i="2" s="1"/>
  <c r="F8" i="2"/>
  <c r="F7" i="2" s="1"/>
  <c r="G7" i="2" s="1"/>
  <c r="G8" i="2"/>
  <c r="H8" i="2"/>
  <c r="I8" i="2"/>
  <c r="J8" i="2"/>
  <c r="K8" i="2" s="1"/>
  <c r="L8" i="2"/>
  <c r="L7" i="2" s="1"/>
  <c r="M7" i="2" s="1"/>
  <c r="N8" i="2"/>
  <c r="N7" i="2" s="1"/>
  <c r="O7" i="2" s="1"/>
  <c r="O8" i="2"/>
  <c r="P8" i="2"/>
  <c r="Q8" i="2"/>
  <c r="R8" i="2"/>
  <c r="S8" i="2" s="1"/>
  <c r="T8" i="2"/>
  <c r="T7" i="2" s="1"/>
  <c r="U7" i="2" s="1"/>
  <c r="V8" i="2"/>
  <c r="V7" i="2" s="1"/>
  <c r="W7" i="2" s="1"/>
  <c r="W8" i="2"/>
  <c r="C9" i="2"/>
  <c r="D9" i="2"/>
  <c r="E9" i="2"/>
  <c r="G9" i="2"/>
  <c r="I9" i="2"/>
  <c r="K9" i="2"/>
  <c r="M9" i="2"/>
  <c r="O9" i="2"/>
  <c r="Q9" i="2"/>
  <c r="S9" i="2"/>
  <c r="U9" i="2"/>
  <c r="W9" i="2"/>
  <c r="C10" i="2"/>
  <c r="D10" i="2"/>
  <c r="E10" i="2" s="1"/>
  <c r="G10" i="2"/>
  <c r="I10" i="2"/>
  <c r="K10" i="2"/>
  <c r="M10" i="2"/>
  <c r="O10" i="2"/>
  <c r="Q10" i="2"/>
  <c r="S10" i="2"/>
  <c r="U10" i="2"/>
  <c r="W10" i="2"/>
  <c r="C11" i="2"/>
  <c r="D11" i="2"/>
  <c r="E11" i="2"/>
  <c r="G11" i="2"/>
  <c r="I11" i="2"/>
  <c r="K11" i="2"/>
  <c r="M11" i="2"/>
  <c r="O11" i="2"/>
  <c r="Q11" i="2"/>
  <c r="S11" i="2"/>
  <c r="U11" i="2"/>
  <c r="W11" i="2"/>
  <c r="C12" i="2"/>
  <c r="D12" i="2"/>
  <c r="E12" i="2" s="1"/>
  <c r="G12" i="2"/>
  <c r="I12" i="2"/>
  <c r="K12" i="2"/>
  <c r="M12" i="2"/>
  <c r="O12" i="2"/>
  <c r="Q12" i="2"/>
  <c r="S12" i="2"/>
  <c r="U12" i="2"/>
  <c r="W12" i="2"/>
  <c r="C13" i="2"/>
  <c r="D13" i="2"/>
  <c r="E13" i="2"/>
  <c r="G13" i="2"/>
  <c r="I13" i="2"/>
  <c r="K13" i="2"/>
  <c r="M13" i="2"/>
  <c r="O13" i="2"/>
  <c r="Q13" i="2"/>
  <c r="S13" i="2"/>
  <c r="U13" i="2"/>
  <c r="W13" i="2"/>
  <c r="C14" i="2"/>
  <c r="D14" i="2"/>
  <c r="E14" i="2" s="1"/>
  <c r="G14" i="2"/>
  <c r="I14" i="2"/>
  <c r="K14" i="2"/>
  <c r="M14" i="2"/>
  <c r="O14" i="2"/>
  <c r="Q14" i="2"/>
  <c r="S14" i="2"/>
  <c r="U14" i="2"/>
  <c r="W14" i="2"/>
  <c r="C15" i="2"/>
  <c r="D15" i="2"/>
  <c r="E15" i="2"/>
  <c r="G15" i="2"/>
  <c r="I15" i="2"/>
  <c r="K15" i="2"/>
  <c r="M15" i="2"/>
  <c r="O15" i="2"/>
  <c r="Q15" i="2"/>
  <c r="S15" i="2"/>
  <c r="U15" i="2"/>
  <c r="W15" i="2"/>
  <c r="C16" i="2"/>
  <c r="D16" i="2"/>
  <c r="E16" i="2" s="1"/>
  <c r="G16" i="2"/>
  <c r="I16" i="2"/>
  <c r="K16" i="2"/>
  <c r="M16" i="2"/>
  <c r="O16" i="2"/>
  <c r="Q16" i="2"/>
  <c r="S16" i="2"/>
  <c r="U16" i="2"/>
  <c r="W16" i="2"/>
  <c r="D18" i="2"/>
  <c r="L18" i="2"/>
  <c r="T18" i="2"/>
  <c r="B19" i="2"/>
  <c r="B18" i="2" s="1"/>
  <c r="C19" i="2"/>
  <c r="C18" i="2" s="1"/>
  <c r="D19" i="2"/>
  <c r="E19" i="2"/>
  <c r="E18" i="2" s="1"/>
  <c r="F19" i="2"/>
  <c r="G19" i="2" s="1"/>
  <c r="G18" i="2" s="1"/>
  <c r="H19" i="2"/>
  <c r="H18" i="2" s="1"/>
  <c r="J19" i="2"/>
  <c r="J18" i="2" s="1"/>
  <c r="K19" i="2"/>
  <c r="K18" i="2" s="1"/>
  <c r="L19" i="2"/>
  <c r="M19" i="2"/>
  <c r="M18" i="2" s="1"/>
  <c r="N19" i="2"/>
  <c r="O19" i="2" s="1"/>
  <c r="O18" i="2" s="1"/>
  <c r="P19" i="2"/>
  <c r="P18" i="2" s="1"/>
  <c r="R19" i="2"/>
  <c r="R18" i="2" s="1"/>
  <c r="S19" i="2"/>
  <c r="S18" i="2" s="1"/>
  <c r="T19" i="2"/>
  <c r="U19" i="2"/>
  <c r="U18" i="2" s="1"/>
  <c r="V19" i="2"/>
  <c r="W19" i="2" s="1"/>
  <c r="W18" i="2" s="1"/>
  <c r="B24" i="2"/>
  <c r="C24" i="2" s="1"/>
  <c r="F24" i="2"/>
  <c r="G24" i="2"/>
  <c r="H24" i="2"/>
  <c r="D24" i="2" s="1"/>
  <c r="E24" i="2" s="1"/>
  <c r="J24" i="2"/>
  <c r="K24" i="2" s="1"/>
  <c r="L24" i="2"/>
  <c r="M24" i="2"/>
  <c r="N24" i="2"/>
  <c r="O24" i="2"/>
  <c r="P24" i="2"/>
  <c r="Q24" i="2" s="1"/>
  <c r="R24" i="2"/>
  <c r="S24" i="2" s="1"/>
  <c r="T24" i="2"/>
  <c r="U24" i="2"/>
  <c r="V24" i="2"/>
  <c r="W24" i="2"/>
  <c r="D6" i="1"/>
  <c r="E6" i="1"/>
  <c r="G6" i="1"/>
  <c r="L6" i="1"/>
  <c r="M6" i="1"/>
  <c r="O6" i="1"/>
  <c r="R6" i="1"/>
  <c r="T6" i="1"/>
  <c r="U6" i="1"/>
  <c r="W6" i="1"/>
  <c r="Z6" i="1"/>
  <c r="C7" i="1"/>
  <c r="C6" i="1" s="1"/>
  <c r="D7" i="1"/>
  <c r="E7" i="1"/>
  <c r="F7" i="1"/>
  <c r="F6" i="1" s="1"/>
  <c r="G7" i="1"/>
  <c r="H7" i="1"/>
  <c r="H6" i="1" s="1"/>
  <c r="I7" i="1"/>
  <c r="I6" i="1" s="1"/>
  <c r="K7" i="1"/>
  <c r="K6" i="1" s="1"/>
  <c r="J6" i="1" s="1"/>
  <c r="L7" i="1"/>
  <c r="M7" i="1"/>
  <c r="N7" i="1"/>
  <c r="N6" i="1" s="1"/>
  <c r="O7" i="1"/>
  <c r="P7" i="1"/>
  <c r="P6" i="1" s="1"/>
  <c r="Q7" i="1"/>
  <c r="Q6" i="1" s="1"/>
  <c r="R7" i="1"/>
  <c r="S7" i="1"/>
  <c r="S6" i="1" s="1"/>
  <c r="T7" i="1"/>
  <c r="U7" i="1"/>
  <c r="V7" i="1"/>
  <c r="V6" i="1" s="1"/>
  <c r="W7" i="1"/>
  <c r="X7" i="1"/>
  <c r="X6" i="1" s="1"/>
  <c r="Y7" i="1"/>
  <c r="Y6" i="1" s="1"/>
  <c r="Z7" i="1"/>
  <c r="B8" i="1"/>
  <c r="J8" i="1"/>
  <c r="B9" i="1"/>
  <c r="J9" i="1"/>
  <c r="B10" i="1"/>
  <c r="J10" i="1"/>
  <c r="B11" i="1"/>
  <c r="J11" i="1"/>
  <c r="B12" i="1"/>
  <c r="J12" i="1"/>
  <c r="B13" i="1"/>
  <c r="J13" i="1"/>
  <c r="B14" i="1"/>
  <c r="J14" i="1"/>
  <c r="B15" i="1"/>
  <c r="J15" i="1"/>
  <c r="C17" i="1"/>
  <c r="E17" i="1"/>
  <c r="H17" i="1"/>
  <c r="K17" i="1"/>
  <c r="M17" i="1"/>
  <c r="P17" i="1"/>
  <c r="R17" i="1"/>
  <c r="S17" i="1"/>
  <c r="U17" i="1"/>
  <c r="X17" i="1"/>
  <c r="Z17" i="1"/>
  <c r="C18" i="1"/>
  <c r="D18" i="1"/>
  <c r="D17" i="1" s="1"/>
  <c r="E18" i="1"/>
  <c r="F18" i="1"/>
  <c r="F17" i="1" s="1"/>
  <c r="G18" i="1"/>
  <c r="G17" i="1" s="1"/>
  <c r="H18" i="1"/>
  <c r="I18" i="1"/>
  <c r="I17" i="1" s="1"/>
  <c r="K18" i="1"/>
  <c r="L18" i="1"/>
  <c r="L17" i="1" s="1"/>
  <c r="M18" i="1"/>
  <c r="N18" i="1"/>
  <c r="N17" i="1" s="1"/>
  <c r="O18" i="1"/>
  <c r="O17" i="1" s="1"/>
  <c r="P18" i="1"/>
  <c r="Q18" i="1"/>
  <c r="Q17" i="1" s="1"/>
  <c r="R18" i="1"/>
  <c r="S18" i="1"/>
  <c r="T18" i="1"/>
  <c r="T17" i="1" s="1"/>
  <c r="U18" i="1"/>
  <c r="V18" i="1"/>
  <c r="V17" i="1" s="1"/>
  <c r="W18" i="1"/>
  <c r="W17" i="1" s="1"/>
  <c r="X18" i="1"/>
  <c r="Y18" i="1"/>
  <c r="Y17" i="1" s="1"/>
  <c r="Z18" i="1"/>
  <c r="B19" i="1"/>
  <c r="J19" i="1"/>
  <c r="B20" i="1"/>
  <c r="J20" i="1"/>
  <c r="B21" i="1"/>
  <c r="J21" i="1"/>
  <c r="B22" i="1"/>
  <c r="J22" i="1"/>
  <c r="C23" i="1"/>
  <c r="F23" i="1"/>
  <c r="H23" i="1"/>
  <c r="I23" i="1"/>
  <c r="K23" i="1"/>
  <c r="N23" i="1"/>
  <c r="P23" i="1"/>
  <c r="Q23" i="1"/>
  <c r="S23" i="1"/>
  <c r="V23" i="1"/>
  <c r="X23" i="1"/>
  <c r="Y23" i="1"/>
  <c r="C24" i="1"/>
  <c r="D24" i="1"/>
  <c r="D23" i="1" s="1"/>
  <c r="E24" i="1"/>
  <c r="E23" i="1" s="1"/>
  <c r="F24" i="1"/>
  <c r="G24" i="1"/>
  <c r="G23" i="1" s="1"/>
  <c r="H24" i="1"/>
  <c r="I24" i="1"/>
  <c r="K24" i="1"/>
  <c r="L24" i="1"/>
  <c r="L23" i="1" s="1"/>
  <c r="M24" i="1"/>
  <c r="M23" i="1" s="1"/>
  <c r="N24" i="1"/>
  <c r="O24" i="1"/>
  <c r="O23" i="1" s="1"/>
  <c r="P24" i="1"/>
  <c r="Q24" i="1"/>
  <c r="R24" i="1"/>
  <c r="R23" i="1" s="1"/>
  <c r="S24" i="1"/>
  <c r="T24" i="1"/>
  <c r="T23" i="1" s="1"/>
  <c r="U24" i="1"/>
  <c r="U23" i="1" s="1"/>
  <c r="V24" i="1"/>
  <c r="W24" i="1"/>
  <c r="W23" i="1" s="1"/>
  <c r="X24" i="1"/>
  <c r="Y24" i="1"/>
  <c r="Z24" i="1"/>
  <c r="Z23" i="1" s="1"/>
  <c r="B25" i="1"/>
  <c r="J25" i="1"/>
  <c r="B26" i="1"/>
  <c r="J26" i="1"/>
  <c r="B27" i="1"/>
  <c r="J27" i="1"/>
  <c r="B28" i="1"/>
  <c r="J28" i="1"/>
  <c r="J24" i="1" s="1"/>
  <c r="J23" i="1" s="1"/>
  <c r="B29" i="1"/>
  <c r="J29" i="1"/>
  <c r="B6" i="1" l="1"/>
  <c r="J18" i="1"/>
  <c r="J17" i="1" s="1"/>
  <c r="B18" i="1"/>
  <c r="B17" i="1" s="1"/>
  <c r="Q19" i="2"/>
  <c r="Q18" i="2" s="1"/>
  <c r="I19" i="2"/>
  <c r="I18" i="2" s="1"/>
  <c r="U8" i="2"/>
  <c r="M8" i="2"/>
  <c r="Q24" i="5"/>
  <c r="Q23" i="5" s="1"/>
  <c r="I24" i="5"/>
  <c r="I23" i="5" s="1"/>
  <c r="B24" i="1"/>
  <c r="B23" i="1" s="1"/>
  <c r="V18" i="2"/>
  <c r="N18" i="2"/>
  <c r="F18" i="2"/>
  <c r="D8" i="2"/>
  <c r="B7" i="2"/>
  <c r="C7" i="2" s="1"/>
  <c r="R7" i="2"/>
  <c r="S7" i="2" s="1"/>
  <c r="J7" i="2"/>
  <c r="K7" i="2" s="1"/>
  <c r="J7" i="1"/>
  <c r="B7" i="1"/>
  <c r="I24" i="2"/>
  <c r="O17" i="3"/>
  <c r="G17" i="3"/>
  <c r="S6" i="3"/>
  <c r="I6" i="3"/>
  <c r="C7" i="4"/>
  <c r="O24" i="5"/>
  <c r="O23" i="5" s="1"/>
  <c r="G24" i="5"/>
  <c r="G23" i="5" s="1"/>
  <c r="U7" i="5"/>
  <c r="M7" i="5"/>
  <c r="E7" i="5"/>
  <c r="K7" i="5"/>
  <c r="C7" i="5"/>
  <c r="U8" i="4"/>
  <c r="U6" i="4" s="1"/>
  <c r="D7" i="2" l="1"/>
  <c r="E7" i="2" s="1"/>
  <c r="E8" i="2"/>
</calcChain>
</file>

<file path=xl/sharedStrings.xml><?xml version="1.0" encoding="utf-8"?>
<sst xmlns="http://schemas.openxmlformats.org/spreadsheetml/2006/main" count="1927" uniqueCount="147">
  <si>
    <t>注　　全道の数のうち、歯科技工所・施術所・市町村保健センター（類似施設欄含む）各欄は、札幌市を除く。</t>
  </si>
  <si>
    <r>
      <t>資料　保健所集計、</t>
    </r>
    <r>
      <rPr>
        <sz val="9"/>
        <color indexed="8"/>
        <rFont val="メイリオ"/>
        <family val="3"/>
        <charset val="128"/>
      </rPr>
      <t>医療施設調査</t>
    </r>
    <rPh sb="9" eb="11">
      <t>イリョウ</t>
    </rPh>
    <rPh sb="11" eb="13">
      <t>シセツ</t>
    </rPh>
    <rPh sb="13" eb="15">
      <t>チョウサ</t>
    </rPh>
    <phoneticPr fontId="10"/>
  </si>
  <si>
    <t>-</t>
    <phoneticPr fontId="10"/>
  </si>
  <si>
    <t>奥尻町</t>
    <rPh sb="0" eb="3">
      <t>オクシリチョウ</t>
    </rPh>
    <phoneticPr fontId="10"/>
  </si>
  <si>
    <t>乙部町</t>
    <rPh sb="0" eb="3">
      <t>オトベチョウ</t>
    </rPh>
    <phoneticPr fontId="10"/>
  </si>
  <si>
    <t>厚沢部町</t>
    <rPh sb="0" eb="4">
      <t>アッサブチョウ</t>
    </rPh>
    <phoneticPr fontId="10"/>
  </si>
  <si>
    <t>上ノ国町</t>
    <rPh sb="0" eb="1">
      <t>カミ</t>
    </rPh>
    <rPh sb="2" eb="4">
      <t>クニチョウ</t>
    </rPh>
    <phoneticPr fontId="10"/>
  </si>
  <si>
    <t>江差町</t>
    <rPh sb="0" eb="3">
      <t>エサシチョウ</t>
    </rPh>
    <phoneticPr fontId="10"/>
  </si>
  <si>
    <t>江差保健所</t>
    <rPh sb="0" eb="2">
      <t>エサシ</t>
    </rPh>
    <rPh sb="2" eb="5">
      <t>ホケンジョ</t>
    </rPh>
    <phoneticPr fontId="10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</si>
  <si>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10"/>
  </si>
  <si>
    <t>せたな町</t>
    <rPh sb="3" eb="4">
      <t>チョウ</t>
    </rPh>
    <phoneticPr fontId="10"/>
  </si>
  <si>
    <t>今金町</t>
    <rPh sb="0" eb="3">
      <t>イマカネチョウ</t>
    </rPh>
    <phoneticPr fontId="10"/>
  </si>
  <si>
    <t>長万部町</t>
    <rPh sb="0" eb="4">
      <t>オシャマンベチョウ</t>
    </rPh>
    <phoneticPr fontId="10"/>
  </si>
  <si>
    <t>八雲町</t>
    <rPh sb="0" eb="3">
      <t>ヤクモチョウ</t>
    </rPh>
    <phoneticPr fontId="10"/>
  </si>
  <si>
    <t>八雲保健所</t>
    <rPh sb="0" eb="2">
      <t>ヤクモ</t>
    </rPh>
    <rPh sb="2" eb="5">
      <t>ホケンショ</t>
    </rPh>
    <phoneticPr fontId="10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</si>
  <si>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10"/>
  </si>
  <si>
    <t>-</t>
  </si>
  <si>
    <t>函館市</t>
    <rPh sb="0" eb="3">
      <t>ハコダテシ</t>
    </rPh>
    <phoneticPr fontId="10"/>
  </si>
  <si>
    <t>森町</t>
    <rPh sb="0" eb="2">
      <t>モリマチ</t>
    </rPh>
    <phoneticPr fontId="10"/>
  </si>
  <si>
    <t>鹿部町</t>
    <rPh sb="0" eb="3">
      <t>シカベチョウ</t>
    </rPh>
    <phoneticPr fontId="10"/>
  </si>
  <si>
    <t>七飯町</t>
    <rPh sb="0" eb="3">
      <t>ナナエチョウ</t>
    </rPh>
    <phoneticPr fontId="10"/>
  </si>
  <si>
    <t>木古内町</t>
    <rPh sb="0" eb="4">
      <t>キコナイチョウ</t>
    </rPh>
    <phoneticPr fontId="10"/>
  </si>
  <si>
    <t>知内町</t>
    <rPh sb="0" eb="3">
      <t>シリウチチョウ</t>
    </rPh>
    <phoneticPr fontId="10"/>
  </si>
  <si>
    <t>福島町</t>
    <rPh sb="0" eb="3">
      <t>フクシマチョウ</t>
    </rPh>
    <phoneticPr fontId="10"/>
  </si>
  <si>
    <t>松前町</t>
    <rPh sb="0" eb="3">
      <t>マツマエチョウ</t>
    </rPh>
    <phoneticPr fontId="10"/>
  </si>
  <si>
    <t>北斗市</t>
    <rPh sb="0" eb="3">
      <t>ホクトシ</t>
    </rPh>
    <phoneticPr fontId="10"/>
  </si>
  <si>
    <t>渡島保健所</t>
    <rPh sb="0" eb="2">
      <t>オシマ</t>
    </rPh>
    <phoneticPr fontId="10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</si>
  <si>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10"/>
  </si>
  <si>
    <t>全道</t>
    <rPh sb="0" eb="1">
      <t>ゼン</t>
    </rPh>
    <rPh sb="1" eb="2">
      <t>ミチ</t>
    </rPh>
    <phoneticPr fontId="10"/>
  </si>
  <si>
    <t>診療所（一般）</t>
  </si>
  <si>
    <t>病　院</t>
  </si>
  <si>
    <t>その他</t>
  </si>
  <si>
    <t>道市町村</t>
  </si>
  <si>
    <t>個人</t>
  </si>
  <si>
    <t>その他の法人</t>
  </si>
  <si>
    <t>医療法人</t>
  </si>
  <si>
    <t>公的医療機関</t>
  </si>
  <si>
    <t>国</t>
  </si>
  <si>
    <t>計</t>
  </si>
  <si>
    <t>その他の法人</t>
    <rPh sb="2" eb="3">
      <t>タ</t>
    </rPh>
    <phoneticPr fontId="10"/>
  </si>
  <si>
    <t>衛生検査所</t>
  </si>
  <si>
    <t>市町村
保健センター　　　　　　　　　　及び同様の機能を持つセンター</t>
    <rPh sb="4" eb="6">
      <t>ホケン</t>
    </rPh>
    <rPh sb="20" eb="21">
      <t>オヨ</t>
    </rPh>
    <rPh sb="22" eb="24">
      <t>ドウヨウ</t>
    </rPh>
    <rPh sb="25" eb="27">
      <t>キノウ</t>
    </rPh>
    <rPh sb="28" eb="29">
      <t>モ</t>
    </rPh>
    <phoneticPr fontId="10"/>
  </si>
  <si>
    <t>施術所</t>
  </si>
  <si>
    <t>助産所</t>
  </si>
  <si>
    <t>歯科技工所</t>
  </si>
  <si>
    <t>歯科診療所</t>
  </si>
  <si>
    <t>療養病床</t>
    <phoneticPr fontId="10"/>
  </si>
  <si>
    <t>救急告示
医療施設</t>
    <rPh sb="5" eb="7">
      <t>イリョウ</t>
    </rPh>
    <rPh sb="7" eb="9">
      <t>シセツ</t>
    </rPh>
    <phoneticPr fontId="10"/>
  </si>
  <si>
    <t>診療所（歯科診療所を除く）</t>
  </si>
  <si>
    <t>病院</t>
    <phoneticPr fontId="10"/>
  </si>
  <si>
    <t>平成28年10月1日現在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0"/>
  </si>
  <si>
    <t>第６４表　保健医療施設数</t>
    <phoneticPr fontId="10"/>
  </si>
  <si>
    <t>資料　保健所集計、医療施設調査</t>
    <rPh sb="9" eb="11">
      <t>イリョウ</t>
    </rPh>
    <rPh sb="11" eb="13">
      <t>シセツ</t>
    </rPh>
    <rPh sb="13" eb="15">
      <t>チョウサ</t>
    </rPh>
    <phoneticPr fontId="10"/>
  </si>
  <si>
    <t>南檜山　　　　　　　　　　　　　　　　　第2次保健医療福祉圏</t>
    <rPh sb="0" eb="1">
      <t>ミナミ</t>
    </rPh>
    <rPh sb="1" eb="3">
      <t>ヒヤマ</t>
    </rPh>
    <rPh sb="20" eb="21">
      <t>ダイ</t>
    </rPh>
    <rPh sb="22" eb="23">
      <t>ジ</t>
    </rPh>
    <rPh sb="23" eb="25">
      <t>ホケン</t>
    </rPh>
    <rPh sb="25" eb="27">
      <t>イリョウ</t>
    </rPh>
    <rPh sb="27" eb="29">
      <t>フクシ</t>
    </rPh>
    <rPh sb="29" eb="30">
      <t>ケン</t>
    </rPh>
    <phoneticPr fontId="10"/>
  </si>
  <si>
    <t>今金町</t>
    <rPh sb="0" eb="1">
      <t>イマ</t>
    </rPh>
    <rPh sb="1" eb="2">
      <t>ガネ</t>
    </rPh>
    <rPh sb="2" eb="3">
      <t>チョウ</t>
    </rPh>
    <phoneticPr fontId="10"/>
  </si>
  <si>
    <t>長万部町</t>
    <rPh sb="0" eb="3">
      <t>オシャマンベ</t>
    </rPh>
    <rPh sb="3" eb="4">
      <t>チョウ</t>
    </rPh>
    <phoneticPr fontId="10"/>
  </si>
  <si>
    <t>八雲町</t>
    <rPh sb="0" eb="2">
      <t>ヤクモ</t>
    </rPh>
    <rPh sb="2" eb="3">
      <t>マチ</t>
    </rPh>
    <phoneticPr fontId="10"/>
  </si>
  <si>
    <t>八雲保健所</t>
    <rPh sb="0" eb="2">
      <t>ヤクモ</t>
    </rPh>
    <rPh sb="2" eb="5">
      <t>ホケンジョ</t>
    </rPh>
    <phoneticPr fontId="10"/>
  </si>
  <si>
    <t>北渡島檜山　　　　　　　　　　　　　　　　　第2次保健医療福祉圏</t>
    <rPh sb="0" eb="1">
      <t>キタ</t>
    </rPh>
    <rPh sb="1" eb="3">
      <t>オシマ</t>
    </rPh>
    <rPh sb="3" eb="5">
      <t>ヒヤマ</t>
    </rPh>
    <rPh sb="22" eb="23">
      <t>ダイ</t>
    </rPh>
    <rPh sb="24" eb="25">
      <t>ジ</t>
    </rPh>
    <rPh sb="25" eb="27">
      <t>ホケン</t>
    </rPh>
    <rPh sb="27" eb="29">
      <t>イリョウ</t>
    </rPh>
    <rPh sb="29" eb="31">
      <t>フクシ</t>
    </rPh>
    <rPh sb="31" eb="32">
      <t>ケン</t>
    </rPh>
    <phoneticPr fontId="10"/>
  </si>
  <si>
    <t>南渡島　　　　　　　　　　　　　　　　　第2次保健医療福祉圏</t>
    <rPh sb="0" eb="1">
      <t>ミナミ</t>
    </rPh>
    <rPh sb="1" eb="3">
      <t>オシマ</t>
    </rPh>
    <rPh sb="20" eb="21">
      <t>ダイ</t>
    </rPh>
    <rPh sb="22" eb="23">
      <t>ジ</t>
    </rPh>
    <rPh sb="23" eb="25">
      <t>ホケン</t>
    </rPh>
    <rPh sb="25" eb="27">
      <t>イリョウ</t>
    </rPh>
    <rPh sb="27" eb="29">
      <t>フクシ</t>
    </rPh>
    <rPh sb="29" eb="30">
      <t>ケン</t>
    </rPh>
    <phoneticPr fontId="10"/>
  </si>
  <si>
    <t>人口
  10万対</t>
    <phoneticPr fontId="10"/>
  </si>
  <si>
    <t>実数</t>
  </si>
  <si>
    <t>人口
 10万対</t>
    <phoneticPr fontId="10"/>
  </si>
  <si>
    <t>平成28年10月１日現在　　　　　　　　　国勢調査日本人人口</t>
    <rPh sb="4" eb="5">
      <t>ネン</t>
    </rPh>
    <rPh sb="7" eb="8">
      <t>ガツ</t>
    </rPh>
    <rPh sb="9" eb="10">
      <t>ニチ</t>
    </rPh>
    <rPh sb="10" eb="12">
      <t>ゲンザイ</t>
    </rPh>
    <rPh sb="21" eb="23">
      <t>コクゼイ</t>
    </rPh>
    <rPh sb="23" eb="25">
      <t>チョウサ</t>
    </rPh>
    <rPh sb="25" eb="28">
      <t>ニホンジン</t>
    </rPh>
    <phoneticPr fontId="10"/>
  </si>
  <si>
    <t>療養病床数</t>
    <rPh sb="0" eb="2">
      <t>リョウヨウ</t>
    </rPh>
    <rPh sb="2" eb="4">
      <t>ビョウショウ</t>
    </rPh>
    <rPh sb="4" eb="5">
      <t>スウ</t>
    </rPh>
    <phoneticPr fontId="10"/>
  </si>
  <si>
    <t>一般病床数</t>
    <rPh sb="0" eb="2">
      <t>イッパン</t>
    </rPh>
    <phoneticPr fontId="10"/>
  </si>
  <si>
    <t>施設数</t>
    <phoneticPr fontId="10"/>
  </si>
  <si>
    <t>感染症病床</t>
    <rPh sb="0" eb="3">
      <t>カンセンショウ</t>
    </rPh>
    <rPh sb="3" eb="5">
      <t>ビョウショウ</t>
    </rPh>
    <phoneticPr fontId="10"/>
  </si>
  <si>
    <t>結核病床</t>
    <rPh sb="2" eb="4">
      <t>ビョウショウ</t>
    </rPh>
    <phoneticPr fontId="10"/>
  </si>
  <si>
    <t>精神病床</t>
    <rPh sb="2" eb="4">
      <t>ビョウショウ</t>
    </rPh>
    <phoneticPr fontId="10"/>
  </si>
  <si>
    <t>一般病床</t>
    <rPh sb="2" eb="4">
      <t>ビョウショウ</t>
    </rPh>
    <phoneticPr fontId="10"/>
  </si>
  <si>
    <t>歯科</t>
    <phoneticPr fontId="10"/>
  </si>
  <si>
    <t>　　　一般</t>
    <phoneticPr fontId="10"/>
  </si>
  <si>
    <t>　　　病床数</t>
    <phoneticPr fontId="10"/>
  </si>
  <si>
    <t>施設数</t>
    <rPh sb="0" eb="2">
      <t>シセツ</t>
    </rPh>
    <phoneticPr fontId="10"/>
  </si>
  <si>
    <t>　　　診療所</t>
    <phoneticPr fontId="10"/>
  </si>
  <si>
    <t>　　病院</t>
    <phoneticPr fontId="10"/>
  </si>
  <si>
    <t>平成28年10月1日現在</t>
    <rPh sb="4" eb="5">
      <t>ネン</t>
    </rPh>
    <rPh sb="7" eb="8">
      <t>ガツ</t>
    </rPh>
    <rPh sb="9" eb="12">
      <t>ニチゲンザイ</t>
    </rPh>
    <phoneticPr fontId="10"/>
  </si>
  <si>
    <t>第６５表　医療施設数・病床数（人口１０万対）</t>
    <rPh sb="0" eb="1">
      <t>ダイ</t>
    </rPh>
    <rPh sb="3" eb="4">
      <t>ヒョウ</t>
    </rPh>
    <rPh sb="5" eb="7">
      <t>イリョウ</t>
    </rPh>
    <rPh sb="7" eb="10">
      <t>シセツスウ</t>
    </rPh>
    <rPh sb="11" eb="14">
      <t>ビョウショウスウ</t>
    </rPh>
    <rPh sb="15" eb="17">
      <t>ジンコウ</t>
    </rPh>
    <rPh sb="19" eb="20">
      <t>ヨロズ</t>
    </rPh>
    <rPh sb="20" eb="21">
      <t>タイ</t>
    </rPh>
    <phoneticPr fontId="10"/>
  </si>
  <si>
    <t>（４）④人口10万体は、（０．０）と表示すること。</t>
    <rPh sb="4" eb="6">
      <t>ジンコウ</t>
    </rPh>
    <rPh sb="8" eb="9">
      <t>マン</t>
    </rPh>
    <rPh sb="9" eb="10">
      <t>タイ</t>
    </rPh>
    <rPh sb="18" eb="20">
      <t>ヒョウジ</t>
    </rPh>
    <phoneticPr fontId="10"/>
  </si>
  <si>
    <t>（３）③上記の調査等未実施年は、前回調査数を用いること。</t>
    <rPh sb="4" eb="6">
      <t>ジョウキ</t>
    </rPh>
    <rPh sb="7" eb="9">
      <t>チョウサ</t>
    </rPh>
    <rPh sb="9" eb="10">
      <t>トウ</t>
    </rPh>
    <rPh sb="10" eb="13">
      <t>ミジッシ</t>
    </rPh>
    <rPh sb="13" eb="14">
      <t>ネン</t>
    </rPh>
    <rPh sb="16" eb="18">
      <t>ゼンカイ</t>
    </rPh>
    <rPh sb="18" eb="21">
      <t>チョウサスウ</t>
    </rPh>
    <rPh sb="22" eb="23">
      <t>モチ</t>
    </rPh>
    <phoneticPr fontId="10"/>
  </si>
  <si>
    <t>（２）歯科衛生士・歯科技工士、保健師、助産師、看護師、准看護師は、看護師等業務従事届を参照のこと。</t>
    <rPh sb="3" eb="5">
      <t>シカ</t>
    </rPh>
    <rPh sb="5" eb="8">
      <t>エイセイシ</t>
    </rPh>
    <rPh sb="9" eb="11">
      <t>シカ</t>
    </rPh>
    <rPh sb="11" eb="14">
      <t>ギコウシ</t>
    </rPh>
    <rPh sb="15" eb="18">
      <t>ホケンシ</t>
    </rPh>
    <rPh sb="19" eb="22">
      <t>ジョサンシ</t>
    </rPh>
    <rPh sb="23" eb="26">
      <t>カンゴシ</t>
    </rPh>
    <rPh sb="27" eb="31">
      <t>ジュンカンゴシ</t>
    </rPh>
    <rPh sb="33" eb="36">
      <t>カンゴシ</t>
    </rPh>
    <rPh sb="36" eb="37">
      <t>トウ</t>
    </rPh>
    <rPh sb="37" eb="39">
      <t>ギョウム</t>
    </rPh>
    <rPh sb="39" eb="41">
      <t>ジュウジ</t>
    </rPh>
    <rPh sb="41" eb="42">
      <t>トド</t>
    </rPh>
    <rPh sb="43" eb="45">
      <t>サンショウ</t>
    </rPh>
    <phoneticPr fontId="10"/>
  </si>
  <si>
    <t>（１）医師・歯科医師・薬剤師は、医師・歯科医師・薬剤師調査を参照のこと。</t>
    <rPh sb="3" eb="5">
      <t>イシ</t>
    </rPh>
    <rPh sb="6" eb="10">
      <t>シカイシ</t>
    </rPh>
    <rPh sb="11" eb="14">
      <t>ヤクザイシ</t>
    </rPh>
    <rPh sb="16" eb="18">
      <t>イシ</t>
    </rPh>
    <rPh sb="19" eb="23">
      <t>シカイシ</t>
    </rPh>
    <rPh sb="24" eb="27">
      <t>ヤクザイシ</t>
    </rPh>
    <rPh sb="27" eb="29">
      <t>チョウサ</t>
    </rPh>
    <rPh sb="30" eb="32">
      <t>サンショウ</t>
    </rPh>
    <phoneticPr fontId="10"/>
  </si>
  <si>
    <t>【記載要領】</t>
    <rPh sb="1" eb="3">
      <t>キサイ</t>
    </rPh>
    <rPh sb="3" eb="5">
      <t>ヨウリョウ</t>
    </rPh>
    <phoneticPr fontId="10"/>
  </si>
  <si>
    <t>※医師・歯科医師・薬剤師調査及び各種従事者届は、隔年実施であるため、実施年である平成26年の実数を使用した。</t>
    <rPh sb="1" eb="3">
      <t>イシ</t>
    </rPh>
    <rPh sb="4" eb="8">
      <t>シカイシ</t>
    </rPh>
    <rPh sb="9" eb="12">
      <t>ヤクザイシ</t>
    </rPh>
    <rPh sb="12" eb="14">
      <t>チョウサ</t>
    </rPh>
    <rPh sb="14" eb="15">
      <t>オヨ</t>
    </rPh>
    <rPh sb="16" eb="18">
      <t>カクシュ</t>
    </rPh>
    <rPh sb="18" eb="21">
      <t>ジュウジシャ</t>
    </rPh>
    <rPh sb="21" eb="22">
      <t>トド</t>
    </rPh>
    <rPh sb="24" eb="26">
      <t>カクネン</t>
    </rPh>
    <rPh sb="26" eb="28">
      <t>ジッシ</t>
    </rPh>
    <rPh sb="34" eb="36">
      <t>ジッシ</t>
    </rPh>
    <rPh sb="36" eb="37">
      <t>ネン</t>
    </rPh>
    <rPh sb="40" eb="42">
      <t>ヘイセイ</t>
    </rPh>
    <rPh sb="44" eb="45">
      <t>ネン</t>
    </rPh>
    <rPh sb="46" eb="48">
      <t>ジッスウ</t>
    </rPh>
    <rPh sb="49" eb="51">
      <t>シヨウ</t>
    </rPh>
    <phoneticPr fontId="10"/>
  </si>
  <si>
    <t>南檜山　　　　　　　　　第2次保健医療福祉圏</t>
    <phoneticPr fontId="10"/>
  </si>
  <si>
    <t>北渡島檜山　　　　　　　第2次保健医療福祉圏</t>
    <rPh sb="0" eb="1">
      <t>キタ</t>
    </rPh>
    <rPh sb="1" eb="3">
      <t>オシマ</t>
    </rPh>
    <rPh sb="3" eb="5">
      <t>ヒヤマ</t>
    </rPh>
    <rPh sb="12" eb="13">
      <t>ダイ</t>
    </rPh>
    <rPh sb="14" eb="15">
      <t>ジ</t>
    </rPh>
    <rPh sb="15" eb="17">
      <t>ホケン</t>
    </rPh>
    <rPh sb="17" eb="19">
      <t>イリョウ</t>
    </rPh>
    <rPh sb="19" eb="21">
      <t>フクシ</t>
    </rPh>
    <rPh sb="21" eb="22">
      <t>ケン</t>
    </rPh>
    <phoneticPr fontId="10"/>
  </si>
  <si>
    <t>南渡島　　　　　　　　　第二次保健医療福祉圏</t>
    <rPh sb="0" eb="1">
      <t>ミナミ</t>
    </rPh>
    <rPh sb="1" eb="3">
      <t>オシマ</t>
    </rPh>
    <rPh sb="12" eb="13">
      <t>ダイ</t>
    </rPh>
    <rPh sb="13" eb="15">
      <t>ニジ</t>
    </rPh>
    <rPh sb="15" eb="17">
      <t>ホケン</t>
    </rPh>
    <rPh sb="17" eb="19">
      <t>イリョウ</t>
    </rPh>
    <rPh sb="19" eb="21">
      <t>フクシ</t>
    </rPh>
    <rPh sb="21" eb="22">
      <t>ケン</t>
    </rPh>
    <phoneticPr fontId="10"/>
  </si>
  <si>
    <t>人口
10万対</t>
    <phoneticPr fontId="10"/>
  </si>
  <si>
    <t>平成28年推計日本人人口</t>
    <rPh sb="4" eb="5">
      <t>ネン</t>
    </rPh>
    <rPh sb="5" eb="7">
      <t>スイケイ</t>
    </rPh>
    <rPh sb="7" eb="10">
      <t>ニホンジン</t>
    </rPh>
    <rPh sb="10" eb="12">
      <t>ジンコウ</t>
    </rPh>
    <phoneticPr fontId="10"/>
  </si>
  <si>
    <t>准看護師</t>
    <rPh sb="3" eb="4">
      <t>シ</t>
    </rPh>
    <phoneticPr fontId="10"/>
  </si>
  <si>
    <t>看護師</t>
    <rPh sb="2" eb="3">
      <t>シ</t>
    </rPh>
    <phoneticPr fontId="10"/>
  </si>
  <si>
    <t>助産師</t>
    <rPh sb="2" eb="3">
      <t>シ</t>
    </rPh>
    <phoneticPr fontId="10"/>
  </si>
  <si>
    <t>保健師</t>
    <rPh sb="2" eb="3">
      <t>シ</t>
    </rPh>
    <phoneticPr fontId="10"/>
  </si>
  <si>
    <t>歯科技工士</t>
    <rPh sb="0" eb="2">
      <t>シカ</t>
    </rPh>
    <rPh sb="2" eb="5">
      <t>ギコウシ</t>
    </rPh>
    <phoneticPr fontId="10"/>
  </si>
  <si>
    <t>歯科衛生士</t>
    <rPh sb="0" eb="2">
      <t>シカ</t>
    </rPh>
    <rPh sb="2" eb="5">
      <t>エイセイシ</t>
    </rPh>
    <phoneticPr fontId="10"/>
  </si>
  <si>
    <t>薬剤師</t>
    <phoneticPr fontId="10"/>
  </si>
  <si>
    <t>歯科医師</t>
    <phoneticPr fontId="10"/>
  </si>
  <si>
    <t>医師</t>
    <phoneticPr fontId="10"/>
  </si>
  <si>
    <t>平成28年末現在</t>
    <rPh sb="4" eb="6">
      <t>ネンマツ</t>
    </rPh>
    <rPh sb="6" eb="8">
      <t>ゲンザイ</t>
    </rPh>
    <phoneticPr fontId="10"/>
  </si>
  <si>
    <t>第６６－１表　保健医療従事者数（人口１０万対）</t>
    <phoneticPr fontId="10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</si>
  <si>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10"/>
  </si>
  <si>
    <t>非常勤（延人員）</t>
    <rPh sb="0" eb="1">
      <t>ヒ</t>
    </rPh>
    <rPh sb="1" eb="3">
      <t>ジョウキン</t>
    </rPh>
    <rPh sb="4" eb="7">
      <t>ノベジンイン</t>
    </rPh>
    <phoneticPr fontId="10"/>
  </si>
  <si>
    <t>常勤（実人員）</t>
    <rPh sb="0" eb="2">
      <t>ジョウキン</t>
    </rPh>
    <rPh sb="3" eb="6">
      <t>ジツジンイン</t>
    </rPh>
    <phoneticPr fontId="10"/>
  </si>
  <si>
    <t>知内町</t>
    <rPh sb="0" eb="2">
      <t>シリウチ</t>
    </rPh>
    <rPh sb="2" eb="3">
      <t>チョウ</t>
    </rPh>
    <phoneticPr fontId="10"/>
  </si>
  <si>
    <t>南渡島　　　　　　　　　　第二次保健医療福祉圏</t>
    <rPh sb="0" eb="1">
      <t>ミナミ</t>
    </rPh>
    <rPh sb="1" eb="3">
      <t>オシマ</t>
    </rPh>
    <rPh sb="13" eb="14">
      <t>ダイ</t>
    </rPh>
    <rPh sb="14" eb="15">
      <t>2</t>
    </rPh>
    <rPh sb="15" eb="16">
      <t>ジ</t>
    </rPh>
    <rPh sb="16" eb="18">
      <t>ホケン</t>
    </rPh>
    <rPh sb="18" eb="20">
      <t>イリョウ</t>
    </rPh>
    <rPh sb="20" eb="22">
      <t>フクシ</t>
    </rPh>
    <rPh sb="22" eb="23">
      <t>ケン</t>
    </rPh>
    <phoneticPr fontId="10"/>
  </si>
  <si>
    <t>医療監視員</t>
    <rPh sb="0" eb="2">
      <t>イリョウ</t>
    </rPh>
    <rPh sb="2" eb="5">
      <t>カンシイン</t>
    </rPh>
    <phoneticPr fontId="10"/>
  </si>
  <si>
    <t>環境衛生監視員</t>
    <rPh sb="0" eb="2">
      <t>カンキョウ</t>
    </rPh>
    <rPh sb="2" eb="4">
      <t>エイセイ</t>
    </rPh>
    <rPh sb="4" eb="7">
      <t>カンシイン</t>
    </rPh>
    <phoneticPr fontId="10"/>
  </si>
  <si>
    <t>食品衛生監視員</t>
    <rPh sb="0" eb="2">
      <t>ショクヒン</t>
    </rPh>
    <rPh sb="2" eb="4">
      <t>エイセイ</t>
    </rPh>
    <rPh sb="4" eb="7">
      <t>カンシイン</t>
    </rPh>
    <phoneticPr fontId="10"/>
  </si>
  <si>
    <t>栄養指導員</t>
    <rPh sb="0" eb="2">
      <t>エイヨウ</t>
    </rPh>
    <rPh sb="2" eb="5">
      <t>シドウイン</t>
    </rPh>
    <phoneticPr fontId="10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</si>
  <si>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10"/>
  </si>
  <si>
    <t>精神保健福祉士</t>
    <rPh sb="0" eb="2">
      <t>セイシン</t>
    </rPh>
    <rPh sb="2" eb="4">
      <t>ホケン</t>
    </rPh>
    <rPh sb="4" eb="7">
      <t>フクシシ</t>
    </rPh>
    <phoneticPr fontId="10"/>
  </si>
  <si>
    <t>（再掲）</t>
    <rPh sb="1" eb="3">
      <t>サイケイ</t>
    </rPh>
    <phoneticPr fontId="10"/>
  </si>
  <si>
    <t>計</t>
    <rPh sb="0" eb="1">
      <t>ケイ</t>
    </rPh>
    <phoneticPr fontId="10"/>
  </si>
  <si>
    <t>その他</t>
    <rPh sb="2" eb="3">
      <t>タ</t>
    </rPh>
    <phoneticPr fontId="10"/>
  </si>
  <si>
    <t>栄養士</t>
    <rPh sb="0" eb="3">
      <t>エイヨウシ</t>
    </rPh>
    <phoneticPr fontId="10"/>
  </si>
  <si>
    <t>管理栄養士</t>
    <rPh sb="0" eb="2">
      <t>カンリ</t>
    </rPh>
    <rPh sb="2" eb="5">
      <t>エイヨウシ</t>
    </rPh>
    <phoneticPr fontId="10"/>
  </si>
  <si>
    <t>衛生検査技師</t>
    <rPh sb="0" eb="2">
      <t>エイセイ</t>
    </rPh>
    <rPh sb="2" eb="4">
      <t>ケンサ</t>
    </rPh>
    <rPh sb="4" eb="6">
      <t>ギシ</t>
    </rPh>
    <phoneticPr fontId="10"/>
  </si>
  <si>
    <t>臨床検査技師</t>
    <rPh sb="0" eb="2">
      <t>リンショウ</t>
    </rPh>
    <rPh sb="2" eb="4">
      <t>ケンサ</t>
    </rPh>
    <rPh sb="4" eb="6">
      <t>ギシ</t>
    </rPh>
    <phoneticPr fontId="10"/>
  </si>
  <si>
    <t>診療エックス線技師</t>
    <rPh sb="0" eb="2">
      <t>シンリョウ</t>
    </rPh>
    <rPh sb="6" eb="7">
      <t>セン</t>
    </rPh>
    <rPh sb="7" eb="9">
      <t>ギシ</t>
    </rPh>
    <phoneticPr fontId="10"/>
  </si>
  <si>
    <t>診療放射線技師</t>
    <rPh sb="0" eb="2">
      <t>シンリョウ</t>
    </rPh>
    <rPh sb="2" eb="5">
      <t>ホウシャセン</t>
    </rPh>
    <rPh sb="5" eb="7">
      <t>ギシ</t>
    </rPh>
    <phoneticPr fontId="10"/>
  </si>
  <si>
    <t>作業療法士</t>
    <rPh sb="0" eb="2">
      <t>サギョウ</t>
    </rPh>
    <rPh sb="2" eb="5">
      <t>リョウホウシ</t>
    </rPh>
    <phoneticPr fontId="10"/>
  </si>
  <si>
    <t>理学療法士</t>
    <phoneticPr fontId="10"/>
  </si>
  <si>
    <t>准看護師</t>
    <rPh sb="0" eb="4">
      <t>ジュンカンゴシ</t>
    </rPh>
    <phoneticPr fontId="10"/>
  </si>
  <si>
    <t>看護師</t>
    <rPh sb="0" eb="3">
      <t>カンゴシ</t>
    </rPh>
    <phoneticPr fontId="10"/>
  </si>
  <si>
    <t>助産師</t>
    <rPh sb="0" eb="3">
      <t>ジョサンシ</t>
    </rPh>
    <phoneticPr fontId="10"/>
  </si>
  <si>
    <t>保健師</t>
    <rPh sb="0" eb="3">
      <t>ホケンシ</t>
    </rPh>
    <phoneticPr fontId="10"/>
  </si>
  <si>
    <t>薬剤師</t>
    <rPh sb="0" eb="3">
      <t>ヤクザイシ</t>
    </rPh>
    <phoneticPr fontId="10"/>
  </si>
  <si>
    <t>獣医師</t>
    <rPh sb="0" eb="3">
      <t>ジュウイシ</t>
    </rPh>
    <phoneticPr fontId="10"/>
  </si>
  <si>
    <t>平成28年度</t>
    <phoneticPr fontId="10"/>
  </si>
  <si>
    <t>第６６－２表　職員配置状況（保健所・地域保健事業に関わる部署）</t>
    <rPh sb="7" eb="9">
      <t>ショクイン</t>
    </rPh>
    <rPh sb="9" eb="11">
      <t>ハイチ</t>
    </rPh>
    <rPh sb="11" eb="13">
      <t>ジョウキョウ</t>
    </rPh>
    <rPh sb="14" eb="17">
      <t>ホケンショ</t>
    </rPh>
    <rPh sb="18" eb="20">
      <t>チイキ</t>
    </rPh>
    <rPh sb="20" eb="22">
      <t>ホケン</t>
    </rPh>
    <rPh sb="22" eb="24">
      <t>ジギョウ</t>
    </rPh>
    <rPh sb="25" eb="26">
      <t>カカ</t>
    </rPh>
    <rPh sb="28" eb="30">
      <t>ブショ</t>
    </rPh>
    <phoneticPr fontId="10"/>
  </si>
  <si>
    <t>注２　栄養士、管理栄養士については、有する免許の種類によりそれぞれに計上することとした。</t>
    <rPh sb="0" eb="1">
      <t>チュウ</t>
    </rPh>
    <rPh sb="3" eb="6">
      <t>エイヨウシ</t>
    </rPh>
    <rPh sb="7" eb="9">
      <t>カンリ</t>
    </rPh>
    <rPh sb="9" eb="12">
      <t>エイヨウシ</t>
    </rPh>
    <rPh sb="18" eb="19">
      <t>ユウ</t>
    </rPh>
    <rPh sb="21" eb="23">
      <t>メンキョ</t>
    </rPh>
    <rPh sb="24" eb="26">
      <t>シュルイ</t>
    </rPh>
    <rPh sb="34" eb="36">
      <t>ケイジョウ</t>
    </rPh>
    <phoneticPr fontId="10"/>
  </si>
  <si>
    <t>注１　平成１５年度から診療所（助産所）運営状況報告が廃止されたため、病院のみの従事者数である。</t>
    <rPh sb="0" eb="1">
      <t>チュウ</t>
    </rPh>
    <rPh sb="39" eb="42">
      <t>ジュウジシャ</t>
    </rPh>
    <phoneticPr fontId="10"/>
  </si>
  <si>
    <t>資料　病院報告</t>
    <rPh sb="3" eb="5">
      <t>ビョウイン</t>
    </rPh>
    <rPh sb="5" eb="7">
      <t>ホウコク</t>
    </rPh>
    <phoneticPr fontId="10"/>
  </si>
  <si>
    <t>平成28年推計日本人人口</t>
    <rPh sb="4" eb="5">
      <t>ネン</t>
    </rPh>
    <rPh sb="5" eb="7">
      <t>スイケイ</t>
    </rPh>
    <rPh sb="7" eb="10">
      <t>ニホンジン</t>
    </rPh>
    <phoneticPr fontId="10"/>
  </si>
  <si>
    <t>常勤換算数</t>
    <rPh sb="0" eb="2">
      <t>ジョウキン</t>
    </rPh>
    <rPh sb="2" eb="4">
      <t>カンサン</t>
    </rPh>
    <rPh sb="4" eb="5">
      <t>スウ</t>
    </rPh>
    <phoneticPr fontId="10"/>
  </si>
  <si>
    <t>言語聴覚士</t>
    <rPh sb="0" eb="2">
      <t>ゲンゴ</t>
    </rPh>
    <rPh sb="2" eb="5">
      <t>チョウカクシ</t>
    </rPh>
    <phoneticPr fontId="10"/>
  </si>
  <si>
    <t>義肢装具士</t>
    <rPh sb="0" eb="2">
      <t>ギシ</t>
    </rPh>
    <rPh sb="2" eb="5">
      <t>ソウグシ</t>
    </rPh>
    <phoneticPr fontId="10"/>
  </si>
  <si>
    <t>臨床工学技士</t>
    <phoneticPr fontId="10"/>
  </si>
  <si>
    <t>視能訓練士</t>
    <phoneticPr fontId="10"/>
  </si>
  <si>
    <t>作業療法士</t>
    <phoneticPr fontId="10"/>
  </si>
  <si>
    <t>臨床・衛生
検査技師</t>
    <rPh sb="4" eb="5">
      <t>セイ</t>
    </rPh>
    <rPh sb="6" eb="8">
      <t>ケンサ</t>
    </rPh>
    <rPh sb="8" eb="10">
      <t>ギシ</t>
    </rPh>
    <phoneticPr fontId="10"/>
  </si>
  <si>
    <t>診療放射線X線技師</t>
    <rPh sb="6" eb="7">
      <t>セン</t>
    </rPh>
    <rPh sb="7" eb="9">
      <t>ギシ</t>
    </rPh>
    <phoneticPr fontId="10"/>
  </si>
  <si>
    <t>管理栄養士</t>
    <phoneticPr fontId="10"/>
  </si>
  <si>
    <t xml:space="preserve">
栄養士</t>
    <phoneticPr fontId="10"/>
  </si>
  <si>
    <r>
      <t>平成</t>
    </r>
    <r>
      <rPr>
        <sz val="9"/>
        <color indexed="10"/>
        <rFont val="メイリオ"/>
        <family val="3"/>
        <charset val="128"/>
      </rPr>
      <t>28</t>
    </r>
    <r>
      <rPr>
        <sz val="9"/>
        <rFont val="メイリオ"/>
        <family val="3"/>
        <charset val="128"/>
      </rPr>
      <t>年</t>
    </r>
    <phoneticPr fontId="10"/>
  </si>
  <si>
    <t>第６７表　保健所把握保健医療機関従事者数（人口１０万対）</t>
    <rPh sb="5" eb="8">
      <t>ホケンショ</t>
    </rPh>
    <rPh sb="8" eb="10">
      <t>ハアク</t>
    </rPh>
    <rPh sb="10" eb="12">
      <t>ホケン</t>
    </rPh>
    <rPh sb="12" eb="14">
      <t>イリョウ</t>
    </rPh>
    <rPh sb="14" eb="16">
      <t>キカン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</si>
</sst>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\ ###\ ###"/>
    <numFmt numFmtId="178" formatCode="#,##0_ ;[Red]\-#,##0\ "/>
    <numFmt numFmtId="179" formatCode="0.0_);[Red]\(0.0\)"/>
    <numFmt numFmtId="180" formatCode="#,##0.0_);[Red]\(#,##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i/>
      <sz val="9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i/>
      <sz val="9"/>
      <color theme="1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9"/>
      <color rgb="FFFF0000"/>
      <name val="メイリオ"/>
      <family val="3"/>
      <charset val="128"/>
    </font>
    <font>
      <sz val="11"/>
      <name val="標準明朝"/>
      <family val="1"/>
      <charset val="128"/>
    </font>
    <font>
      <sz val="9"/>
      <color indexed="1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6" fillId="0" borderId="0"/>
  </cellStyleXfs>
  <cellXfs count="380">
    <xf numFmtId="0" fontId="0" fillId="0" borderId="0" xfId="0">
      <alignment vertical="center"/>
    </xf>
    <xf numFmtId="0" fontId="1" fillId="0" borderId="0" xfId="2" applyFont="1"/>
    <xf numFmtId="38" fontId="3" fillId="0" borderId="0" xfId="3" applyFont="1"/>
    <xf numFmtId="0" fontId="1" fillId="0" borderId="0" xfId="2" applyFont="1" applyAlignment="1">
      <alignment horizontal="left"/>
    </xf>
    <xf numFmtId="38" fontId="4" fillId="0" borderId="0" xfId="3" applyFont="1" applyAlignment="1"/>
    <xf numFmtId="38" fontId="4" fillId="0" borderId="0" xfId="3" applyFont="1" applyAlignment="1">
      <alignment horizontal="left"/>
    </xf>
    <xf numFmtId="38" fontId="5" fillId="0" borderId="0" xfId="3" applyFont="1" applyAlignment="1"/>
    <xf numFmtId="38" fontId="5" fillId="0" borderId="0" xfId="3" applyFont="1" applyAlignment="1">
      <alignment horizontal="left"/>
    </xf>
    <xf numFmtId="0" fontId="6" fillId="0" borderId="0" xfId="2" applyFont="1"/>
    <xf numFmtId="38" fontId="7" fillId="0" borderId="0" xfId="3" applyFont="1" applyAlignment="1"/>
    <xf numFmtId="38" fontId="8" fillId="0" borderId="0" xfId="3" applyFont="1" applyAlignment="1"/>
    <xf numFmtId="38" fontId="8" fillId="0" borderId="0" xfId="3" applyFont="1" applyAlignment="1">
      <alignment horizontal="left"/>
    </xf>
    <xf numFmtId="38" fontId="11" fillId="2" borderId="1" xfId="3" applyFont="1" applyFill="1" applyBorder="1" applyAlignment="1">
      <alignment horizontal="right"/>
    </xf>
    <xf numFmtId="38" fontId="11" fillId="2" borderId="1" xfId="3" applyFont="1" applyFill="1" applyBorder="1" applyAlignment="1" applyProtection="1">
      <alignment horizontal="right" vertical="center"/>
    </xf>
    <xf numFmtId="38" fontId="11" fillId="2" borderId="2" xfId="3" applyFont="1" applyFill="1" applyBorder="1" applyAlignment="1">
      <alignment horizontal="left" vertical="center"/>
    </xf>
    <xf numFmtId="38" fontId="11" fillId="2" borderId="3" xfId="3" applyFont="1" applyFill="1" applyBorder="1" applyAlignment="1">
      <alignment horizontal="left" vertical="center"/>
    </xf>
    <xf numFmtId="38" fontId="7" fillId="0" borderId="0" xfId="3" applyFont="1" applyBorder="1" applyAlignment="1"/>
    <xf numFmtId="38" fontId="11" fillId="2" borderId="4" xfId="3" applyFont="1" applyFill="1" applyBorder="1" applyAlignment="1">
      <alignment horizontal="left" vertical="center"/>
    </xf>
    <xf numFmtId="38" fontId="11" fillId="3" borderId="1" xfId="3" applyFont="1" applyFill="1" applyBorder="1" applyAlignment="1">
      <alignment horizontal="right"/>
    </xf>
    <xf numFmtId="38" fontId="11" fillId="3" borderId="1" xfId="3" applyFont="1" applyFill="1" applyBorder="1" applyAlignment="1">
      <alignment horizontal="left" vertical="center"/>
    </xf>
    <xf numFmtId="38" fontId="4" fillId="0" borderId="0" xfId="3" applyFont="1" applyBorder="1" applyAlignment="1"/>
    <xf numFmtId="38" fontId="12" fillId="4" borderId="1" xfId="3" applyFont="1" applyFill="1" applyBorder="1" applyAlignment="1" applyProtection="1">
      <alignment horizontal="right" vertical="center"/>
    </xf>
    <xf numFmtId="38" fontId="12" fillId="4" borderId="1" xfId="3" applyFont="1" applyFill="1" applyBorder="1" applyAlignment="1">
      <alignment horizontal="left" vertical="center" wrapText="1"/>
    </xf>
    <xf numFmtId="38" fontId="12" fillId="2" borderId="1" xfId="3" applyFont="1" applyFill="1" applyBorder="1" applyAlignment="1">
      <alignment horizontal="right"/>
    </xf>
    <xf numFmtId="38" fontId="12" fillId="2" borderId="1" xfId="3" applyFont="1" applyFill="1" applyBorder="1" applyAlignment="1" applyProtection="1">
      <alignment horizontal="right" vertical="center"/>
    </xf>
    <xf numFmtId="38" fontId="12" fillId="2" borderId="2" xfId="3" applyFont="1" applyFill="1" applyBorder="1" applyAlignment="1">
      <alignment horizontal="left" vertical="center"/>
    </xf>
    <xf numFmtId="38" fontId="12" fillId="2" borderId="1" xfId="3" quotePrefix="1" applyFont="1" applyFill="1" applyBorder="1" applyAlignment="1">
      <alignment horizontal="right"/>
    </xf>
    <xf numFmtId="38" fontId="12" fillId="2" borderId="3" xfId="3" applyFont="1" applyFill="1" applyBorder="1" applyAlignment="1">
      <alignment horizontal="left" vertical="center"/>
    </xf>
    <xf numFmtId="38" fontId="12" fillId="2" borderId="4" xfId="3" applyFont="1" applyFill="1" applyBorder="1" applyAlignment="1">
      <alignment horizontal="left" vertical="center"/>
    </xf>
    <xf numFmtId="38" fontId="12" fillId="3" borderId="1" xfId="3" applyFont="1" applyFill="1" applyBorder="1" applyAlignment="1">
      <alignment horizontal="right"/>
    </xf>
    <xf numFmtId="38" fontId="12" fillId="3" borderId="1" xfId="3" applyFont="1" applyFill="1" applyBorder="1" applyAlignment="1">
      <alignment horizontal="left" vertical="center"/>
    </xf>
    <xf numFmtId="38" fontId="12" fillId="4" borderId="2" xfId="3" applyFont="1" applyFill="1" applyBorder="1" applyAlignment="1">
      <alignment horizontal="left" vertical="center" wrapText="1"/>
    </xf>
    <xf numFmtId="38" fontId="12" fillId="3" borderId="1" xfId="3" applyFont="1" applyFill="1" applyBorder="1" applyAlignment="1" applyProtection="1">
      <alignment horizontal="right" vertical="center"/>
    </xf>
    <xf numFmtId="38" fontId="12" fillId="3" borderId="2" xfId="3" applyFont="1" applyFill="1" applyBorder="1" applyAlignment="1">
      <alignment horizontal="left" vertical="center"/>
    </xf>
    <xf numFmtId="38" fontId="11" fillId="3" borderId="1" xfId="3" applyFont="1" applyFill="1" applyBorder="1" applyAlignment="1" applyProtection="1">
      <alignment horizontal="right" vertical="center"/>
    </xf>
    <xf numFmtId="0" fontId="1" fillId="0" borderId="0" xfId="2" applyFont="1" applyAlignment="1">
      <alignment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38" fontId="12" fillId="4" borderId="1" xfId="3" applyFont="1" applyFill="1" applyBorder="1" applyAlignment="1">
      <alignment horizontal="right" vertical="center"/>
    </xf>
    <xf numFmtId="38" fontId="12" fillId="4" borderId="1" xfId="1" applyFont="1" applyFill="1" applyBorder="1" applyAlignment="1">
      <alignment horizontal="left" vertical="center" wrapText="1"/>
    </xf>
    <xf numFmtId="0" fontId="1" fillId="0" borderId="0" xfId="2" applyFont="1" applyAlignment="1">
      <alignment wrapText="1"/>
    </xf>
    <xf numFmtId="38" fontId="4" fillId="0" borderId="0" xfId="3" applyFont="1" applyAlignment="1">
      <alignment wrapText="1"/>
    </xf>
    <xf numFmtId="38" fontId="12" fillId="5" borderId="1" xfId="3" applyFont="1" applyFill="1" applyBorder="1" applyAlignment="1">
      <alignment horizontal="right"/>
    </xf>
    <xf numFmtId="38" fontId="12" fillId="5" borderId="5" xfId="3" applyFont="1" applyFill="1" applyBorder="1" applyAlignment="1">
      <alignment horizontal="right"/>
    </xf>
    <xf numFmtId="38" fontId="12" fillId="5" borderId="6" xfId="3" applyFont="1" applyFill="1" applyBorder="1" applyAlignment="1">
      <alignment horizontal="right"/>
    </xf>
    <xf numFmtId="0" fontId="5" fillId="5" borderId="1" xfId="2" applyFont="1" applyFill="1" applyBorder="1"/>
    <xf numFmtId="38" fontId="5" fillId="0" borderId="7" xfId="3" applyFont="1" applyBorder="1" applyAlignment="1">
      <alignment horizontal="center" vertical="top" textRotation="255" wrapText="1"/>
    </xf>
    <xf numFmtId="38" fontId="5" fillId="0" borderId="8" xfId="3" applyFont="1" applyBorder="1" applyAlignment="1">
      <alignment horizontal="center" vertical="top" textRotation="255" wrapText="1"/>
    </xf>
    <xf numFmtId="38" fontId="5" fillId="0" borderId="9" xfId="3" applyFont="1" applyBorder="1" applyAlignment="1">
      <alignment horizontal="center" vertical="top" textRotation="255" wrapText="1"/>
    </xf>
    <xf numFmtId="38" fontId="5" fillId="0" borderId="5" xfId="3" applyFont="1" applyBorder="1" applyAlignment="1">
      <alignment horizontal="center" vertical="top" textRotation="255" wrapText="1"/>
    </xf>
    <xf numFmtId="38" fontId="5" fillId="0" borderId="9" xfId="3" applyFont="1" applyFill="1" applyBorder="1" applyAlignment="1">
      <alignment horizontal="center" vertical="top" textRotation="255" wrapText="1"/>
    </xf>
    <xf numFmtId="38" fontId="5" fillId="0" borderId="10" xfId="3" applyFont="1" applyBorder="1" applyAlignment="1">
      <alignment horizontal="center" vertical="top" wrapText="1"/>
    </xf>
    <xf numFmtId="38" fontId="5" fillId="0" borderId="9" xfId="3" applyFont="1" applyFill="1" applyBorder="1" applyAlignment="1">
      <alignment horizontal="center" vertical="center" wrapText="1"/>
    </xf>
    <xf numFmtId="38" fontId="5" fillId="0" borderId="9" xfId="3" applyFont="1" applyBorder="1" applyAlignment="1">
      <alignment horizontal="center" vertical="top" wrapText="1"/>
    </xf>
    <xf numFmtId="38" fontId="5" fillId="0" borderId="11" xfId="3" applyFont="1" applyFill="1" applyBorder="1" applyAlignment="1">
      <alignment horizontal="center" vertical="center" wrapText="1"/>
    </xf>
    <xf numFmtId="38" fontId="5" fillId="0" borderId="2" xfId="3" applyFont="1" applyBorder="1" applyAlignment="1">
      <alignment horizontal="left" wrapText="1"/>
    </xf>
    <xf numFmtId="38" fontId="5" fillId="0" borderId="3" xfId="3" applyFont="1" applyBorder="1" applyAlignment="1">
      <alignment horizontal="center" vertical="top" textRotation="255" wrapText="1"/>
    </xf>
    <xf numFmtId="38" fontId="5" fillId="0" borderId="12" xfId="3" applyFont="1" applyBorder="1" applyAlignment="1">
      <alignment horizontal="center" vertical="top" textRotation="255" wrapText="1"/>
    </xf>
    <xf numFmtId="38" fontId="5" fillId="0" borderId="13" xfId="3" applyFont="1" applyBorder="1" applyAlignment="1">
      <alignment horizontal="center" vertical="top" textRotation="255" wrapText="1"/>
    </xf>
    <xf numFmtId="38" fontId="5" fillId="0" borderId="14" xfId="3" applyFont="1" applyBorder="1" applyAlignment="1">
      <alignment horizontal="center" vertical="center" wrapText="1"/>
    </xf>
    <xf numFmtId="38" fontId="5" fillId="0" borderId="8" xfId="3" applyFont="1" applyBorder="1" applyAlignment="1">
      <alignment horizontal="center" vertical="center" wrapText="1"/>
    </xf>
    <xf numFmtId="38" fontId="5" fillId="0" borderId="13" xfId="3" applyFont="1" applyFill="1" applyBorder="1" applyAlignment="1">
      <alignment horizontal="center" vertical="top" textRotation="255" wrapText="1"/>
    </xf>
    <xf numFmtId="38" fontId="5" fillId="0" borderId="15" xfId="3" applyFont="1" applyFill="1" applyBorder="1" applyAlignment="1">
      <alignment horizontal="center" vertical="top" textRotation="255" wrapText="1"/>
    </xf>
    <xf numFmtId="38" fontId="5" fillId="0" borderId="15" xfId="3" applyFont="1" applyBorder="1" applyAlignment="1">
      <alignment horizontal="center" vertical="top" textRotation="255" wrapText="1"/>
    </xf>
    <xf numFmtId="38" fontId="5" fillId="0" borderId="16" xfId="3" applyFont="1" applyBorder="1" applyAlignment="1">
      <alignment horizontal="center" vertical="center" wrapText="1"/>
    </xf>
    <xf numFmtId="38" fontId="5" fillId="0" borderId="17" xfId="3" applyFont="1" applyBorder="1" applyAlignment="1">
      <alignment horizontal="center" vertical="center" wrapText="1"/>
    </xf>
    <xf numFmtId="38" fontId="5" fillId="0" borderId="15" xfId="3" applyFont="1" applyBorder="1" applyAlignment="1">
      <alignment horizontal="center" vertical="top" wrapText="1"/>
    </xf>
    <xf numFmtId="38" fontId="5" fillId="0" borderId="15" xfId="3" applyFont="1" applyFill="1" applyBorder="1" applyAlignment="1">
      <alignment horizontal="center" vertical="center" wrapText="1"/>
    </xf>
    <xf numFmtId="38" fontId="5" fillId="0" borderId="18" xfId="3" applyFont="1" applyFill="1" applyBorder="1" applyAlignment="1">
      <alignment horizontal="center" vertical="center" wrapText="1"/>
    </xf>
    <xf numFmtId="38" fontId="5" fillId="0" borderId="3" xfId="3" applyFont="1" applyBorder="1" applyAlignment="1">
      <alignment horizontal="left" wrapText="1"/>
    </xf>
    <xf numFmtId="38" fontId="5" fillId="0" borderId="4" xfId="3" applyFont="1" applyBorder="1" applyAlignment="1">
      <alignment horizontal="center" vertical="top" textRotation="255" wrapText="1"/>
    </xf>
    <xf numFmtId="38" fontId="8" fillId="0" borderId="5" xfId="3" applyFont="1" applyBorder="1" applyAlignment="1">
      <alignment horizontal="center" vertical="top" textRotation="255" wrapText="1"/>
    </xf>
    <xf numFmtId="38" fontId="5" fillId="0" borderId="19" xfId="3" applyFont="1" applyBorder="1" applyAlignment="1">
      <alignment horizontal="center" vertical="center" wrapText="1"/>
    </xf>
    <xf numFmtId="38" fontId="5" fillId="0" borderId="5" xfId="3" applyFont="1" applyBorder="1" applyAlignment="1">
      <alignment horizontal="center" vertical="center" wrapText="1"/>
    </xf>
    <xf numFmtId="38" fontId="5" fillId="0" borderId="20" xfId="3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 wrapText="1"/>
    </xf>
    <xf numFmtId="38" fontId="5" fillId="0" borderId="22" xfId="3" applyFont="1" applyFill="1" applyBorder="1" applyAlignment="1">
      <alignment horizontal="right"/>
    </xf>
    <xf numFmtId="38" fontId="5" fillId="0" borderId="0" xfId="3" applyFont="1" applyBorder="1" applyAlignment="1"/>
    <xf numFmtId="38" fontId="5" fillId="0" borderId="23" xfId="3" applyFont="1" applyBorder="1" applyAlignment="1">
      <alignment horizontal="center" vertical="center"/>
    </xf>
    <xf numFmtId="38" fontId="5" fillId="0" borderId="23" xfId="3" applyFont="1" applyFill="1" applyBorder="1" applyAlignment="1">
      <alignment horizontal="left" vertical="center"/>
    </xf>
    <xf numFmtId="0" fontId="3" fillId="0" borderId="0" xfId="4" applyFont="1"/>
    <xf numFmtId="38" fontId="3" fillId="0" borderId="0" xfId="3" applyNumberFormat="1" applyFont="1" applyFill="1" applyBorder="1" applyAlignment="1">
      <alignment vertical="center"/>
    </xf>
    <xf numFmtId="176" fontId="3" fillId="0" borderId="0" xfId="3" applyNumberFormat="1" applyFont="1"/>
    <xf numFmtId="176" fontId="3" fillId="0" borderId="0" xfId="4" applyNumberFormat="1" applyFont="1"/>
    <xf numFmtId="176" fontId="4" fillId="0" borderId="0" xfId="3" applyNumberFormat="1" applyFont="1" applyAlignment="1"/>
    <xf numFmtId="38" fontId="4" fillId="0" borderId="0" xfId="3" applyFont="1" applyAlignment="1">
      <alignment horizontal="right"/>
    </xf>
    <xf numFmtId="38" fontId="13" fillId="0" borderId="0" xfId="3" applyNumberFormat="1" applyFont="1" applyFill="1" applyBorder="1" applyAlignment="1">
      <alignment horizontal="left"/>
    </xf>
    <xf numFmtId="176" fontId="13" fillId="0" borderId="0" xfId="3" applyNumberFormat="1" applyFont="1" applyAlignment="1">
      <alignment horizontal="left"/>
    </xf>
    <xf numFmtId="38" fontId="13" fillId="0" borderId="0" xfId="3" applyFont="1" applyAlignment="1">
      <alignment horizontal="left"/>
    </xf>
    <xf numFmtId="38" fontId="11" fillId="0" borderId="0" xfId="3" applyFont="1" applyAlignment="1">
      <alignment horizontal="left"/>
    </xf>
    <xf numFmtId="0" fontId="7" fillId="0" borderId="0" xfId="4" applyFont="1" applyBorder="1"/>
    <xf numFmtId="38" fontId="11" fillId="0" borderId="0" xfId="3" applyNumberFormat="1" applyFont="1" applyFill="1" applyBorder="1" applyAlignment="1">
      <alignment horizontal="center"/>
    </xf>
    <xf numFmtId="176" fontId="11" fillId="2" borderId="1" xfId="3" applyNumberFormat="1" applyFont="1" applyFill="1" applyBorder="1" applyAlignment="1">
      <alignment horizontal="right"/>
    </xf>
    <xf numFmtId="38" fontId="11" fillId="2" borderId="1" xfId="3" applyFont="1" applyFill="1" applyBorder="1" applyAlignment="1">
      <alignment horizontal="left"/>
    </xf>
    <xf numFmtId="0" fontId="14" fillId="0" borderId="0" xfId="4" applyFont="1"/>
    <xf numFmtId="176" fontId="11" fillId="6" borderId="1" xfId="3" applyNumberFormat="1" applyFont="1" applyFill="1" applyBorder="1" applyAlignment="1">
      <alignment horizontal="right"/>
    </xf>
    <xf numFmtId="38" fontId="11" fillId="6" borderId="1" xfId="3" applyFont="1" applyFill="1" applyBorder="1" applyAlignment="1">
      <alignment horizontal="right"/>
    </xf>
    <xf numFmtId="38" fontId="11" fillId="3" borderId="1" xfId="3" applyFont="1" applyFill="1" applyBorder="1" applyAlignment="1">
      <alignment horizontal="left"/>
    </xf>
    <xf numFmtId="0" fontId="14" fillId="0" borderId="0" xfId="4" applyFont="1" applyAlignment="1">
      <alignment vertical="center"/>
    </xf>
    <xf numFmtId="38" fontId="11" fillId="0" borderId="0" xfId="3" applyNumberFormat="1" applyFont="1" applyFill="1" applyBorder="1" applyAlignment="1">
      <alignment horizontal="center" vertical="center"/>
    </xf>
    <xf numFmtId="176" fontId="11" fillId="4" borderId="1" xfId="3" applyNumberFormat="1" applyFont="1" applyFill="1" applyBorder="1" applyAlignment="1">
      <alignment horizontal="right" vertical="center"/>
    </xf>
    <xf numFmtId="38" fontId="11" fillId="4" borderId="1" xfId="3" applyFont="1" applyFill="1" applyBorder="1" applyAlignment="1">
      <alignment horizontal="right" vertical="center"/>
    </xf>
    <xf numFmtId="38" fontId="11" fillId="4" borderId="1" xfId="3" applyFont="1" applyFill="1" applyBorder="1" applyAlignment="1">
      <alignment horizontal="left" vertical="center" wrapText="1"/>
    </xf>
    <xf numFmtId="38" fontId="15" fillId="0" borderId="0" xfId="3" applyNumberFormat="1" applyFont="1" applyFill="1" applyBorder="1" applyAlignment="1">
      <alignment horizontal="center"/>
    </xf>
    <xf numFmtId="176" fontId="12" fillId="2" borderId="1" xfId="3" applyNumberFormat="1" applyFont="1" applyFill="1" applyBorder="1" applyAlignment="1">
      <alignment horizontal="right"/>
    </xf>
    <xf numFmtId="38" fontId="12" fillId="2" borderId="24" xfId="3" applyFont="1" applyFill="1" applyBorder="1" applyAlignment="1">
      <alignment horizontal="right"/>
    </xf>
    <xf numFmtId="38" fontId="12" fillId="2" borderId="1" xfId="3" applyFont="1" applyFill="1" applyBorder="1" applyAlignment="1">
      <alignment horizontal="left"/>
    </xf>
    <xf numFmtId="176" fontId="12" fillId="3" borderId="24" xfId="3" applyNumberFormat="1" applyFont="1" applyFill="1" applyBorder="1" applyAlignment="1">
      <alignment horizontal="right"/>
    </xf>
    <xf numFmtId="38" fontId="12" fillId="3" borderId="24" xfId="3" applyFont="1" applyFill="1" applyBorder="1" applyAlignment="1">
      <alignment horizontal="right"/>
    </xf>
    <xf numFmtId="176" fontId="12" fillId="3" borderId="1" xfId="3" applyNumberFormat="1" applyFont="1" applyFill="1" applyBorder="1" applyAlignment="1">
      <alignment horizontal="right"/>
    </xf>
    <xf numFmtId="38" fontId="12" fillId="3" borderId="1" xfId="3" applyFont="1" applyFill="1" applyBorder="1" applyAlignment="1">
      <alignment horizontal="left"/>
    </xf>
    <xf numFmtId="0" fontId="3" fillId="0" borderId="0" xfId="4" applyFont="1" applyAlignment="1">
      <alignment vertical="center"/>
    </xf>
    <xf numFmtId="38" fontId="12" fillId="0" borderId="0" xfId="3" applyNumberFormat="1" applyFont="1" applyFill="1" applyBorder="1" applyAlignment="1">
      <alignment horizontal="center" vertical="center"/>
    </xf>
    <xf numFmtId="176" fontId="12" fillId="4" borderId="1" xfId="3" applyNumberFormat="1" applyFont="1" applyFill="1" applyBorder="1" applyAlignment="1">
      <alignment horizontal="right" vertical="center"/>
    </xf>
    <xf numFmtId="38" fontId="11" fillId="7" borderId="24" xfId="3" applyFont="1" applyFill="1" applyBorder="1" applyAlignment="1">
      <alignment horizontal="right"/>
    </xf>
    <xf numFmtId="38" fontId="11" fillId="3" borderId="24" xfId="3" applyFont="1" applyFill="1" applyBorder="1" applyAlignment="1">
      <alignment horizontal="right"/>
    </xf>
    <xf numFmtId="38" fontId="11" fillId="3" borderId="25" xfId="3" applyFont="1" applyFill="1" applyBorder="1" applyAlignment="1">
      <alignment horizontal="right"/>
    </xf>
    <xf numFmtId="176" fontId="11" fillId="3" borderId="24" xfId="3" applyNumberFormat="1" applyFont="1" applyFill="1" applyBorder="1" applyAlignment="1">
      <alignment horizontal="right"/>
    </xf>
    <xf numFmtId="176" fontId="11" fillId="3" borderId="1" xfId="3" applyNumberFormat="1" applyFont="1" applyFill="1" applyBorder="1" applyAlignment="1">
      <alignment horizontal="right"/>
    </xf>
    <xf numFmtId="38" fontId="12" fillId="4" borderId="24" xfId="3" applyFont="1" applyFill="1" applyBorder="1" applyAlignment="1">
      <alignment horizontal="right" vertical="center"/>
    </xf>
    <xf numFmtId="38" fontId="12" fillId="4" borderId="25" xfId="3" applyFont="1" applyFill="1" applyBorder="1" applyAlignment="1">
      <alignment horizontal="right" vertical="center"/>
    </xf>
    <xf numFmtId="176" fontId="12" fillId="4" borderId="24" xfId="3" applyNumberFormat="1" applyFont="1" applyFill="1" applyBorder="1" applyAlignment="1">
      <alignment horizontal="right" vertical="center"/>
    </xf>
    <xf numFmtId="38" fontId="4" fillId="0" borderId="0" xfId="4" applyNumberFormat="1" applyFont="1"/>
    <xf numFmtId="38" fontId="4" fillId="0" borderId="0" xfId="4" applyNumberFormat="1" applyFont="1" applyBorder="1"/>
    <xf numFmtId="177" fontId="12" fillId="0" borderId="26" xfId="5" applyNumberFormat="1" applyFont="1" applyFill="1" applyBorder="1" applyAlignment="1" applyProtection="1">
      <alignment horizontal="center"/>
    </xf>
    <xf numFmtId="176" fontId="12" fillId="5" borderId="24" xfId="3" applyNumberFormat="1" applyFont="1" applyFill="1" applyBorder="1" applyAlignment="1">
      <alignment horizontal="right"/>
    </xf>
    <xf numFmtId="38" fontId="12" fillId="5" borderId="1" xfId="4" applyNumberFormat="1" applyFont="1" applyFill="1" applyBorder="1" applyAlignment="1">
      <alignment horizontal="right"/>
    </xf>
    <xf numFmtId="38" fontId="12" fillId="5" borderId="24" xfId="4" applyNumberFormat="1" applyFont="1" applyFill="1" applyBorder="1" applyAlignment="1">
      <alignment horizontal="right"/>
    </xf>
    <xf numFmtId="176" fontId="12" fillId="5" borderId="25" xfId="3" applyNumberFormat="1" applyFont="1" applyFill="1" applyBorder="1" applyAlignment="1">
      <alignment horizontal="right"/>
    </xf>
    <xf numFmtId="38" fontId="12" fillId="5" borderId="2" xfId="3" applyNumberFormat="1" applyFont="1" applyFill="1" applyBorder="1" applyAlignment="1">
      <alignment horizontal="left"/>
    </xf>
    <xf numFmtId="0" fontId="3" fillId="0" borderId="0" xfId="4" applyFont="1" applyFill="1" applyAlignment="1">
      <alignment horizontal="center"/>
    </xf>
    <xf numFmtId="38" fontId="12" fillId="0" borderId="26" xfId="3" applyNumberFormat="1" applyFont="1" applyFill="1" applyBorder="1" applyAlignment="1">
      <alignment horizontal="center" wrapText="1"/>
    </xf>
    <xf numFmtId="176" fontId="12" fillId="0" borderId="1" xfId="3" applyNumberFormat="1" applyFont="1" applyFill="1" applyBorder="1" applyAlignment="1">
      <alignment horizontal="left" wrapText="1"/>
    </xf>
    <xf numFmtId="38" fontId="12" fillId="0" borderId="1" xfId="3" applyFont="1" applyFill="1" applyBorder="1" applyAlignment="1">
      <alignment horizontal="left"/>
    </xf>
    <xf numFmtId="176" fontId="12" fillId="0" borderId="0" xfId="3" applyNumberFormat="1" applyFont="1" applyFill="1" applyBorder="1" applyAlignment="1">
      <alignment horizontal="left" wrapText="1"/>
    </xf>
    <xf numFmtId="38" fontId="12" fillId="0" borderId="2" xfId="3" applyFont="1" applyFill="1" applyBorder="1" applyAlignment="1">
      <alignment horizontal="left"/>
    </xf>
    <xf numFmtId="176" fontId="12" fillId="0" borderId="6" xfId="3" applyNumberFormat="1" applyFont="1" applyFill="1" applyBorder="1" applyAlignment="1">
      <alignment horizontal="left" wrapText="1"/>
    </xf>
    <xf numFmtId="38" fontId="12" fillId="0" borderId="3" xfId="3" applyFont="1" applyFill="1" applyBorder="1" applyAlignment="1">
      <alignment horizontal="left"/>
    </xf>
    <xf numFmtId="38" fontId="12" fillId="0" borderId="24" xfId="3" applyFont="1" applyFill="1" applyBorder="1" applyAlignment="1">
      <alignment horizontal="left"/>
    </xf>
    <xf numFmtId="176" fontId="12" fillId="0" borderId="27" xfId="3" applyNumberFormat="1" applyFont="1" applyFill="1" applyBorder="1" applyAlignment="1">
      <alignment horizontal="left" wrapText="1"/>
    </xf>
    <xf numFmtId="38" fontId="12" fillId="0" borderId="28" xfId="3" applyFont="1" applyFill="1" applyBorder="1" applyAlignment="1">
      <alignment horizontal="left"/>
    </xf>
    <xf numFmtId="0" fontId="12" fillId="0" borderId="2" xfId="4" applyFont="1" applyFill="1" applyBorder="1" applyAlignment="1">
      <alignment horizontal="left"/>
    </xf>
    <xf numFmtId="0" fontId="3" fillId="0" borderId="0" xfId="4" applyFont="1" applyFill="1"/>
    <xf numFmtId="0" fontId="12" fillId="0" borderId="29" xfId="4" applyFont="1" applyFill="1" applyBorder="1" applyAlignment="1">
      <alignment horizontal="left"/>
    </xf>
    <xf numFmtId="0" fontId="12" fillId="0" borderId="26" xfId="4" applyFont="1" applyFill="1" applyBorder="1" applyAlignment="1">
      <alignment horizontal="left"/>
    </xf>
    <xf numFmtId="38" fontId="12" fillId="0" borderId="30" xfId="3" applyFont="1" applyFill="1" applyBorder="1" applyAlignment="1">
      <alignment horizontal="left"/>
    </xf>
    <xf numFmtId="38" fontId="12" fillId="0" borderId="31" xfId="3" applyFont="1" applyFill="1" applyBorder="1" applyAlignment="1">
      <alignment horizontal="left"/>
    </xf>
    <xf numFmtId="38" fontId="12" fillId="0" borderId="32" xfId="3" applyFont="1" applyFill="1" applyBorder="1" applyAlignment="1">
      <alignment horizontal="left"/>
    </xf>
    <xf numFmtId="38" fontId="12" fillId="0" borderId="33" xfId="3" applyFont="1" applyFill="1" applyBorder="1" applyAlignment="1">
      <alignment horizontal="left"/>
    </xf>
    <xf numFmtId="38" fontId="12" fillId="0" borderId="34" xfId="3" applyFont="1" applyFill="1" applyBorder="1" applyAlignment="1">
      <alignment horizontal="left"/>
    </xf>
    <xf numFmtId="38" fontId="12" fillId="0" borderId="35" xfId="3" applyFont="1" applyFill="1" applyBorder="1" applyAlignment="1">
      <alignment horizontal="left"/>
    </xf>
    <xf numFmtId="38" fontId="12" fillId="0" borderId="36" xfId="3" applyFont="1" applyFill="1" applyBorder="1" applyAlignment="1">
      <alignment horizontal="left"/>
    </xf>
    <xf numFmtId="38" fontId="12" fillId="0" borderId="37" xfId="3" applyFont="1" applyFill="1" applyBorder="1" applyAlignment="1">
      <alignment horizontal="left"/>
    </xf>
    <xf numFmtId="38" fontId="12" fillId="0" borderId="14" xfId="3" applyFont="1" applyFill="1" applyBorder="1" applyAlignment="1">
      <alignment horizontal="left"/>
    </xf>
    <xf numFmtId="38" fontId="12" fillId="0" borderId="12" xfId="3" applyFont="1" applyFill="1" applyBorder="1" applyAlignment="1">
      <alignment horizontal="left"/>
    </xf>
    <xf numFmtId="38" fontId="12" fillId="0" borderId="38" xfId="3" applyFont="1" applyFill="1" applyBorder="1" applyAlignment="1">
      <alignment horizontal="left"/>
    </xf>
    <xf numFmtId="38" fontId="12" fillId="0" borderId="0" xfId="3" applyFont="1" applyFill="1" applyBorder="1" applyAlignment="1">
      <alignment horizontal="left"/>
    </xf>
    <xf numFmtId="38" fontId="12" fillId="0" borderId="0" xfId="3" applyNumberFormat="1" applyFont="1" applyFill="1" applyBorder="1" applyAlignment="1">
      <alignment horizontal="left"/>
    </xf>
    <xf numFmtId="0" fontId="12" fillId="0" borderId="28" xfId="4" applyFont="1" applyFill="1" applyBorder="1" applyAlignment="1">
      <alignment horizontal="left"/>
    </xf>
    <xf numFmtId="38" fontId="12" fillId="0" borderId="24" xfId="3" applyFont="1" applyFill="1" applyBorder="1" applyAlignment="1">
      <alignment horizontal="left"/>
    </xf>
    <xf numFmtId="38" fontId="12" fillId="0" borderId="25" xfId="3" applyFont="1" applyFill="1" applyBorder="1" applyAlignment="1">
      <alignment horizontal="left"/>
    </xf>
    <xf numFmtId="38" fontId="12" fillId="0" borderId="30" xfId="3" applyFont="1" applyFill="1" applyBorder="1" applyAlignment="1">
      <alignment horizontal="left"/>
    </xf>
    <xf numFmtId="38" fontId="12" fillId="0" borderId="4" xfId="3" applyFont="1" applyBorder="1" applyAlignment="1">
      <alignment horizontal="left"/>
    </xf>
    <xf numFmtId="38" fontId="12" fillId="0" borderId="0" xfId="3" applyNumberFormat="1" applyFont="1" applyFill="1" applyBorder="1" applyAlignment="1">
      <alignment horizontal="left" wrapText="1"/>
    </xf>
    <xf numFmtId="38" fontId="12" fillId="0" borderId="24" xfId="3" applyFont="1" applyBorder="1" applyAlignment="1">
      <alignment horizontal="left"/>
    </xf>
    <xf numFmtId="38" fontId="12" fillId="0" borderId="25" xfId="3" applyFont="1" applyBorder="1" applyAlignment="1">
      <alignment horizontal="left"/>
    </xf>
    <xf numFmtId="38" fontId="12" fillId="0" borderId="30" xfId="3" applyFont="1" applyBorder="1" applyAlignment="1">
      <alignment horizontal="left"/>
    </xf>
    <xf numFmtId="38" fontId="12" fillId="0" borderId="24" xfId="3" applyFont="1" applyBorder="1" applyAlignment="1">
      <alignment horizontal="left"/>
    </xf>
    <xf numFmtId="38" fontId="12" fillId="0" borderId="25" xfId="3" applyFont="1" applyBorder="1" applyAlignment="1">
      <alignment horizontal="left"/>
    </xf>
    <xf numFmtId="38" fontId="12" fillId="0" borderId="30" xfId="3" applyFont="1" applyBorder="1" applyAlignment="1">
      <alignment horizontal="left"/>
    </xf>
    <xf numFmtId="38" fontId="13" fillId="0" borderId="22" xfId="3" applyFont="1" applyFill="1" applyBorder="1" applyAlignment="1">
      <alignment horizontal="left"/>
    </xf>
    <xf numFmtId="38" fontId="13" fillId="0" borderId="22" xfId="3" applyFont="1" applyBorder="1" applyAlignment="1">
      <alignment horizontal="left"/>
    </xf>
    <xf numFmtId="38" fontId="13" fillId="0" borderId="22" xfId="3" applyFont="1" applyFill="1" applyBorder="1" applyAlignment="1">
      <alignment horizontal="left"/>
    </xf>
    <xf numFmtId="38" fontId="3" fillId="0" borderId="0" xfId="3" applyFont="1" applyFill="1" applyBorder="1"/>
    <xf numFmtId="38" fontId="3" fillId="0" borderId="0" xfId="3" applyFont="1" applyFill="1" applyBorder="1" applyAlignment="1">
      <alignment vertical="center"/>
    </xf>
    <xf numFmtId="0" fontId="3" fillId="0" borderId="0" xfId="4" applyFont="1" applyAlignment="1">
      <alignment horizontal="left"/>
    </xf>
    <xf numFmtId="38" fontId="12" fillId="0" borderId="0" xfId="3" applyFont="1" applyFill="1" applyBorder="1" applyAlignment="1">
      <alignment vertical="center"/>
    </xf>
    <xf numFmtId="176" fontId="12" fillId="0" borderId="0" xfId="3" applyNumberFormat="1" applyFont="1" applyAlignment="1"/>
    <xf numFmtId="38" fontId="12" fillId="0" borderId="0" xfId="3" applyFont="1" applyAlignment="1"/>
    <xf numFmtId="38" fontId="12" fillId="0" borderId="0" xfId="3" applyFont="1" applyAlignment="1">
      <alignment horizontal="left"/>
    </xf>
    <xf numFmtId="38" fontId="12" fillId="0" borderId="0" xfId="3" applyFont="1" applyAlignment="1">
      <alignment horizontal="right"/>
    </xf>
    <xf numFmtId="38" fontId="4" fillId="0" borderId="0" xfId="3" applyFont="1" applyFill="1" applyBorder="1" applyAlignment="1"/>
    <xf numFmtId="38" fontId="12" fillId="0" borderId="0" xfId="3" applyFont="1" applyBorder="1" applyAlignment="1">
      <alignment horizontal="left"/>
    </xf>
    <xf numFmtId="38" fontId="12" fillId="0" borderId="0" xfId="3" applyFont="1" applyBorder="1" applyAlignment="1">
      <alignment horizontal="left" wrapText="1"/>
    </xf>
    <xf numFmtId="38" fontId="12" fillId="0" borderId="0" xfId="3" applyFont="1" applyFill="1" applyBorder="1" applyAlignment="1" applyProtection="1">
      <alignment horizontal="right" vertical="center"/>
      <protection locked="0"/>
    </xf>
    <xf numFmtId="176" fontId="12" fillId="0" borderId="0" xfId="3" applyNumberFormat="1" applyFont="1" applyFill="1" applyBorder="1" applyAlignment="1">
      <alignment horizontal="right"/>
    </xf>
    <xf numFmtId="38" fontId="12" fillId="0" borderId="0" xfId="3" applyFont="1" applyFill="1" applyBorder="1" applyAlignment="1">
      <alignment horizontal="right"/>
    </xf>
    <xf numFmtId="38" fontId="12" fillId="0" borderId="0" xfId="3" applyFont="1" applyFill="1" applyBorder="1" applyAlignment="1">
      <alignment horizontal="left" vertical="center"/>
    </xf>
    <xf numFmtId="38" fontId="7" fillId="0" borderId="0" xfId="3" applyFont="1" applyFill="1" applyBorder="1" applyAlignment="1"/>
    <xf numFmtId="38" fontId="11" fillId="2" borderId="1" xfId="3" applyFont="1" applyFill="1" applyBorder="1" applyAlignment="1">
      <alignment horizontal="left" vertical="center"/>
    </xf>
    <xf numFmtId="38" fontId="7" fillId="0" borderId="0" xfId="3" applyFont="1" applyAlignment="1">
      <alignment vertical="center"/>
    </xf>
    <xf numFmtId="38" fontId="7" fillId="0" borderId="0" xfId="3" applyFont="1" applyFill="1" applyBorder="1" applyAlignment="1">
      <alignment vertical="center"/>
    </xf>
    <xf numFmtId="176" fontId="11" fillId="8" borderId="1" xfId="3" applyNumberFormat="1" applyFont="1" applyFill="1" applyBorder="1" applyAlignment="1">
      <alignment horizontal="right" vertical="center"/>
    </xf>
    <xf numFmtId="38" fontId="11" fillId="8" borderId="1" xfId="3" applyFont="1" applyFill="1" applyBorder="1" applyAlignment="1">
      <alignment horizontal="right" vertical="center"/>
    </xf>
    <xf numFmtId="38" fontId="11" fillId="8" borderId="1" xfId="3" applyFont="1" applyFill="1" applyBorder="1" applyAlignment="1">
      <alignment horizontal="left" vertical="center" wrapText="1"/>
    </xf>
    <xf numFmtId="38" fontId="12" fillId="2" borderId="1" xfId="3" applyFont="1" applyFill="1" applyBorder="1" applyAlignment="1">
      <alignment horizontal="left" vertical="center"/>
    </xf>
    <xf numFmtId="176" fontId="12" fillId="6" borderId="1" xfId="3" applyNumberFormat="1" applyFont="1" applyFill="1" applyBorder="1" applyAlignment="1">
      <alignment horizontal="right"/>
    </xf>
    <xf numFmtId="38" fontId="12" fillId="6" borderId="1" xfId="3" applyFont="1" applyFill="1" applyBorder="1" applyAlignment="1">
      <alignment horizontal="right"/>
    </xf>
    <xf numFmtId="38" fontId="12" fillId="6" borderId="1" xfId="3" applyFont="1" applyFill="1" applyBorder="1" applyAlignment="1">
      <alignment horizontal="left" vertical="center"/>
    </xf>
    <xf numFmtId="38" fontId="4" fillId="0" borderId="0" xfId="3" applyFont="1" applyFill="1" applyBorder="1" applyAlignment="1">
      <alignment vertical="center"/>
    </xf>
    <xf numFmtId="176" fontId="12" fillId="8" borderId="1" xfId="3" applyNumberFormat="1" applyFont="1" applyFill="1" applyBorder="1" applyAlignment="1">
      <alignment horizontal="right" vertical="center"/>
    </xf>
    <xf numFmtId="38" fontId="12" fillId="8" borderId="1" xfId="3" applyFont="1" applyFill="1" applyBorder="1" applyAlignment="1">
      <alignment horizontal="right" vertical="center"/>
    </xf>
    <xf numFmtId="176" fontId="12" fillId="8" borderId="30" xfId="3" applyNumberFormat="1" applyFont="1" applyFill="1" applyBorder="1" applyAlignment="1">
      <alignment horizontal="right" vertical="center"/>
    </xf>
    <xf numFmtId="38" fontId="12" fillId="8" borderId="1" xfId="3" applyFont="1" applyFill="1" applyBorder="1" applyAlignment="1">
      <alignment horizontal="left" vertical="center" wrapText="1"/>
    </xf>
    <xf numFmtId="176" fontId="11" fillId="6" borderId="30" xfId="3" applyNumberFormat="1" applyFont="1" applyFill="1" applyBorder="1" applyAlignment="1">
      <alignment horizontal="right"/>
    </xf>
    <xf numFmtId="38" fontId="4" fillId="0" borderId="0" xfId="3" applyFont="1" applyFill="1" applyBorder="1" applyAlignment="1">
      <alignment horizontal="right" vertical="center"/>
    </xf>
    <xf numFmtId="0" fontId="3" fillId="0" borderId="0" xfId="4" applyFont="1" applyAlignment="1"/>
    <xf numFmtId="38" fontId="4" fillId="0" borderId="0" xfId="3" applyFont="1" applyFill="1" applyBorder="1" applyAlignment="1">
      <alignment horizontal="right"/>
    </xf>
    <xf numFmtId="176" fontId="12" fillId="5" borderId="1" xfId="3" applyNumberFormat="1" applyFont="1" applyFill="1" applyBorder="1" applyAlignment="1">
      <alignment horizontal="right"/>
    </xf>
    <xf numFmtId="176" fontId="12" fillId="5" borderId="30" xfId="3" applyNumberFormat="1" applyFont="1" applyFill="1" applyBorder="1" applyAlignment="1">
      <alignment horizontal="right"/>
    </xf>
    <xf numFmtId="38" fontId="12" fillId="5" borderId="1" xfId="3" applyFont="1" applyFill="1" applyBorder="1" applyAlignment="1">
      <alignment horizontal="left"/>
    </xf>
    <xf numFmtId="176" fontId="12" fillId="0" borderId="1" xfId="3" applyNumberFormat="1" applyFont="1" applyBorder="1" applyAlignment="1">
      <alignment horizontal="center" vertical="center" wrapText="1"/>
    </xf>
    <xf numFmtId="38" fontId="12" fillId="0" borderId="1" xfId="3" applyFont="1" applyBorder="1" applyAlignment="1">
      <alignment horizontal="center" vertical="center"/>
    </xf>
    <xf numFmtId="176" fontId="12" fillId="0" borderId="30" xfId="3" applyNumberFormat="1" applyFont="1" applyBorder="1" applyAlignment="1">
      <alignment horizontal="center" vertical="center" wrapText="1"/>
    </xf>
    <xf numFmtId="38" fontId="12" fillId="0" borderId="2" xfId="3" applyFont="1" applyBorder="1" applyAlignment="1">
      <alignment horizontal="left"/>
    </xf>
    <xf numFmtId="38" fontId="12" fillId="0" borderId="28" xfId="3" applyFont="1" applyBorder="1" applyAlignment="1">
      <alignment horizontal="center" vertical="center" wrapText="1"/>
    </xf>
    <xf numFmtId="38" fontId="12" fillId="0" borderId="35" xfId="3" applyFont="1" applyBorder="1" applyAlignment="1">
      <alignment horizontal="center" vertical="center" wrapText="1"/>
    </xf>
    <xf numFmtId="38" fontId="12" fillId="0" borderId="6" xfId="3" applyFont="1" applyBorder="1" applyAlignment="1">
      <alignment horizontal="center" vertical="center" wrapText="1"/>
    </xf>
    <xf numFmtId="38" fontId="12" fillId="0" borderId="5" xfId="3" applyFont="1" applyBorder="1" applyAlignment="1">
      <alignment horizontal="center" vertical="center" wrapText="1"/>
    </xf>
    <xf numFmtId="38" fontId="12" fillId="0" borderId="19" xfId="3" applyFont="1" applyBorder="1" applyAlignment="1">
      <alignment horizontal="center" vertical="center" wrapText="1"/>
    </xf>
    <xf numFmtId="38" fontId="12" fillId="0" borderId="39" xfId="3" applyFont="1" applyBorder="1" applyAlignment="1">
      <alignment horizontal="center" vertical="center" wrapText="1"/>
    </xf>
    <xf numFmtId="0" fontId="3" fillId="0" borderId="0" xfId="4" applyFont="1" applyFill="1" applyAlignment="1">
      <alignment horizontal="left"/>
    </xf>
    <xf numFmtId="38" fontId="4" fillId="0" borderId="0" xfId="3" applyFont="1" applyFill="1" applyAlignment="1">
      <alignment horizontal="left"/>
    </xf>
    <xf numFmtId="38" fontId="4" fillId="0" borderId="0" xfId="3" applyFont="1" applyFill="1" applyBorder="1" applyAlignment="1">
      <alignment horizontal="left"/>
    </xf>
    <xf numFmtId="38" fontId="12" fillId="0" borderId="0" xfId="3" applyFont="1" applyFill="1" applyBorder="1" applyAlignment="1">
      <alignment horizontal="left"/>
    </xf>
    <xf numFmtId="176" fontId="12" fillId="0" borderId="0" xfId="3" applyNumberFormat="1" applyFont="1" applyFill="1" applyBorder="1" applyAlignment="1">
      <alignment horizontal="right"/>
    </xf>
    <xf numFmtId="176" fontId="12" fillId="0" borderId="0" xfId="3" applyNumberFormat="1" applyFont="1" applyFill="1" applyBorder="1" applyAlignment="1">
      <alignment horizontal="left"/>
    </xf>
    <xf numFmtId="38" fontId="12" fillId="0" borderId="0" xfId="3" applyFont="1" applyFill="1" applyAlignment="1">
      <alignment horizontal="left" vertical="center"/>
    </xf>
    <xf numFmtId="38" fontId="13" fillId="0" borderId="0" xfId="3" applyFont="1" applyFill="1" applyAlignment="1">
      <alignment horizontal="left" vertical="center"/>
    </xf>
    <xf numFmtId="0" fontId="4" fillId="0" borderId="0" xfId="4" applyFont="1"/>
    <xf numFmtId="38" fontId="4" fillId="0" borderId="0" xfId="3" applyFont="1" applyFill="1" applyBorder="1"/>
    <xf numFmtId="0" fontId="3" fillId="0" borderId="0" xfId="4" applyFont="1" applyAlignment="1">
      <alignment horizontal="left" vertical="center"/>
    </xf>
    <xf numFmtId="0" fontId="12" fillId="0" borderId="0" xfId="4" applyFont="1"/>
    <xf numFmtId="38" fontId="12" fillId="0" borderId="0" xfId="3" applyFont="1" applyFill="1" applyBorder="1"/>
    <xf numFmtId="0" fontId="12" fillId="0" borderId="0" xfId="4" applyFont="1" applyAlignment="1">
      <alignment horizontal="left" vertical="center"/>
    </xf>
    <xf numFmtId="0" fontId="12" fillId="0" borderId="0" xfId="4" applyFont="1" applyAlignment="1">
      <alignment horizontal="left"/>
    </xf>
    <xf numFmtId="0" fontId="7" fillId="0" borderId="0" xfId="4" applyFont="1"/>
    <xf numFmtId="0" fontId="11" fillId="0" borderId="0" xfId="4" applyFont="1"/>
    <xf numFmtId="176" fontId="11" fillId="2" borderId="2" xfId="3" applyNumberFormat="1" applyFont="1" applyFill="1" applyBorder="1" applyAlignment="1">
      <alignment horizontal="right"/>
    </xf>
    <xf numFmtId="178" fontId="11" fillId="2" borderId="1" xfId="3" applyNumberFormat="1" applyFont="1" applyFill="1" applyBorder="1" applyAlignment="1">
      <alignment horizontal="right"/>
    </xf>
    <xf numFmtId="38" fontId="11" fillId="2" borderId="2" xfId="1" applyNumberFormat="1" applyFont="1" applyFill="1" applyBorder="1" applyAlignment="1">
      <alignment horizontal="right"/>
    </xf>
    <xf numFmtId="38" fontId="11" fillId="2" borderId="2" xfId="3" applyFont="1" applyFill="1" applyBorder="1" applyAlignment="1">
      <alignment horizontal="left" vertical="center" shrinkToFit="1"/>
    </xf>
    <xf numFmtId="38" fontId="11" fillId="2" borderId="2" xfId="3" applyFont="1" applyFill="1" applyBorder="1" applyAlignment="1">
      <alignment horizontal="left" vertical="center"/>
    </xf>
    <xf numFmtId="176" fontId="11" fillId="2" borderId="4" xfId="3" applyNumberFormat="1" applyFont="1" applyFill="1" applyBorder="1" applyAlignment="1">
      <alignment horizontal="right"/>
    </xf>
    <xf numFmtId="38" fontId="11" fillId="2" borderId="4" xfId="1" applyNumberFormat="1" applyFont="1" applyFill="1" applyBorder="1" applyAlignment="1">
      <alignment horizontal="right"/>
    </xf>
    <xf numFmtId="38" fontId="11" fillId="2" borderId="4" xfId="3" applyFont="1" applyFill="1" applyBorder="1" applyAlignment="1">
      <alignment horizontal="left" vertical="center" shrinkToFit="1"/>
    </xf>
    <xf numFmtId="38" fontId="11" fillId="2" borderId="4" xfId="3" applyFont="1" applyFill="1" applyBorder="1" applyAlignment="1">
      <alignment horizontal="left" vertical="center"/>
    </xf>
    <xf numFmtId="38" fontId="11" fillId="2" borderId="2" xfId="1" quotePrefix="1" applyNumberFormat="1" applyFont="1" applyFill="1" applyBorder="1" applyAlignment="1">
      <alignment horizontal="right"/>
    </xf>
    <xf numFmtId="38" fontId="11" fillId="2" borderId="4" xfId="1" quotePrefix="1" applyNumberFormat="1" applyFont="1" applyFill="1" applyBorder="1" applyAlignment="1">
      <alignment horizontal="right"/>
    </xf>
    <xf numFmtId="176" fontId="11" fillId="3" borderId="2" xfId="3" applyNumberFormat="1" applyFont="1" applyFill="1" applyBorder="1" applyAlignment="1">
      <alignment horizontal="right"/>
    </xf>
    <xf numFmtId="178" fontId="11" fillId="3" borderId="1" xfId="3" applyNumberFormat="1" applyFont="1" applyFill="1" applyBorder="1" applyAlignment="1">
      <alignment horizontal="right"/>
    </xf>
    <xf numFmtId="38" fontId="11" fillId="3" borderId="2" xfId="1" applyNumberFormat="1" applyFont="1" applyFill="1" applyBorder="1" applyAlignment="1">
      <alignment horizontal="right"/>
    </xf>
    <xf numFmtId="38" fontId="11" fillId="3" borderId="2" xfId="3" applyFont="1" applyFill="1" applyBorder="1" applyAlignment="1">
      <alignment horizontal="left" vertical="center" shrinkToFit="1"/>
    </xf>
    <xf numFmtId="38" fontId="12" fillId="3" borderId="2" xfId="3" applyFont="1" applyFill="1" applyBorder="1" applyAlignment="1">
      <alignment horizontal="left" vertical="center"/>
    </xf>
    <xf numFmtId="176" fontId="11" fillId="3" borderId="4" xfId="3" applyNumberFormat="1" applyFont="1" applyFill="1" applyBorder="1" applyAlignment="1">
      <alignment horizontal="right"/>
    </xf>
    <xf numFmtId="38" fontId="11" fillId="3" borderId="4" xfId="1" applyNumberFormat="1" applyFont="1" applyFill="1" applyBorder="1" applyAlignment="1">
      <alignment horizontal="right"/>
    </xf>
    <xf numFmtId="38" fontId="11" fillId="3" borderId="4" xfId="3" applyFont="1" applyFill="1" applyBorder="1" applyAlignment="1">
      <alignment horizontal="left" vertical="center" shrinkToFit="1"/>
    </xf>
    <xf numFmtId="38" fontId="12" fillId="3" borderId="4" xfId="3" applyFont="1" applyFill="1" applyBorder="1" applyAlignment="1">
      <alignment horizontal="left" vertical="center"/>
    </xf>
    <xf numFmtId="38" fontId="11" fillId="8" borderId="2" xfId="1" applyNumberFormat="1" applyFont="1" applyFill="1" applyBorder="1" applyAlignment="1">
      <alignment horizontal="right"/>
    </xf>
    <xf numFmtId="178" fontId="11" fillId="8" borderId="1" xfId="3" applyNumberFormat="1" applyFont="1" applyFill="1" applyBorder="1" applyAlignment="1">
      <alignment horizontal="right"/>
    </xf>
    <xf numFmtId="38" fontId="11" fillId="8" borderId="2" xfId="3" applyFont="1" applyFill="1" applyBorder="1" applyAlignment="1">
      <alignment horizontal="left" vertical="center" shrinkToFit="1"/>
    </xf>
    <xf numFmtId="38" fontId="11" fillId="8" borderId="2" xfId="3" applyFont="1" applyFill="1" applyBorder="1" applyAlignment="1">
      <alignment vertical="center" wrapText="1"/>
    </xf>
    <xf numFmtId="38" fontId="11" fillId="8" borderId="4" xfId="1" applyNumberFormat="1" applyFont="1" applyFill="1" applyBorder="1" applyAlignment="1">
      <alignment horizontal="right"/>
    </xf>
    <xf numFmtId="38" fontId="11" fillId="8" borderId="4" xfId="3" applyFont="1" applyFill="1" applyBorder="1" applyAlignment="1">
      <alignment horizontal="left" vertical="center" shrinkToFit="1"/>
    </xf>
    <xf numFmtId="38" fontId="11" fillId="8" borderId="4" xfId="3" applyFont="1" applyFill="1" applyBorder="1" applyAlignment="1">
      <alignment vertical="center" wrapText="1"/>
    </xf>
    <xf numFmtId="176" fontId="12" fillId="2" borderId="2" xfId="3" applyNumberFormat="1" applyFont="1" applyFill="1" applyBorder="1" applyAlignment="1">
      <alignment horizontal="right"/>
    </xf>
    <xf numFmtId="178" fontId="12" fillId="2" borderId="1" xfId="3" applyNumberFormat="1" applyFont="1" applyFill="1" applyBorder="1" applyAlignment="1">
      <alignment horizontal="right"/>
    </xf>
    <xf numFmtId="38" fontId="12" fillId="2" borderId="2" xfId="1" applyNumberFormat="1" applyFont="1" applyFill="1" applyBorder="1" applyAlignment="1">
      <alignment horizontal="right"/>
    </xf>
    <xf numFmtId="38" fontId="12" fillId="2" borderId="32" xfId="1" applyNumberFormat="1" applyFont="1" applyFill="1" applyBorder="1" applyAlignment="1">
      <alignment horizontal="right"/>
    </xf>
    <xf numFmtId="38" fontId="12" fillId="2" borderId="2" xfId="3" applyFont="1" applyFill="1" applyBorder="1" applyAlignment="1">
      <alignment horizontal="left" vertical="center" shrinkToFit="1"/>
    </xf>
    <xf numFmtId="38" fontId="12" fillId="2" borderId="2" xfId="3" applyFont="1" applyFill="1" applyBorder="1" applyAlignment="1">
      <alignment horizontal="left" vertical="center"/>
    </xf>
    <xf numFmtId="176" fontId="12" fillId="2" borderId="4" xfId="3" applyNumberFormat="1" applyFont="1" applyFill="1" applyBorder="1" applyAlignment="1">
      <alignment horizontal="right"/>
    </xf>
    <xf numFmtId="38" fontId="12" fillId="2" borderId="4" xfId="1" applyNumberFormat="1" applyFont="1" applyFill="1" applyBorder="1" applyAlignment="1">
      <alignment horizontal="right"/>
    </xf>
    <xf numFmtId="38" fontId="12" fillId="2" borderId="35" xfId="1" applyNumberFormat="1" applyFont="1" applyFill="1" applyBorder="1" applyAlignment="1">
      <alignment horizontal="right"/>
    </xf>
    <xf numFmtId="38" fontId="12" fillId="2" borderId="4" xfId="3" applyFont="1" applyFill="1" applyBorder="1" applyAlignment="1">
      <alignment horizontal="left" vertical="center" shrinkToFit="1"/>
    </xf>
    <xf numFmtId="38" fontId="12" fillId="2" borderId="4" xfId="3" applyFont="1" applyFill="1" applyBorder="1" applyAlignment="1">
      <alignment horizontal="left" vertical="center"/>
    </xf>
    <xf numFmtId="176" fontId="12" fillId="3" borderId="2" xfId="3" applyNumberFormat="1" applyFont="1" applyFill="1" applyBorder="1" applyAlignment="1">
      <alignment horizontal="right"/>
    </xf>
    <xf numFmtId="178" fontId="12" fillId="3" borderId="1" xfId="3" applyNumberFormat="1" applyFont="1" applyFill="1" applyBorder="1" applyAlignment="1">
      <alignment horizontal="right"/>
    </xf>
    <xf numFmtId="38" fontId="12" fillId="3" borderId="2" xfId="1" applyNumberFormat="1" applyFont="1" applyFill="1" applyBorder="1" applyAlignment="1">
      <alignment horizontal="right"/>
    </xf>
    <xf numFmtId="38" fontId="12" fillId="3" borderId="2" xfId="3" applyFont="1" applyFill="1" applyBorder="1" applyAlignment="1">
      <alignment horizontal="left" vertical="center" shrinkToFit="1"/>
    </xf>
    <xf numFmtId="176" fontId="12" fillId="3" borderId="4" xfId="3" applyNumberFormat="1" applyFont="1" applyFill="1" applyBorder="1" applyAlignment="1">
      <alignment horizontal="right"/>
    </xf>
    <xf numFmtId="38" fontId="12" fillId="3" borderId="4" xfId="1" applyNumberFormat="1" applyFont="1" applyFill="1" applyBorder="1" applyAlignment="1">
      <alignment horizontal="right"/>
    </xf>
    <xf numFmtId="38" fontId="12" fillId="3" borderId="35" xfId="1" applyNumberFormat="1" applyFont="1" applyFill="1" applyBorder="1" applyAlignment="1">
      <alignment horizontal="right"/>
    </xf>
    <xf numFmtId="38" fontId="12" fillId="3" borderId="4" xfId="3" applyFont="1" applyFill="1" applyBorder="1" applyAlignment="1">
      <alignment horizontal="left" vertical="center" shrinkToFit="1"/>
    </xf>
    <xf numFmtId="176" fontId="12" fillId="8" borderId="2" xfId="3" applyNumberFormat="1" applyFont="1" applyFill="1" applyBorder="1" applyAlignment="1">
      <alignment horizontal="right"/>
    </xf>
    <xf numFmtId="178" fontId="12" fillId="8" borderId="1" xfId="3" applyNumberFormat="1" applyFont="1" applyFill="1" applyBorder="1" applyAlignment="1">
      <alignment horizontal="right"/>
    </xf>
    <xf numFmtId="38" fontId="12" fillId="8" borderId="2" xfId="1" applyNumberFormat="1" applyFont="1" applyFill="1" applyBorder="1" applyAlignment="1">
      <alignment horizontal="right"/>
    </xf>
    <xf numFmtId="38" fontId="12" fillId="8" borderId="32" xfId="1" applyNumberFormat="1" applyFont="1" applyFill="1" applyBorder="1" applyAlignment="1">
      <alignment horizontal="right"/>
    </xf>
    <xf numFmtId="38" fontId="12" fillId="8" borderId="2" xfId="3" applyFont="1" applyFill="1" applyBorder="1" applyAlignment="1">
      <alignment horizontal="left" vertical="center" shrinkToFit="1"/>
    </xf>
    <xf numFmtId="38" fontId="12" fillId="8" borderId="2" xfId="3" applyFont="1" applyFill="1" applyBorder="1" applyAlignment="1">
      <alignment horizontal="left" vertical="center" wrapText="1"/>
    </xf>
    <xf numFmtId="176" fontId="12" fillId="8" borderId="4" xfId="3" applyNumberFormat="1" applyFont="1" applyFill="1" applyBorder="1" applyAlignment="1">
      <alignment horizontal="right"/>
    </xf>
    <xf numFmtId="38" fontId="12" fillId="8" borderId="4" xfId="1" applyNumberFormat="1" applyFont="1" applyFill="1" applyBorder="1" applyAlignment="1">
      <alignment horizontal="right"/>
    </xf>
    <xf numFmtId="38" fontId="12" fillId="8" borderId="35" xfId="1" applyNumberFormat="1" applyFont="1" applyFill="1" applyBorder="1" applyAlignment="1">
      <alignment horizontal="right"/>
    </xf>
    <xf numFmtId="38" fontId="12" fillId="8" borderId="4" xfId="3" applyFont="1" applyFill="1" applyBorder="1" applyAlignment="1">
      <alignment horizontal="left" vertical="center" shrinkToFit="1"/>
    </xf>
    <xf numFmtId="38" fontId="12" fillId="8" borderId="4" xfId="3" applyFont="1" applyFill="1" applyBorder="1" applyAlignment="1">
      <alignment horizontal="left" vertical="center" wrapText="1"/>
    </xf>
    <xf numFmtId="38" fontId="12" fillId="3" borderId="32" xfId="1" applyNumberFormat="1" applyFont="1" applyFill="1" applyBorder="1" applyAlignment="1">
      <alignment horizontal="right"/>
    </xf>
    <xf numFmtId="176" fontId="12" fillId="2" borderId="40" xfId="3" applyNumberFormat="1" applyFont="1" applyFill="1" applyBorder="1" applyAlignment="1">
      <alignment horizontal="right"/>
    </xf>
    <xf numFmtId="38" fontId="12" fillId="3" borderId="2" xfId="3" applyNumberFormat="1" applyFont="1" applyFill="1" applyBorder="1" applyAlignment="1">
      <alignment horizontal="right"/>
    </xf>
    <xf numFmtId="38" fontId="12" fillId="3" borderId="1" xfId="3" applyNumberFormat="1" applyFont="1" applyFill="1" applyBorder="1" applyAlignment="1">
      <alignment horizontal="right"/>
    </xf>
    <xf numFmtId="38" fontId="12" fillId="3" borderId="3" xfId="3" applyNumberFormat="1" applyFont="1" applyFill="1" applyBorder="1" applyAlignment="1">
      <alignment horizontal="right"/>
    </xf>
    <xf numFmtId="38" fontId="12" fillId="3" borderId="4" xfId="3" applyNumberFormat="1" applyFont="1" applyFill="1" applyBorder="1" applyAlignment="1">
      <alignment horizontal="right"/>
    </xf>
    <xf numFmtId="0" fontId="4" fillId="0" borderId="0" xfId="4" applyFont="1" applyAlignment="1"/>
    <xf numFmtId="0" fontId="12" fillId="0" borderId="0" xfId="4" applyFont="1" applyAlignment="1"/>
    <xf numFmtId="38" fontId="12" fillId="8" borderId="3" xfId="3" applyFont="1" applyFill="1" applyBorder="1" applyAlignment="1">
      <alignment horizontal="right"/>
    </xf>
    <xf numFmtId="38" fontId="12" fillId="8" borderId="1" xfId="3" applyFont="1" applyFill="1" applyBorder="1" applyAlignment="1">
      <alignment horizontal="right"/>
    </xf>
    <xf numFmtId="38" fontId="12" fillId="5" borderId="2" xfId="3" applyNumberFormat="1" applyFont="1" applyFill="1" applyBorder="1" applyAlignment="1">
      <alignment horizontal="right"/>
    </xf>
    <xf numFmtId="0" fontId="12" fillId="5" borderId="40" xfId="0" applyFont="1" applyFill="1" applyBorder="1" applyAlignment="1">
      <alignment horizontal="right"/>
    </xf>
    <xf numFmtId="178" fontId="12" fillId="5" borderId="4" xfId="3" applyNumberFormat="1" applyFont="1" applyFill="1" applyBorder="1" applyAlignment="1">
      <alignment horizontal="right"/>
    </xf>
    <xf numFmtId="38" fontId="12" fillId="5" borderId="2" xfId="3" applyFont="1" applyFill="1" applyBorder="1" applyAlignment="1">
      <alignment horizontal="right"/>
    </xf>
    <xf numFmtId="38" fontId="12" fillId="5" borderId="32" xfId="3" applyNumberFormat="1" applyFont="1" applyFill="1" applyBorder="1" applyAlignment="1">
      <alignment horizontal="right"/>
    </xf>
    <xf numFmtId="38" fontId="12" fillId="5" borderId="2" xfId="3" applyFont="1" applyFill="1" applyBorder="1" applyAlignment="1">
      <alignment horizontal="left" vertical="center" shrinkToFit="1"/>
    </xf>
    <xf numFmtId="38" fontId="12" fillId="5" borderId="2" xfId="3" applyFont="1" applyFill="1" applyBorder="1" applyAlignment="1">
      <alignment horizontal="left" vertical="center"/>
    </xf>
    <xf numFmtId="38" fontId="12" fillId="5" borderId="4" xfId="3" applyNumberFormat="1" applyFont="1" applyFill="1" applyBorder="1" applyAlignment="1">
      <alignment horizontal="right"/>
    </xf>
    <xf numFmtId="38" fontId="12" fillId="5" borderId="4" xfId="3" applyFont="1" applyFill="1" applyBorder="1" applyAlignment="1">
      <alignment horizontal="right"/>
    </xf>
    <xf numFmtId="38" fontId="12" fillId="5" borderId="35" xfId="3" applyNumberFormat="1" applyFont="1" applyFill="1" applyBorder="1" applyAlignment="1">
      <alignment horizontal="right"/>
    </xf>
    <xf numFmtId="38" fontId="12" fillId="5" borderId="4" xfId="3" applyFont="1" applyFill="1" applyBorder="1" applyAlignment="1">
      <alignment horizontal="left" vertical="center" shrinkToFit="1"/>
    </xf>
    <xf numFmtId="38" fontId="12" fillId="5" borderId="4" xfId="3" applyFont="1" applyFill="1" applyBorder="1" applyAlignment="1">
      <alignment horizontal="left" vertical="center"/>
    </xf>
    <xf numFmtId="0" fontId="12" fillId="0" borderId="1" xfId="4" applyFont="1" applyBorder="1" applyAlignment="1">
      <alignment horizontal="center" vertical="center" wrapText="1"/>
    </xf>
    <xf numFmtId="38" fontId="12" fillId="0" borderId="1" xfId="3" applyFont="1" applyBorder="1" applyAlignment="1">
      <alignment horizontal="center" vertical="center" wrapText="1"/>
    </xf>
    <xf numFmtId="38" fontId="12" fillId="0" borderId="1" xfId="3" applyFont="1" applyFill="1" applyBorder="1" applyAlignment="1">
      <alignment horizontal="center" vertical="center" wrapText="1"/>
    </xf>
    <xf numFmtId="38" fontId="12" fillId="0" borderId="1" xfId="3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38" fontId="12" fillId="0" borderId="1" xfId="3" applyFont="1" applyFill="1" applyBorder="1" applyAlignment="1">
      <alignment horizontal="center" vertical="center"/>
    </xf>
    <xf numFmtId="0" fontId="4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38" fontId="12" fillId="0" borderId="24" xfId="3" applyFont="1" applyFill="1" applyBorder="1" applyAlignment="1">
      <alignment horizontal="center" vertical="center"/>
    </xf>
    <xf numFmtId="38" fontId="12" fillId="0" borderId="25" xfId="3" applyFont="1" applyFill="1" applyBorder="1" applyAlignment="1">
      <alignment horizontal="center" vertical="center"/>
    </xf>
    <xf numFmtId="38" fontId="12" fillId="0" borderId="30" xfId="3" applyFont="1" applyFill="1" applyBorder="1" applyAlignment="1">
      <alignment horizontal="center" vertical="center"/>
    </xf>
    <xf numFmtId="176" fontId="12" fillId="0" borderId="22" xfId="3" applyNumberFormat="1" applyFont="1" applyFill="1" applyBorder="1" applyAlignment="1">
      <alignment horizontal="right" vertical="center"/>
    </xf>
    <xf numFmtId="0" fontId="3" fillId="0" borderId="0" xfId="2" applyFont="1"/>
    <xf numFmtId="179" fontId="3" fillId="0" borderId="0" xfId="2" applyNumberFormat="1" applyFont="1"/>
    <xf numFmtId="0" fontId="3" fillId="0" borderId="0" xfId="2" applyFont="1" applyAlignment="1">
      <alignment horizontal="left"/>
    </xf>
    <xf numFmtId="179" fontId="4" fillId="0" borderId="0" xfId="3" applyNumberFormat="1" applyFont="1" applyAlignment="1"/>
    <xf numFmtId="179" fontId="4" fillId="0" borderId="0" xfId="3" applyNumberFormat="1" applyFont="1" applyAlignment="1">
      <alignment horizontal="left"/>
    </xf>
    <xf numFmtId="179" fontId="12" fillId="0" borderId="0" xfId="3" applyNumberFormat="1" applyFont="1" applyAlignment="1"/>
    <xf numFmtId="179" fontId="12" fillId="0" borderId="0" xfId="3" applyNumberFormat="1" applyFont="1" applyAlignment="1">
      <alignment horizontal="left"/>
    </xf>
    <xf numFmtId="38" fontId="12" fillId="0" borderId="0" xfId="3" applyFont="1" applyAlignment="1">
      <alignment vertical="top" wrapText="1"/>
    </xf>
    <xf numFmtId="38" fontId="12" fillId="0" borderId="0" xfId="3" applyNumberFormat="1" applyFont="1" applyFill="1" applyBorder="1" applyAlignment="1">
      <alignment horizontal="center"/>
    </xf>
    <xf numFmtId="179" fontId="12" fillId="9" borderId="0" xfId="3" applyNumberFormat="1" applyFont="1" applyFill="1" applyBorder="1" applyAlignment="1">
      <alignment horizontal="right"/>
    </xf>
    <xf numFmtId="38" fontId="12" fillId="9" borderId="0" xfId="3" applyFont="1" applyFill="1" applyBorder="1" applyAlignment="1">
      <alignment horizontal="right"/>
    </xf>
    <xf numFmtId="38" fontId="12" fillId="0" borderId="0" xfId="3" applyFont="1" applyBorder="1" applyAlignment="1">
      <alignment horizontal="right"/>
    </xf>
    <xf numFmtId="38" fontId="12" fillId="0" borderId="0" xfId="3" applyFont="1" applyBorder="1" applyAlignment="1">
      <alignment horizontal="left"/>
    </xf>
    <xf numFmtId="0" fontId="14" fillId="0" borderId="0" xfId="2" applyFont="1"/>
    <xf numFmtId="179" fontId="11" fillId="2" borderId="1" xfId="3" applyNumberFormat="1" applyFont="1" applyFill="1" applyBorder="1" applyAlignment="1">
      <alignment horizontal="right"/>
    </xf>
    <xf numFmtId="179" fontId="11" fillId="2" borderId="1" xfId="3" applyNumberFormat="1" applyFont="1" applyFill="1" applyBorder="1" applyAlignment="1">
      <alignment horizontal="right" shrinkToFit="1"/>
    </xf>
    <xf numFmtId="179" fontId="11" fillId="0" borderId="1" xfId="3" applyNumberFormat="1" applyFont="1" applyFill="1" applyBorder="1" applyAlignment="1">
      <alignment horizontal="right"/>
    </xf>
    <xf numFmtId="38" fontId="11" fillId="0" borderId="1" xfId="3" applyFont="1" applyFill="1" applyBorder="1" applyAlignment="1">
      <alignment horizontal="right"/>
    </xf>
    <xf numFmtId="179" fontId="11" fillId="0" borderId="1" xfId="3" applyNumberFormat="1" applyFont="1" applyFill="1" applyBorder="1" applyAlignment="1">
      <alignment horizontal="right" shrinkToFit="1"/>
    </xf>
    <xf numFmtId="0" fontId="14" fillId="0" borderId="0" xfId="2" applyFont="1" applyAlignment="1">
      <alignment vertical="center"/>
    </xf>
    <xf numFmtId="179" fontId="12" fillId="2" borderId="1" xfId="3" applyNumberFormat="1" applyFont="1" applyFill="1" applyBorder="1" applyAlignment="1">
      <alignment horizontal="right"/>
    </xf>
    <xf numFmtId="179" fontId="12" fillId="3" borderId="1" xfId="3" applyNumberFormat="1" applyFont="1" applyFill="1" applyBorder="1" applyAlignment="1">
      <alignment horizontal="right"/>
    </xf>
    <xf numFmtId="0" fontId="3" fillId="0" borderId="0" xfId="2" applyFont="1" applyAlignment="1">
      <alignment vertical="center"/>
    </xf>
    <xf numFmtId="179" fontId="12" fillId="4" borderId="1" xfId="3" applyNumberFormat="1" applyFont="1" applyFill="1" applyBorder="1" applyAlignment="1">
      <alignment horizontal="right" vertical="center"/>
    </xf>
    <xf numFmtId="0" fontId="3" fillId="0" borderId="0" xfId="2" applyFont="1" applyAlignment="1"/>
    <xf numFmtId="179" fontId="12" fillId="5" borderId="1" xfId="3" applyNumberFormat="1" applyFont="1" applyFill="1" applyBorder="1" applyAlignment="1">
      <alignment horizontal="right"/>
    </xf>
    <xf numFmtId="180" fontId="12" fillId="5" borderId="1" xfId="3" applyNumberFormat="1" applyFont="1" applyFill="1" applyBorder="1" applyAlignment="1">
      <alignment horizontal="right"/>
    </xf>
    <xf numFmtId="38" fontId="12" fillId="0" borderId="26" xfId="3" applyNumberFormat="1" applyFont="1" applyFill="1" applyBorder="1" applyAlignment="1">
      <alignment horizontal="center" vertical="center" wrapText="1"/>
    </xf>
    <xf numFmtId="179" fontId="12" fillId="0" borderId="2" xfId="3" applyNumberFormat="1" applyFont="1" applyBorder="1" applyAlignment="1">
      <alignment horizontal="center" vertical="center" wrapText="1"/>
    </xf>
    <xf numFmtId="38" fontId="12" fillId="0" borderId="2" xfId="3" applyFont="1" applyBorder="1" applyAlignment="1">
      <alignment horizontal="center" vertical="center" wrapText="1"/>
    </xf>
    <xf numFmtId="38" fontId="12" fillId="0" borderId="2" xfId="3" applyFont="1" applyBorder="1" applyAlignment="1">
      <alignment horizontal="left" wrapText="1"/>
    </xf>
    <xf numFmtId="38" fontId="12" fillId="10" borderId="26" xfId="3" applyFont="1" applyFill="1" applyBorder="1" applyAlignment="1">
      <alignment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1" xfId="0" applyFont="1" applyBorder="1" applyAlignment="1">
      <alignment vertical="top"/>
    </xf>
    <xf numFmtId="0" fontId="12" fillId="0" borderId="32" xfId="0" applyFont="1" applyBorder="1" applyAlignment="1">
      <alignment vertical="top"/>
    </xf>
    <xf numFmtId="38" fontId="12" fillId="0" borderId="3" xfId="3" applyFont="1" applyBorder="1" applyAlignment="1">
      <alignment horizontal="left" wrapText="1"/>
    </xf>
    <xf numFmtId="0" fontId="12" fillId="0" borderId="28" xfId="0" applyFont="1" applyBorder="1" applyAlignment="1">
      <alignment vertical="center" wrapText="1"/>
    </xf>
    <xf numFmtId="38" fontId="12" fillId="0" borderId="28" xfId="3" applyFont="1" applyBorder="1" applyAlignment="1">
      <alignment horizontal="left" vertical="center" wrapText="1"/>
    </xf>
    <xf numFmtId="38" fontId="12" fillId="0" borderId="35" xfId="3" applyFont="1" applyBorder="1" applyAlignment="1">
      <alignment horizontal="left" vertical="center" wrapText="1"/>
    </xf>
    <xf numFmtId="0" fontId="12" fillId="0" borderId="28" xfId="0" applyFont="1" applyBorder="1" applyAlignment="1">
      <alignment vertical="center"/>
    </xf>
    <xf numFmtId="0" fontId="12" fillId="0" borderId="28" xfId="0" applyFont="1" applyBorder="1" applyAlignment="1">
      <alignment vertical="top"/>
    </xf>
    <xf numFmtId="38" fontId="12" fillId="0" borderId="35" xfId="3" applyFont="1" applyBorder="1" applyAlignment="1">
      <alignment horizontal="center" vertical="top" wrapText="1"/>
    </xf>
    <xf numFmtId="38" fontId="12" fillId="0" borderId="4" xfId="3" applyFont="1" applyBorder="1" applyAlignment="1">
      <alignment horizontal="left" wrapText="1"/>
    </xf>
    <xf numFmtId="0" fontId="3" fillId="0" borderId="0" xfId="2" applyFont="1" applyFill="1" applyAlignment="1">
      <alignment horizontal="left"/>
    </xf>
    <xf numFmtId="179" fontId="12" fillId="0" borderId="22" xfId="3" applyNumberFormat="1" applyFont="1" applyFill="1" applyBorder="1" applyAlignment="1">
      <alignment horizontal="right"/>
    </xf>
    <xf numFmtId="179" fontId="12" fillId="0" borderId="0" xfId="3" applyNumberFormat="1" applyFont="1" applyFill="1" applyBorder="1" applyAlignment="1">
      <alignment horizontal="left"/>
    </xf>
  </cellXfs>
  <cellStyles count="6">
    <cellStyle name="桁区切り" xfId="1" builtinId="6"/>
    <cellStyle name="桁区切り 2" xfId="3"/>
    <cellStyle name="標準" xfId="0" builtinId="0"/>
    <cellStyle name="標準 3" xfId="4"/>
    <cellStyle name="標準_19年報原稿 6(62～80)" xfId="2"/>
    <cellStyle name="標準_F00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4&#34920;&#65293;&#31532;67&#34920;&#65288;&#21307;&#302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abSelected="1" view="pageBreakPreview" zoomScaleNormal="25" workbookViewId="0">
      <selection activeCell="B14" sqref="B14:U14"/>
    </sheetView>
  </sheetViews>
  <sheetFormatPr defaultColWidth="8.26953125" defaultRowHeight="13" x14ac:dyDescent="0.2"/>
  <cols>
    <col min="1" max="1" width="16.90625" style="3" customWidth="1"/>
    <col min="2" max="24" width="5.6328125" style="1" customWidth="1"/>
    <col min="25" max="25" width="12.1796875" style="1" customWidth="1"/>
    <col min="26" max="26" width="5.6328125" style="1" customWidth="1"/>
    <col min="27" max="27" width="5.453125" style="2" customWidth="1"/>
    <col min="28" max="16384" width="8.26953125" style="1"/>
  </cols>
  <sheetData>
    <row r="1" spans="1:30" ht="16" x14ac:dyDescent="0.5">
      <c r="A1" s="79" t="s">
        <v>51</v>
      </c>
      <c r="B1" s="78"/>
      <c r="C1" s="78"/>
      <c r="D1" s="6"/>
      <c r="E1" s="6"/>
      <c r="F1" s="6"/>
      <c r="G1" s="6"/>
      <c r="H1" s="6"/>
      <c r="I1" s="6"/>
      <c r="J1" s="7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 t="s">
        <v>50</v>
      </c>
      <c r="Y1" s="6"/>
      <c r="Z1" s="76"/>
      <c r="AA1" s="4"/>
      <c r="AB1" s="4"/>
      <c r="AC1" s="4"/>
      <c r="AD1" s="4"/>
    </row>
    <row r="2" spans="1:30" s="40" customFormat="1" ht="13.5" customHeight="1" x14ac:dyDescent="0.5">
      <c r="A2" s="69"/>
      <c r="B2" s="75" t="s">
        <v>49</v>
      </c>
      <c r="C2" s="74"/>
      <c r="D2" s="74"/>
      <c r="E2" s="74"/>
      <c r="F2" s="74"/>
      <c r="G2" s="74"/>
      <c r="H2" s="74"/>
      <c r="I2" s="64"/>
      <c r="J2" s="65" t="s">
        <v>48</v>
      </c>
      <c r="K2" s="74"/>
      <c r="L2" s="74"/>
      <c r="M2" s="74"/>
      <c r="N2" s="74"/>
      <c r="O2" s="74"/>
      <c r="P2" s="74"/>
      <c r="Q2" s="64"/>
      <c r="R2" s="62" t="s">
        <v>47</v>
      </c>
      <c r="S2" s="73" t="s">
        <v>46</v>
      </c>
      <c r="T2" s="72"/>
      <c r="U2" s="63" t="s">
        <v>45</v>
      </c>
      <c r="V2" s="63" t="s">
        <v>44</v>
      </c>
      <c r="W2" s="63" t="s">
        <v>43</v>
      </c>
      <c r="X2" s="63" t="s">
        <v>42</v>
      </c>
      <c r="Y2" s="71" t="s">
        <v>41</v>
      </c>
      <c r="Z2" s="70" t="s">
        <v>40</v>
      </c>
      <c r="AA2" s="20"/>
      <c r="AB2" s="41"/>
      <c r="AC2" s="41"/>
      <c r="AD2" s="41"/>
    </row>
    <row r="3" spans="1:30" s="40" customFormat="1" ht="16" x14ac:dyDescent="0.5">
      <c r="A3" s="69"/>
      <c r="B3" s="68" t="s">
        <v>38</v>
      </c>
      <c r="C3" s="66" t="s">
        <v>37</v>
      </c>
      <c r="D3" s="65" t="s">
        <v>36</v>
      </c>
      <c r="E3" s="64"/>
      <c r="F3" s="63" t="s">
        <v>35</v>
      </c>
      <c r="G3" s="63" t="s">
        <v>39</v>
      </c>
      <c r="H3" s="63" t="s">
        <v>33</v>
      </c>
      <c r="I3" s="63" t="s">
        <v>31</v>
      </c>
      <c r="J3" s="67" t="s">
        <v>38</v>
      </c>
      <c r="K3" s="66" t="s">
        <v>37</v>
      </c>
      <c r="L3" s="65" t="s">
        <v>36</v>
      </c>
      <c r="M3" s="64"/>
      <c r="N3" s="63" t="s">
        <v>35</v>
      </c>
      <c r="O3" s="63" t="s">
        <v>34</v>
      </c>
      <c r="P3" s="63" t="s">
        <v>33</v>
      </c>
      <c r="Q3" s="62" t="s">
        <v>31</v>
      </c>
      <c r="R3" s="61"/>
      <c r="S3" s="60"/>
      <c r="T3" s="59"/>
      <c r="U3" s="58"/>
      <c r="V3" s="58"/>
      <c r="W3" s="58"/>
      <c r="X3" s="58"/>
      <c r="Y3" s="57"/>
      <c r="Z3" s="56"/>
      <c r="AA3" s="20"/>
      <c r="AB3" s="41"/>
      <c r="AC3" s="41"/>
      <c r="AD3" s="41"/>
    </row>
    <row r="4" spans="1:30" s="40" customFormat="1" ht="102.5" x14ac:dyDescent="0.5">
      <c r="A4" s="55"/>
      <c r="B4" s="54"/>
      <c r="C4" s="53"/>
      <c r="D4" s="49" t="s">
        <v>32</v>
      </c>
      <c r="E4" s="49" t="s">
        <v>31</v>
      </c>
      <c r="F4" s="48"/>
      <c r="G4" s="48"/>
      <c r="H4" s="48"/>
      <c r="I4" s="48"/>
      <c r="J4" s="52"/>
      <c r="K4" s="51"/>
      <c r="L4" s="49" t="s">
        <v>32</v>
      </c>
      <c r="M4" s="49" t="s">
        <v>31</v>
      </c>
      <c r="N4" s="48"/>
      <c r="O4" s="48"/>
      <c r="P4" s="48"/>
      <c r="Q4" s="50"/>
      <c r="R4" s="50"/>
      <c r="S4" s="49" t="s">
        <v>30</v>
      </c>
      <c r="T4" s="49" t="s">
        <v>29</v>
      </c>
      <c r="U4" s="48"/>
      <c r="V4" s="48"/>
      <c r="W4" s="48"/>
      <c r="X4" s="48"/>
      <c r="Y4" s="47"/>
      <c r="Z4" s="46"/>
      <c r="AA4" s="20"/>
      <c r="AB4" s="41"/>
      <c r="AC4" s="41"/>
      <c r="AD4" s="41"/>
    </row>
    <row r="5" spans="1:30" s="40" customFormat="1" ht="13.5" customHeight="1" x14ac:dyDescent="0.5">
      <c r="A5" s="45" t="s">
        <v>28</v>
      </c>
      <c r="B5" s="44">
        <v>562</v>
      </c>
      <c r="C5" s="42">
        <v>15</v>
      </c>
      <c r="D5" s="42">
        <v>90</v>
      </c>
      <c r="E5" s="42">
        <v>30</v>
      </c>
      <c r="F5" s="42">
        <v>385</v>
      </c>
      <c r="G5" s="42">
        <v>2</v>
      </c>
      <c r="H5" s="42">
        <v>9</v>
      </c>
      <c r="I5" s="42">
        <v>31</v>
      </c>
      <c r="J5" s="43">
        <v>3380</v>
      </c>
      <c r="K5" s="42">
        <v>49</v>
      </c>
      <c r="L5" s="42">
        <v>292</v>
      </c>
      <c r="M5" s="42">
        <v>18</v>
      </c>
      <c r="N5" s="42">
        <v>1702</v>
      </c>
      <c r="O5" s="42">
        <v>11</v>
      </c>
      <c r="P5" s="42">
        <v>840</v>
      </c>
      <c r="Q5" s="42">
        <v>468</v>
      </c>
      <c r="R5" s="42">
        <v>275</v>
      </c>
      <c r="S5" s="43">
        <v>253</v>
      </c>
      <c r="T5" s="43">
        <v>55</v>
      </c>
      <c r="U5" s="43">
        <v>2968</v>
      </c>
      <c r="V5" s="42">
        <v>770</v>
      </c>
      <c r="W5" s="42">
        <v>49</v>
      </c>
      <c r="X5" s="42">
        <v>4778</v>
      </c>
      <c r="Y5" s="42">
        <v>143</v>
      </c>
      <c r="Z5" s="42">
        <v>59</v>
      </c>
      <c r="AA5" s="20"/>
      <c r="AB5" s="41"/>
      <c r="AC5" s="41"/>
      <c r="AD5" s="41"/>
    </row>
    <row r="6" spans="1:30" s="35" customFormat="1" ht="28.5" customHeight="1" x14ac:dyDescent="0.2">
      <c r="A6" s="39" t="s">
        <v>27</v>
      </c>
      <c r="B6" s="38">
        <f>IF(SUM(C6:I6)=0,"-",SUM(C6:I6))</f>
        <v>14</v>
      </c>
      <c r="C6" s="38" t="str">
        <f>IF(SUM(C7:C15)=0,"-",SUM(C7:C15))</f>
        <v>-</v>
      </c>
      <c r="D6" s="38">
        <f>IF(SUM(D7:D15)=0,"-",SUM(D7:D15))</f>
        <v>6</v>
      </c>
      <c r="E6" s="38" t="str">
        <f>IF(SUM(E7:E15)=0,"-",SUM(E7:E15))</f>
        <v>-</v>
      </c>
      <c r="F6" s="38">
        <f>IF(SUM(F7:F15)=0,"-",SUM(F7:F15))</f>
        <v>6</v>
      </c>
      <c r="G6" s="38">
        <f>IF(SUM(G7:G15)=0,"-",SUM(G7:G15))</f>
        <v>2</v>
      </c>
      <c r="H6" s="38" t="str">
        <f>IF(SUM(H7:H15)=0,"-",SUM(H7:H15))</f>
        <v>-</v>
      </c>
      <c r="I6" s="38" t="str">
        <f>IF(SUM(I7:I15)=0,"-",SUM(I7:I15))</f>
        <v>-</v>
      </c>
      <c r="J6" s="38">
        <f>IF(SUM(K6:Q6)=0,"-",SUM(K6:Q6))</f>
        <v>152</v>
      </c>
      <c r="K6" s="38" t="str">
        <f>IF(SUM(K7:K15)=0,"-",SUM(K7:K15))</f>
        <v>-</v>
      </c>
      <c r="L6" s="38">
        <f>IF(SUM(L7:L15)=0,"-",SUM(L7:L15))</f>
        <v>14</v>
      </c>
      <c r="M6" s="38" t="str">
        <f>IF(SUM(M7:M15)=0,"-",SUM(M7:M15))</f>
        <v>-</v>
      </c>
      <c r="N6" s="38">
        <f>IF(SUM(N7:N15)=0,"-",SUM(N7:N15))</f>
        <v>64</v>
      </c>
      <c r="O6" s="38">
        <f>IF(SUM(O7:O15)=0,"-",SUM(O7:O15))</f>
        <v>32</v>
      </c>
      <c r="P6" s="38">
        <f>IF(SUM(P7:P15)=0,"-",SUM(P7:P15))</f>
        <v>42</v>
      </c>
      <c r="Q6" s="38" t="str">
        <f>IF(SUM(Q7:Q15)=0,"-",SUM(Q7:Q15))</f>
        <v>-</v>
      </c>
      <c r="R6" s="38">
        <f>IF(SUM(R7:R15)=0,"-",SUM(R7:R15))</f>
        <v>8</v>
      </c>
      <c r="S6" s="38">
        <f>IF(SUM(S7:S15)=0,"-",SUM(S7:S15))</f>
        <v>6</v>
      </c>
      <c r="T6" s="38">
        <f>IF(SUM(T7:T15)=0,"-",SUM(T7:T15))</f>
        <v>2</v>
      </c>
      <c r="U6" s="38">
        <f>IF(SUM(U7:U15)=0,"-",SUM(U7:U15))</f>
        <v>90</v>
      </c>
      <c r="V6" s="38">
        <f>IF(SUM(V7:V15)=0,"-",SUM(V7:V15))</f>
        <v>48</v>
      </c>
      <c r="W6" s="38" t="str">
        <f>IF(SUM(W7:W15)=0,"-",SUM(W7:W15))</f>
        <v>-</v>
      </c>
      <c r="X6" s="38">
        <f>IF(SUM(X7:X15)=0,"-",SUM(X7:X15))</f>
        <v>124</v>
      </c>
      <c r="Y6" s="38" t="str">
        <f>IF(SUM(Y7:Y15)=0,"-",SUM(Y7:Y15))</f>
        <v>-</v>
      </c>
      <c r="Z6" s="38" t="str">
        <f>IF(SUM(Z7:Z15)=0,"-",SUM(Z7:Z15))</f>
        <v>-</v>
      </c>
      <c r="AA6" s="37"/>
      <c r="AB6" s="36"/>
      <c r="AC6" s="36"/>
      <c r="AD6" s="36"/>
    </row>
    <row r="7" spans="1:30" ht="13.5" customHeight="1" x14ac:dyDescent="0.5">
      <c r="A7" s="30" t="s">
        <v>26</v>
      </c>
      <c r="B7" s="34">
        <f>IF(SUM(C7:I7)=0,"-",SUM(C7:I7))</f>
        <v>7</v>
      </c>
      <c r="C7" s="18" t="str">
        <f>IF(SUM(C8:C15)=0,"-",SUM(C8:C15))</f>
        <v>-</v>
      </c>
      <c r="D7" s="18">
        <f>IF(SUM(D8:D15)=0,"-",SUM(D8:D15))</f>
        <v>3</v>
      </c>
      <c r="E7" s="18" t="str">
        <f>IF(SUM(E8:E15)=0,"-",SUM(E8:E15))</f>
        <v>-</v>
      </c>
      <c r="F7" s="18">
        <f>IF(SUM(F8:F15)=0,"-",SUM(F8:F15))</f>
        <v>3</v>
      </c>
      <c r="G7" s="18">
        <f>IF(SUM(G8:G15)=0,"-",SUM(G8:G15))</f>
        <v>1</v>
      </c>
      <c r="H7" s="18" t="str">
        <f>IF(SUM(H8:H15)=0,"-",SUM(H8:H15))</f>
        <v>-</v>
      </c>
      <c r="I7" s="18" t="str">
        <f>IF(SUM(I8:I15)=0,"-",SUM(I8:I15))</f>
        <v>-</v>
      </c>
      <c r="J7" s="18">
        <f>IF(SUM(K7:Q7)=0,"-",SUM(K7:Q7))</f>
        <v>76</v>
      </c>
      <c r="K7" s="18" t="str">
        <f>IF(SUM(K8:K15)=0,"-",SUM(K8:K15))</f>
        <v>-</v>
      </c>
      <c r="L7" s="18">
        <f>IF(SUM(L8:L15)=0,"-",SUM(L8:L15))</f>
        <v>7</v>
      </c>
      <c r="M7" s="18" t="str">
        <f>IF(SUM(M8:M15)=0,"-",SUM(M8:M15))</f>
        <v>-</v>
      </c>
      <c r="N7" s="18">
        <f>IF(SUM(N8:N15)=0,"-",SUM(N8:N15))</f>
        <v>32</v>
      </c>
      <c r="O7" s="18">
        <f>IF(SUM(O8:O15)=0,"-",SUM(O8:O15))</f>
        <v>16</v>
      </c>
      <c r="P7" s="18">
        <f>IF(SUM(P8:P15)=0,"-",SUM(P8:P15))</f>
        <v>21</v>
      </c>
      <c r="Q7" s="18" t="str">
        <f>IF(SUM(Q8:Q15)=0,"-",SUM(Q8:Q15))</f>
        <v>-</v>
      </c>
      <c r="R7" s="18">
        <f>IF(SUM(R8:R15)=0,"-",SUM(R8:R15))</f>
        <v>4</v>
      </c>
      <c r="S7" s="18">
        <f>IF(SUM(S8:S15)=0,"-",SUM(S8:S15))</f>
        <v>3</v>
      </c>
      <c r="T7" s="18">
        <f>IF(SUM(T8:T15)=0,"-",SUM(T8:T15))</f>
        <v>1</v>
      </c>
      <c r="U7" s="18">
        <f>IF(SUM(U8:U15)=0,"-",SUM(U8:U15))</f>
        <v>45</v>
      </c>
      <c r="V7" s="18">
        <f>IF(SUM(V8:V15)=0,"-",SUM(V8:V15))</f>
        <v>24</v>
      </c>
      <c r="W7" s="18" t="str">
        <f>IF(SUM(W8:W15)=0,"-",SUM(W8:W15))</f>
        <v>-</v>
      </c>
      <c r="X7" s="18">
        <f>IF(SUM(X8:X15)=0,"-",SUM(X8:X15))</f>
        <v>62</v>
      </c>
      <c r="Y7" s="18" t="str">
        <f>IF(SUM(Y8:Y15)=0,"-",SUM(Y8:Y15))</f>
        <v>-</v>
      </c>
      <c r="Z7" s="18" t="str">
        <f>IF(SUM(Z8:Z15)=0,"-",SUM(Z8:Z15))</f>
        <v>-</v>
      </c>
      <c r="AA7" s="20"/>
      <c r="AB7" s="4"/>
      <c r="AC7" s="4"/>
      <c r="AD7" s="4"/>
    </row>
    <row r="8" spans="1:30" ht="13.5" customHeight="1" x14ac:dyDescent="0.5">
      <c r="A8" s="27" t="s">
        <v>25</v>
      </c>
      <c r="B8" s="13" t="str">
        <f>IF(SUM(C8:I8)=0,"-",SUM(C8:I8))</f>
        <v>-</v>
      </c>
      <c r="C8" s="12" t="s">
        <v>16</v>
      </c>
      <c r="D8" s="12" t="s">
        <v>16</v>
      </c>
      <c r="E8" s="12" t="s">
        <v>16</v>
      </c>
      <c r="F8" s="12" t="s">
        <v>16</v>
      </c>
      <c r="G8" s="12" t="s">
        <v>16</v>
      </c>
      <c r="H8" s="12" t="s">
        <v>16</v>
      </c>
      <c r="I8" s="12" t="s">
        <v>16</v>
      </c>
      <c r="J8" s="12">
        <f>IF(SUM(K8:Q8)=0,"-",SUM(K8:Q8))</f>
        <v>27</v>
      </c>
      <c r="K8" s="12" t="s">
        <v>16</v>
      </c>
      <c r="L8" s="12" t="s">
        <v>16</v>
      </c>
      <c r="M8" s="12" t="s">
        <v>16</v>
      </c>
      <c r="N8" s="12">
        <v>9</v>
      </c>
      <c r="O8" s="12">
        <v>6</v>
      </c>
      <c r="P8" s="12">
        <v>12</v>
      </c>
      <c r="Q8" s="12" t="s">
        <v>16</v>
      </c>
      <c r="R8" s="12" t="s">
        <v>16</v>
      </c>
      <c r="S8" s="12" t="s">
        <v>16</v>
      </c>
      <c r="T8" s="12" t="s">
        <v>16</v>
      </c>
      <c r="U8" s="12">
        <v>18</v>
      </c>
      <c r="V8" s="12">
        <v>9</v>
      </c>
      <c r="W8" s="12" t="s">
        <v>16</v>
      </c>
      <c r="X8" s="12">
        <v>23</v>
      </c>
      <c r="Y8" s="12" t="s">
        <v>2</v>
      </c>
      <c r="Z8" s="12" t="s">
        <v>16</v>
      </c>
      <c r="AA8" s="20"/>
      <c r="AB8" s="4"/>
      <c r="AC8" s="4"/>
      <c r="AD8" s="4"/>
    </row>
    <row r="9" spans="1:30" ht="13.5" customHeight="1" x14ac:dyDescent="0.5">
      <c r="A9" s="27" t="s">
        <v>24</v>
      </c>
      <c r="B9" s="12">
        <f>IF(SUM(C9:I9)=0,"-",SUM(C9:I9))</f>
        <v>1</v>
      </c>
      <c r="C9" s="12" t="s">
        <v>16</v>
      </c>
      <c r="D9" s="12">
        <v>1</v>
      </c>
      <c r="E9" s="12" t="s">
        <v>16</v>
      </c>
      <c r="F9" s="12" t="s">
        <v>16</v>
      </c>
      <c r="G9" s="12" t="s">
        <v>16</v>
      </c>
      <c r="H9" s="12" t="s">
        <v>16</v>
      </c>
      <c r="I9" s="12" t="s">
        <v>16</v>
      </c>
      <c r="J9" s="12">
        <f>IF(SUM(K9:Q9)=0,"-",SUM(K9:Q9))</f>
        <v>4</v>
      </c>
      <c r="K9" s="12" t="s">
        <v>16</v>
      </c>
      <c r="L9" s="12">
        <v>1</v>
      </c>
      <c r="M9" s="12" t="s">
        <v>16</v>
      </c>
      <c r="N9" s="12">
        <v>2</v>
      </c>
      <c r="O9" s="12">
        <v>1</v>
      </c>
      <c r="P9" s="12" t="s">
        <v>16</v>
      </c>
      <c r="Q9" s="12" t="s">
        <v>16</v>
      </c>
      <c r="R9" s="12">
        <v>1</v>
      </c>
      <c r="S9" s="12" t="s">
        <v>16</v>
      </c>
      <c r="T9" s="12" t="s">
        <v>16</v>
      </c>
      <c r="U9" s="12">
        <v>4</v>
      </c>
      <c r="V9" s="12" t="s">
        <v>16</v>
      </c>
      <c r="W9" s="12" t="s">
        <v>16</v>
      </c>
      <c r="X9" s="12">
        <v>3</v>
      </c>
      <c r="Y9" s="12" t="s">
        <v>2</v>
      </c>
      <c r="Z9" s="12" t="s">
        <v>16</v>
      </c>
      <c r="AA9" s="20"/>
      <c r="AB9" s="4"/>
      <c r="AC9" s="4"/>
      <c r="AD9" s="4"/>
    </row>
    <row r="10" spans="1:30" ht="13.5" customHeight="1" x14ac:dyDescent="0.5">
      <c r="A10" s="27" t="s">
        <v>23</v>
      </c>
      <c r="B10" s="13" t="str">
        <f>IF(SUM(C10:I10)=0,"-",SUM(C10:I10))</f>
        <v>-</v>
      </c>
      <c r="C10" s="12" t="s">
        <v>16</v>
      </c>
      <c r="D10" s="12" t="s">
        <v>16</v>
      </c>
      <c r="E10" s="12" t="s">
        <v>16</v>
      </c>
      <c r="F10" s="12" t="s">
        <v>16</v>
      </c>
      <c r="G10" s="12" t="s">
        <v>16</v>
      </c>
      <c r="H10" s="12" t="s">
        <v>16</v>
      </c>
      <c r="I10" s="12" t="s">
        <v>16</v>
      </c>
      <c r="J10" s="12">
        <f>IF(SUM(K10:Q10)=0,"-",SUM(K10:Q10))</f>
        <v>3</v>
      </c>
      <c r="K10" s="12" t="s">
        <v>16</v>
      </c>
      <c r="L10" s="12" t="s">
        <v>16</v>
      </c>
      <c r="M10" s="12" t="s">
        <v>16</v>
      </c>
      <c r="N10" s="12" t="s">
        <v>16</v>
      </c>
      <c r="O10" s="12">
        <v>1</v>
      </c>
      <c r="P10" s="12">
        <v>2</v>
      </c>
      <c r="Q10" s="12" t="s">
        <v>16</v>
      </c>
      <c r="R10" s="12" t="s">
        <v>16</v>
      </c>
      <c r="S10" s="12" t="s">
        <v>16</v>
      </c>
      <c r="T10" s="12" t="s">
        <v>16</v>
      </c>
      <c r="U10" s="12">
        <v>2</v>
      </c>
      <c r="V10" s="12" t="s">
        <v>16</v>
      </c>
      <c r="W10" s="12" t="s">
        <v>16</v>
      </c>
      <c r="X10" s="12" t="s">
        <v>16</v>
      </c>
      <c r="Y10" s="12" t="s">
        <v>2</v>
      </c>
      <c r="Z10" s="12" t="s">
        <v>16</v>
      </c>
      <c r="AA10" s="20"/>
      <c r="AB10" s="4"/>
      <c r="AC10" s="4"/>
      <c r="AD10" s="4"/>
    </row>
    <row r="11" spans="1:30" ht="13.5" customHeight="1" x14ac:dyDescent="0.5">
      <c r="A11" s="27" t="s">
        <v>22</v>
      </c>
      <c r="B11" s="13" t="str">
        <f>IF(SUM(C11:I11)=0,"-",SUM(C11:I11))</f>
        <v>-</v>
      </c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16</v>
      </c>
      <c r="H11" s="12" t="s">
        <v>16</v>
      </c>
      <c r="I11" s="12" t="s">
        <v>16</v>
      </c>
      <c r="J11" s="12">
        <f>IF(SUM(K11:Q11)=0,"-",SUM(K11:Q11))</f>
        <v>5</v>
      </c>
      <c r="K11" s="12" t="s">
        <v>16</v>
      </c>
      <c r="L11" s="12">
        <v>2</v>
      </c>
      <c r="M11" s="12" t="s">
        <v>16</v>
      </c>
      <c r="N11" s="12" t="s">
        <v>16</v>
      </c>
      <c r="O11" s="12">
        <v>1</v>
      </c>
      <c r="P11" s="12">
        <v>2</v>
      </c>
      <c r="Q11" s="12" t="s">
        <v>16</v>
      </c>
      <c r="R11" s="12" t="s">
        <v>16</v>
      </c>
      <c r="S11" s="12" t="s">
        <v>16</v>
      </c>
      <c r="T11" s="12" t="s">
        <v>16</v>
      </c>
      <c r="U11" s="12">
        <v>2</v>
      </c>
      <c r="V11" s="12" t="s">
        <v>16</v>
      </c>
      <c r="W11" s="12" t="s">
        <v>16</v>
      </c>
      <c r="X11" s="12">
        <v>1</v>
      </c>
      <c r="Y11" s="12" t="s">
        <v>2</v>
      </c>
      <c r="Z11" s="12" t="s">
        <v>16</v>
      </c>
      <c r="AA11" s="20"/>
      <c r="AB11" s="4"/>
      <c r="AC11" s="4"/>
      <c r="AD11" s="4"/>
    </row>
    <row r="12" spans="1:30" ht="13.5" customHeight="1" x14ac:dyDescent="0.5">
      <c r="A12" s="27" t="s">
        <v>21</v>
      </c>
      <c r="B12" s="12">
        <f>IF(SUM(C12:I12)=0,"-",SUM(C12:I12))</f>
        <v>1</v>
      </c>
      <c r="C12" s="12" t="s">
        <v>16</v>
      </c>
      <c r="D12" s="12">
        <v>1</v>
      </c>
      <c r="E12" s="12" t="s">
        <v>16</v>
      </c>
      <c r="F12" s="12" t="s">
        <v>16</v>
      </c>
      <c r="G12" s="12" t="s">
        <v>16</v>
      </c>
      <c r="H12" s="12" t="s">
        <v>16</v>
      </c>
      <c r="I12" s="12" t="s">
        <v>16</v>
      </c>
      <c r="J12" s="12">
        <f>IF(SUM(K12:Q12)=0,"-",SUM(K12:Q12))</f>
        <v>5</v>
      </c>
      <c r="K12" s="12" t="s">
        <v>16</v>
      </c>
      <c r="L12" s="12">
        <v>2</v>
      </c>
      <c r="M12" s="12" t="s">
        <v>16</v>
      </c>
      <c r="N12" s="12">
        <v>2</v>
      </c>
      <c r="O12" s="12">
        <v>1</v>
      </c>
      <c r="P12" s="12" t="s">
        <v>16</v>
      </c>
      <c r="Q12" s="12" t="s">
        <v>16</v>
      </c>
      <c r="R12" s="12">
        <v>1</v>
      </c>
      <c r="S12" s="12" t="s">
        <v>16</v>
      </c>
      <c r="T12" s="12" t="s">
        <v>16</v>
      </c>
      <c r="U12" s="12">
        <v>2</v>
      </c>
      <c r="V12" s="12" t="s">
        <v>16</v>
      </c>
      <c r="W12" s="12" t="s">
        <v>16</v>
      </c>
      <c r="X12" s="12">
        <v>5</v>
      </c>
      <c r="Y12" s="12" t="s">
        <v>2</v>
      </c>
      <c r="Z12" s="12" t="s">
        <v>16</v>
      </c>
      <c r="AA12" s="20"/>
      <c r="AB12" s="4"/>
      <c r="AC12" s="4"/>
      <c r="AD12" s="4"/>
    </row>
    <row r="13" spans="1:30" ht="13.5" customHeight="1" x14ac:dyDescent="0.5">
      <c r="A13" s="27" t="s">
        <v>20</v>
      </c>
      <c r="B13" s="13">
        <f>IF(SUM(C13:I13)=0,"-",SUM(C13:I13))</f>
        <v>2</v>
      </c>
      <c r="C13" s="12" t="s">
        <v>16</v>
      </c>
      <c r="D13" s="12" t="s">
        <v>16</v>
      </c>
      <c r="E13" s="12" t="s">
        <v>16</v>
      </c>
      <c r="F13" s="12">
        <v>1</v>
      </c>
      <c r="G13" s="12">
        <v>1</v>
      </c>
      <c r="H13" s="12" t="s">
        <v>16</v>
      </c>
      <c r="I13" s="12" t="s">
        <v>16</v>
      </c>
      <c r="J13" s="12">
        <f>IF(SUM(K13:Q13)=0,"-",SUM(K13:Q13))</f>
        <v>18</v>
      </c>
      <c r="K13" s="12" t="s">
        <v>16</v>
      </c>
      <c r="L13" s="12" t="s">
        <v>16</v>
      </c>
      <c r="M13" s="12" t="s">
        <v>16</v>
      </c>
      <c r="N13" s="12">
        <v>10</v>
      </c>
      <c r="O13" s="12">
        <v>3</v>
      </c>
      <c r="P13" s="12">
        <v>5</v>
      </c>
      <c r="Q13" s="12" t="s">
        <v>16</v>
      </c>
      <c r="R13" s="12">
        <v>1</v>
      </c>
      <c r="S13" s="12">
        <v>2</v>
      </c>
      <c r="T13" s="12">
        <v>1</v>
      </c>
      <c r="U13" s="12">
        <v>10</v>
      </c>
      <c r="V13" s="12">
        <v>13</v>
      </c>
      <c r="W13" s="12" t="s">
        <v>16</v>
      </c>
      <c r="X13" s="12">
        <v>11</v>
      </c>
      <c r="Y13" s="12" t="s">
        <v>2</v>
      </c>
      <c r="Z13" s="12" t="s">
        <v>16</v>
      </c>
      <c r="AA13" s="20"/>
      <c r="AB13" s="4"/>
      <c r="AC13" s="4"/>
      <c r="AD13" s="4"/>
    </row>
    <row r="14" spans="1:30" ht="13.5" customHeight="1" x14ac:dyDescent="0.5">
      <c r="A14" s="27" t="s">
        <v>19</v>
      </c>
      <c r="B14" s="13" t="str">
        <f>IF(SUM(C14:I14)=0,"-",SUM(C14:I14))</f>
        <v>-</v>
      </c>
      <c r="C14" s="12" t="s">
        <v>16</v>
      </c>
      <c r="D14" s="12" t="s">
        <v>16</v>
      </c>
      <c r="E14" s="12" t="s">
        <v>16</v>
      </c>
      <c r="F14" s="12" t="s">
        <v>16</v>
      </c>
      <c r="G14" s="12" t="s">
        <v>16</v>
      </c>
      <c r="H14" s="12" t="s">
        <v>16</v>
      </c>
      <c r="I14" s="12" t="s">
        <v>16</v>
      </c>
      <c r="J14" s="12">
        <f>IF(SUM(K14:Q14)=0,"-",SUM(K14:Q14))</f>
        <v>3</v>
      </c>
      <c r="K14" s="12" t="s">
        <v>16</v>
      </c>
      <c r="L14" s="12" t="s">
        <v>16</v>
      </c>
      <c r="M14" s="12" t="s">
        <v>16</v>
      </c>
      <c r="N14" s="12">
        <v>2</v>
      </c>
      <c r="O14" s="12">
        <v>1</v>
      </c>
      <c r="P14" s="12" t="s">
        <v>16</v>
      </c>
      <c r="Q14" s="12" t="s">
        <v>16</v>
      </c>
      <c r="R14" s="12" t="s">
        <v>16</v>
      </c>
      <c r="S14" s="12" t="s">
        <v>16</v>
      </c>
      <c r="T14" s="12" t="s">
        <v>16</v>
      </c>
      <c r="U14" s="12">
        <v>1</v>
      </c>
      <c r="V14" s="12" t="s">
        <v>16</v>
      </c>
      <c r="W14" s="12" t="s">
        <v>16</v>
      </c>
      <c r="X14" s="12">
        <v>2</v>
      </c>
      <c r="Y14" s="12" t="s">
        <v>2</v>
      </c>
      <c r="Z14" s="12" t="s">
        <v>16</v>
      </c>
      <c r="AA14" s="20"/>
      <c r="AB14" s="4"/>
      <c r="AC14" s="4"/>
      <c r="AD14" s="4"/>
    </row>
    <row r="15" spans="1:30" ht="13.5" customHeight="1" x14ac:dyDescent="0.5">
      <c r="A15" s="25" t="s">
        <v>18</v>
      </c>
      <c r="B15" s="12">
        <f>IF(SUM(C15:I15)=0,"-",SUM(C15:I15))</f>
        <v>3</v>
      </c>
      <c r="C15" s="12" t="s">
        <v>16</v>
      </c>
      <c r="D15" s="12">
        <v>1</v>
      </c>
      <c r="E15" s="12" t="s">
        <v>16</v>
      </c>
      <c r="F15" s="12">
        <v>2</v>
      </c>
      <c r="G15" s="12" t="s">
        <v>16</v>
      </c>
      <c r="H15" s="12" t="s">
        <v>16</v>
      </c>
      <c r="I15" s="12" t="s">
        <v>16</v>
      </c>
      <c r="J15" s="12">
        <f>IF(SUM(K15:Q15)=0,"-",SUM(K15:Q15))</f>
        <v>11</v>
      </c>
      <c r="K15" s="12" t="s">
        <v>16</v>
      </c>
      <c r="L15" s="12">
        <v>2</v>
      </c>
      <c r="M15" s="12" t="s">
        <v>16</v>
      </c>
      <c r="N15" s="12">
        <v>7</v>
      </c>
      <c r="O15" s="12">
        <v>2</v>
      </c>
      <c r="P15" s="12" t="s">
        <v>16</v>
      </c>
      <c r="Q15" s="12" t="s">
        <v>16</v>
      </c>
      <c r="R15" s="12">
        <v>1</v>
      </c>
      <c r="S15" s="12">
        <v>1</v>
      </c>
      <c r="T15" s="12" t="s">
        <v>16</v>
      </c>
      <c r="U15" s="12">
        <v>6</v>
      </c>
      <c r="V15" s="12">
        <v>2</v>
      </c>
      <c r="W15" s="12" t="s">
        <v>16</v>
      </c>
      <c r="X15" s="12">
        <v>17</v>
      </c>
      <c r="Y15" s="12" t="s">
        <v>2</v>
      </c>
      <c r="Z15" s="12" t="s">
        <v>16</v>
      </c>
      <c r="AA15" s="20"/>
      <c r="AB15" s="4"/>
      <c r="AC15" s="4"/>
      <c r="AD15" s="4"/>
    </row>
    <row r="16" spans="1:30" ht="13.5" customHeight="1" x14ac:dyDescent="0.5">
      <c r="A16" s="33" t="s">
        <v>17</v>
      </c>
      <c r="B16" s="32">
        <v>29</v>
      </c>
      <c r="C16" s="29">
        <v>1</v>
      </c>
      <c r="D16" s="29">
        <v>3</v>
      </c>
      <c r="E16" s="29">
        <v>1</v>
      </c>
      <c r="F16" s="29">
        <v>19</v>
      </c>
      <c r="G16" s="29">
        <v>5</v>
      </c>
      <c r="H16" s="29" t="s">
        <v>16</v>
      </c>
      <c r="I16" s="29" t="s">
        <v>16</v>
      </c>
      <c r="J16" s="29">
        <v>176</v>
      </c>
      <c r="K16" s="29" t="s">
        <v>16</v>
      </c>
      <c r="L16" s="29">
        <v>1</v>
      </c>
      <c r="M16" s="29" t="s">
        <v>16</v>
      </c>
      <c r="N16" s="29">
        <v>118</v>
      </c>
      <c r="O16" s="29" t="s">
        <v>16</v>
      </c>
      <c r="P16" s="29">
        <v>57</v>
      </c>
      <c r="Q16" s="29" t="s">
        <v>16</v>
      </c>
      <c r="R16" s="29">
        <v>18</v>
      </c>
      <c r="S16" s="29">
        <v>15</v>
      </c>
      <c r="T16" s="29">
        <v>2</v>
      </c>
      <c r="U16" s="29">
        <v>132</v>
      </c>
      <c r="V16" s="29">
        <v>79</v>
      </c>
      <c r="W16" s="29">
        <v>2</v>
      </c>
      <c r="X16" s="29">
        <v>198</v>
      </c>
      <c r="Y16" s="29">
        <v>1</v>
      </c>
      <c r="Z16" s="29">
        <v>5</v>
      </c>
      <c r="AA16" s="20"/>
      <c r="AB16" s="4"/>
      <c r="AC16" s="4"/>
      <c r="AD16" s="4"/>
    </row>
    <row r="17" spans="1:30" ht="28.5" customHeight="1" x14ac:dyDescent="0.2">
      <c r="A17" s="31" t="s">
        <v>15</v>
      </c>
      <c r="B17" s="21">
        <f>B18</f>
        <v>7</v>
      </c>
      <c r="C17" s="21">
        <f>C18</f>
        <v>1</v>
      </c>
      <c r="D17" s="21">
        <f>D18</f>
        <v>5</v>
      </c>
      <c r="E17" s="21" t="str">
        <f>E18</f>
        <v>-</v>
      </c>
      <c r="F17" s="21">
        <f>F18</f>
        <v>1</v>
      </c>
      <c r="G17" s="21" t="str">
        <f>G18</f>
        <v>-</v>
      </c>
      <c r="H17" s="21" t="str">
        <f>H18</f>
        <v>-</v>
      </c>
      <c r="I17" s="21" t="str">
        <f>I18</f>
        <v>-</v>
      </c>
      <c r="J17" s="21">
        <f>J18</f>
        <v>15</v>
      </c>
      <c r="K17" s="21" t="str">
        <f>K18</f>
        <v>-</v>
      </c>
      <c r="L17" s="21">
        <f>L18</f>
        <v>3</v>
      </c>
      <c r="M17" s="21" t="str">
        <f>M18</f>
        <v>-</v>
      </c>
      <c r="N17" s="21">
        <f>N18</f>
        <v>3</v>
      </c>
      <c r="O17" s="21">
        <f>O18</f>
        <v>6</v>
      </c>
      <c r="P17" s="21">
        <f>P18</f>
        <v>2</v>
      </c>
      <c r="Q17" s="21">
        <f>Q18</f>
        <v>1</v>
      </c>
      <c r="R17" s="21">
        <f>R18</f>
        <v>5</v>
      </c>
      <c r="S17" s="21">
        <f>S18</f>
        <v>6</v>
      </c>
      <c r="T17" s="21" t="str">
        <f>T18</f>
        <v>-</v>
      </c>
      <c r="U17" s="21">
        <f>U18</f>
        <v>18</v>
      </c>
      <c r="V17" s="21">
        <f>V18</f>
        <v>3</v>
      </c>
      <c r="W17" s="21" t="str">
        <f>W18</f>
        <v>-</v>
      </c>
      <c r="X17" s="21">
        <f>X18</f>
        <v>22</v>
      </c>
      <c r="Y17" s="21">
        <f>Y18</f>
        <v>5</v>
      </c>
      <c r="Z17" s="21" t="str">
        <f>Z18</f>
        <v>-</v>
      </c>
      <c r="AA17" s="20"/>
      <c r="AB17" s="4"/>
      <c r="AC17" s="4"/>
      <c r="AD17" s="4"/>
    </row>
    <row r="18" spans="1:30" ht="13.5" customHeight="1" x14ac:dyDescent="0.5">
      <c r="A18" s="30" t="s">
        <v>14</v>
      </c>
      <c r="B18" s="29">
        <f>IF(SUM(C18:I18)=0,"-",SUM(C18:I18))</f>
        <v>7</v>
      </c>
      <c r="C18" s="29">
        <f>IF(SUM(C19:C22)=0,"-",SUM(C19:C22))</f>
        <v>1</v>
      </c>
      <c r="D18" s="29">
        <f>IF(SUM(D19:D22)=0,"-",SUM(D19:D22))</f>
        <v>5</v>
      </c>
      <c r="E18" s="29" t="str">
        <f>IF(SUM(E19:E22)=0,"-",SUM(E19:E22))</f>
        <v>-</v>
      </c>
      <c r="F18" s="29">
        <f>IF(SUM(F19:F22)=0,"-",SUM(F19:F22))</f>
        <v>1</v>
      </c>
      <c r="G18" s="29" t="str">
        <f>IF(SUM(G19:G22)=0,"-",SUM(G19:G22))</f>
        <v>-</v>
      </c>
      <c r="H18" s="29" t="str">
        <f>IF(SUM(H19:H22)=0,"-",SUM(H19:H22))</f>
        <v>-</v>
      </c>
      <c r="I18" s="29" t="str">
        <f>IF(SUM(I19:I22)=0,"-",SUM(I19:I22))</f>
        <v>-</v>
      </c>
      <c r="J18" s="29">
        <f>IF(SUM(K18:Q18)=0,"-",SUM(K18:Q18))</f>
        <v>15</v>
      </c>
      <c r="K18" s="29" t="str">
        <f>IF(SUM(K19:K22)=0,"-",SUM(K19:K22))</f>
        <v>-</v>
      </c>
      <c r="L18" s="29">
        <f>IF(SUM(L19:L22)=0,"-",SUM(L19:L22))</f>
        <v>3</v>
      </c>
      <c r="M18" s="29" t="str">
        <f>IF(SUM(M19:M22)=0,"-",SUM(M19:M22))</f>
        <v>-</v>
      </c>
      <c r="N18" s="29">
        <f>IF(SUM(N19:N22)=0,"-",SUM(N19:N22))</f>
        <v>3</v>
      </c>
      <c r="O18" s="29">
        <f>IF(SUM(O19:O22)=0,"-",SUM(O19:O22))</f>
        <v>6</v>
      </c>
      <c r="P18" s="29">
        <f>IF(SUM(P19:P22)=0,"-",SUM(P19:P22))</f>
        <v>2</v>
      </c>
      <c r="Q18" s="29">
        <f>IF(SUM(Q19:Q22)=0,"-",SUM(Q19:Q22))</f>
        <v>1</v>
      </c>
      <c r="R18" s="29">
        <f>IF(SUM(R19:R22)=0,"-",SUM(R19:R22))</f>
        <v>5</v>
      </c>
      <c r="S18" s="29">
        <f>IF(SUM(S19:S22)=0,"-",SUM(S19:S22))</f>
        <v>6</v>
      </c>
      <c r="T18" s="29" t="str">
        <f>IF(SUM(T19:T22)=0,"-",SUM(T19:T22))</f>
        <v>-</v>
      </c>
      <c r="U18" s="29">
        <f>IF(SUM(U19:U22)=0,"-",SUM(U19:U22))</f>
        <v>18</v>
      </c>
      <c r="V18" s="29">
        <f>IF(SUM(V19:V22)=0,"-",SUM(V19:V22))</f>
        <v>3</v>
      </c>
      <c r="W18" s="29" t="str">
        <f>IF(SUM(W19:W22)=0,"-",SUM(W19:W22))</f>
        <v>-</v>
      </c>
      <c r="X18" s="29">
        <f>IF(SUM(X19:X22)=0,"-",SUM(X19:X22))</f>
        <v>22</v>
      </c>
      <c r="Y18" s="29">
        <f>IF(SUM(Y19:Y22)=0,"-",SUM(Y19:Y22))</f>
        <v>5</v>
      </c>
      <c r="Z18" s="29" t="str">
        <f>IF(SUM(Z19:Z22)=0,"-",SUM(Z19:Z22))</f>
        <v>-</v>
      </c>
      <c r="AA18" s="20"/>
      <c r="AB18" s="4"/>
      <c r="AC18" s="4"/>
      <c r="AD18" s="4"/>
    </row>
    <row r="19" spans="1:30" ht="13.5" customHeight="1" x14ac:dyDescent="0.5">
      <c r="A19" s="28" t="s">
        <v>13</v>
      </c>
      <c r="B19" s="24">
        <f>IF(SUM(C19:I19)=0,"-",SUM(C19:I19))</f>
        <v>3</v>
      </c>
      <c r="C19" s="23">
        <v>1</v>
      </c>
      <c r="D19" s="23">
        <v>2</v>
      </c>
      <c r="E19" s="23" t="s">
        <v>2</v>
      </c>
      <c r="F19" s="23" t="s">
        <v>2</v>
      </c>
      <c r="G19" s="23" t="s">
        <v>2</v>
      </c>
      <c r="H19" s="23" t="s">
        <v>2</v>
      </c>
      <c r="I19" s="23" t="s">
        <v>2</v>
      </c>
      <c r="J19" s="23">
        <f>IF(SUM(K19:Q19)=0,"-",SUM(K19:Q19))</f>
        <v>6</v>
      </c>
      <c r="K19" s="23" t="s">
        <v>2</v>
      </c>
      <c r="L19" s="23" t="s">
        <v>2</v>
      </c>
      <c r="M19" s="23" t="s">
        <v>2</v>
      </c>
      <c r="N19" s="23">
        <v>2</v>
      </c>
      <c r="O19" s="23">
        <v>2</v>
      </c>
      <c r="P19" s="23">
        <v>1</v>
      </c>
      <c r="Q19" s="23">
        <v>1</v>
      </c>
      <c r="R19" s="23">
        <v>2</v>
      </c>
      <c r="S19" s="23">
        <v>2</v>
      </c>
      <c r="T19" s="23" t="s">
        <v>2</v>
      </c>
      <c r="U19" s="23">
        <v>7</v>
      </c>
      <c r="V19" s="23">
        <v>2</v>
      </c>
      <c r="W19" s="23" t="s">
        <v>2</v>
      </c>
      <c r="X19" s="23">
        <v>9</v>
      </c>
      <c r="Y19" s="23">
        <v>2</v>
      </c>
      <c r="Z19" s="23" t="s">
        <v>2</v>
      </c>
      <c r="AA19" s="20"/>
      <c r="AB19" s="4"/>
      <c r="AC19" s="4"/>
      <c r="AD19" s="4"/>
    </row>
    <row r="20" spans="1:30" ht="13.5" customHeight="1" x14ac:dyDescent="0.5">
      <c r="A20" s="27" t="s">
        <v>12</v>
      </c>
      <c r="B20" s="24">
        <f>IF(SUM(C20:I20)=0,"-",SUM(C20:I20))</f>
        <v>1</v>
      </c>
      <c r="C20" s="23" t="s">
        <v>2</v>
      </c>
      <c r="D20" s="23">
        <v>1</v>
      </c>
      <c r="E20" s="23" t="s">
        <v>2</v>
      </c>
      <c r="F20" s="23" t="s">
        <v>2</v>
      </c>
      <c r="G20" s="23" t="s">
        <v>2</v>
      </c>
      <c r="H20" s="23" t="s">
        <v>2</v>
      </c>
      <c r="I20" s="23" t="s">
        <v>2</v>
      </c>
      <c r="J20" s="23">
        <f>IF(SUM(K20:Q20)=0,"-",SUM(K20:Q20))</f>
        <v>1</v>
      </c>
      <c r="K20" s="23" t="s">
        <v>2</v>
      </c>
      <c r="L20" s="23" t="s">
        <v>2</v>
      </c>
      <c r="M20" s="23" t="s">
        <v>2</v>
      </c>
      <c r="N20" s="23" t="s">
        <v>2</v>
      </c>
      <c r="O20" s="23">
        <v>1</v>
      </c>
      <c r="P20" s="23" t="s">
        <v>2</v>
      </c>
      <c r="Q20" s="23" t="s">
        <v>2</v>
      </c>
      <c r="R20" s="23">
        <v>1</v>
      </c>
      <c r="S20" s="23">
        <v>1</v>
      </c>
      <c r="T20" s="23" t="s">
        <v>2</v>
      </c>
      <c r="U20" s="23">
        <v>3</v>
      </c>
      <c r="V20" s="23" t="s">
        <v>2</v>
      </c>
      <c r="W20" s="23" t="s">
        <v>2</v>
      </c>
      <c r="X20" s="23">
        <v>4</v>
      </c>
      <c r="Y20" s="23">
        <v>1</v>
      </c>
      <c r="Z20" s="23" t="s">
        <v>2</v>
      </c>
      <c r="AA20" s="20"/>
      <c r="AB20" s="4"/>
      <c r="AC20" s="4"/>
      <c r="AD20" s="4"/>
    </row>
    <row r="21" spans="1:30" ht="13.5" customHeight="1" x14ac:dyDescent="0.5">
      <c r="A21" s="27" t="s">
        <v>11</v>
      </c>
      <c r="B21" s="23">
        <f>IF(SUM(C21:I21)=0,"-",SUM(C21:I21))</f>
        <v>1</v>
      </c>
      <c r="C21" s="23" t="s">
        <v>2</v>
      </c>
      <c r="D21" s="23">
        <v>1</v>
      </c>
      <c r="E21" s="23" t="s">
        <v>2</v>
      </c>
      <c r="F21" s="23" t="s">
        <v>2</v>
      </c>
      <c r="G21" s="23" t="s">
        <v>2</v>
      </c>
      <c r="H21" s="23" t="s">
        <v>2</v>
      </c>
      <c r="I21" s="23" t="s">
        <v>2</v>
      </c>
      <c r="J21" s="23">
        <f>IF(SUM(K21:Q21)=0,"-",SUM(K21:Q21))</f>
        <v>3</v>
      </c>
      <c r="K21" s="23" t="s">
        <v>2</v>
      </c>
      <c r="L21" s="23" t="s">
        <v>2</v>
      </c>
      <c r="M21" s="26" t="s">
        <v>2</v>
      </c>
      <c r="N21" s="23">
        <v>1</v>
      </c>
      <c r="O21" s="23">
        <v>1</v>
      </c>
      <c r="P21" s="23">
        <v>1</v>
      </c>
      <c r="Q21" s="23" t="s">
        <v>2</v>
      </c>
      <c r="R21" s="23">
        <v>1</v>
      </c>
      <c r="S21" s="23">
        <v>1</v>
      </c>
      <c r="T21" s="23" t="s">
        <v>2</v>
      </c>
      <c r="U21" s="23">
        <v>3</v>
      </c>
      <c r="V21" s="23" t="s">
        <v>2</v>
      </c>
      <c r="W21" s="23" t="s">
        <v>2</v>
      </c>
      <c r="X21" s="23">
        <v>4</v>
      </c>
      <c r="Y21" s="23">
        <v>2</v>
      </c>
      <c r="Z21" s="23" t="s">
        <v>2</v>
      </c>
      <c r="AA21" s="20"/>
      <c r="AB21" s="4"/>
      <c r="AC21" s="4"/>
      <c r="AD21" s="4"/>
    </row>
    <row r="22" spans="1:30" ht="13.5" customHeight="1" x14ac:dyDescent="0.5">
      <c r="A22" s="25" t="s">
        <v>10</v>
      </c>
      <c r="B22" s="24">
        <f>IF(SUM(C22:I22)=0,"-",SUM(C22:I22))</f>
        <v>2</v>
      </c>
      <c r="C22" s="23" t="s">
        <v>2</v>
      </c>
      <c r="D22" s="23">
        <v>1</v>
      </c>
      <c r="E22" s="23" t="s">
        <v>2</v>
      </c>
      <c r="F22" s="23">
        <v>1</v>
      </c>
      <c r="G22" s="23" t="s">
        <v>2</v>
      </c>
      <c r="H22" s="23" t="s">
        <v>2</v>
      </c>
      <c r="I22" s="23" t="s">
        <v>2</v>
      </c>
      <c r="J22" s="23">
        <f>IF(SUM(K22:Q22)=0,"-",SUM(K22:Q22))</f>
        <v>5</v>
      </c>
      <c r="K22" s="23" t="s">
        <v>2</v>
      </c>
      <c r="L22" s="23">
        <v>3</v>
      </c>
      <c r="M22" s="23" t="s">
        <v>2</v>
      </c>
      <c r="N22" s="23" t="s">
        <v>2</v>
      </c>
      <c r="O22" s="23">
        <v>2</v>
      </c>
      <c r="P22" s="23" t="s">
        <v>2</v>
      </c>
      <c r="Q22" s="23" t="s">
        <v>2</v>
      </c>
      <c r="R22" s="23">
        <v>1</v>
      </c>
      <c r="S22" s="23">
        <v>2</v>
      </c>
      <c r="T22" s="23" t="s">
        <v>2</v>
      </c>
      <c r="U22" s="23">
        <v>5</v>
      </c>
      <c r="V22" s="23">
        <v>1</v>
      </c>
      <c r="W22" s="23" t="s">
        <v>2</v>
      </c>
      <c r="X22" s="23">
        <v>5</v>
      </c>
      <c r="Y22" s="23" t="s">
        <v>2</v>
      </c>
      <c r="Z22" s="23" t="s">
        <v>2</v>
      </c>
      <c r="AA22" s="20"/>
      <c r="AB22" s="4"/>
      <c r="AC22" s="4"/>
      <c r="AD22" s="4"/>
    </row>
    <row r="23" spans="1:30" ht="28.5" customHeight="1" x14ac:dyDescent="0.2">
      <c r="A23" s="22" t="s">
        <v>9</v>
      </c>
      <c r="B23" s="21">
        <f>B24</f>
        <v>5</v>
      </c>
      <c r="C23" s="21" t="str">
        <f>C24</f>
        <v>-</v>
      </c>
      <c r="D23" s="21">
        <f>D24</f>
        <v>4</v>
      </c>
      <c r="E23" s="21" t="str">
        <f>E24</f>
        <v>-</v>
      </c>
      <c r="F23" s="21">
        <f>F24</f>
        <v>1</v>
      </c>
      <c r="G23" s="21" t="str">
        <f>G24</f>
        <v>-</v>
      </c>
      <c r="H23" s="21" t="str">
        <f>H24</f>
        <v>-</v>
      </c>
      <c r="I23" s="21" t="str">
        <f>I24</f>
        <v>-</v>
      </c>
      <c r="J23" s="21">
        <f>J24</f>
        <v>12</v>
      </c>
      <c r="K23" s="21">
        <f>K24</f>
        <v>1</v>
      </c>
      <c r="L23" s="21">
        <f>L24</f>
        <v>5</v>
      </c>
      <c r="M23" s="21" t="str">
        <f>M24</f>
        <v>-</v>
      </c>
      <c r="N23" s="21">
        <f>N24</f>
        <v>2</v>
      </c>
      <c r="O23" s="21">
        <f>O24</f>
        <v>4</v>
      </c>
      <c r="P23" s="21" t="str">
        <f>P24</f>
        <v>-</v>
      </c>
      <c r="Q23" s="21" t="str">
        <f>Q24</f>
        <v>-</v>
      </c>
      <c r="R23" s="21">
        <f>R24</f>
        <v>5</v>
      </c>
      <c r="S23" s="21">
        <f>S24</f>
        <v>126</v>
      </c>
      <c r="T23" s="21" t="str">
        <f>T24</f>
        <v>-</v>
      </c>
      <c r="U23" s="21">
        <f>U24</f>
        <v>8</v>
      </c>
      <c r="V23" s="21">
        <f>V24</f>
        <v>5</v>
      </c>
      <c r="W23" s="21" t="str">
        <f>W24</f>
        <v>-</v>
      </c>
      <c r="X23" s="21">
        <f>X24</f>
        <v>14</v>
      </c>
      <c r="Y23" s="21">
        <f>Y24</f>
        <v>2</v>
      </c>
      <c r="Z23" s="21" t="str">
        <f>Z24</f>
        <v>-</v>
      </c>
      <c r="AA23" s="20"/>
      <c r="AB23" s="4"/>
      <c r="AC23" s="4"/>
      <c r="AD23" s="4"/>
    </row>
    <row r="24" spans="1:30" s="8" customFormat="1" ht="13.5" customHeight="1" x14ac:dyDescent="0.5">
      <c r="A24" s="19" t="s">
        <v>8</v>
      </c>
      <c r="B24" s="18">
        <f>IF(SUM(C24:I24)=0,"-",SUM(C24:I24))</f>
        <v>5</v>
      </c>
      <c r="C24" s="18" t="str">
        <f>IF(SUM(C25:C29)=0,"-",SUM(C25:C29))</f>
        <v>-</v>
      </c>
      <c r="D24" s="18">
        <f>IF(SUM(D25:D29)=0,"-",SUM(D25:D29))</f>
        <v>4</v>
      </c>
      <c r="E24" s="18" t="str">
        <f>IF(SUM(E25:E29)=0,"-",SUM(E25:E29))</f>
        <v>-</v>
      </c>
      <c r="F24" s="18">
        <f>IF(SUM(F25:F29)=0,"-",SUM(F25:F29))</f>
        <v>1</v>
      </c>
      <c r="G24" s="18" t="str">
        <f>IF(SUM(G25:G29)=0,"-",SUM(G25:G29))</f>
        <v>-</v>
      </c>
      <c r="H24" s="18" t="str">
        <f>IF(SUM(H25:H29)=0,"-",SUM(H25:H29))</f>
        <v>-</v>
      </c>
      <c r="I24" s="18" t="str">
        <f>IF(SUM(I25:I29)=0,"-",SUM(I25:I29))</f>
        <v>-</v>
      </c>
      <c r="J24" s="18">
        <f>IF(SUM(J25:J29)=0,"-",SUM(J25:J29))</f>
        <v>12</v>
      </c>
      <c r="K24" s="18">
        <f>IF(SUM(K25:K29)=0,"-",SUM(K25:K29))</f>
        <v>1</v>
      </c>
      <c r="L24" s="18">
        <f>IF(SUM(L25:L29)=0,"-",SUM(L25:L29))</f>
        <v>5</v>
      </c>
      <c r="M24" s="18" t="str">
        <f>IF(SUM(M25:M29)=0,"-",SUM(M25:M29))</f>
        <v>-</v>
      </c>
      <c r="N24" s="18">
        <f>IF(SUM(N25:N29)=0,"-",SUM(N25:N29))</f>
        <v>2</v>
      </c>
      <c r="O24" s="18">
        <f>IF(SUM(O25:O29)=0,"-",SUM(O25:O29))</f>
        <v>4</v>
      </c>
      <c r="P24" s="18" t="str">
        <f>IF(SUM(P25:P29)=0,"-",SUM(P25:P29))</f>
        <v>-</v>
      </c>
      <c r="Q24" s="18" t="str">
        <f>IF(SUM(Q25:Q29)=0,"-",SUM(Q25:Q29))</f>
        <v>-</v>
      </c>
      <c r="R24" s="18">
        <f>IF(SUM(R25:R29)=0,"-",SUM(R25:R29))</f>
        <v>5</v>
      </c>
      <c r="S24" s="18">
        <f>IF(SUM(S25:S29)=0,"-",SUM(S25:S29))</f>
        <v>126</v>
      </c>
      <c r="T24" s="18" t="str">
        <f>IF(SUM(T25:T29)=0,"-",SUM(T25:T29))</f>
        <v>-</v>
      </c>
      <c r="U24" s="18">
        <f>IF(SUM(U25:U29)=0,"-",SUM(U25:U29))</f>
        <v>8</v>
      </c>
      <c r="V24" s="18">
        <f>IF(SUM(V25:V29)=0,"-",SUM(V25:V29))</f>
        <v>5</v>
      </c>
      <c r="W24" s="18" t="str">
        <f>IF(SUM(W25:W29)=0,"-",SUM(W25:W29))</f>
        <v>-</v>
      </c>
      <c r="X24" s="18">
        <f>IF(SUM(X25:X29)=0,"-",SUM(X25:X29))</f>
        <v>14</v>
      </c>
      <c r="Y24" s="18">
        <f>IF(SUM(Y25:Y29)=0,"-",SUM(Y25:Y29))</f>
        <v>2</v>
      </c>
      <c r="Z24" s="18" t="str">
        <f>IF(SUM(Z25:Z29)=0,"-",SUM(Z25:Z29))</f>
        <v>-</v>
      </c>
      <c r="AA24" s="16"/>
      <c r="AB24" s="9"/>
      <c r="AC24" s="9"/>
      <c r="AD24" s="9"/>
    </row>
    <row r="25" spans="1:30" s="8" customFormat="1" ht="13.5" customHeight="1" x14ac:dyDescent="0.5">
      <c r="A25" s="17" t="s">
        <v>7</v>
      </c>
      <c r="B25" s="13">
        <f>IF(SUM(C25:I25)=0,"-",SUM(C25:I25))</f>
        <v>2</v>
      </c>
      <c r="C25" s="12" t="s">
        <v>2</v>
      </c>
      <c r="D25" s="12">
        <v>1</v>
      </c>
      <c r="E25" s="12" t="s">
        <v>2</v>
      </c>
      <c r="F25" s="12">
        <v>1</v>
      </c>
      <c r="G25" s="12" t="s">
        <v>2</v>
      </c>
      <c r="H25" s="12" t="s">
        <v>2</v>
      </c>
      <c r="I25" s="12" t="s">
        <v>2</v>
      </c>
      <c r="J25" s="12">
        <f>IF(SUM(K25:Q25)=0,"-",SUM(K25:Q25))</f>
        <v>4</v>
      </c>
      <c r="K25" s="12" t="s">
        <v>2</v>
      </c>
      <c r="L25" s="12">
        <v>1</v>
      </c>
      <c r="M25" s="12" t="s">
        <v>2</v>
      </c>
      <c r="N25" s="12">
        <v>2</v>
      </c>
      <c r="O25" s="12">
        <v>1</v>
      </c>
      <c r="P25" s="12" t="s">
        <v>2</v>
      </c>
      <c r="Q25" s="12" t="s">
        <v>2</v>
      </c>
      <c r="R25" s="12">
        <v>2</v>
      </c>
      <c r="S25" s="12">
        <v>60</v>
      </c>
      <c r="T25" s="12" t="s">
        <v>2</v>
      </c>
      <c r="U25" s="12">
        <v>4</v>
      </c>
      <c r="V25" s="12">
        <v>4</v>
      </c>
      <c r="W25" s="12" t="s">
        <v>2</v>
      </c>
      <c r="X25" s="12">
        <v>7</v>
      </c>
      <c r="Y25" s="12">
        <v>2</v>
      </c>
      <c r="Z25" s="12"/>
      <c r="AA25" s="16"/>
      <c r="AB25" s="9"/>
      <c r="AC25" s="9"/>
      <c r="AD25" s="9"/>
    </row>
    <row r="26" spans="1:30" s="8" customFormat="1" ht="13.5" customHeight="1" x14ac:dyDescent="0.5">
      <c r="A26" s="15" t="s">
        <v>6</v>
      </c>
      <c r="B26" s="13" t="str">
        <f>IF(SUM(C26:I26)=0,"-",SUM(C26:I26))</f>
        <v>-</v>
      </c>
      <c r="C26" s="12" t="s">
        <v>2</v>
      </c>
      <c r="D26" s="12" t="s">
        <v>2</v>
      </c>
      <c r="E26" s="12" t="s">
        <v>2</v>
      </c>
      <c r="F26" s="12" t="s">
        <v>2</v>
      </c>
      <c r="G26" s="12" t="s">
        <v>2</v>
      </c>
      <c r="H26" s="12" t="s">
        <v>2</v>
      </c>
      <c r="I26" s="12" t="s">
        <v>2</v>
      </c>
      <c r="J26" s="12">
        <f>IF(SUM(K26:Q26)=0,"-",SUM(K26:Q26))</f>
        <v>3</v>
      </c>
      <c r="K26" s="12" t="s">
        <v>2</v>
      </c>
      <c r="L26" s="12">
        <v>2</v>
      </c>
      <c r="M26" s="12" t="s">
        <v>2</v>
      </c>
      <c r="N26" s="12" t="s">
        <v>2</v>
      </c>
      <c r="O26" s="12">
        <v>1</v>
      </c>
      <c r="P26" s="12" t="s">
        <v>2</v>
      </c>
      <c r="Q26" s="12" t="s">
        <v>2</v>
      </c>
      <c r="R26" s="12" t="s">
        <v>2</v>
      </c>
      <c r="S26" s="12" t="s">
        <v>2</v>
      </c>
      <c r="T26" s="12" t="s">
        <v>2</v>
      </c>
      <c r="U26" s="12">
        <v>2</v>
      </c>
      <c r="V26" s="12">
        <v>1</v>
      </c>
      <c r="W26" s="12" t="s">
        <v>2</v>
      </c>
      <c r="X26" s="12">
        <v>3</v>
      </c>
      <c r="Y26" s="12" t="s">
        <v>2</v>
      </c>
      <c r="Z26" s="12" t="s">
        <v>2</v>
      </c>
      <c r="AA26" s="16"/>
      <c r="AB26" s="9"/>
      <c r="AC26" s="9"/>
      <c r="AD26" s="9"/>
    </row>
    <row r="27" spans="1:30" s="8" customFormat="1" ht="13.5" customHeight="1" x14ac:dyDescent="0.5">
      <c r="A27" s="15" t="s">
        <v>5</v>
      </c>
      <c r="B27" s="13">
        <f>IF(SUM(C27:I27)=0,"-",SUM(C27:I27))</f>
        <v>1</v>
      </c>
      <c r="C27" s="12" t="s">
        <v>2</v>
      </c>
      <c r="D27" s="12">
        <v>1</v>
      </c>
      <c r="E27" s="12" t="s">
        <v>2</v>
      </c>
      <c r="F27" s="12" t="s">
        <v>2</v>
      </c>
      <c r="G27" s="12" t="s">
        <v>2</v>
      </c>
      <c r="H27" s="12" t="s">
        <v>2</v>
      </c>
      <c r="I27" s="12" t="s">
        <v>2</v>
      </c>
      <c r="J27" s="12">
        <f>IF(SUM(K27:Q27)=0,"-",SUM(K27:Q27))</f>
        <v>1</v>
      </c>
      <c r="K27" s="12" t="s">
        <v>2</v>
      </c>
      <c r="L27" s="12" t="s">
        <v>2</v>
      </c>
      <c r="M27" s="12" t="s">
        <v>2</v>
      </c>
      <c r="N27" s="12" t="s">
        <v>2</v>
      </c>
      <c r="O27" s="12">
        <v>1</v>
      </c>
      <c r="P27" s="12" t="s">
        <v>2</v>
      </c>
      <c r="Q27" s="12" t="s">
        <v>2</v>
      </c>
      <c r="R27" s="12">
        <v>1</v>
      </c>
      <c r="S27" s="12">
        <v>24</v>
      </c>
      <c r="T27" s="12" t="s">
        <v>2</v>
      </c>
      <c r="U27" s="12">
        <v>1</v>
      </c>
      <c r="V27" s="12" t="s">
        <v>2</v>
      </c>
      <c r="W27" s="12" t="s">
        <v>2</v>
      </c>
      <c r="X27" s="12">
        <v>1</v>
      </c>
      <c r="Y27" s="12" t="s">
        <v>2</v>
      </c>
      <c r="Z27" s="12" t="s">
        <v>2</v>
      </c>
      <c r="AA27" s="16"/>
      <c r="AB27" s="9"/>
      <c r="AC27" s="9"/>
      <c r="AD27" s="9"/>
    </row>
    <row r="28" spans="1:30" s="8" customFormat="1" ht="12.75" customHeight="1" x14ac:dyDescent="0.5">
      <c r="A28" s="15" t="s">
        <v>4</v>
      </c>
      <c r="B28" s="13">
        <f>IF(SUM(C28:I28)=0,"-",SUM(C28:I28))</f>
        <v>1</v>
      </c>
      <c r="C28" s="12" t="s">
        <v>2</v>
      </c>
      <c r="D28" s="12">
        <v>1</v>
      </c>
      <c r="E28" s="12" t="s">
        <v>2</v>
      </c>
      <c r="F28" s="12" t="s">
        <v>2</v>
      </c>
      <c r="G28" s="12" t="s">
        <v>2</v>
      </c>
      <c r="H28" s="12" t="s">
        <v>2</v>
      </c>
      <c r="I28" s="12" t="s">
        <v>2</v>
      </c>
      <c r="J28" s="12">
        <f>IF(SUM(K28:Q28)=0,"-",SUM(K28:Q28))</f>
        <v>1</v>
      </c>
      <c r="K28" s="12" t="s">
        <v>2</v>
      </c>
      <c r="L28" s="12">
        <v>1</v>
      </c>
      <c r="M28" s="12" t="s">
        <v>2</v>
      </c>
      <c r="N28" s="12" t="s">
        <v>2</v>
      </c>
      <c r="O28" s="12" t="s">
        <v>2</v>
      </c>
      <c r="P28" s="12" t="s">
        <v>2</v>
      </c>
      <c r="Q28" s="12" t="s">
        <v>2</v>
      </c>
      <c r="R28" s="12">
        <v>1</v>
      </c>
      <c r="S28" s="12">
        <v>10</v>
      </c>
      <c r="T28" s="12" t="s">
        <v>2</v>
      </c>
      <c r="U28" s="12" t="s">
        <v>2</v>
      </c>
      <c r="V28" s="12" t="s">
        <v>2</v>
      </c>
      <c r="W28" s="12" t="s">
        <v>2</v>
      </c>
      <c r="X28" s="12">
        <v>2</v>
      </c>
      <c r="Y28" s="12" t="s">
        <v>2</v>
      </c>
      <c r="Z28" s="12" t="s">
        <v>2</v>
      </c>
      <c r="AA28" s="9"/>
      <c r="AB28" s="9"/>
      <c r="AC28" s="9"/>
      <c r="AD28" s="9"/>
    </row>
    <row r="29" spans="1:30" s="8" customFormat="1" ht="16" x14ac:dyDescent="0.5">
      <c r="A29" s="14" t="s">
        <v>3</v>
      </c>
      <c r="B29" s="13">
        <f>IF(SUM(C29:I29)=0,"-",SUM(C29:I29))</f>
        <v>1</v>
      </c>
      <c r="C29" s="12" t="s">
        <v>2</v>
      </c>
      <c r="D29" s="12">
        <v>1</v>
      </c>
      <c r="E29" s="12" t="s">
        <v>2</v>
      </c>
      <c r="F29" s="12" t="s">
        <v>2</v>
      </c>
      <c r="G29" s="12" t="s">
        <v>2</v>
      </c>
      <c r="H29" s="12" t="s">
        <v>2</v>
      </c>
      <c r="I29" s="12" t="s">
        <v>2</v>
      </c>
      <c r="J29" s="12">
        <f>IF(SUM(K29:Q29)=0,"-",SUM(K29:Q29))</f>
        <v>3</v>
      </c>
      <c r="K29" s="12">
        <v>1</v>
      </c>
      <c r="L29" s="12">
        <v>1</v>
      </c>
      <c r="M29" s="12" t="s">
        <v>2</v>
      </c>
      <c r="N29" s="12" t="s">
        <v>2</v>
      </c>
      <c r="O29" s="12">
        <v>1</v>
      </c>
      <c r="P29" s="12" t="s">
        <v>2</v>
      </c>
      <c r="Q29" s="12" t="s">
        <v>2</v>
      </c>
      <c r="R29" s="12">
        <v>1</v>
      </c>
      <c r="S29" s="12">
        <v>32</v>
      </c>
      <c r="T29" s="12" t="s">
        <v>2</v>
      </c>
      <c r="U29" s="12">
        <v>1</v>
      </c>
      <c r="V29" s="12" t="s">
        <v>2</v>
      </c>
      <c r="W29" s="12" t="s">
        <v>2</v>
      </c>
      <c r="X29" s="12">
        <v>1</v>
      </c>
      <c r="Y29" s="12" t="s">
        <v>2</v>
      </c>
      <c r="Z29" s="12" t="s">
        <v>2</v>
      </c>
      <c r="AA29" s="9"/>
      <c r="AB29" s="9"/>
      <c r="AC29" s="9"/>
      <c r="AD29" s="9"/>
    </row>
    <row r="30" spans="1:30" s="8" customFormat="1" ht="16" x14ac:dyDescent="0.5">
      <c r="A30" s="11" t="s">
        <v>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9"/>
      <c r="AB30" s="9"/>
      <c r="AC30" s="9"/>
      <c r="AD30" s="9"/>
    </row>
    <row r="31" spans="1:30" ht="16" x14ac:dyDescent="0.5">
      <c r="A31" s="7" t="s">
        <v>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4"/>
      <c r="AB31" s="4"/>
      <c r="AC31" s="4"/>
      <c r="AD31" s="4"/>
    </row>
    <row r="32" spans="1:30" ht="16" x14ac:dyDescent="0.5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4"/>
      <c r="AB32" s="4"/>
      <c r="AC32" s="4"/>
      <c r="AD32" s="4"/>
    </row>
    <row r="33" spans="1:30" ht="16" x14ac:dyDescent="0.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4"/>
      <c r="AB33" s="4"/>
      <c r="AC33" s="4"/>
      <c r="AD33" s="4"/>
    </row>
    <row r="34" spans="1:30" x14ac:dyDescent="0.2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B34" s="4"/>
      <c r="AC34" s="4"/>
      <c r="AD34" s="4"/>
    </row>
    <row r="35" spans="1:30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B35" s="4"/>
      <c r="AC35" s="4"/>
      <c r="AD35" s="4"/>
    </row>
    <row r="36" spans="1:30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B36" s="4"/>
      <c r="AC36" s="4"/>
      <c r="AD36" s="4"/>
    </row>
  </sheetData>
  <mergeCells count="24">
    <mergeCell ref="R2:R4"/>
    <mergeCell ref="S2:T3"/>
    <mergeCell ref="U2:U4"/>
    <mergeCell ref="Y2:Y4"/>
    <mergeCell ref="V2:V4"/>
    <mergeCell ref="Z2:Z4"/>
    <mergeCell ref="X2:X4"/>
    <mergeCell ref="W2:W4"/>
    <mergeCell ref="F3:F4"/>
    <mergeCell ref="G3:G4"/>
    <mergeCell ref="J2:Q2"/>
    <mergeCell ref="L3:M3"/>
    <mergeCell ref="B2:I2"/>
    <mergeCell ref="Q3:Q4"/>
    <mergeCell ref="B3:B4"/>
    <mergeCell ref="C3:C4"/>
    <mergeCell ref="D3:E3"/>
    <mergeCell ref="H3:H4"/>
    <mergeCell ref="O3:O4"/>
    <mergeCell ref="P3:P4"/>
    <mergeCell ref="I3:I4"/>
    <mergeCell ref="J3:J4"/>
    <mergeCell ref="K3:K4"/>
    <mergeCell ref="N3:N4"/>
  </mergeCells>
  <phoneticPr fontId="2"/>
  <pageMargins left="0.78740157480314965" right="0.78740157480314965" top="0.78740157480314965" bottom="0.78740157480314965" header="0.51181102362204722" footer="0.51181102362204722"/>
  <pageSetup paperSize="9" scale="71" fitToWidth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showGridLines="0" view="pageBreakPreview" zoomScaleNormal="25" zoomScaleSheetLayoutView="100" workbookViewId="0">
      <pane xSplit="1" ySplit="6" topLeftCell="B13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8.26953125" defaultRowHeight="13" x14ac:dyDescent="0.2"/>
  <cols>
    <col min="1" max="1" width="16.453125" style="80" customWidth="1"/>
    <col min="2" max="2" width="7.81640625" style="80" customWidth="1"/>
    <col min="3" max="3" width="9.54296875" style="83" customWidth="1"/>
    <col min="4" max="4" width="6.90625" style="80" customWidth="1"/>
    <col min="5" max="5" width="9.54296875" style="83" customWidth="1"/>
    <col min="6" max="6" width="6.90625" style="80" customWidth="1"/>
    <col min="7" max="7" width="9.54296875" style="83" customWidth="1"/>
    <col min="8" max="8" width="6.7265625" style="80" customWidth="1"/>
    <col min="9" max="9" width="9.54296875" style="83" customWidth="1"/>
    <col min="10" max="10" width="7.1796875" style="80" customWidth="1"/>
    <col min="11" max="11" width="9.54296875" style="83" customWidth="1"/>
    <col min="12" max="12" width="4.6328125" style="80" customWidth="1"/>
    <col min="13" max="13" width="7.6328125" style="83" customWidth="1"/>
    <col min="14" max="14" width="4.7265625" style="80" customWidth="1"/>
    <col min="15" max="15" width="9.453125" style="83" customWidth="1"/>
    <col min="16" max="16" width="6.54296875" style="80" customWidth="1"/>
    <col min="17" max="17" width="9.54296875" style="83" customWidth="1"/>
    <col min="18" max="18" width="5.08984375" style="80" customWidth="1"/>
    <col min="19" max="19" width="9.54296875" style="83" customWidth="1"/>
    <col min="20" max="20" width="4.7265625" style="80" customWidth="1"/>
    <col min="21" max="21" width="9.453125" style="83" customWidth="1"/>
    <col min="22" max="22" width="5.453125" style="80" customWidth="1"/>
    <col min="23" max="23" width="9.453125" style="82" customWidth="1"/>
    <col min="24" max="24" width="15.90625" style="81" customWidth="1"/>
    <col min="25" max="16384" width="8.26953125" style="80"/>
  </cols>
  <sheetData>
    <row r="1" spans="1:25" ht="18.75" customHeight="1" x14ac:dyDescent="0.6">
      <c r="A1" s="172" t="s">
        <v>78</v>
      </c>
      <c r="B1" s="171"/>
      <c r="C1" s="171"/>
      <c r="D1" s="171"/>
      <c r="E1" s="171"/>
      <c r="F1" s="171"/>
      <c r="G1" s="87"/>
      <c r="H1" s="88"/>
      <c r="I1" s="87"/>
      <c r="J1" s="88"/>
      <c r="K1" s="87"/>
      <c r="L1" s="88"/>
      <c r="M1" s="87"/>
      <c r="N1" s="88"/>
      <c r="O1" s="87"/>
      <c r="P1" s="88"/>
      <c r="Q1" s="87"/>
      <c r="R1" s="88"/>
      <c r="S1" s="170" t="s">
        <v>77</v>
      </c>
      <c r="T1" s="170"/>
      <c r="U1" s="170"/>
      <c r="V1" s="170"/>
      <c r="W1" s="170"/>
      <c r="X1" s="86"/>
    </row>
    <row r="2" spans="1:25" ht="15" customHeight="1" x14ac:dyDescent="0.5">
      <c r="A2" s="162"/>
      <c r="B2" s="169" t="s">
        <v>76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7"/>
      <c r="P2" s="166" t="s">
        <v>75</v>
      </c>
      <c r="Q2" s="165"/>
      <c r="R2" s="165"/>
      <c r="S2" s="165"/>
      <c r="T2" s="165"/>
      <c r="U2" s="165"/>
      <c r="V2" s="165"/>
      <c r="W2" s="164"/>
      <c r="X2" s="163"/>
    </row>
    <row r="3" spans="1:25" ht="15" customHeight="1" x14ac:dyDescent="0.5">
      <c r="A3" s="162"/>
      <c r="B3" s="156" t="s">
        <v>74</v>
      </c>
      <c r="C3" s="156"/>
      <c r="D3" s="161" t="s">
        <v>73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59"/>
      <c r="P3" s="161" t="s">
        <v>72</v>
      </c>
      <c r="Q3" s="160"/>
      <c r="R3" s="160"/>
      <c r="S3" s="160"/>
      <c r="T3" s="160"/>
      <c r="U3" s="159"/>
      <c r="V3" s="150" t="s">
        <v>71</v>
      </c>
      <c r="W3" s="158"/>
      <c r="X3" s="157"/>
    </row>
    <row r="4" spans="1:25" s="142" customFormat="1" ht="15" customHeight="1" x14ac:dyDescent="0.5">
      <c r="A4" s="137"/>
      <c r="B4" s="156"/>
      <c r="C4" s="155"/>
      <c r="D4" s="154" t="s">
        <v>38</v>
      </c>
      <c r="E4" s="153"/>
      <c r="F4" s="154" t="s">
        <v>70</v>
      </c>
      <c r="G4" s="153"/>
      <c r="H4" s="152" t="s">
        <v>46</v>
      </c>
      <c r="I4" s="151"/>
      <c r="J4" s="150" t="s">
        <v>69</v>
      </c>
      <c r="K4" s="148"/>
      <c r="L4" s="150" t="s">
        <v>68</v>
      </c>
      <c r="M4" s="148"/>
      <c r="N4" s="149" t="s">
        <v>67</v>
      </c>
      <c r="O4" s="148"/>
      <c r="P4" s="147" t="s">
        <v>66</v>
      </c>
      <c r="Q4" s="146"/>
      <c r="R4" s="145" t="s">
        <v>65</v>
      </c>
      <c r="S4" s="138"/>
      <c r="T4" s="145" t="s">
        <v>64</v>
      </c>
      <c r="U4" s="138"/>
      <c r="V4" s="144"/>
      <c r="W4" s="143"/>
      <c r="X4" s="131" t="s">
        <v>63</v>
      </c>
    </row>
    <row r="5" spans="1:25" s="130" customFormat="1" ht="15" customHeight="1" x14ac:dyDescent="0.5">
      <c r="A5" s="141"/>
      <c r="B5" s="140" t="s">
        <v>61</v>
      </c>
      <c r="C5" s="136" t="s">
        <v>62</v>
      </c>
      <c r="D5" s="133" t="s">
        <v>61</v>
      </c>
      <c r="E5" s="136" t="s">
        <v>62</v>
      </c>
      <c r="F5" s="133" t="s">
        <v>61</v>
      </c>
      <c r="G5" s="136" t="s">
        <v>62</v>
      </c>
      <c r="H5" s="133" t="s">
        <v>61</v>
      </c>
      <c r="I5" s="136" t="s">
        <v>62</v>
      </c>
      <c r="J5" s="133" t="s">
        <v>61</v>
      </c>
      <c r="K5" s="139" t="s">
        <v>62</v>
      </c>
      <c r="L5" s="133" t="s">
        <v>61</v>
      </c>
      <c r="M5" s="139" t="s">
        <v>62</v>
      </c>
      <c r="N5" s="138" t="s">
        <v>61</v>
      </c>
      <c r="O5" s="136" t="s">
        <v>62</v>
      </c>
      <c r="P5" s="137" t="s">
        <v>61</v>
      </c>
      <c r="Q5" s="136" t="s">
        <v>62</v>
      </c>
      <c r="R5" s="135" t="s">
        <v>61</v>
      </c>
      <c r="S5" s="134" t="s">
        <v>62</v>
      </c>
      <c r="T5" s="135" t="s">
        <v>61</v>
      </c>
      <c r="U5" s="134" t="s">
        <v>62</v>
      </c>
      <c r="V5" s="133" t="s">
        <v>61</v>
      </c>
      <c r="W5" s="132" t="s">
        <v>60</v>
      </c>
      <c r="X5" s="131"/>
    </row>
    <row r="6" spans="1:25" s="122" customFormat="1" ht="15" customHeight="1" x14ac:dyDescent="0.5">
      <c r="A6" s="129" t="s">
        <v>28</v>
      </c>
      <c r="B6" s="126">
        <v>6910</v>
      </c>
      <c r="C6" s="125">
        <v>129.11061285500747</v>
      </c>
      <c r="D6" s="126">
        <v>562</v>
      </c>
      <c r="E6" s="125">
        <v>10.500747384155455</v>
      </c>
      <c r="F6" s="126">
        <v>52703</v>
      </c>
      <c r="G6" s="125">
        <v>984.73467862481311</v>
      </c>
      <c r="H6" s="126">
        <v>22206</v>
      </c>
      <c r="I6" s="128">
        <v>414.91031390134532</v>
      </c>
      <c r="J6" s="126">
        <v>20124</v>
      </c>
      <c r="K6" s="125">
        <v>376.00896860986546</v>
      </c>
      <c r="L6" s="126">
        <v>232</v>
      </c>
      <c r="M6" s="125">
        <v>4.3348281016442449</v>
      </c>
      <c r="N6" s="127">
        <v>94</v>
      </c>
      <c r="O6" s="125">
        <v>1.7563527653213753</v>
      </c>
      <c r="P6" s="126">
        <v>3380</v>
      </c>
      <c r="Q6" s="125">
        <v>63.153961136023923</v>
      </c>
      <c r="R6" s="126">
        <v>5898</v>
      </c>
      <c r="S6" s="125">
        <v>110.20179372197309</v>
      </c>
      <c r="T6" s="126">
        <v>631</v>
      </c>
      <c r="U6" s="125">
        <v>11.78998505231689</v>
      </c>
      <c r="V6" s="126">
        <v>2968</v>
      </c>
      <c r="W6" s="125">
        <v>55.455904334828105</v>
      </c>
      <c r="X6" s="124">
        <v>5348768</v>
      </c>
      <c r="Y6" s="123"/>
    </row>
    <row r="7" spans="1:25" s="111" customFormat="1" ht="30.75" customHeight="1" x14ac:dyDescent="0.2">
      <c r="A7" s="22" t="s">
        <v>59</v>
      </c>
      <c r="B7" s="119">
        <f>IF(SUM(B8,B17)=0,"-",SUM(B8,B17))</f>
        <v>36</v>
      </c>
      <c r="C7" s="119">
        <f>IF(B7="-","-",B7/$X7*100000)</f>
        <v>9.4807948066312893</v>
      </c>
      <c r="D7" s="38">
        <f>IF(SUM(D8,D17)=0,"-",SUM(D8,D17))</f>
        <v>7304</v>
      </c>
      <c r="E7" s="113">
        <f>IF(D7="-","-",D7/$X7*100000)</f>
        <v>1923.5479241009705</v>
      </c>
      <c r="F7" s="119">
        <f>IF(SUM(F8,F17)=0,"-",SUM(F8,F17))</f>
        <v>4224</v>
      </c>
      <c r="G7" s="121">
        <f>IF(F7="-","-",F7/$X7*100000)</f>
        <v>1112.4132573114045</v>
      </c>
      <c r="H7" s="119">
        <f>IF(SUM(H8,H17)=0,"-",SUM(H8,H17))</f>
        <v>1242</v>
      </c>
      <c r="I7" s="120">
        <f>IF(H7="-","-",H7/$X7*100000)</f>
        <v>327.0874208287795</v>
      </c>
      <c r="J7" s="38">
        <f>IF(SUM(J8,J17)=0,"-",SUM(J8,J17))</f>
        <v>1792</v>
      </c>
      <c r="K7" s="119">
        <f>IF(J7="-","-",J7/$X7*100000)</f>
        <v>471.93289704120201</v>
      </c>
      <c r="L7" s="38">
        <f>IF(SUM(L8,L17)=0,"-",SUM(L8,L17))</f>
        <v>40</v>
      </c>
      <c r="M7" s="119">
        <f>IF(L7="-","-",L7/$X7*100000)</f>
        <v>10.534216451812544</v>
      </c>
      <c r="N7" s="119">
        <f>IF(SUM(N8,N17)=0,"-",SUM(N8,N17))</f>
        <v>6</v>
      </c>
      <c r="O7" s="119">
        <f>IF(N7="-","-",N7/$X7*100000)</f>
        <v>1.5801324677718815</v>
      </c>
      <c r="P7" s="119">
        <f>IF(SUM(P8,P17)=0,"-",SUM(P8,P17))</f>
        <v>292</v>
      </c>
      <c r="Q7" s="119">
        <f>IF(P7="-","-",P7/$X7*100000)</f>
        <v>76.899780098231574</v>
      </c>
      <c r="R7" s="119">
        <f>IF(SUM(R8,R17)=0,"-",SUM(R8,R17))</f>
        <v>498</v>
      </c>
      <c r="S7" s="119">
        <f>IF(R7="-","-",R7/$X7*100000)</f>
        <v>131.15099482506619</v>
      </c>
      <c r="T7" s="119">
        <f>IF(SUM(T8,T17)=0,"-",SUM(T8,T17))</f>
        <v>28</v>
      </c>
      <c r="U7" s="119">
        <f>IF(T7="-","-",T7/$X7*100000)</f>
        <v>7.3739515162687814</v>
      </c>
      <c r="V7" s="119">
        <f>IF(SUM(V8,V17)=0,"-",SUM(V8,V17))</f>
        <v>176</v>
      </c>
      <c r="W7" s="119">
        <f>IF(V7="-","-",V7/$X7*100000)</f>
        <v>46.350552387975192</v>
      </c>
      <c r="X7" s="112">
        <v>379715</v>
      </c>
    </row>
    <row r="8" spans="1:25" ht="15" customHeight="1" x14ac:dyDescent="0.5">
      <c r="A8" s="110" t="s">
        <v>26</v>
      </c>
      <c r="B8" s="115">
        <f>IF(SUM(B9:B16)=0,"-",SUM(B9:B16))</f>
        <v>7</v>
      </c>
      <c r="C8" s="115">
        <f>IF(B8="-","-",B8/$X8*100000)</f>
        <v>6.1527643491254285</v>
      </c>
      <c r="D8" s="18">
        <f>IF(SUM(F8,H8,J8,L8,N8)=0,"-",SUM(F8,H8,J8,L8,N8))</f>
        <v>1037</v>
      </c>
      <c r="E8" s="118">
        <f>IF(D8="-","-",D8/$X8*100000)</f>
        <v>911.48809000615279</v>
      </c>
      <c r="F8" s="115">
        <f>IF(SUM(F9:F16)=0,"-",SUM(F9:F16))</f>
        <v>349</v>
      </c>
      <c r="G8" s="117">
        <f>IF(F8="-","-",F8/$X8*100000)</f>
        <v>306.75925112068211</v>
      </c>
      <c r="H8" s="115">
        <f>IF(SUM(H9:H16)=0,"-",SUM(H9:H16))</f>
        <v>228</v>
      </c>
      <c r="I8" s="116">
        <f>IF(H8="-","-",H8/$X8*100000)</f>
        <v>200.4043245143711</v>
      </c>
      <c r="J8" s="18">
        <f>IF(SUM(J9:J16)=0,"-",SUM(J9:J16))</f>
        <v>460</v>
      </c>
      <c r="K8" s="115">
        <f>IF(J8="-","-",J8/$X8*100000)</f>
        <v>404.32451437109961</v>
      </c>
      <c r="L8" s="18" t="str">
        <f>IF(SUM(L9:L16)=0,"-",SUM(L9:L16))</f>
        <v>-</v>
      </c>
      <c r="M8" s="115" t="str">
        <f>IF(L8="-","-",L8/$X8*100000)</f>
        <v>-</v>
      </c>
      <c r="N8" s="115" t="str">
        <f>IF(SUM(N9:N16)=0,"-",SUM(N9:N16))</f>
        <v>-</v>
      </c>
      <c r="O8" s="115" t="str">
        <f>IF(N8="-","-",N8/$X8*100000)</f>
        <v>-</v>
      </c>
      <c r="P8" s="115">
        <f>IF(SUM(P9:P16)=0,"-",SUM(P9:P16))</f>
        <v>76</v>
      </c>
      <c r="Q8" s="115">
        <f>IF(P8="-","-",P8/$X8*100000)</f>
        <v>66.801441504790375</v>
      </c>
      <c r="R8" s="115">
        <f>IF(SUM(R9:R16)=0,"-",SUM(R9:R16))</f>
        <v>95</v>
      </c>
      <c r="S8" s="115">
        <f>IF(R8="-","-",R8/$X8*100000)</f>
        <v>83.501801880987969</v>
      </c>
      <c r="T8" s="115">
        <f>IF(SUM(T9:T16)=0,"-",SUM(T9:T16))</f>
        <v>14</v>
      </c>
      <c r="U8" s="115">
        <f>IF(T8="-","-",T8/$X8*100000)</f>
        <v>12.305528698250857</v>
      </c>
      <c r="V8" s="114">
        <f>IF(SUM(V9:V16)=0,"-",SUM(V9:V16))</f>
        <v>45</v>
      </c>
      <c r="W8" s="114">
        <f>IF(V8="-","-",V8/$X8*100000)</f>
        <v>39.553485101520614</v>
      </c>
      <c r="X8" s="91">
        <v>113770</v>
      </c>
    </row>
    <row r="9" spans="1:25" ht="15" customHeight="1" x14ac:dyDescent="0.5">
      <c r="A9" s="106" t="s">
        <v>25</v>
      </c>
      <c r="B9" s="12" t="s">
        <v>16</v>
      </c>
      <c r="C9" s="92" t="str">
        <f>IF(B9="-","-",B9/$X9*100000)</f>
        <v>-</v>
      </c>
      <c r="D9" s="12" t="str">
        <f>IF(SUM(F9,H9,J9,L9,N9)=0,"-",SUM(F9,H9,J9,L9,N9))</f>
        <v>-</v>
      </c>
      <c r="E9" s="92" t="str">
        <f>IF(D9="-","-",D9/$X9*100000)</f>
        <v>-</v>
      </c>
      <c r="F9" s="12" t="s">
        <v>16</v>
      </c>
      <c r="G9" s="92" t="str">
        <f>IF(F9="-","-",F9/$X9*100000)</f>
        <v>-</v>
      </c>
      <c r="H9" s="12" t="s">
        <v>16</v>
      </c>
      <c r="I9" s="92" t="str">
        <f>IF(H9="-","-",H9/$X9*100000)</f>
        <v>-</v>
      </c>
      <c r="J9" s="12" t="s">
        <v>16</v>
      </c>
      <c r="K9" s="92" t="str">
        <f>IF(J9="-","-",J9/$X9*100000)</f>
        <v>-</v>
      </c>
      <c r="L9" s="12" t="s">
        <v>16</v>
      </c>
      <c r="M9" s="92" t="str">
        <f>IF(L9="-","-",L9/$X9*100000)</f>
        <v>-</v>
      </c>
      <c r="N9" s="12" t="s">
        <v>16</v>
      </c>
      <c r="O9" s="92" t="str">
        <f>IF(N9="-","-",N9/$X9*100000)</f>
        <v>-</v>
      </c>
      <c r="P9" s="12">
        <v>27</v>
      </c>
      <c r="Q9" s="92">
        <f>IF(P9="-","-",P9/$X9*100000)</f>
        <v>58.759521218715996</v>
      </c>
      <c r="R9" s="12">
        <v>38</v>
      </c>
      <c r="S9" s="92">
        <f>IF(R9="-","-",R9/$X9*100000)</f>
        <v>82.698585418933632</v>
      </c>
      <c r="T9" s="12" t="s">
        <v>16</v>
      </c>
      <c r="U9" s="92" t="str">
        <f>IF(T9="-","-",T9/$X9*100000)</f>
        <v>-</v>
      </c>
      <c r="V9" s="12">
        <v>18</v>
      </c>
      <c r="W9" s="92">
        <f>IF(V9="-","-",V9/$X9*100000)</f>
        <v>39.173014145810662</v>
      </c>
      <c r="X9" s="91">
        <v>45950</v>
      </c>
    </row>
    <row r="10" spans="1:25" ht="15" customHeight="1" x14ac:dyDescent="0.5">
      <c r="A10" s="106" t="s">
        <v>24</v>
      </c>
      <c r="B10" s="12">
        <v>1</v>
      </c>
      <c r="C10" s="92">
        <f>IF(B10="-","-",B10/$X10*100000)</f>
        <v>14.064697609001406</v>
      </c>
      <c r="D10" s="12">
        <f>IF(SUM(F10,H10,J10,L10,N10)=0,"-",SUM(F10,H10,J10,L10,N10))</f>
        <v>100</v>
      </c>
      <c r="E10" s="92">
        <f>IF(D10="-","-",D10/$X10*100000)</f>
        <v>1406.4697609001405</v>
      </c>
      <c r="F10" s="12">
        <v>100</v>
      </c>
      <c r="G10" s="92">
        <f>IF(F10="-","-",F10/$X10*100000)</f>
        <v>1406.4697609001405</v>
      </c>
      <c r="H10" s="12" t="s">
        <v>16</v>
      </c>
      <c r="I10" s="92" t="str">
        <f>IF(H10="-","-",H10/$X10*100000)</f>
        <v>-</v>
      </c>
      <c r="J10" s="12" t="s">
        <v>16</v>
      </c>
      <c r="K10" s="92" t="str">
        <f>IF(J10="-","-",J10/$X10*100000)</f>
        <v>-</v>
      </c>
      <c r="L10" s="12" t="s">
        <v>16</v>
      </c>
      <c r="M10" s="92" t="str">
        <f>IF(L10="-","-",L10/$X10*100000)</f>
        <v>-</v>
      </c>
      <c r="N10" s="12" t="s">
        <v>16</v>
      </c>
      <c r="O10" s="92" t="str">
        <f>IF(N10="-","-",N10/$X10*100000)</f>
        <v>-</v>
      </c>
      <c r="P10" s="12">
        <v>4</v>
      </c>
      <c r="Q10" s="92">
        <f>IF(P10="-","-",P10/$X10*100000)</f>
        <v>56.258790436005626</v>
      </c>
      <c r="R10" s="12">
        <v>19</v>
      </c>
      <c r="S10" s="92">
        <f>IF(R10="-","-",R10/$X10*100000)</f>
        <v>267.22925457102673</v>
      </c>
      <c r="T10" s="12" t="s">
        <v>16</v>
      </c>
      <c r="U10" s="92" t="str">
        <f>IF(T10="-","-",T10/$X10*100000)</f>
        <v>-</v>
      </c>
      <c r="V10" s="12">
        <v>4</v>
      </c>
      <c r="W10" s="92">
        <f>IF(V10="-","-",V10/$X10*100000)</f>
        <v>56.258790436005626</v>
      </c>
      <c r="X10" s="91">
        <v>7110</v>
      </c>
    </row>
    <row r="11" spans="1:25" ht="15" customHeight="1" x14ac:dyDescent="0.5">
      <c r="A11" s="106" t="s">
        <v>23</v>
      </c>
      <c r="B11" s="12" t="s">
        <v>16</v>
      </c>
      <c r="C11" s="92" t="str">
        <f>IF(B11="-","-",B11/$X11*100000)</f>
        <v>-</v>
      </c>
      <c r="D11" s="12" t="str">
        <f>IF(SUM(F11,H11,J11,L11,N11)=0,"-",SUM(F11,H11,J11,L11,N11))</f>
        <v>-</v>
      </c>
      <c r="E11" s="92" t="str">
        <f>IF(D11="-","-",D11/$X11*100000)</f>
        <v>-</v>
      </c>
      <c r="F11" s="12" t="s">
        <v>16</v>
      </c>
      <c r="G11" s="92" t="str">
        <f>IF(F11="-","-",F11/$X11*100000)</f>
        <v>-</v>
      </c>
      <c r="H11" s="12" t="s">
        <v>16</v>
      </c>
      <c r="I11" s="92" t="str">
        <f>IF(H11="-","-",H11/$X11*100000)</f>
        <v>-</v>
      </c>
      <c r="J11" s="12" t="s">
        <v>16</v>
      </c>
      <c r="K11" s="92" t="str">
        <f>IF(J11="-","-",J11/$X11*100000)</f>
        <v>-</v>
      </c>
      <c r="L11" s="12" t="s">
        <v>16</v>
      </c>
      <c r="M11" s="92" t="str">
        <f>IF(L11="-","-",L11/$X11*100000)</f>
        <v>-</v>
      </c>
      <c r="N11" s="12" t="s">
        <v>16</v>
      </c>
      <c r="O11" s="92" t="str">
        <f>IF(N11="-","-",N11/$X11*100000)</f>
        <v>-</v>
      </c>
      <c r="P11" s="12">
        <v>3</v>
      </c>
      <c r="Q11" s="92">
        <f>IF(P11="-","-",P11/$X11*100000)</f>
        <v>70.921985815602838</v>
      </c>
      <c r="R11" s="12" t="s">
        <v>16</v>
      </c>
      <c r="S11" s="92" t="str">
        <f>IF(R11="-","-",R11/$X11*100000)</f>
        <v>-</v>
      </c>
      <c r="T11" s="12" t="s">
        <v>16</v>
      </c>
      <c r="U11" s="92" t="str">
        <f>IF(T11="-","-",T11/$X11*100000)</f>
        <v>-</v>
      </c>
      <c r="V11" s="12">
        <v>2</v>
      </c>
      <c r="W11" s="92">
        <f>IF(V11="-","-",V11/$X11*100000)</f>
        <v>47.281323877068559</v>
      </c>
      <c r="X11" s="91">
        <v>4230</v>
      </c>
    </row>
    <row r="12" spans="1:25" ht="15" customHeight="1" x14ac:dyDescent="0.5">
      <c r="A12" s="106" t="s">
        <v>22</v>
      </c>
      <c r="B12" s="12" t="s">
        <v>16</v>
      </c>
      <c r="C12" s="92" t="str">
        <f>IF(B12="-","-",B12/$X12*100000)</f>
        <v>-</v>
      </c>
      <c r="D12" s="12" t="str">
        <f>IF(SUM(F12,H12,J12,L12,N12)=0,"-",SUM(F12,H12,J12,L12,N12))</f>
        <v>-</v>
      </c>
      <c r="E12" s="92" t="str">
        <f>IF(D12="-","-",D12/$X12*100000)</f>
        <v>-</v>
      </c>
      <c r="F12" s="12" t="s">
        <v>16</v>
      </c>
      <c r="G12" s="92" t="str">
        <f>IF(F12="-","-",F12/$X12*100000)</f>
        <v>-</v>
      </c>
      <c r="H12" s="12" t="s">
        <v>16</v>
      </c>
      <c r="I12" s="92" t="str">
        <f>IF(H12="-","-",H12/$X12*100000)</f>
        <v>-</v>
      </c>
      <c r="J12" s="12" t="s">
        <v>16</v>
      </c>
      <c r="K12" s="92" t="str">
        <f>IF(J12="-","-",J12/$X12*100000)</f>
        <v>-</v>
      </c>
      <c r="L12" s="12" t="s">
        <v>16</v>
      </c>
      <c r="M12" s="92" t="str">
        <f>IF(L12="-","-",L12/$X12*100000)</f>
        <v>-</v>
      </c>
      <c r="N12" s="12" t="s">
        <v>16</v>
      </c>
      <c r="O12" s="92" t="str">
        <f>IF(N12="-","-",N12/$X12*100000)</f>
        <v>-</v>
      </c>
      <c r="P12" s="12">
        <v>5</v>
      </c>
      <c r="Q12" s="92">
        <f>IF(P12="-","-",P12/$X12*100000)</f>
        <v>109.17030567685589</v>
      </c>
      <c r="R12" s="12" t="s">
        <v>16</v>
      </c>
      <c r="S12" s="92" t="str">
        <f>IF(R12="-","-",R12/$X12*100000)</f>
        <v>-</v>
      </c>
      <c r="T12" s="12" t="s">
        <v>16</v>
      </c>
      <c r="U12" s="92" t="str">
        <f>IF(T12="-","-",T12/$X12*100000)</f>
        <v>-</v>
      </c>
      <c r="V12" s="12">
        <v>2</v>
      </c>
      <c r="W12" s="92">
        <f>IF(V12="-","-",V12/$X12*100000)</f>
        <v>43.668122270742359</v>
      </c>
      <c r="X12" s="91">
        <v>4580</v>
      </c>
    </row>
    <row r="13" spans="1:25" ht="15" customHeight="1" x14ac:dyDescent="0.5">
      <c r="A13" s="106" t="s">
        <v>21</v>
      </c>
      <c r="B13" s="12">
        <v>1</v>
      </c>
      <c r="C13" s="92">
        <f>IF(B13="-","-",B13/$X13*100000)</f>
        <v>22.727272727272727</v>
      </c>
      <c r="D13" s="12">
        <f>IF(SUM(F13,H13,J13,L13,N13)=0,"-",SUM(F13,H13,J13,L13,N13))</f>
        <v>99</v>
      </c>
      <c r="E13" s="92">
        <f>IF(D13="-","-",D13/$X13*100000)</f>
        <v>2250</v>
      </c>
      <c r="F13" s="12">
        <v>99</v>
      </c>
      <c r="G13" s="92">
        <f>IF(F13="-","-",F13/$X13*100000)</f>
        <v>2250</v>
      </c>
      <c r="H13" s="12" t="s">
        <v>16</v>
      </c>
      <c r="I13" s="92" t="str">
        <f>IF(H13="-","-",H13/$X13*100000)</f>
        <v>-</v>
      </c>
      <c r="J13" s="12" t="s">
        <v>16</v>
      </c>
      <c r="K13" s="92" t="str">
        <f>IF(J13="-","-",J13/$X13*100000)</f>
        <v>-</v>
      </c>
      <c r="L13" s="12" t="s">
        <v>16</v>
      </c>
      <c r="M13" s="92" t="str">
        <f>IF(L13="-","-",L13/$X13*100000)</f>
        <v>-</v>
      </c>
      <c r="N13" s="12" t="s">
        <v>16</v>
      </c>
      <c r="O13" s="92" t="str">
        <f>IF(N13="-","-",N13/$X13*100000)</f>
        <v>-</v>
      </c>
      <c r="P13" s="12">
        <v>5</v>
      </c>
      <c r="Q13" s="92">
        <f>IF(P13="-","-",P13/$X13*100000)</f>
        <v>113.63636363636363</v>
      </c>
      <c r="R13" s="12" t="s">
        <v>16</v>
      </c>
      <c r="S13" s="92" t="str">
        <f>IF(R13="-","-",R13/$X13*100000)</f>
        <v>-</v>
      </c>
      <c r="T13" s="12" t="s">
        <v>16</v>
      </c>
      <c r="U13" s="92" t="str">
        <f>IF(T13="-","-",T13/$X13*100000)</f>
        <v>-</v>
      </c>
      <c r="V13" s="12">
        <v>2</v>
      </c>
      <c r="W13" s="92">
        <f>IF(V13="-","-",V13/$X13*100000)</f>
        <v>45.454545454545453</v>
      </c>
      <c r="X13" s="91">
        <v>4400</v>
      </c>
    </row>
    <row r="14" spans="1:25" ht="15" customHeight="1" x14ac:dyDescent="0.5">
      <c r="A14" s="106" t="s">
        <v>20</v>
      </c>
      <c r="B14" s="12">
        <v>2</v>
      </c>
      <c r="C14" s="92">
        <f>IF(B14="-","-",B14/$X14*100000)</f>
        <v>7.1454090746695247</v>
      </c>
      <c r="D14" s="12">
        <f>IF(SUM(F14,H14,J14,L14,N14)=0,"-",SUM(F14,H14,J14,L14,N14))</f>
        <v>595</v>
      </c>
      <c r="E14" s="92">
        <f>IF(D14="-","-",D14/$X14*100000)</f>
        <v>2125.7591997141835</v>
      </c>
      <c r="F14" s="12">
        <v>49</v>
      </c>
      <c r="G14" s="92">
        <f>IF(F14="-","-",F14/$X14*100000)</f>
        <v>175.06252232940338</v>
      </c>
      <c r="H14" s="12">
        <v>186</v>
      </c>
      <c r="I14" s="92">
        <f>IF(H14="-","-",H14/$X14*100000)</f>
        <v>664.52304394426574</v>
      </c>
      <c r="J14" s="12">
        <v>360</v>
      </c>
      <c r="K14" s="92">
        <f>IF(J14="-","-",J14/$X14*100000)</f>
        <v>1286.1736334405145</v>
      </c>
      <c r="L14" s="12" t="s">
        <v>16</v>
      </c>
      <c r="M14" s="92" t="str">
        <f>IF(L14="-","-",L14/$X14*100000)</f>
        <v>-</v>
      </c>
      <c r="N14" s="12" t="s">
        <v>16</v>
      </c>
      <c r="O14" s="92" t="str">
        <f>IF(N14="-","-",N14/$X14*100000)</f>
        <v>-</v>
      </c>
      <c r="P14" s="12">
        <v>18</v>
      </c>
      <c r="Q14" s="92">
        <f>IF(P14="-","-",P14/$X14*100000)</f>
        <v>64.308681672025727</v>
      </c>
      <c r="R14" s="12" t="s">
        <v>16</v>
      </c>
      <c r="S14" s="92" t="str">
        <f>IF(R14="-","-",R14/$X14*100000)</f>
        <v>-</v>
      </c>
      <c r="T14" s="12">
        <v>14</v>
      </c>
      <c r="U14" s="92">
        <f>IF(T14="-","-",T14/$X14*100000)</f>
        <v>50.017863522686675</v>
      </c>
      <c r="V14" s="12">
        <v>10</v>
      </c>
      <c r="W14" s="92">
        <f>IF(V14="-","-",V14/$X14*100000)</f>
        <v>35.727045373347622</v>
      </c>
      <c r="X14" s="91">
        <v>27990</v>
      </c>
    </row>
    <row r="15" spans="1:25" ht="15" customHeight="1" x14ac:dyDescent="0.5">
      <c r="A15" s="106" t="s">
        <v>19</v>
      </c>
      <c r="B15" s="12" t="s">
        <v>16</v>
      </c>
      <c r="C15" s="92" t="str">
        <f>IF(B15="-","-",B15/$X15*100000)</f>
        <v>-</v>
      </c>
      <c r="D15" s="12" t="str">
        <f>IF(SUM(F15,H15,J15,L15,N15)=0,"-",SUM(F15,H15,J15,L15,N15))</f>
        <v>-</v>
      </c>
      <c r="E15" s="92" t="str">
        <f>IF(D15="-","-",D15/$X15*100000)</f>
        <v>-</v>
      </c>
      <c r="F15" s="12" t="s">
        <v>16</v>
      </c>
      <c r="G15" s="92" t="str">
        <f>IF(F15="-","-",F15/$X15*100000)</f>
        <v>-</v>
      </c>
      <c r="H15" s="12" t="s">
        <v>16</v>
      </c>
      <c r="I15" s="92" t="str">
        <f>IF(H15="-","-",H15/$X15*100000)</f>
        <v>-</v>
      </c>
      <c r="J15" s="12" t="s">
        <v>16</v>
      </c>
      <c r="K15" s="92" t="str">
        <f>IF(J15="-","-",J15/$X15*100000)</f>
        <v>-</v>
      </c>
      <c r="L15" s="12" t="s">
        <v>16</v>
      </c>
      <c r="M15" s="92" t="str">
        <f>IF(L15="-","-",L15/$X15*100000)</f>
        <v>-</v>
      </c>
      <c r="N15" s="12" t="s">
        <v>16</v>
      </c>
      <c r="O15" s="92" t="str">
        <f>IF(N15="-","-",N15/$X15*100000)</f>
        <v>-</v>
      </c>
      <c r="P15" s="12">
        <v>3</v>
      </c>
      <c r="Q15" s="92">
        <f>IF(P15="-","-",P15/$X15*100000)</f>
        <v>72.992700729927009</v>
      </c>
      <c r="R15" s="12">
        <v>19</v>
      </c>
      <c r="S15" s="92">
        <f>IF(R15="-","-",R15/$X15*100000)</f>
        <v>462.28710462287108</v>
      </c>
      <c r="T15" s="12" t="s">
        <v>16</v>
      </c>
      <c r="U15" s="92" t="str">
        <f>IF(T15="-","-",T15/$X15*100000)</f>
        <v>-</v>
      </c>
      <c r="V15" s="12">
        <v>1</v>
      </c>
      <c r="W15" s="92">
        <f>IF(V15="-","-",V15/$X15*100000)</f>
        <v>24.330900243309003</v>
      </c>
      <c r="X15" s="91">
        <v>4110</v>
      </c>
    </row>
    <row r="16" spans="1:25" ht="15" customHeight="1" x14ac:dyDescent="0.5">
      <c r="A16" s="106" t="s">
        <v>18</v>
      </c>
      <c r="B16" s="12">
        <v>3</v>
      </c>
      <c r="C16" s="92">
        <f>IF(B16="-","-",B16/$X16*100000)</f>
        <v>19.480519480519479</v>
      </c>
      <c r="D16" s="12">
        <f>IF(SUM(F16,H16,J16,L16,N16)=0,"-",SUM(F16,H16,J16,L16,N16))</f>
        <v>243</v>
      </c>
      <c r="E16" s="92">
        <f>IF(D16="-","-",D16/$X16*100000)</f>
        <v>1577.9220779220777</v>
      </c>
      <c r="F16" s="12">
        <v>101</v>
      </c>
      <c r="G16" s="92">
        <f>IF(F16="-","-",F16/$X16*100000)</f>
        <v>655.84415584415581</v>
      </c>
      <c r="H16" s="12">
        <v>42</v>
      </c>
      <c r="I16" s="92">
        <f>IF(H16="-","-",H16/$X16*100000)</f>
        <v>272.72727272727275</v>
      </c>
      <c r="J16" s="12">
        <v>100</v>
      </c>
      <c r="K16" s="92">
        <f>IF(J16="-","-",J16/$X16*100000)</f>
        <v>649.35064935064941</v>
      </c>
      <c r="L16" s="12" t="s">
        <v>16</v>
      </c>
      <c r="M16" s="92" t="str">
        <f>IF(L16="-","-",L16/$X16*100000)</f>
        <v>-</v>
      </c>
      <c r="N16" s="12" t="s">
        <v>16</v>
      </c>
      <c r="O16" s="92" t="str">
        <f>IF(N16="-","-",N16/$X16*100000)</f>
        <v>-</v>
      </c>
      <c r="P16" s="12">
        <v>11</v>
      </c>
      <c r="Q16" s="92">
        <f>IF(P16="-","-",P16/$X16*100000)</f>
        <v>71.428571428571431</v>
      </c>
      <c r="R16" s="12">
        <v>19</v>
      </c>
      <c r="S16" s="92">
        <f>IF(R16="-","-",R16/$X16*100000)</f>
        <v>123.37662337662339</v>
      </c>
      <c r="T16" s="12" t="s">
        <v>16</v>
      </c>
      <c r="U16" s="92" t="str">
        <f>IF(T16="-","-",T16/$X16*100000)</f>
        <v>-</v>
      </c>
      <c r="V16" s="12">
        <v>6</v>
      </c>
      <c r="W16" s="92">
        <f>IF(V16="-","-",V16/$X16*100000)</f>
        <v>38.961038961038959</v>
      </c>
      <c r="X16" s="91">
        <v>15400</v>
      </c>
    </row>
    <row r="17" spans="1:24" ht="15" customHeight="1" x14ac:dyDescent="0.5">
      <c r="A17" s="110" t="s">
        <v>17</v>
      </c>
      <c r="B17" s="29">
        <v>29</v>
      </c>
      <c r="C17" s="109">
        <v>11.1</v>
      </c>
      <c r="D17" s="29">
        <v>6267</v>
      </c>
      <c r="E17" s="109">
        <v>2391.6</v>
      </c>
      <c r="F17" s="29">
        <v>3875</v>
      </c>
      <c r="G17" s="109">
        <v>1478.8</v>
      </c>
      <c r="H17" s="29">
        <v>1014</v>
      </c>
      <c r="I17" s="109">
        <v>387</v>
      </c>
      <c r="J17" s="29">
        <v>1332</v>
      </c>
      <c r="K17" s="109">
        <v>508.3</v>
      </c>
      <c r="L17" s="29">
        <v>40</v>
      </c>
      <c r="M17" s="109">
        <v>15.3</v>
      </c>
      <c r="N17" s="29">
        <v>6</v>
      </c>
      <c r="O17" s="109">
        <v>2.2999999999999998</v>
      </c>
      <c r="P17" s="29">
        <v>216</v>
      </c>
      <c r="Q17" s="109">
        <v>82.4</v>
      </c>
      <c r="R17" s="29">
        <v>403</v>
      </c>
      <c r="S17" s="109">
        <v>153.80000000000001</v>
      </c>
      <c r="T17" s="29">
        <v>14</v>
      </c>
      <c r="U17" s="109">
        <v>5.3</v>
      </c>
      <c r="V17" s="29">
        <v>131</v>
      </c>
      <c r="W17" s="109">
        <v>50</v>
      </c>
      <c r="X17" s="103">
        <v>262040</v>
      </c>
    </row>
    <row r="18" spans="1:24" s="111" customFormat="1" ht="30.75" customHeight="1" x14ac:dyDescent="0.2">
      <c r="A18" s="22" t="s">
        <v>58</v>
      </c>
      <c r="B18" s="38">
        <f>B19</f>
        <v>7</v>
      </c>
      <c r="C18" s="113">
        <f>C19</f>
        <v>19.28374655647383</v>
      </c>
      <c r="D18" s="38">
        <f>D19</f>
        <v>1063</v>
      </c>
      <c r="E18" s="113">
        <f>E19</f>
        <v>2928.374655647383</v>
      </c>
      <c r="F18" s="38">
        <f>F19</f>
        <v>597</v>
      </c>
      <c r="G18" s="113">
        <f>G19</f>
        <v>1644.6280991735539</v>
      </c>
      <c r="H18" s="38">
        <f>H19</f>
        <v>362</v>
      </c>
      <c r="I18" s="113">
        <f>I19</f>
        <v>997.24517906336087</v>
      </c>
      <c r="J18" s="38">
        <f>J19</f>
        <v>100</v>
      </c>
      <c r="K18" s="113">
        <f>K19</f>
        <v>275.48209366391183</v>
      </c>
      <c r="L18" s="38" t="str">
        <f>L19</f>
        <v>-</v>
      </c>
      <c r="M18" s="38" t="str">
        <f>M19</f>
        <v>-</v>
      </c>
      <c r="N18" s="38">
        <f>N19</f>
        <v>4</v>
      </c>
      <c r="O18" s="113">
        <f>O19</f>
        <v>11.019283746556475</v>
      </c>
      <c r="P18" s="38">
        <f>P19</f>
        <v>20</v>
      </c>
      <c r="Q18" s="113">
        <f>Q19</f>
        <v>55.096418732782361</v>
      </c>
      <c r="R18" s="38">
        <f>R19</f>
        <v>19</v>
      </c>
      <c r="S18" s="113">
        <f>S19</f>
        <v>52.341597796143247</v>
      </c>
      <c r="T18" s="38" t="str">
        <f>T19</f>
        <v>-</v>
      </c>
      <c r="U18" s="38" t="str">
        <f>U19</f>
        <v>-</v>
      </c>
      <c r="V18" s="38">
        <f>V19</f>
        <v>18</v>
      </c>
      <c r="W18" s="113">
        <f>W19</f>
        <v>49.586776859504134</v>
      </c>
      <c r="X18" s="112">
        <v>36300</v>
      </c>
    </row>
    <row r="19" spans="1:24" ht="15" customHeight="1" x14ac:dyDescent="0.5">
      <c r="A19" s="110" t="s">
        <v>57</v>
      </c>
      <c r="B19" s="108">
        <f>IF(SUM(B20:B23)=0,"-",SUM(B20:B23))</f>
        <v>7</v>
      </c>
      <c r="C19" s="107">
        <f>IF(SUM(B19)=0,"-",B19/$X19*100000)</f>
        <v>19.28374655647383</v>
      </c>
      <c r="D19" s="108">
        <f>IF(SUM(D20:D23)=0,"-",SUM(D20:D23))</f>
        <v>1063</v>
      </c>
      <c r="E19" s="109">
        <f>IF(SUM(D19)=0,"-",D19/$X19*100000)</f>
        <v>2928.374655647383</v>
      </c>
      <c r="F19" s="108">
        <f>IF(SUM(F20:F23)=0,"-",SUM(F20:F23))</f>
        <v>597</v>
      </c>
      <c r="G19" s="107">
        <f>IF(SUM(F19)=0,"-",F19/$X19*100000)</f>
        <v>1644.6280991735539</v>
      </c>
      <c r="H19" s="108">
        <f>IF(SUM(H20:H23)=0,"-",SUM(H20:H23))</f>
        <v>362</v>
      </c>
      <c r="I19" s="109">
        <f>IF(SUM(H19)=0,"-",H19/$X19*100000)</f>
        <v>997.24517906336087</v>
      </c>
      <c r="J19" s="108">
        <f>IF(SUM(J20:J23)=0,"-",SUM(J20:J23))</f>
        <v>100</v>
      </c>
      <c r="K19" s="107">
        <f>IF(SUM(J19)=0,"-",J19/$X19*100000)</f>
        <v>275.48209366391183</v>
      </c>
      <c r="L19" s="108" t="str">
        <f>IF(SUM(L20:L23)=0,"-",SUM(L20:L23))</f>
        <v>-</v>
      </c>
      <c r="M19" s="107" t="str">
        <f>IF(SUM(L19)=0,"-",L19/$X19*100000)</f>
        <v>-</v>
      </c>
      <c r="N19" s="108">
        <f>IF(SUM(N20:N23)=0,"-",SUM(N20:N23))</f>
        <v>4</v>
      </c>
      <c r="O19" s="107">
        <f>IF(SUM(N19)=0,"-",N19/$X19*100000)</f>
        <v>11.019283746556475</v>
      </c>
      <c r="P19" s="108">
        <f>IF(SUM(P20:P23)=0,"-",SUM(P20:P23))</f>
        <v>20</v>
      </c>
      <c r="Q19" s="107">
        <f>IF(SUM(P19)=0,"-",P19/$X19*100000)</f>
        <v>55.096418732782361</v>
      </c>
      <c r="R19" s="108">
        <f>IF(SUM(R20:R23)=0,"-",SUM(R20:R23))</f>
        <v>19</v>
      </c>
      <c r="S19" s="107">
        <f>IF(SUM(R19)=0,"-",R19/$X19*100000)</f>
        <v>52.341597796143247</v>
      </c>
      <c r="T19" s="108" t="str">
        <f>IF(SUM(T20:T23)=0,"-",SUM(T20:T23))</f>
        <v>-</v>
      </c>
      <c r="U19" s="107" t="str">
        <f>IF(SUM(T19)=0,"-",T19/$X19*100000)</f>
        <v>-</v>
      </c>
      <c r="V19" s="108">
        <f>IF(SUM(V20:V23)=0,"-",SUM(V20:V23))</f>
        <v>18</v>
      </c>
      <c r="W19" s="107">
        <f>IF(SUM(V19)=0,"-",V19/$X19*100000)</f>
        <v>49.586776859504134</v>
      </c>
      <c r="X19" s="103">
        <v>36300</v>
      </c>
    </row>
    <row r="20" spans="1:24" ht="15" customHeight="1" x14ac:dyDescent="0.5">
      <c r="A20" s="106" t="s">
        <v>56</v>
      </c>
      <c r="B20" s="105">
        <v>3</v>
      </c>
      <c r="C20" s="104">
        <v>17.761989342806395</v>
      </c>
      <c r="D20" s="23">
        <v>686</v>
      </c>
      <c r="E20" s="104">
        <v>4061.5748963883952</v>
      </c>
      <c r="F20" s="23">
        <v>422</v>
      </c>
      <c r="G20" s="104">
        <v>2498.5198342214326</v>
      </c>
      <c r="H20" s="23">
        <v>160</v>
      </c>
      <c r="I20" s="104">
        <v>947.3060982830076</v>
      </c>
      <c r="J20" s="23">
        <v>100</v>
      </c>
      <c r="K20" s="104">
        <v>592.06631142687979</v>
      </c>
      <c r="L20" s="23" t="s">
        <v>2</v>
      </c>
      <c r="M20" s="104" t="s">
        <v>16</v>
      </c>
      <c r="N20" s="23">
        <v>4</v>
      </c>
      <c r="O20" s="104">
        <v>23.682652457075193</v>
      </c>
      <c r="P20" s="23">
        <v>8</v>
      </c>
      <c r="Q20" s="104">
        <v>47.365304914150386</v>
      </c>
      <c r="R20" s="105">
        <v>19</v>
      </c>
      <c r="S20" s="104">
        <v>112.49259917110717</v>
      </c>
      <c r="T20" s="23" t="s">
        <v>2</v>
      </c>
      <c r="U20" s="104" t="s">
        <v>16</v>
      </c>
      <c r="V20" s="23">
        <v>7</v>
      </c>
      <c r="W20" s="104">
        <v>41.444641799881587</v>
      </c>
      <c r="X20" s="103">
        <v>16890</v>
      </c>
    </row>
    <row r="21" spans="1:24" ht="15" customHeight="1" x14ac:dyDescent="0.5">
      <c r="A21" s="106" t="s">
        <v>55</v>
      </c>
      <c r="B21" s="105">
        <v>1</v>
      </c>
      <c r="C21" s="104">
        <v>17.953321364452425</v>
      </c>
      <c r="D21" s="23">
        <v>54</v>
      </c>
      <c r="E21" s="104">
        <v>969.4793536804309</v>
      </c>
      <c r="F21" s="23">
        <v>30</v>
      </c>
      <c r="G21" s="104">
        <v>538.59964093357269</v>
      </c>
      <c r="H21" s="23">
        <v>24</v>
      </c>
      <c r="I21" s="104">
        <v>430.87971274685816</v>
      </c>
      <c r="J21" s="23" t="s">
        <v>2</v>
      </c>
      <c r="K21" s="104" t="s">
        <v>16</v>
      </c>
      <c r="L21" s="23" t="s">
        <v>2</v>
      </c>
      <c r="M21" s="104" t="s">
        <v>16</v>
      </c>
      <c r="N21" s="23" t="s">
        <v>2</v>
      </c>
      <c r="O21" s="104" t="s">
        <v>16</v>
      </c>
      <c r="P21" s="23">
        <v>2</v>
      </c>
      <c r="Q21" s="104">
        <v>35.906642728904849</v>
      </c>
      <c r="R21" s="23" t="s">
        <v>2</v>
      </c>
      <c r="S21" s="104" t="s">
        <v>16</v>
      </c>
      <c r="T21" s="23" t="s">
        <v>2</v>
      </c>
      <c r="U21" s="104" t="s">
        <v>16</v>
      </c>
      <c r="V21" s="23">
        <v>3</v>
      </c>
      <c r="W21" s="104">
        <v>53.85996409335727</v>
      </c>
      <c r="X21" s="103">
        <v>5570</v>
      </c>
    </row>
    <row r="22" spans="1:24" ht="15" customHeight="1" x14ac:dyDescent="0.5">
      <c r="A22" s="106" t="s">
        <v>54</v>
      </c>
      <c r="B22" s="105">
        <v>1</v>
      </c>
      <c r="C22" s="104">
        <v>17.985611510791369</v>
      </c>
      <c r="D22" s="23">
        <v>52</v>
      </c>
      <c r="E22" s="104">
        <v>935.25179856115108</v>
      </c>
      <c r="F22" s="23">
        <v>33</v>
      </c>
      <c r="G22" s="104">
        <v>593.52517985611507</v>
      </c>
      <c r="H22" s="23">
        <v>19</v>
      </c>
      <c r="I22" s="104">
        <v>341.72661870503595</v>
      </c>
      <c r="J22" s="23" t="s">
        <v>2</v>
      </c>
      <c r="K22" s="104" t="s">
        <v>16</v>
      </c>
      <c r="L22" s="23" t="s">
        <v>2</v>
      </c>
      <c r="M22" s="104" t="s">
        <v>16</v>
      </c>
      <c r="N22" s="23" t="s">
        <v>2</v>
      </c>
      <c r="O22" s="104" t="s">
        <v>16</v>
      </c>
      <c r="P22" s="23">
        <v>5</v>
      </c>
      <c r="Q22" s="104">
        <v>89.928057553956833</v>
      </c>
      <c r="R22" s="23" t="s">
        <v>2</v>
      </c>
      <c r="S22" s="104" t="s">
        <v>16</v>
      </c>
      <c r="T22" s="23" t="s">
        <v>2</v>
      </c>
      <c r="U22" s="104" t="s">
        <v>16</v>
      </c>
      <c r="V22" s="23">
        <v>3</v>
      </c>
      <c r="W22" s="104">
        <v>53.956834532374096</v>
      </c>
      <c r="X22" s="103">
        <v>5560</v>
      </c>
    </row>
    <row r="23" spans="1:24" ht="15" customHeight="1" x14ac:dyDescent="0.5">
      <c r="A23" s="106" t="s">
        <v>10</v>
      </c>
      <c r="B23" s="105">
        <v>2</v>
      </c>
      <c r="C23" s="104">
        <v>24.154589371980677</v>
      </c>
      <c r="D23" s="23">
        <v>271</v>
      </c>
      <c r="E23" s="104">
        <v>3272.9468599033812</v>
      </c>
      <c r="F23" s="23">
        <v>112</v>
      </c>
      <c r="G23" s="104">
        <v>1352.6570048309179</v>
      </c>
      <c r="H23" s="23">
        <v>159</v>
      </c>
      <c r="I23" s="104">
        <v>1920.289855072464</v>
      </c>
      <c r="J23" s="23" t="s">
        <v>2</v>
      </c>
      <c r="K23" s="104" t="s">
        <v>16</v>
      </c>
      <c r="L23" s="23" t="s">
        <v>2</v>
      </c>
      <c r="M23" s="104" t="s">
        <v>16</v>
      </c>
      <c r="N23" s="23" t="s">
        <v>2</v>
      </c>
      <c r="O23" s="104" t="s">
        <v>16</v>
      </c>
      <c r="P23" s="23">
        <v>5</v>
      </c>
      <c r="Q23" s="104">
        <v>60.386473429951685</v>
      </c>
      <c r="R23" s="23" t="s">
        <v>2</v>
      </c>
      <c r="S23" s="104" t="s">
        <v>16</v>
      </c>
      <c r="T23" s="23" t="s">
        <v>2</v>
      </c>
      <c r="U23" s="104" t="s">
        <v>16</v>
      </c>
      <c r="V23" s="23">
        <v>5</v>
      </c>
      <c r="W23" s="104">
        <v>60.386473429951685</v>
      </c>
      <c r="X23" s="103">
        <v>8280</v>
      </c>
    </row>
    <row r="24" spans="1:24" s="98" customFormat="1" ht="30.75" customHeight="1" x14ac:dyDescent="0.2">
      <c r="A24" s="102" t="s">
        <v>53</v>
      </c>
      <c r="B24" s="101">
        <f>B25</f>
        <v>5</v>
      </c>
      <c r="C24" s="100">
        <f>IF(B24="-","-",B24/$X24*100000)</f>
        <v>20.59308072487644</v>
      </c>
      <c r="D24" s="101">
        <f>IF(SUM(F24,H24,J24,L24,N24)=0,"-",SUM(F24,H24,J24,L24,N24))</f>
        <v>443</v>
      </c>
      <c r="E24" s="100">
        <f>IF(D24="-","-",D24/$X24*100000)</f>
        <v>1824.5469522240528</v>
      </c>
      <c r="F24" s="101">
        <f>F25</f>
        <v>265</v>
      </c>
      <c r="G24" s="100">
        <f>IF(F24="-","-",F24/$X24*100000)</f>
        <v>1091.4332784184514</v>
      </c>
      <c r="H24" s="101">
        <f>H25</f>
        <v>126</v>
      </c>
      <c r="I24" s="100">
        <f>IF(H24="-","-",H24/$X24*100000)</f>
        <v>518.94563426688637</v>
      </c>
      <c r="J24" s="101">
        <f>J25</f>
        <v>48</v>
      </c>
      <c r="K24" s="100">
        <f>IF(J24="-","-",J24/$X24*100000)</f>
        <v>197.69357495881385</v>
      </c>
      <c r="L24" s="101" t="str">
        <f>L25</f>
        <v>-</v>
      </c>
      <c r="M24" s="100" t="str">
        <f>IF(L24="-","-",L24/$X24*100000)</f>
        <v>-</v>
      </c>
      <c r="N24" s="101">
        <f>N25</f>
        <v>4</v>
      </c>
      <c r="O24" s="100">
        <f>IF(N24="-","-",N24/$X24*100000)</f>
        <v>16.474464579901152</v>
      </c>
      <c r="P24" s="101">
        <f>P25</f>
        <v>15</v>
      </c>
      <c r="Q24" s="100">
        <f>IF(P24="-","-",P24/$X24*100000)</f>
        <v>61.779242174629317</v>
      </c>
      <c r="R24" s="101">
        <f>R25</f>
        <v>59</v>
      </c>
      <c r="S24" s="100">
        <f>IF(R24="-","-",R24/$X24*100000)</f>
        <v>242.99835255354199</v>
      </c>
      <c r="T24" s="101" t="str">
        <f>T25</f>
        <v>-</v>
      </c>
      <c r="U24" s="100" t="str">
        <f>IF(T24="-","-",T24/$X24*100000)</f>
        <v>-</v>
      </c>
      <c r="V24" s="101">
        <f>V25</f>
        <v>10</v>
      </c>
      <c r="W24" s="100">
        <f>IF(V24="-","-",V24/$X24*100000)</f>
        <v>41.186161449752881</v>
      </c>
      <c r="X24" s="99">
        <v>24280</v>
      </c>
    </row>
    <row r="25" spans="1:24" s="94" customFormat="1" ht="15" customHeight="1" x14ac:dyDescent="0.5">
      <c r="A25" s="97" t="s">
        <v>8</v>
      </c>
      <c r="B25" s="96">
        <v>5</v>
      </c>
      <c r="C25" s="95">
        <v>20.59308072487644</v>
      </c>
      <c r="D25" s="96">
        <v>443</v>
      </c>
      <c r="E25" s="95">
        <v>1824.5469522240528</v>
      </c>
      <c r="F25" s="96">
        <v>265</v>
      </c>
      <c r="G25" s="95">
        <v>1091.4332784184514</v>
      </c>
      <c r="H25" s="96">
        <v>126</v>
      </c>
      <c r="I25" s="95">
        <v>518.94563426688637</v>
      </c>
      <c r="J25" s="96">
        <v>48</v>
      </c>
      <c r="K25" s="95">
        <v>197.69357495881385</v>
      </c>
      <c r="L25" s="96" t="s">
        <v>16</v>
      </c>
      <c r="M25" s="95" t="s">
        <v>16</v>
      </c>
      <c r="N25" s="96">
        <v>4</v>
      </c>
      <c r="O25" s="95">
        <v>16.474464579901152</v>
      </c>
      <c r="P25" s="96">
        <v>15</v>
      </c>
      <c r="Q25" s="95">
        <v>61.779242174629317</v>
      </c>
      <c r="R25" s="96">
        <v>59</v>
      </c>
      <c r="S25" s="95">
        <v>242.99835255354199</v>
      </c>
      <c r="T25" s="96" t="s">
        <v>16</v>
      </c>
      <c r="U25" s="95" t="s">
        <v>16</v>
      </c>
      <c r="V25" s="96">
        <v>10</v>
      </c>
      <c r="W25" s="95">
        <v>41.186161449752881</v>
      </c>
      <c r="X25" s="91">
        <v>24280</v>
      </c>
    </row>
    <row r="26" spans="1:24" s="94" customFormat="1" ht="15" customHeight="1" x14ac:dyDescent="0.5">
      <c r="A26" s="93" t="s">
        <v>7</v>
      </c>
      <c r="B26" s="12">
        <v>2</v>
      </c>
      <c r="C26" s="92">
        <v>23.80952380952381</v>
      </c>
      <c r="D26" s="12">
        <v>258</v>
      </c>
      <c r="E26" s="92">
        <v>3071.4285714285716</v>
      </c>
      <c r="F26" s="12">
        <v>146</v>
      </c>
      <c r="G26" s="92">
        <v>1738.0952380952383</v>
      </c>
      <c r="H26" s="12">
        <v>60</v>
      </c>
      <c r="I26" s="92">
        <v>714.28571428571422</v>
      </c>
      <c r="J26" s="12">
        <v>48</v>
      </c>
      <c r="K26" s="92">
        <v>571.42857142857144</v>
      </c>
      <c r="L26" s="12" t="s">
        <v>16</v>
      </c>
      <c r="M26" s="92" t="s">
        <v>16</v>
      </c>
      <c r="N26" s="12">
        <v>4</v>
      </c>
      <c r="O26" s="92">
        <v>47.61904761904762</v>
      </c>
      <c r="P26" s="12">
        <v>7</v>
      </c>
      <c r="Q26" s="92">
        <v>83.333333333333343</v>
      </c>
      <c r="R26" s="12">
        <v>21</v>
      </c>
      <c r="S26" s="92">
        <v>250</v>
      </c>
      <c r="T26" s="12" t="s">
        <v>16</v>
      </c>
      <c r="U26" s="92" t="s">
        <v>16</v>
      </c>
      <c r="V26" s="12">
        <v>6</v>
      </c>
      <c r="W26" s="92">
        <v>71.428571428571431</v>
      </c>
      <c r="X26" s="91">
        <v>8400</v>
      </c>
    </row>
    <row r="27" spans="1:24" s="94" customFormat="1" ht="15" customHeight="1" x14ac:dyDescent="0.5">
      <c r="A27" s="93" t="s">
        <v>6</v>
      </c>
      <c r="B27" s="12" t="s">
        <v>16</v>
      </c>
      <c r="C27" s="92" t="s">
        <v>16</v>
      </c>
      <c r="D27" s="12" t="s">
        <v>16</v>
      </c>
      <c r="E27" s="92" t="s">
        <v>16</v>
      </c>
      <c r="F27" s="12" t="s">
        <v>16</v>
      </c>
      <c r="G27" s="92" t="s">
        <v>16</v>
      </c>
      <c r="H27" s="12" t="s">
        <v>16</v>
      </c>
      <c r="I27" s="92" t="s">
        <v>16</v>
      </c>
      <c r="J27" s="12" t="s">
        <v>16</v>
      </c>
      <c r="K27" s="92" t="s">
        <v>16</v>
      </c>
      <c r="L27" s="12" t="s">
        <v>16</v>
      </c>
      <c r="M27" s="92" t="s">
        <v>16</v>
      </c>
      <c r="N27" s="12" t="s">
        <v>16</v>
      </c>
      <c r="O27" s="92" t="s">
        <v>16</v>
      </c>
      <c r="P27" s="12">
        <v>3</v>
      </c>
      <c r="Q27" s="92">
        <v>60.24096385542169</v>
      </c>
      <c r="R27" s="12">
        <v>38</v>
      </c>
      <c r="S27" s="92">
        <v>763.05220883534139</v>
      </c>
      <c r="T27" s="12" t="s">
        <v>16</v>
      </c>
      <c r="U27" s="92" t="s">
        <v>16</v>
      </c>
      <c r="V27" s="12">
        <v>2</v>
      </c>
      <c r="W27" s="92">
        <v>40.160642570281126</v>
      </c>
      <c r="X27" s="91">
        <v>4980</v>
      </c>
    </row>
    <row r="28" spans="1:24" s="94" customFormat="1" ht="15" customHeight="1" x14ac:dyDescent="0.5">
      <c r="A28" s="93" t="s">
        <v>5</v>
      </c>
      <c r="B28" s="12">
        <v>1</v>
      </c>
      <c r="C28" s="92">
        <v>24.509803921568626</v>
      </c>
      <c r="D28" s="12">
        <v>69</v>
      </c>
      <c r="E28" s="92">
        <v>1691.1764705882351</v>
      </c>
      <c r="F28" s="12">
        <v>45</v>
      </c>
      <c r="G28" s="92">
        <v>1102.9411764705883</v>
      </c>
      <c r="H28" s="12">
        <v>24</v>
      </c>
      <c r="I28" s="92">
        <v>588.23529411764707</v>
      </c>
      <c r="J28" s="12" t="s">
        <v>16</v>
      </c>
      <c r="K28" s="92" t="s">
        <v>16</v>
      </c>
      <c r="L28" s="12" t="s">
        <v>16</v>
      </c>
      <c r="M28" s="92" t="s">
        <v>16</v>
      </c>
      <c r="N28" s="12" t="s">
        <v>16</v>
      </c>
      <c r="O28" s="92" t="s">
        <v>16</v>
      </c>
      <c r="P28" s="12">
        <v>1</v>
      </c>
      <c r="Q28" s="92">
        <v>24.509803921568626</v>
      </c>
      <c r="R28" s="12" t="s">
        <v>16</v>
      </c>
      <c r="S28" s="92" t="s">
        <v>16</v>
      </c>
      <c r="T28" s="12" t="s">
        <v>16</v>
      </c>
      <c r="U28" s="92" t="s">
        <v>16</v>
      </c>
      <c r="V28" s="12">
        <v>1</v>
      </c>
      <c r="W28" s="92">
        <v>24.509803921568626</v>
      </c>
      <c r="X28" s="91">
        <v>4080</v>
      </c>
    </row>
    <row r="29" spans="1:24" s="90" customFormat="1" ht="15" customHeight="1" x14ac:dyDescent="0.5">
      <c r="A29" s="93" t="s">
        <v>4</v>
      </c>
      <c r="B29" s="12">
        <v>1</v>
      </c>
      <c r="C29" s="92">
        <v>24.813895781637719</v>
      </c>
      <c r="D29" s="12">
        <v>62</v>
      </c>
      <c r="E29" s="92">
        <v>1538.4615384615386</v>
      </c>
      <c r="F29" s="12">
        <v>52</v>
      </c>
      <c r="G29" s="92">
        <v>1290.3225806451612</v>
      </c>
      <c r="H29" s="12">
        <v>10</v>
      </c>
      <c r="I29" s="92">
        <v>248.13895781637717</v>
      </c>
      <c r="J29" s="12" t="s">
        <v>16</v>
      </c>
      <c r="K29" s="92" t="s">
        <v>16</v>
      </c>
      <c r="L29" s="12" t="s">
        <v>16</v>
      </c>
      <c r="M29" s="92" t="s">
        <v>16</v>
      </c>
      <c r="N29" s="12" t="s">
        <v>16</v>
      </c>
      <c r="O29" s="92" t="s">
        <v>16</v>
      </c>
      <c r="P29" s="12">
        <v>1</v>
      </c>
      <c r="Q29" s="92">
        <v>24.813895781637719</v>
      </c>
      <c r="R29" s="12" t="s">
        <v>16</v>
      </c>
      <c r="S29" s="92" t="s">
        <v>16</v>
      </c>
      <c r="T29" s="12" t="s">
        <v>16</v>
      </c>
      <c r="U29" s="92" t="s">
        <v>16</v>
      </c>
      <c r="V29" s="12" t="s">
        <v>16</v>
      </c>
      <c r="W29" s="92" t="s">
        <v>16</v>
      </c>
      <c r="X29" s="91">
        <v>4030</v>
      </c>
    </row>
    <row r="30" spans="1:24" s="90" customFormat="1" ht="15" customHeight="1" x14ac:dyDescent="0.5">
      <c r="A30" s="93" t="s">
        <v>3</v>
      </c>
      <c r="B30" s="12">
        <v>1</v>
      </c>
      <c r="C30" s="92">
        <v>35.842293906810035</v>
      </c>
      <c r="D30" s="12">
        <v>54</v>
      </c>
      <c r="E30" s="92">
        <v>1935.483870967742</v>
      </c>
      <c r="F30" s="12">
        <v>22</v>
      </c>
      <c r="G30" s="92">
        <v>788.53046594982084</v>
      </c>
      <c r="H30" s="12">
        <v>32</v>
      </c>
      <c r="I30" s="92">
        <v>1146.9534050179211</v>
      </c>
      <c r="J30" s="12" t="s">
        <v>16</v>
      </c>
      <c r="K30" s="92" t="s">
        <v>16</v>
      </c>
      <c r="L30" s="12" t="s">
        <v>16</v>
      </c>
      <c r="M30" s="92" t="s">
        <v>16</v>
      </c>
      <c r="N30" s="12" t="s">
        <v>16</v>
      </c>
      <c r="O30" s="92" t="s">
        <v>16</v>
      </c>
      <c r="P30" s="12">
        <v>3</v>
      </c>
      <c r="Q30" s="92">
        <v>107.52688172043011</v>
      </c>
      <c r="R30" s="12" t="s">
        <v>16</v>
      </c>
      <c r="S30" s="92" t="s">
        <v>16</v>
      </c>
      <c r="T30" s="12" t="s">
        <v>16</v>
      </c>
      <c r="U30" s="92" t="s">
        <v>16</v>
      </c>
      <c r="V30" s="12">
        <v>1</v>
      </c>
      <c r="W30" s="92">
        <v>35.842293906810035</v>
      </c>
      <c r="X30" s="91">
        <v>2790</v>
      </c>
    </row>
    <row r="31" spans="1:24" ht="15" customHeight="1" x14ac:dyDescent="0.6">
      <c r="A31" s="89" t="s">
        <v>52</v>
      </c>
      <c r="B31" s="88"/>
      <c r="C31" s="87"/>
      <c r="D31" s="88"/>
      <c r="E31" s="87"/>
      <c r="F31" s="88"/>
      <c r="G31" s="87"/>
      <c r="H31" s="88"/>
      <c r="I31" s="87"/>
      <c r="J31" s="88"/>
      <c r="K31" s="87"/>
      <c r="L31" s="88"/>
      <c r="M31" s="87"/>
      <c r="N31" s="88"/>
      <c r="O31" s="87"/>
      <c r="P31" s="88"/>
      <c r="Q31" s="87"/>
      <c r="R31" s="88"/>
      <c r="S31" s="87"/>
      <c r="T31" s="88"/>
      <c r="U31" s="87"/>
      <c r="V31" s="88"/>
      <c r="W31" s="87"/>
      <c r="X31" s="86"/>
    </row>
    <row r="32" spans="1:24" ht="15" customHeight="1" x14ac:dyDescent="0.6">
      <c r="A32" s="88"/>
      <c r="B32" s="88"/>
      <c r="C32" s="87"/>
      <c r="D32" s="88"/>
      <c r="E32" s="87"/>
      <c r="F32" s="88"/>
      <c r="G32" s="87"/>
      <c r="H32" s="88"/>
      <c r="I32" s="87"/>
      <c r="J32" s="88"/>
      <c r="K32" s="87"/>
      <c r="L32" s="88"/>
      <c r="M32" s="87"/>
      <c r="N32" s="88"/>
      <c r="O32" s="87"/>
      <c r="P32" s="88"/>
      <c r="Q32" s="87"/>
      <c r="R32" s="88"/>
      <c r="S32" s="87"/>
      <c r="T32" s="88"/>
      <c r="U32" s="87"/>
      <c r="V32" s="88"/>
      <c r="W32" s="87"/>
      <c r="X32" s="86"/>
    </row>
    <row r="33" spans="1:24" ht="15" customHeight="1" x14ac:dyDescent="0.6">
      <c r="A33" s="88"/>
      <c r="B33" s="88"/>
      <c r="C33" s="87"/>
      <c r="D33" s="88"/>
      <c r="E33" s="87"/>
      <c r="F33" s="88"/>
      <c r="G33" s="87"/>
      <c r="H33" s="88"/>
      <c r="I33" s="87"/>
      <c r="J33" s="88"/>
      <c r="K33" s="87"/>
      <c r="L33" s="88"/>
      <c r="M33" s="87"/>
      <c r="N33" s="88"/>
      <c r="O33" s="87"/>
      <c r="P33" s="88"/>
      <c r="Q33" s="87"/>
      <c r="R33" s="88"/>
      <c r="S33" s="87"/>
      <c r="T33" s="88"/>
      <c r="U33" s="87"/>
      <c r="V33" s="88"/>
      <c r="W33" s="87"/>
      <c r="X33" s="86"/>
    </row>
    <row r="34" spans="1:24" x14ac:dyDescent="0.2">
      <c r="A34" s="85"/>
      <c r="B34" s="4"/>
      <c r="C34" s="84"/>
      <c r="D34" s="4"/>
      <c r="E34" s="84"/>
      <c r="F34" s="4"/>
      <c r="G34" s="84"/>
      <c r="H34" s="4"/>
      <c r="I34" s="84"/>
      <c r="J34" s="4"/>
      <c r="K34" s="84"/>
      <c r="L34" s="4"/>
      <c r="M34" s="84"/>
      <c r="N34" s="4"/>
      <c r="O34" s="84"/>
      <c r="P34" s="4"/>
      <c r="Q34" s="84"/>
      <c r="R34" s="4"/>
      <c r="S34" s="84"/>
      <c r="T34" s="4"/>
      <c r="U34" s="84"/>
      <c r="V34" s="4"/>
      <c r="W34" s="84"/>
    </row>
  </sheetData>
  <mergeCells count="9">
    <mergeCell ref="X4:X5"/>
    <mergeCell ref="S1:W1"/>
    <mergeCell ref="B3:C4"/>
    <mergeCell ref="D4:E4"/>
    <mergeCell ref="F4:G4"/>
    <mergeCell ref="P4:Q4"/>
    <mergeCell ref="B2:O2"/>
    <mergeCell ref="D3:O3"/>
    <mergeCell ref="P3:U3"/>
  </mergeCells>
  <phoneticPr fontId="2"/>
  <pageMargins left="0.78740157480314965" right="0.78740157480314965" top="0.78740157480314965" bottom="0.78740157480314965" header="0.51181102362204722" footer="0.51181102362204722"/>
  <pageSetup paperSize="9" scale="7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4"/>
  <sheetViews>
    <sheetView showGridLines="0" view="pageBreakPreview" zoomScaleNormal="25" workbookViewId="0">
      <pane xSplit="1" ySplit="4" topLeftCell="B5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8.26953125" defaultRowHeight="13" x14ac:dyDescent="0.2"/>
  <cols>
    <col min="1" max="1" width="17.453125" style="175" customWidth="1"/>
    <col min="2" max="2" width="6.90625" style="80" customWidth="1"/>
    <col min="3" max="3" width="8.54296875" style="80" customWidth="1"/>
    <col min="4" max="4" width="6.453125" style="80" customWidth="1"/>
    <col min="5" max="5" width="7.7265625" style="80" customWidth="1"/>
    <col min="6" max="6" width="6.81640625" style="80" customWidth="1"/>
    <col min="7" max="7" width="8.36328125" style="80" customWidth="1"/>
    <col min="8" max="8" width="5.81640625" style="80" customWidth="1"/>
    <col min="9" max="9" width="9.453125" style="80" customWidth="1"/>
    <col min="10" max="10" width="6.1796875" style="80" customWidth="1"/>
    <col min="11" max="11" width="9.453125" style="80" customWidth="1"/>
    <col min="12" max="12" width="4.54296875" style="80" customWidth="1"/>
    <col min="13" max="13" width="9.453125" style="80" customWidth="1"/>
    <col min="14" max="14" width="6.1796875" style="80" customWidth="1"/>
    <col min="15" max="15" width="9.453125" style="80" customWidth="1"/>
    <col min="16" max="16" width="6.81640625" style="80" customWidth="1"/>
    <col min="17" max="17" width="9.453125" style="80" customWidth="1"/>
    <col min="18" max="18" width="7.26953125" style="80" customWidth="1"/>
    <col min="19" max="19" width="9.453125" style="80" customWidth="1"/>
    <col min="20" max="20" width="17" style="174" customWidth="1"/>
    <col min="21" max="21" width="5.453125" style="173" customWidth="1"/>
    <col min="22" max="16384" width="8.26953125" style="80"/>
  </cols>
  <sheetData>
    <row r="1" spans="1:22" s="221" customFormat="1" ht="18" customHeight="1" x14ac:dyDescent="0.5">
      <c r="A1" s="228" t="s">
        <v>100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4"/>
      <c r="M1" s="226"/>
      <c r="N1" s="224"/>
      <c r="O1" s="226"/>
      <c r="P1" s="224"/>
      <c r="Q1" s="225" t="s">
        <v>99</v>
      </c>
      <c r="R1" s="225"/>
      <c r="S1" s="225"/>
      <c r="T1" s="224"/>
      <c r="U1" s="223"/>
      <c r="V1" s="222"/>
    </row>
    <row r="2" spans="1:22" ht="15" customHeight="1" x14ac:dyDescent="0.5">
      <c r="A2" s="162"/>
      <c r="B2" s="220" t="s">
        <v>98</v>
      </c>
      <c r="C2" s="219"/>
      <c r="D2" s="218" t="s">
        <v>97</v>
      </c>
      <c r="E2" s="217"/>
      <c r="F2" s="218" t="s">
        <v>96</v>
      </c>
      <c r="G2" s="219"/>
      <c r="H2" s="220" t="s">
        <v>95</v>
      </c>
      <c r="I2" s="219"/>
      <c r="J2" s="218" t="s">
        <v>94</v>
      </c>
      <c r="K2" s="217"/>
      <c r="L2" s="218" t="s">
        <v>93</v>
      </c>
      <c r="M2" s="219"/>
      <c r="N2" s="218" t="s">
        <v>92</v>
      </c>
      <c r="O2" s="219"/>
      <c r="P2" s="218" t="s">
        <v>91</v>
      </c>
      <c r="Q2" s="217"/>
      <c r="R2" s="216" t="s">
        <v>90</v>
      </c>
      <c r="S2" s="215"/>
      <c r="T2" s="131" t="s">
        <v>89</v>
      </c>
      <c r="U2" s="181"/>
      <c r="V2" s="41"/>
    </row>
    <row r="3" spans="1:22" ht="15" customHeight="1" x14ac:dyDescent="0.5">
      <c r="A3" s="214"/>
      <c r="B3" s="212" t="s">
        <v>61</v>
      </c>
      <c r="C3" s="211" t="s">
        <v>88</v>
      </c>
      <c r="D3" s="212" t="s">
        <v>61</v>
      </c>
      <c r="E3" s="211" t="s">
        <v>88</v>
      </c>
      <c r="F3" s="212" t="s">
        <v>61</v>
      </c>
      <c r="G3" s="211" t="s">
        <v>88</v>
      </c>
      <c r="H3" s="212" t="s">
        <v>61</v>
      </c>
      <c r="I3" s="211" t="s">
        <v>88</v>
      </c>
      <c r="J3" s="212" t="s">
        <v>61</v>
      </c>
      <c r="K3" s="211" t="s">
        <v>88</v>
      </c>
      <c r="L3" s="212" t="s">
        <v>61</v>
      </c>
      <c r="M3" s="211" t="s">
        <v>88</v>
      </c>
      <c r="N3" s="212" t="s">
        <v>61</v>
      </c>
      <c r="O3" s="211" t="s">
        <v>88</v>
      </c>
      <c r="P3" s="212" t="s">
        <v>61</v>
      </c>
      <c r="Q3" s="213" t="s">
        <v>88</v>
      </c>
      <c r="R3" s="212" t="s">
        <v>61</v>
      </c>
      <c r="S3" s="211" t="s">
        <v>88</v>
      </c>
      <c r="T3" s="131"/>
      <c r="U3" s="181"/>
      <c r="V3" s="4"/>
    </row>
    <row r="4" spans="1:22" s="206" customFormat="1" ht="15" customHeight="1" x14ac:dyDescent="0.5">
      <c r="A4" s="210" t="s">
        <v>28</v>
      </c>
      <c r="B4" s="42">
        <v>13309</v>
      </c>
      <c r="C4" s="208">
        <v>248.67339312406577</v>
      </c>
      <c r="D4" s="42">
        <v>4440</v>
      </c>
      <c r="E4" s="208">
        <v>82.959641255605376</v>
      </c>
      <c r="F4" s="42">
        <v>11321</v>
      </c>
      <c r="G4" s="208">
        <v>211.52840059790734</v>
      </c>
      <c r="H4" s="42">
        <v>5837</v>
      </c>
      <c r="I4" s="208">
        <v>109.06203288490283</v>
      </c>
      <c r="J4" s="42">
        <v>1931</v>
      </c>
      <c r="K4" s="208">
        <v>36.07997010463378</v>
      </c>
      <c r="L4" s="42">
        <v>3118</v>
      </c>
      <c r="M4" s="208">
        <v>58.25859491778774</v>
      </c>
      <c r="N4" s="42">
        <v>1671</v>
      </c>
      <c r="O4" s="208">
        <v>31.221973094170405</v>
      </c>
      <c r="P4" s="42">
        <v>61624</v>
      </c>
      <c r="Q4" s="209">
        <v>1151.4200298953663</v>
      </c>
      <c r="R4" s="42">
        <v>18021</v>
      </c>
      <c r="S4" s="208">
        <v>336.71524663677133</v>
      </c>
      <c r="T4" s="124">
        <v>5348768</v>
      </c>
      <c r="U4" s="207"/>
      <c r="V4" s="4"/>
    </row>
    <row r="5" spans="1:22" s="111" customFormat="1" ht="30.75" customHeight="1" x14ac:dyDescent="0.2">
      <c r="A5" s="203" t="s">
        <v>87</v>
      </c>
      <c r="B5" s="201">
        <f>SUM(B6,B15)</f>
        <v>905</v>
      </c>
      <c r="C5" s="200">
        <f>IF(B5="-","-",B5/$T5*100000)</f>
        <v>238.33664722225879</v>
      </c>
      <c r="D5" s="201">
        <f>SUM(D6,D15)</f>
        <v>228</v>
      </c>
      <c r="E5" s="200">
        <f>IF(D5="-","-",D5/$T5*100000)</f>
        <v>60.045033775331497</v>
      </c>
      <c r="F5" s="201">
        <f>SUM(F6,F15)</f>
        <v>782</v>
      </c>
      <c r="G5" s="200">
        <f>IF(F5="-","-",F5/$T5*100000)</f>
        <v>205.94393163293523</v>
      </c>
      <c r="H5" s="201">
        <f>SUM(H6,H15)</f>
        <v>1450</v>
      </c>
      <c r="I5" s="200">
        <f>IF(H5="-","-",H5/$T5*100000)</f>
        <v>381.86534637820472</v>
      </c>
      <c r="J5" s="201">
        <f>SUM(J6,J15)</f>
        <v>120</v>
      </c>
      <c r="K5" s="200">
        <f>IF(J5="-","-",J5/$T5*100000)</f>
        <v>31.602649355437631</v>
      </c>
      <c r="L5" s="201">
        <f>SUM(L6,L15)</f>
        <v>155</v>
      </c>
      <c r="M5" s="200">
        <f>IF(L5="-","-",L5/$T5*100000)</f>
        <v>40.820088750773607</v>
      </c>
      <c r="N5" s="201">
        <f>SUM(N6,N15)</f>
        <v>81</v>
      </c>
      <c r="O5" s="200">
        <f>IF(N5="-","-",N5/$T5*100000)</f>
        <v>21.331788314920399</v>
      </c>
      <c r="P5" s="201">
        <f>SUM(P6,P15)</f>
        <v>4351</v>
      </c>
      <c r="Q5" s="202">
        <f>IF(P5="-","-",P5/$T5*100000)</f>
        <v>1145.8593945459095</v>
      </c>
      <c r="R5" s="201">
        <f>SUM(R6,R15)</f>
        <v>1948</v>
      </c>
      <c r="S5" s="200">
        <f>IF(R5="-","-",R5/$T5*100000)</f>
        <v>513.01634120327083</v>
      </c>
      <c r="T5" s="112">
        <v>379715</v>
      </c>
      <c r="U5" s="205"/>
      <c r="V5" s="36"/>
    </row>
    <row r="6" spans="1:22" ht="15" customHeight="1" x14ac:dyDescent="0.5">
      <c r="A6" s="198" t="s">
        <v>26</v>
      </c>
      <c r="B6" s="96">
        <f>SUM(B7:B14)</f>
        <v>104</v>
      </c>
      <c r="C6" s="95">
        <f>IF(B6="-","-",B6/$T6*100000)</f>
        <v>91.412498901292082</v>
      </c>
      <c r="D6" s="96">
        <f>SUM(D7:D14)</f>
        <v>45</v>
      </c>
      <c r="E6" s="95">
        <f>IF(D6="-","-",D6/$T6*100000)</f>
        <v>39.553485101520614</v>
      </c>
      <c r="F6" s="96">
        <f>SUM(F7:F14)</f>
        <v>102</v>
      </c>
      <c r="G6" s="95">
        <f>IF(F6="-","-",F6/$T6*100000)</f>
        <v>89.654566230113389</v>
      </c>
      <c r="H6" s="96">
        <f>SUM(H7:H14)</f>
        <v>90</v>
      </c>
      <c r="I6" s="95">
        <f>IF(H6="-","-",H6/$T6*100000)</f>
        <v>79.106970203041229</v>
      </c>
      <c r="J6" s="96">
        <f>SUM(J7:J14)</f>
        <v>29</v>
      </c>
      <c r="K6" s="95">
        <f>IF(J6="-","-",J6/$T6*100000)</f>
        <v>25.490023732091061</v>
      </c>
      <c r="L6" s="96">
        <f>SUM(L7:L14)</f>
        <v>59</v>
      </c>
      <c r="M6" s="95">
        <f>IF(L6="-","-",L6/$T6*100000)</f>
        <v>51.859013799771468</v>
      </c>
      <c r="N6" s="96" t="s">
        <v>16</v>
      </c>
      <c r="O6" s="95" t="s">
        <v>16</v>
      </c>
      <c r="P6" s="96">
        <f>SUM(P7:P14)</f>
        <v>449</v>
      </c>
      <c r="Q6" s="204">
        <f>IF(P6="-","-",P6/$T6*100000)</f>
        <v>394.6558846796168</v>
      </c>
      <c r="R6" s="96">
        <f>SUM(R7:R14)</f>
        <v>414</v>
      </c>
      <c r="S6" s="95">
        <f>IF(R6="-","-",R6/$T6*100000)</f>
        <v>363.89206293398962</v>
      </c>
      <c r="T6" s="91">
        <v>113770</v>
      </c>
      <c r="U6" s="181"/>
      <c r="V6" s="4"/>
    </row>
    <row r="7" spans="1:22" ht="15" customHeight="1" x14ac:dyDescent="0.5">
      <c r="A7" s="195" t="s">
        <v>25</v>
      </c>
      <c r="B7" s="12">
        <v>25</v>
      </c>
      <c r="C7" s="92">
        <v>54.4</v>
      </c>
      <c r="D7" s="12">
        <v>18</v>
      </c>
      <c r="E7" s="92">
        <v>39.200000000000003</v>
      </c>
      <c r="F7" s="12">
        <v>37</v>
      </c>
      <c r="G7" s="92">
        <v>80.5</v>
      </c>
      <c r="H7" s="12">
        <v>52</v>
      </c>
      <c r="I7" s="92">
        <v>113.2</v>
      </c>
      <c r="J7" s="12">
        <v>12</v>
      </c>
      <c r="K7" s="92">
        <v>26.1</v>
      </c>
      <c r="L7" s="12">
        <v>13</v>
      </c>
      <c r="M7" s="92">
        <v>28.3</v>
      </c>
      <c r="N7" s="12" t="s">
        <v>16</v>
      </c>
      <c r="O7" s="92" t="s">
        <v>16</v>
      </c>
      <c r="P7" s="12">
        <v>73</v>
      </c>
      <c r="Q7" s="92">
        <v>158.9</v>
      </c>
      <c r="R7" s="12">
        <v>100</v>
      </c>
      <c r="S7" s="92">
        <v>217.6</v>
      </c>
      <c r="T7" s="91">
        <v>45950</v>
      </c>
      <c r="U7" s="181"/>
      <c r="V7" s="4"/>
    </row>
    <row r="8" spans="1:22" ht="15" customHeight="1" x14ac:dyDescent="0.5">
      <c r="A8" s="195" t="s">
        <v>24</v>
      </c>
      <c r="B8" s="12">
        <v>7</v>
      </c>
      <c r="C8" s="92">
        <v>98.5</v>
      </c>
      <c r="D8" s="12">
        <v>4</v>
      </c>
      <c r="E8" s="92">
        <v>56.3</v>
      </c>
      <c r="F8" s="12">
        <v>11</v>
      </c>
      <c r="G8" s="92">
        <v>154.69999999999999</v>
      </c>
      <c r="H8" s="12">
        <v>2</v>
      </c>
      <c r="I8" s="92">
        <v>28.1</v>
      </c>
      <c r="J8" s="12" t="s">
        <v>16</v>
      </c>
      <c r="K8" s="92" t="s">
        <v>16</v>
      </c>
      <c r="L8" s="12">
        <v>6</v>
      </c>
      <c r="M8" s="92">
        <v>84.4</v>
      </c>
      <c r="N8" s="12" t="s">
        <v>16</v>
      </c>
      <c r="O8" s="92" t="s">
        <v>16</v>
      </c>
      <c r="P8" s="12">
        <v>35</v>
      </c>
      <c r="Q8" s="92">
        <v>492.3</v>
      </c>
      <c r="R8" s="12">
        <v>20</v>
      </c>
      <c r="S8" s="92">
        <v>281.3</v>
      </c>
      <c r="T8" s="91">
        <v>7110</v>
      </c>
      <c r="U8" s="181"/>
      <c r="V8" s="4"/>
    </row>
    <row r="9" spans="1:22" ht="15" customHeight="1" x14ac:dyDescent="0.5">
      <c r="A9" s="195" t="s">
        <v>23</v>
      </c>
      <c r="B9" s="12">
        <v>2</v>
      </c>
      <c r="C9" s="92">
        <v>47.3</v>
      </c>
      <c r="D9" s="12">
        <v>2</v>
      </c>
      <c r="E9" s="92">
        <v>47.3</v>
      </c>
      <c r="F9" s="12" t="s">
        <v>16</v>
      </c>
      <c r="G9" s="92" t="s">
        <v>16</v>
      </c>
      <c r="H9" s="12">
        <v>3</v>
      </c>
      <c r="I9" s="92">
        <v>70.900000000000006</v>
      </c>
      <c r="J9" s="12" t="s">
        <v>16</v>
      </c>
      <c r="K9" s="92" t="s">
        <v>16</v>
      </c>
      <c r="L9" s="12">
        <v>4</v>
      </c>
      <c r="M9" s="92">
        <v>94.6</v>
      </c>
      <c r="N9" s="12" t="s">
        <v>16</v>
      </c>
      <c r="O9" s="92" t="s">
        <v>16</v>
      </c>
      <c r="P9" s="12">
        <v>1</v>
      </c>
      <c r="Q9" s="92">
        <v>23.6</v>
      </c>
      <c r="R9" s="12">
        <v>12</v>
      </c>
      <c r="S9" s="92">
        <v>283.7</v>
      </c>
      <c r="T9" s="91">
        <v>4230</v>
      </c>
      <c r="U9" s="181"/>
      <c r="V9" s="4"/>
    </row>
    <row r="10" spans="1:22" ht="15" customHeight="1" x14ac:dyDescent="0.5">
      <c r="A10" s="195" t="s">
        <v>22</v>
      </c>
      <c r="B10" s="12">
        <v>2</v>
      </c>
      <c r="C10" s="92">
        <v>43.7</v>
      </c>
      <c r="D10" s="12">
        <v>2</v>
      </c>
      <c r="E10" s="92">
        <v>43.7</v>
      </c>
      <c r="F10" s="12">
        <v>1</v>
      </c>
      <c r="G10" s="92">
        <v>21.8</v>
      </c>
      <c r="H10" s="12" t="s">
        <v>16</v>
      </c>
      <c r="I10" s="92" t="s">
        <v>16</v>
      </c>
      <c r="J10" s="12" t="s">
        <v>16</v>
      </c>
      <c r="K10" s="92" t="s">
        <v>16</v>
      </c>
      <c r="L10" s="12">
        <v>5</v>
      </c>
      <c r="M10" s="92">
        <v>109.2</v>
      </c>
      <c r="N10" s="12" t="s">
        <v>16</v>
      </c>
      <c r="O10" s="92" t="s">
        <v>16</v>
      </c>
      <c r="P10" s="12">
        <v>2</v>
      </c>
      <c r="Q10" s="92">
        <v>43.7</v>
      </c>
      <c r="R10" s="12">
        <v>7</v>
      </c>
      <c r="S10" s="92">
        <v>152.80000000000001</v>
      </c>
      <c r="T10" s="91">
        <v>4580</v>
      </c>
      <c r="U10" s="181"/>
      <c r="V10" s="4"/>
    </row>
    <row r="11" spans="1:22" ht="15" customHeight="1" x14ac:dyDescent="0.5">
      <c r="A11" s="195" t="s">
        <v>21</v>
      </c>
      <c r="B11" s="12">
        <v>9</v>
      </c>
      <c r="C11" s="92">
        <v>204.5</v>
      </c>
      <c r="D11" s="12">
        <v>2</v>
      </c>
      <c r="E11" s="92">
        <v>45.5</v>
      </c>
      <c r="F11" s="12">
        <v>4</v>
      </c>
      <c r="G11" s="92">
        <v>90.9</v>
      </c>
      <c r="H11" s="12">
        <v>3</v>
      </c>
      <c r="I11" s="92">
        <v>68.2</v>
      </c>
      <c r="J11" s="12" t="s">
        <v>16</v>
      </c>
      <c r="K11" s="92" t="s">
        <v>16</v>
      </c>
      <c r="L11" s="12">
        <v>4</v>
      </c>
      <c r="M11" s="92">
        <v>90.9</v>
      </c>
      <c r="N11" s="12" t="s">
        <v>16</v>
      </c>
      <c r="O11" s="92" t="s">
        <v>16</v>
      </c>
      <c r="P11" s="12">
        <v>55</v>
      </c>
      <c r="Q11" s="92">
        <v>1250</v>
      </c>
      <c r="R11" s="12">
        <v>31</v>
      </c>
      <c r="S11" s="92">
        <v>704.5</v>
      </c>
      <c r="T11" s="91">
        <v>4400</v>
      </c>
      <c r="U11" s="181"/>
      <c r="V11" s="4"/>
    </row>
    <row r="12" spans="1:22" ht="15" customHeight="1" x14ac:dyDescent="0.5">
      <c r="A12" s="195" t="s">
        <v>20</v>
      </c>
      <c r="B12" s="12">
        <v>38</v>
      </c>
      <c r="C12" s="92">
        <v>135.80000000000001</v>
      </c>
      <c r="D12" s="12">
        <v>11</v>
      </c>
      <c r="E12" s="92">
        <v>39.299999999999997</v>
      </c>
      <c r="F12" s="12">
        <v>28</v>
      </c>
      <c r="G12" s="92">
        <v>100</v>
      </c>
      <c r="H12" s="12">
        <v>20</v>
      </c>
      <c r="I12" s="92">
        <v>71.5</v>
      </c>
      <c r="J12" s="12">
        <v>16</v>
      </c>
      <c r="K12" s="92">
        <v>57.2</v>
      </c>
      <c r="L12" s="12">
        <v>10</v>
      </c>
      <c r="M12" s="92">
        <v>35.700000000000003</v>
      </c>
      <c r="N12" s="12" t="s">
        <v>16</v>
      </c>
      <c r="O12" s="92" t="s">
        <v>16</v>
      </c>
      <c r="P12" s="12">
        <v>206</v>
      </c>
      <c r="Q12" s="92">
        <v>736</v>
      </c>
      <c r="R12" s="12">
        <v>161</v>
      </c>
      <c r="S12" s="92">
        <v>575.20000000000005</v>
      </c>
      <c r="T12" s="91">
        <v>27990</v>
      </c>
      <c r="U12" s="181"/>
      <c r="V12" s="4"/>
    </row>
    <row r="13" spans="1:22" ht="15" customHeight="1" x14ac:dyDescent="0.5">
      <c r="A13" s="195" t="s">
        <v>19</v>
      </c>
      <c r="B13" s="12">
        <v>3</v>
      </c>
      <c r="C13" s="92">
        <v>73</v>
      </c>
      <c r="D13" s="12">
        <v>1</v>
      </c>
      <c r="E13" s="92">
        <v>24.3</v>
      </c>
      <c r="F13" s="12">
        <v>4</v>
      </c>
      <c r="G13" s="92">
        <v>97.3</v>
      </c>
      <c r="H13" s="12" t="s">
        <v>16</v>
      </c>
      <c r="I13" s="92" t="s">
        <v>16</v>
      </c>
      <c r="J13" s="12" t="s">
        <v>16</v>
      </c>
      <c r="K13" s="92" t="s">
        <v>16</v>
      </c>
      <c r="L13" s="12">
        <v>3</v>
      </c>
      <c r="M13" s="92">
        <v>73</v>
      </c>
      <c r="N13" s="12" t="s">
        <v>16</v>
      </c>
      <c r="O13" s="92" t="s">
        <v>16</v>
      </c>
      <c r="P13" s="12">
        <v>4</v>
      </c>
      <c r="Q13" s="92">
        <v>97.3</v>
      </c>
      <c r="R13" s="12">
        <v>10</v>
      </c>
      <c r="S13" s="92">
        <v>243.3</v>
      </c>
      <c r="T13" s="91">
        <v>4110</v>
      </c>
      <c r="U13" s="181"/>
      <c r="V13" s="4"/>
    </row>
    <row r="14" spans="1:22" ht="15" customHeight="1" x14ac:dyDescent="0.5">
      <c r="A14" s="195" t="s">
        <v>18</v>
      </c>
      <c r="B14" s="12">
        <v>18</v>
      </c>
      <c r="C14" s="92">
        <v>116.9</v>
      </c>
      <c r="D14" s="12">
        <v>5</v>
      </c>
      <c r="E14" s="92">
        <v>32.5</v>
      </c>
      <c r="F14" s="12">
        <v>17</v>
      </c>
      <c r="G14" s="92">
        <v>110.4</v>
      </c>
      <c r="H14" s="12">
        <v>10</v>
      </c>
      <c r="I14" s="92">
        <v>64.900000000000006</v>
      </c>
      <c r="J14" s="12">
        <v>1</v>
      </c>
      <c r="K14" s="92">
        <v>6.5</v>
      </c>
      <c r="L14" s="12">
        <v>14</v>
      </c>
      <c r="M14" s="92">
        <v>90.9</v>
      </c>
      <c r="N14" s="12" t="s">
        <v>16</v>
      </c>
      <c r="O14" s="92" t="s">
        <v>16</v>
      </c>
      <c r="P14" s="12">
        <v>73</v>
      </c>
      <c r="Q14" s="92">
        <v>474</v>
      </c>
      <c r="R14" s="12">
        <v>73</v>
      </c>
      <c r="S14" s="92">
        <v>474</v>
      </c>
      <c r="T14" s="91">
        <v>15400</v>
      </c>
      <c r="U14" s="181"/>
      <c r="V14" s="4"/>
    </row>
    <row r="15" spans="1:22" ht="15" customHeight="1" x14ac:dyDescent="0.5">
      <c r="A15" s="198" t="s">
        <v>17</v>
      </c>
      <c r="B15" s="197">
        <v>801</v>
      </c>
      <c r="C15" s="196">
        <v>305.7</v>
      </c>
      <c r="D15" s="197">
        <v>183</v>
      </c>
      <c r="E15" s="196">
        <v>69.8</v>
      </c>
      <c r="F15" s="197">
        <v>680</v>
      </c>
      <c r="G15" s="196">
        <v>259.5</v>
      </c>
      <c r="H15" s="197">
        <v>1360</v>
      </c>
      <c r="I15" s="196">
        <v>519</v>
      </c>
      <c r="J15" s="197">
        <v>91</v>
      </c>
      <c r="K15" s="196">
        <v>34.700000000000003</v>
      </c>
      <c r="L15" s="197">
        <v>96</v>
      </c>
      <c r="M15" s="196">
        <v>36.6</v>
      </c>
      <c r="N15" s="197">
        <v>81</v>
      </c>
      <c r="O15" s="196">
        <v>30.9</v>
      </c>
      <c r="P15" s="197">
        <v>3902</v>
      </c>
      <c r="Q15" s="196">
        <v>1489.1</v>
      </c>
      <c r="R15" s="197">
        <v>1534</v>
      </c>
      <c r="S15" s="196">
        <v>585.4</v>
      </c>
      <c r="T15" s="103">
        <v>262040</v>
      </c>
      <c r="U15" s="181"/>
      <c r="V15" s="4"/>
    </row>
    <row r="16" spans="1:22" s="111" customFormat="1" ht="30.75" customHeight="1" x14ac:dyDescent="0.2">
      <c r="A16" s="203" t="s">
        <v>86</v>
      </c>
      <c r="B16" s="201">
        <f>SUM(B17)</f>
        <v>50</v>
      </c>
      <c r="C16" s="200">
        <f>IF(B16="-","-",B16/$T16*100000)</f>
        <v>137.74104683195591</v>
      </c>
      <c r="D16" s="201">
        <f>SUM(D17)</f>
        <v>23</v>
      </c>
      <c r="E16" s="200">
        <f>IF(D16="-","-",D16/$T16*100000)</f>
        <v>63.360881542699723</v>
      </c>
      <c r="F16" s="201">
        <f>SUM(F17)</f>
        <v>48</v>
      </c>
      <c r="G16" s="200">
        <f>IF(F16="-","-",F16/$T16*100000)</f>
        <v>132.2314049586777</v>
      </c>
      <c r="H16" s="201">
        <f>SUM(H17)</f>
        <v>32</v>
      </c>
      <c r="I16" s="200">
        <f>IF(H16="-","-",H16/$T16*100000)</f>
        <v>88.1542699724518</v>
      </c>
      <c r="J16" s="201">
        <f>SUM(J17)</f>
        <v>5</v>
      </c>
      <c r="K16" s="200">
        <f>IF(J16="-","-",J16/$T16*100000)</f>
        <v>13.77410468319559</v>
      </c>
      <c r="L16" s="201">
        <f>SUM(L17)</f>
        <v>42</v>
      </c>
      <c r="M16" s="200">
        <f>IF(L16="-","-",L16/$T16*100000)</f>
        <v>115.70247933884298</v>
      </c>
      <c r="N16" s="201">
        <f>SUM(N17)</f>
        <v>6</v>
      </c>
      <c r="O16" s="200">
        <f>IF(N16="-","-",N16/$T16*100000)</f>
        <v>16.528925619834713</v>
      </c>
      <c r="P16" s="201">
        <f>SUM(P17)</f>
        <v>416</v>
      </c>
      <c r="Q16" s="202">
        <f>IF(P16="-","-",P16/$T16*100000)</f>
        <v>1146.0055096418732</v>
      </c>
      <c r="R16" s="201">
        <f>SUM(R17)</f>
        <v>175</v>
      </c>
      <c r="S16" s="200">
        <f>IF(R16="-","-",R16/$T16*100000)</f>
        <v>482.09366391184574</v>
      </c>
      <c r="T16" s="112">
        <v>36300</v>
      </c>
      <c r="U16" s="199"/>
      <c r="V16" s="36"/>
    </row>
    <row r="17" spans="1:22" ht="15" customHeight="1" x14ac:dyDescent="0.5">
      <c r="A17" s="198" t="s">
        <v>57</v>
      </c>
      <c r="B17" s="197">
        <f>IF(SUM(B18:B21)=0,"-",SUM(B18:B21))</f>
        <v>50</v>
      </c>
      <c r="C17" s="196">
        <f>IF(SUM(B17)=0,"-",B17/$T17*100000)</f>
        <v>137.74104683195591</v>
      </c>
      <c r="D17" s="96">
        <f>IF(SUM(D18:D21)=0,"-",SUM(D18:D21))</f>
        <v>23</v>
      </c>
      <c r="E17" s="95">
        <f>IF(SUM(D17)=0,"-",D17/$T17*100000)</f>
        <v>63.360881542699723</v>
      </c>
      <c r="F17" s="96">
        <f>IF(SUM(F18:F21)=0,"-",SUM(F18:F21))</f>
        <v>48</v>
      </c>
      <c r="G17" s="196">
        <f>IF(SUM(F17)=0,"-",F17/$T17*100000)</f>
        <v>132.2314049586777</v>
      </c>
      <c r="H17" s="197">
        <f>IF(SUM(H18:H21)=0,"-",SUM(H18:H21))</f>
        <v>32</v>
      </c>
      <c r="I17" s="196">
        <f>IF(SUM(H17)=0,"-",H17/$T17*100000)</f>
        <v>88.1542699724518</v>
      </c>
      <c r="J17" s="197">
        <f>IF(SUM(J18:J21)=0,"-",SUM(J18:J21))</f>
        <v>5</v>
      </c>
      <c r="K17" s="196">
        <f>IF(SUM(J17)=0,"-",J17/$T17*100000)</f>
        <v>13.77410468319559</v>
      </c>
      <c r="L17" s="197">
        <f>IF(SUM(L18:L21)=0,"-",SUM(L18:L21))</f>
        <v>42</v>
      </c>
      <c r="M17" s="196">
        <f>IF(SUM(L17)=0,"-",L17/$T17*100000)</f>
        <v>115.70247933884298</v>
      </c>
      <c r="N17" s="197">
        <f>IF(SUM(N18:N21)=0,"-",SUM(N18:N21))</f>
        <v>6</v>
      </c>
      <c r="O17" s="196">
        <f>IF(SUM(N17)=0,"-",N17/$T17*100000)</f>
        <v>16.528925619834713</v>
      </c>
      <c r="P17" s="197">
        <f>IF(SUM(P18:P21)=0,"-",SUM(P18:P21))</f>
        <v>416</v>
      </c>
      <c r="Q17" s="196">
        <f>IF(SUM(P17)=0,"-",P17/$T17*100000)</f>
        <v>1146.0055096418732</v>
      </c>
      <c r="R17" s="197">
        <f>IF(SUM(R18:R21)=0,"-",SUM(R18:R21))</f>
        <v>175</v>
      </c>
      <c r="S17" s="196">
        <f>IF(SUM(R17)=0,"-",R17/$T17*100000)</f>
        <v>482.09366391184574</v>
      </c>
      <c r="T17" s="103">
        <v>36300</v>
      </c>
      <c r="U17" s="181"/>
      <c r="V17" s="4"/>
    </row>
    <row r="18" spans="1:22" ht="15" customHeight="1" x14ac:dyDescent="0.5">
      <c r="A18" s="195" t="s">
        <v>13</v>
      </c>
      <c r="B18" s="23">
        <v>29</v>
      </c>
      <c r="C18" s="104">
        <f>IF(SUM(B18)=0,"-",B18/$T18*100000)</f>
        <v>171.69923031379514</v>
      </c>
      <c r="D18" s="12">
        <v>11</v>
      </c>
      <c r="E18" s="92">
        <f>IF(SUM(D18)=0,"-",D18/$T18*100000)</f>
        <v>65.127294256956773</v>
      </c>
      <c r="F18" s="12">
        <v>26</v>
      </c>
      <c r="G18" s="104">
        <f>IF(SUM(F18)=0,"-",F18/$T18*100000)</f>
        <v>153.93724097098877</v>
      </c>
      <c r="H18" s="23">
        <v>12</v>
      </c>
      <c r="I18" s="104">
        <f>IF(SUM(H18)=0,"-",H18/$T18*100000)</f>
        <v>71.047957371225579</v>
      </c>
      <c r="J18" s="23">
        <v>2</v>
      </c>
      <c r="K18" s="104">
        <f>IF(SUM(J18)=0,"-",J18/$T18*100000)</f>
        <v>11.841326228537596</v>
      </c>
      <c r="L18" s="23">
        <v>20</v>
      </c>
      <c r="M18" s="104">
        <f>IF(SUM(L18)=0,"-",L18/$T18*100000)</f>
        <v>118.41326228537595</v>
      </c>
      <c r="N18" s="23">
        <v>6</v>
      </c>
      <c r="O18" s="104">
        <f>IF(SUM(N18)=0,"-",N18/$T18*100000)</f>
        <v>35.523978685612789</v>
      </c>
      <c r="P18" s="23">
        <v>291</v>
      </c>
      <c r="Q18" s="104">
        <f>IF(SUM(P18)=0,"-",P18/$T18*100000)</f>
        <v>1722.9129662522203</v>
      </c>
      <c r="R18" s="23">
        <v>97</v>
      </c>
      <c r="S18" s="104">
        <f>IF(SUM(R18)=0,"-",R18/$T18*100000)</f>
        <v>574.30432208407342</v>
      </c>
      <c r="T18" s="103">
        <v>16890</v>
      </c>
      <c r="U18" s="181"/>
      <c r="V18" s="4"/>
    </row>
    <row r="19" spans="1:22" ht="15" customHeight="1" x14ac:dyDescent="0.5">
      <c r="A19" s="195" t="s">
        <v>12</v>
      </c>
      <c r="B19" s="23">
        <v>4</v>
      </c>
      <c r="C19" s="104">
        <f>IF(SUM(B19)=0,"-",B19/$T19*100000)</f>
        <v>71.813285457809698</v>
      </c>
      <c r="D19" s="12">
        <v>4</v>
      </c>
      <c r="E19" s="92">
        <f>IF(SUM(D19)=0,"-",D19/$T19*100000)</f>
        <v>71.813285457809698</v>
      </c>
      <c r="F19" s="12">
        <v>6</v>
      </c>
      <c r="G19" s="104">
        <f>IF(SUM(F19)=0,"-",F19/$T19*100000)</f>
        <v>107.71992818671454</v>
      </c>
      <c r="H19" s="23">
        <v>4</v>
      </c>
      <c r="I19" s="104">
        <f>IF(SUM(H19)=0,"-",H19/$T19*100000)</f>
        <v>71.813285457809698</v>
      </c>
      <c r="J19" s="23"/>
      <c r="K19" s="104" t="str">
        <f>IF(SUM(J19)=0,"-",J19/$T19*100000)</f>
        <v>-</v>
      </c>
      <c r="L19" s="23">
        <v>5</v>
      </c>
      <c r="M19" s="104">
        <f>IF(SUM(L19)=0,"-",L19/$T19*100000)</f>
        <v>89.766606822262119</v>
      </c>
      <c r="N19" s="23" t="s">
        <v>2</v>
      </c>
      <c r="O19" s="104" t="str">
        <f>IF(SUM(N19)=0,"-",N19/$T19*100000)</f>
        <v>-</v>
      </c>
      <c r="P19" s="23">
        <v>19</v>
      </c>
      <c r="Q19" s="104">
        <f>IF(SUM(P19)=0,"-",P19/$T19*100000)</f>
        <v>341.11310592459603</v>
      </c>
      <c r="R19" s="23">
        <v>13</v>
      </c>
      <c r="S19" s="104">
        <f>IF(SUM(R19)=0,"-",R19/$T19*100000)</f>
        <v>233.3931777378815</v>
      </c>
      <c r="T19" s="103">
        <v>5570</v>
      </c>
      <c r="U19" s="181"/>
      <c r="V19" s="4"/>
    </row>
    <row r="20" spans="1:22" ht="15" customHeight="1" x14ac:dyDescent="0.5">
      <c r="A20" s="195" t="s">
        <v>11</v>
      </c>
      <c r="B20" s="23">
        <v>5</v>
      </c>
      <c r="C20" s="104">
        <f>IF(SUM(B20)=0,"-",B20/$T20*100000)</f>
        <v>89.928057553956833</v>
      </c>
      <c r="D20" s="12">
        <v>3</v>
      </c>
      <c r="E20" s="92">
        <f>IF(SUM(D20)=0,"-",D20/$T20*100000)</f>
        <v>53.956834532374096</v>
      </c>
      <c r="F20" s="12">
        <v>8</v>
      </c>
      <c r="G20" s="104">
        <f>IF(SUM(F20)=0,"-",F20/$T20*100000)</f>
        <v>143.88489208633095</v>
      </c>
      <c r="H20" s="23">
        <v>9</v>
      </c>
      <c r="I20" s="104">
        <f>IF(SUM(H20)=0,"-",H20/$T20*100000)</f>
        <v>161.87050359712231</v>
      </c>
      <c r="J20" s="23">
        <v>1</v>
      </c>
      <c r="K20" s="104">
        <f>IF(SUM(J20)=0,"-",J20/$T20*100000)</f>
        <v>17.985611510791369</v>
      </c>
      <c r="L20" s="23">
        <v>8</v>
      </c>
      <c r="M20" s="104">
        <f>IF(SUM(L20)=0,"-",L20/$T20*100000)</f>
        <v>143.88489208633095</v>
      </c>
      <c r="N20" s="23" t="s">
        <v>2</v>
      </c>
      <c r="O20" s="104" t="str">
        <f>IF(SUM(N20)=0,"-",N20/$T20*100000)</f>
        <v>-</v>
      </c>
      <c r="P20" s="23">
        <v>27</v>
      </c>
      <c r="Q20" s="104">
        <f>IF(SUM(P20)=0,"-",P20/$T20*100000)</f>
        <v>485.61151079136687</v>
      </c>
      <c r="R20" s="23">
        <v>17</v>
      </c>
      <c r="S20" s="104">
        <f>IF(SUM(R20)=0,"-",R20/$T20*100000)</f>
        <v>305.75539568345323</v>
      </c>
      <c r="T20" s="103">
        <v>5560</v>
      </c>
      <c r="U20" s="181"/>
      <c r="V20" s="4"/>
    </row>
    <row r="21" spans="1:22" ht="15" customHeight="1" x14ac:dyDescent="0.5">
      <c r="A21" s="195" t="s">
        <v>10</v>
      </c>
      <c r="B21" s="23">
        <v>12</v>
      </c>
      <c r="C21" s="104">
        <f>IF(SUM(B21)=0,"-",B21/$T21*100000)</f>
        <v>144.92753623188406</v>
      </c>
      <c r="D21" s="12">
        <v>5</v>
      </c>
      <c r="E21" s="92">
        <f>IF(SUM(D21)=0,"-",D21/$T21*100000)</f>
        <v>60.386473429951685</v>
      </c>
      <c r="F21" s="12">
        <v>8</v>
      </c>
      <c r="G21" s="104">
        <f>IF(SUM(F21)=0,"-",F21/$T21*100000)</f>
        <v>96.618357487922708</v>
      </c>
      <c r="H21" s="23">
        <v>7</v>
      </c>
      <c r="I21" s="104">
        <f>IF(SUM(H21)=0,"-",H21/$T21*100000)</f>
        <v>84.54106280193237</v>
      </c>
      <c r="J21" s="23">
        <v>2</v>
      </c>
      <c r="K21" s="104">
        <f>IF(SUM(J21)=0,"-",J21/$T21*100000)</f>
        <v>24.154589371980677</v>
      </c>
      <c r="L21" s="23">
        <v>9</v>
      </c>
      <c r="M21" s="104">
        <f>IF(SUM(L21)=0,"-",L21/$T21*100000)</f>
        <v>108.69565217391305</v>
      </c>
      <c r="N21" s="23" t="s">
        <v>2</v>
      </c>
      <c r="O21" s="104" t="str">
        <f>IF(SUM(N21)=0,"-",N21/$T21*100000)</f>
        <v>-</v>
      </c>
      <c r="P21" s="23">
        <v>79</v>
      </c>
      <c r="Q21" s="104">
        <f>IF(SUM(P21)=0,"-",P21/$T21*100000)</f>
        <v>954.10628019323667</v>
      </c>
      <c r="R21" s="23">
        <v>48</v>
      </c>
      <c r="S21" s="104">
        <f>IF(SUM(R21)=0,"-",R21/$T21*100000)</f>
        <v>579.71014492753625</v>
      </c>
      <c r="T21" s="103">
        <v>8280</v>
      </c>
      <c r="U21" s="181"/>
      <c r="V21" s="4"/>
    </row>
    <row r="22" spans="1:22" s="98" customFormat="1" ht="30.75" customHeight="1" x14ac:dyDescent="0.2">
      <c r="A22" s="194" t="s">
        <v>85</v>
      </c>
      <c r="B22" s="193">
        <v>30</v>
      </c>
      <c r="C22" s="192">
        <v>123.55848434925863</v>
      </c>
      <c r="D22" s="193">
        <v>10</v>
      </c>
      <c r="E22" s="192">
        <v>41.186161449752881</v>
      </c>
      <c r="F22" s="193">
        <v>22</v>
      </c>
      <c r="G22" s="192">
        <v>90.609555189456344</v>
      </c>
      <c r="H22" s="193">
        <v>14</v>
      </c>
      <c r="I22" s="192">
        <v>57.66062602965404</v>
      </c>
      <c r="J22" s="193">
        <v>5</v>
      </c>
      <c r="K22" s="192">
        <v>20.59308072487644</v>
      </c>
      <c r="L22" s="193">
        <v>40</v>
      </c>
      <c r="M22" s="192">
        <v>164.74464579901152</v>
      </c>
      <c r="N22" s="193">
        <v>7</v>
      </c>
      <c r="O22" s="192">
        <v>28.83031301482702</v>
      </c>
      <c r="P22" s="193">
        <v>169</v>
      </c>
      <c r="Q22" s="192">
        <v>696.04612850082367</v>
      </c>
      <c r="R22" s="193">
        <v>90</v>
      </c>
      <c r="S22" s="192">
        <v>370.67545304777593</v>
      </c>
      <c r="T22" s="99">
        <v>24280</v>
      </c>
      <c r="U22" s="191"/>
      <c r="V22" s="190"/>
    </row>
    <row r="23" spans="1:22" s="94" customFormat="1" ht="15" customHeight="1" x14ac:dyDescent="0.5">
      <c r="A23" s="19" t="s">
        <v>8</v>
      </c>
      <c r="B23" s="96">
        <v>30</v>
      </c>
      <c r="C23" s="95">
        <v>123.55848434925863</v>
      </c>
      <c r="D23" s="96">
        <v>10</v>
      </c>
      <c r="E23" s="95">
        <v>41.186161449752881</v>
      </c>
      <c r="F23" s="96">
        <v>22</v>
      </c>
      <c r="G23" s="95">
        <v>90.609555189456344</v>
      </c>
      <c r="H23" s="96">
        <v>14</v>
      </c>
      <c r="I23" s="95">
        <v>57.66062602965404</v>
      </c>
      <c r="J23" s="96">
        <v>5</v>
      </c>
      <c r="K23" s="95">
        <v>20.59308072487644</v>
      </c>
      <c r="L23" s="96">
        <v>40</v>
      </c>
      <c r="M23" s="95">
        <v>164.74464579901152</v>
      </c>
      <c r="N23" s="96">
        <v>7</v>
      </c>
      <c r="O23" s="95">
        <v>28.83031301482702</v>
      </c>
      <c r="P23" s="96">
        <v>169</v>
      </c>
      <c r="Q23" s="95">
        <v>696.04612850082367</v>
      </c>
      <c r="R23" s="96">
        <v>90</v>
      </c>
      <c r="S23" s="95">
        <v>370.67545304777593</v>
      </c>
      <c r="T23" s="91">
        <v>24280</v>
      </c>
      <c r="U23" s="188"/>
      <c r="V23" s="9"/>
    </row>
    <row r="24" spans="1:22" s="94" customFormat="1" ht="15" customHeight="1" x14ac:dyDescent="0.5">
      <c r="A24" s="189" t="s">
        <v>7</v>
      </c>
      <c r="B24" s="12">
        <v>19</v>
      </c>
      <c r="C24" s="92">
        <v>226.19047619047618</v>
      </c>
      <c r="D24" s="12">
        <v>5</v>
      </c>
      <c r="E24" s="92">
        <v>59.523809523809533</v>
      </c>
      <c r="F24" s="12">
        <v>16</v>
      </c>
      <c r="G24" s="92">
        <v>190.47619047619048</v>
      </c>
      <c r="H24" s="12">
        <v>8</v>
      </c>
      <c r="I24" s="92">
        <v>95.238095238095241</v>
      </c>
      <c r="J24" s="12">
        <v>5</v>
      </c>
      <c r="K24" s="92">
        <v>59.523809523809533</v>
      </c>
      <c r="L24" s="12">
        <v>18</v>
      </c>
      <c r="M24" s="92">
        <v>214.28571428571431</v>
      </c>
      <c r="N24" s="12">
        <v>6</v>
      </c>
      <c r="O24" s="92">
        <v>71.428571428571431</v>
      </c>
      <c r="P24" s="12">
        <v>114</v>
      </c>
      <c r="Q24" s="92">
        <v>1357.1428571428571</v>
      </c>
      <c r="R24" s="12">
        <v>63</v>
      </c>
      <c r="S24" s="92">
        <v>750</v>
      </c>
      <c r="T24" s="91">
        <v>8400</v>
      </c>
      <c r="U24" s="188"/>
      <c r="V24" s="9"/>
    </row>
    <row r="25" spans="1:22" s="94" customFormat="1" ht="15" customHeight="1" x14ac:dyDescent="0.5">
      <c r="A25" s="189" t="s">
        <v>6</v>
      </c>
      <c r="B25" s="12">
        <v>2</v>
      </c>
      <c r="C25" s="92">
        <v>40.160642570281126</v>
      </c>
      <c r="D25" s="12">
        <v>3</v>
      </c>
      <c r="E25" s="92">
        <v>60.24096385542169</v>
      </c>
      <c r="F25" s="12" t="s">
        <v>16</v>
      </c>
      <c r="G25" s="92" t="s">
        <v>16</v>
      </c>
      <c r="H25" s="12">
        <v>1</v>
      </c>
      <c r="I25" s="92">
        <v>20.080321285140563</v>
      </c>
      <c r="J25" s="12" t="s">
        <v>16</v>
      </c>
      <c r="K25" s="92" t="s">
        <v>16</v>
      </c>
      <c r="L25" s="12">
        <v>5</v>
      </c>
      <c r="M25" s="92">
        <v>100.40160642570279</v>
      </c>
      <c r="N25" s="12" t="s">
        <v>16</v>
      </c>
      <c r="O25" s="92" t="s">
        <v>16</v>
      </c>
      <c r="P25" s="12">
        <v>4</v>
      </c>
      <c r="Q25" s="92">
        <v>80.321285140562253</v>
      </c>
      <c r="R25" s="12">
        <v>8</v>
      </c>
      <c r="S25" s="92">
        <v>160.64257028112451</v>
      </c>
      <c r="T25" s="91">
        <v>4980</v>
      </c>
      <c r="U25" s="188"/>
      <c r="V25" s="9"/>
    </row>
    <row r="26" spans="1:22" s="94" customFormat="1" ht="15" customHeight="1" x14ac:dyDescent="0.5">
      <c r="A26" s="189" t="s">
        <v>5</v>
      </c>
      <c r="B26" s="12">
        <v>3</v>
      </c>
      <c r="C26" s="92">
        <v>73.529411764705884</v>
      </c>
      <c r="D26" s="12">
        <v>1</v>
      </c>
      <c r="E26" s="92">
        <v>24.509803921568626</v>
      </c>
      <c r="F26" s="12">
        <v>3</v>
      </c>
      <c r="G26" s="92">
        <v>73.529411764705884</v>
      </c>
      <c r="H26" s="12">
        <v>1</v>
      </c>
      <c r="I26" s="92">
        <v>24.509803921568626</v>
      </c>
      <c r="J26" s="12" t="s">
        <v>16</v>
      </c>
      <c r="K26" s="92" t="s">
        <v>16</v>
      </c>
      <c r="L26" s="12">
        <v>7</v>
      </c>
      <c r="M26" s="92">
        <v>171.56862745098039</v>
      </c>
      <c r="N26" s="12" t="s">
        <v>16</v>
      </c>
      <c r="O26" s="92" t="s">
        <v>16</v>
      </c>
      <c r="P26" s="12">
        <v>17</v>
      </c>
      <c r="Q26" s="92">
        <v>416.66666666666669</v>
      </c>
      <c r="R26" s="12">
        <v>7</v>
      </c>
      <c r="S26" s="92">
        <v>171.56862745098039</v>
      </c>
      <c r="T26" s="91">
        <v>4080</v>
      </c>
      <c r="U26" s="188"/>
      <c r="V26" s="9"/>
    </row>
    <row r="27" spans="1:22" s="94" customFormat="1" ht="15" customHeight="1" x14ac:dyDescent="0.5">
      <c r="A27" s="189" t="s">
        <v>4</v>
      </c>
      <c r="B27" s="12">
        <v>2</v>
      </c>
      <c r="C27" s="92">
        <v>49.627791563275437</v>
      </c>
      <c r="D27" s="12" t="s">
        <v>16</v>
      </c>
      <c r="E27" s="92" t="s">
        <v>16</v>
      </c>
      <c r="F27" s="12">
        <v>2</v>
      </c>
      <c r="G27" s="92">
        <v>49.627791563275437</v>
      </c>
      <c r="H27" s="12" t="s">
        <v>16</v>
      </c>
      <c r="I27" s="92" t="s">
        <v>16</v>
      </c>
      <c r="J27" s="12" t="s">
        <v>16</v>
      </c>
      <c r="K27" s="92" t="s">
        <v>16</v>
      </c>
      <c r="L27" s="12">
        <v>5</v>
      </c>
      <c r="M27" s="92">
        <v>124.06947890818859</v>
      </c>
      <c r="N27" s="12">
        <v>1</v>
      </c>
      <c r="O27" s="92">
        <v>24.813895781637719</v>
      </c>
      <c r="P27" s="12">
        <v>18</v>
      </c>
      <c r="Q27" s="92">
        <v>446.65012406947892</v>
      </c>
      <c r="R27" s="12">
        <v>4</v>
      </c>
      <c r="S27" s="92">
        <v>99.255583126550874</v>
      </c>
      <c r="T27" s="91">
        <v>4030</v>
      </c>
      <c r="U27" s="188"/>
      <c r="V27" s="9"/>
    </row>
    <row r="28" spans="1:22" s="94" customFormat="1" ht="15" customHeight="1" x14ac:dyDescent="0.5">
      <c r="A28" s="189" t="s">
        <v>3</v>
      </c>
      <c r="B28" s="12">
        <v>4</v>
      </c>
      <c r="C28" s="92">
        <v>143.36917562724014</v>
      </c>
      <c r="D28" s="12">
        <v>1</v>
      </c>
      <c r="E28" s="92">
        <v>35.842293906810035</v>
      </c>
      <c r="F28" s="12">
        <v>1</v>
      </c>
      <c r="G28" s="92">
        <v>35.842293906810035</v>
      </c>
      <c r="H28" s="12">
        <v>4</v>
      </c>
      <c r="I28" s="92">
        <v>143.36917562724014</v>
      </c>
      <c r="J28" s="12" t="s">
        <v>16</v>
      </c>
      <c r="K28" s="92" t="s">
        <v>16</v>
      </c>
      <c r="L28" s="12">
        <v>5</v>
      </c>
      <c r="M28" s="92">
        <v>179.21146953405017</v>
      </c>
      <c r="N28" s="12" t="s">
        <v>16</v>
      </c>
      <c r="O28" s="92" t="s">
        <v>16</v>
      </c>
      <c r="P28" s="12">
        <v>16</v>
      </c>
      <c r="Q28" s="92">
        <v>573.47670250896056</v>
      </c>
      <c r="R28" s="12">
        <v>8</v>
      </c>
      <c r="S28" s="92">
        <v>286.73835125448028</v>
      </c>
      <c r="T28" s="91">
        <v>2790</v>
      </c>
      <c r="U28" s="188"/>
      <c r="V28" s="9"/>
    </row>
    <row r="29" spans="1:22" ht="15" customHeight="1" x14ac:dyDescent="0.5">
      <c r="A29" s="187"/>
      <c r="B29" s="186"/>
      <c r="C29" s="185"/>
      <c r="D29" s="186"/>
      <c r="E29" s="185"/>
      <c r="F29" s="186"/>
      <c r="G29" s="185"/>
      <c r="H29" s="186"/>
      <c r="I29" s="185"/>
      <c r="J29" s="186"/>
      <c r="K29" s="185"/>
      <c r="L29" s="186"/>
      <c r="M29" s="185"/>
      <c r="N29" s="186"/>
      <c r="O29" s="185"/>
      <c r="P29" s="186"/>
      <c r="Q29" s="185"/>
      <c r="R29" s="186"/>
      <c r="S29" s="185"/>
      <c r="T29" s="184"/>
      <c r="U29" s="181"/>
      <c r="V29" s="4"/>
    </row>
    <row r="30" spans="1:22" ht="15" customHeight="1" x14ac:dyDescent="0.5">
      <c r="A30" s="183" t="s">
        <v>84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78"/>
      <c r="Q30" s="177"/>
      <c r="R30" s="178"/>
      <c r="S30" s="177"/>
      <c r="T30" s="176"/>
      <c r="U30" s="181"/>
      <c r="V30" s="4"/>
    </row>
    <row r="31" spans="1:22" ht="15" customHeight="1" x14ac:dyDescent="0.5">
      <c r="A31" s="179"/>
      <c r="B31" s="178"/>
      <c r="C31" s="177"/>
      <c r="D31" s="178"/>
      <c r="E31" s="177"/>
      <c r="F31" s="177"/>
      <c r="G31" s="177"/>
      <c r="H31" s="177"/>
      <c r="I31" s="177"/>
      <c r="J31" s="178"/>
      <c r="K31" s="177"/>
      <c r="L31" s="178"/>
      <c r="M31" s="177"/>
      <c r="N31" s="178"/>
      <c r="O31" s="177"/>
      <c r="P31" s="178"/>
      <c r="Q31" s="177"/>
      <c r="R31" s="178"/>
      <c r="S31" s="177"/>
      <c r="T31" s="176"/>
      <c r="U31" s="181"/>
      <c r="V31" s="4"/>
    </row>
    <row r="32" spans="1:22" ht="15" customHeight="1" x14ac:dyDescent="0.5">
      <c r="A32" s="180" t="s">
        <v>83</v>
      </c>
      <c r="B32" s="178" t="s">
        <v>82</v>
      </c>
      <c r="C32" s="177"/>
      <c r="D32" s="178"/>
      <c r="E32" s="177"/>
      <c r="F32" s="177"/>
      <c r="G32" s="177"/>
      <c r="H32" s="177"/>
      <c r="I32" s="177"/>
      <c r="J32" s="178"/>
      <c r="K32" s="177"/>
      <c r="L32" s="178"/>
      <c r="M32" s="177"/>
      <c r="N32" s="178"/>
      <c r="O32" s="177"/>
      <c r="P32" s="178"/>
      <c r="Q32" s="177"/>
      <c r="R32" s="178"/>
      <c r="S32" s="177"/>
      <c r="T32" s="176"/>
      <c r="V32" s="4"/>
    </row>
    <row r="33" spans="1:22" ht="15" customHeight="1" x14ac:dyDescent="0.5">
      <c r="A33" s="179"/>
      <c r="B33" s="178" t="s">
        <v>81</v>
      </c>
      <c r="C33" s="177"/>
      <c r="D33" s="178"/>
      <c r="E33" s="177"/>
      <c r="F33" s="177"/>
      <c r="G33" s="177"/>
      <c r="H33" s="177"/>
      <c r="I33" s="177"/>
      <c r="J33" s="178"/>
      <c r="K33" s="177"/>
      <c r="L33" s="178"/>
      <c r="M33" s="177"/>
      <c r="N33" s="178"/>
      <c r="O33" s="177"/>
      <c r="P33" s="178"/>
      <c r="Q33" s="177"/>
      <c r="R33" s="178"/>
      <c r="S33" s="177"/>
      <c r="T33" s="176"/>
      <c r="V33" s="4"/>
    </row>
    <row r="34" spans="1:22" ht="15" customHeight="1" x14ac:dyDescent="0.5">
      <c r="A34" s="179"/>
      <c r="B34" s="178" t="s">
        <v>80</v>
      </c>
      <c r="C34" s="177"/>
      <c r="D34" s="178"/>
      <c r="E34" s="177"/>
      <c r="F34" s="177"/>
      <c r="G34" s="177"/>
      <c r="H34" s="177"/>
      <c r="I34" s="177"/>
      <c r="J34" s="178"/>
      <c r="K34" s="177"/>
      <c r="L34" s="178"/>
      <c r="M34" s="177"/>
      <c r="N34" s="178"/>
      <c r="O34" s="177"/>
      <c r="P34" s="178"/>
      <c r="Q34" s="177"/>
      <c r="R34" s="178"/>
      <c r="S34" s="177"/>
      <c r="T34" s="176"/>
      <c r="V34" s="4"/>
    </row>
    <row r="35" spans="1:22" ht="15" customHeight="1" x14ac:dyDescent="0.5">
      <c r="A35" s="179"/>
      <c r="B35" s="178" t="s">
        <v>79</v>
      </c>
      <c r="C35" s="177"/>
      <c r="D35" s="178"/>
      <c r="E35" s="177"/>
      <c r="F35" s="177"/>
      <c r="G35" s="177"/>
      <c r="H35" s="177"/>
      <c r="I35" s="177"/>
      <c r="J35" s="178"/>
      <c r="K35" s="177"/>
      <c r="L35" s="178"/>
      <c r="M35" s="177"/>
      <c r="N35" s="178"/>
      <c r="O35" s="177"/>
      <c r="P35" s="178"/>
      <c r="Q35" s="177"/>
      <c r="R35" s="178"/>
      <c r="S35" s="177"/>
      <c r="T35" s="176"/>
      <c r="V35" s="4"/>
    </row>
    <row r="36" spans="1:22" ht="15" customHeight="1" x14ac:dyDescent="0.5">
      <c r="A36" s="179"/>
      <c r="B36" s="178"/>
      <c r="C36" s="177"/>
      <c r="D36" s="178"/>
      <c r="E36" s="177"/>
      <c r="F36" s="177"/>
      <c r="G36" s="177"/>
      <c r="H36" s="177"/>
      <c r="I36" s="177"/>
      <c r="J36" s="178"/>
      <c r="K36" s="177"/>
      <c r="L36" s="178"/>
      <c r="M36" s="177"/>
      <c r="N36" s="178"/>
      <c r="O36" s="177"/>
      <c r="P36" s="178"/>
      <c r="Q36" s="177"/>
      <c r="R36" s="178"/>
      <c r="S36" s="177"/>
      <c r="T36" s="176"/>
      <c r="V36" s="4"/>
    </row>
    <row r="37" spans="1:22" ht="15" customHeight="1" x14ac:dyDescent="0.5">
      <c r="A37" s="179"/>
      <c r="B37" s="178"/>
      <c r="C37" s="177"/>
      <c r="D37" s="178"/>
      <c r="E37" s="177"/>
      <c r="F37" s="177"/>
      <c r="G37" s="177"/>
      <c r="H37" s="177"/>
      <c r="I37" s="177"/>
      <c r="J37" s="178"/>
      <c r="K37" s="177"/>
      <c r="L37" s="178"/>
      <c r="M37" s="177"/>
      <c r="N37" s="178"/>
      <c r="O37" s="177"/>
      <c r="P37" s="178"/>
      <c r="Q37" s="177"/>
      <c r="R37" s="178"/>
      <c r="S37" s="177"/>
      <c r="T37" s="176"/>
      <c r="V37" s="4"/>
    </row>
    <row r="38" spans="1:22" ht="15" customHeight="1" x14ac:dyDescent="0.5">
      <c r="A38" s="179"/>
      <c r="B38" s="178"/>
      <c r="C38" s="177"/>
      <c r="D38" s="178"/>
      <c r="E38" s="177"/>
      <c r="F38" s="177"/>
      <c r="G38" s="177"/>
      <c r="H38" s="177"/>
      <c r="I38" s="177"/>
      <c r="J38" s="178"/>
      <c r="K38" s="177"/>
      <c r="L38" s="178"/>
      <c r="M38" s="177"/>
      <c r="N38" s="178"/>
      <c r="O38" s="177"/>
      <c r="P38" s="178"/>
      <c r="Q38" s="177"/>
      <c r="R38" s="178"/>
      <c r="S38" s="177"/>
      <c r="T38" s="176"/>
      <c r="V38" s="4"/>
    </row>
    <row r="39" spans="1:22" x14ac:dyDescent="0.2">
      <c r="A39" s="5"/>
      <c r="B39" s="4"/>
      <c r="C39" s="84"/>
      <c r="D39" s="4"/>
      <c r="E39" s="84"/>
      <c r="F39" s="84"/>
      <c r="G39" s="84"/>
      <c r="H39" s="84"/>
      <c r="I39" s="84"/>
      <c r="J39" s="4"/>
      <c r="K39" s="84"/>
      <c r="L39" s="4"/>
      <c r="M39" s="84"/>
      <c r="N39" s="4"/>
      <c r="O39" s="84"/>
      <c r="P39" s="4"/>
      <c r="Q39" s="84"/>
      <c r="R39" s="4"/>
      <c r="S39" s="84"/>
      <c r="V39" s="4"/>
    </row>
    <row r="40" spans="1:22" x14ac:dyDescent="0.2">
      <c r="A40" s="5"/>
      <c r="B40" s="4"/>
      <c r="C40" s="84"/>
      <c r="D40" s="4"/>
      <c r="E40" s="84"/>
      <c r="F40" s="84"/>
      <c r="G40" s="84"/>
      <c r="H40" s="84"/>
      <c r="I40" s="84"/>
      <c r="J40" s="4"/>
      <c r="K40" s="84"/>
      <c r="L40" s="4"/>
      <c r="M40" s="84"/>
      <c r="N40" s="4"/>
      <c r="O40" s="84"/>
      <c r="P40" s="4"/>
      <c r="Q40" s="84"/>
      <c r="R40" s="4"/>
      <c r="S40" s="84"/>
      <c r="V40" s="4"/>
    </row>
    <row r="41" spans="1:22" x14ac:dyDescent="0.2">
      <c r="A41" s="5"/>
      <c r="B41" s="4"/>
      <c r="C41" s="84"/>
      <c r="D41" s="4"/>
      <c r="E41" s="84"/>
      <c r="F41" s="84"/>
      <c r="G41" s="84"/>
      <c r="H41" s="84"/>
      <c r="I41" s="84"/>
      <c r="J41" s="4"/>
      <c r="K41" s="84"/>
      <c r="L41" s="4"/>
      <c r="M41" s="84"/>
      <c r="N41" s="4"/>
      <c r="O41" s="84"/>
      <c r="P41" s="4"/>
      <c r="Q41" s="84"/>
      <c r="R41" s="4"/>
      <c r="S41" s="84"/>
      <c r="V41" s="4"/>
    </row>
    <row r="42" spans="1:22" x14ac:dyDescent="0.2">
      <c r="A42" s="5"/>
      <c r="B42" s="4"/>
      <c r="C42" s="84"/>
      <c r="D42" s="4"/>
      <c r="E42" s="84"/>
      <c r="F42" s="84"/>
      <c r="G42" s="84"/>
      <c r="H42" s="84"/>
      <c r="I42" s="84"/>
      <c r="J42" s="4"/>
      <c r="K42" s="84"/>
      <c r="L42" s="4"/>
      <c r="M42" s="84"/>
      <c r="N42" s="4"/>
      <c r="O42" s="84"/>
      <c r="P42" s="4"/>
      <c r="Q42" s="84"/>
      <c r="R42" s="4"/>
      <c r="S42" s="84"/>
      <c r="V42" s="4"/>
    </row>
    <row r="43" spans="1:22" x14ac:dyDescent="0.2">
      <c r="A43" s="5"/>
      <c r="B43" s="4"/>
      <c r="C43" s="84"/>
      <c r="D43" s="4"/>
      <c r="E43" s="84"/>
      <c r="F43" s="84"/>
      <c r="G43" s="84"/>
      <c r="H43" s="84"/>
      <c r="I43" s="84"/>
      <c r="J43" s="4"/>
      <c r="K43" s="84"/>
      <c r="L43" s="4"/>
      <c r="M43" s="84"/>
      <c r="N43" s="4"/>
      <c r="O43" s="84"/>
      <c r="P43" s="4"/>
      <c r="Q43" s="84"/>
      <c r="R43" s="4"/>
      <c r="S43" s="84"/>
      <c r="V43" s="4"/>
    </row>
    <row r="44" spans="1:22" x14ac:dyDescent="0.2">
      <c r="A44" s="5"/>
      <c r="B44" s="4"/>
      <c r="C44" s="84"/>
      <c r="D44" s="4"/>
      <c r="E44" s="84"/>
      <c r="F44" s="84"/>
      <c r="G44" s="84"/>
      <c r="H44" s="84"/>
      <c r="I44" s="84"/>
      <c r="J44" s="4"/>
      <c r="K44" s="84"/>
      <c r="L44" s="4"/>
      <c r="M44" s="84"/>
      <c r="N44" s="4"/>
      <c r="O44" s="84"/>
      <c r="P44" s="4"/>
      <c r="Q44" s="84"/>
      <c r="R44" s="4"/>
      <c r="S44" s="84"/>
      <c r="V44" s="4"/>
    </row>
  </sheetData>
  <mergeCells count="12">
    <mergeCell ref="Q1:S1"/>
    <mergeCell ref="J2:K2"/>
    <mergeCell ref="L2:M2"/>
    <mergeCell ref="N2:O2"/>
    <mergeCell ref="P2:Q2"/>
    <mergeCell ref="R2:S2"/>
    <mergeCell ref="T2:T3"/>
    <mergeCell ref="A30:O30"/>
    <mergeCell ref="B2:C2"/>
    <mergeCell ref="D2:E2"/>
    <mergeCell ref="F2:G2"/>
    <mergeCell ref="H2:I2"/>
  </mergeCells>
  <phoneticPr fontId="2"/>
  <pageMargins left="0.78740157480314965" right="0.35433070866141736" top="0.78740157480314965" bottom="0.78740157480314965" header="0.51181102362204722" footer="0.51181102362204722"/>
  <pageSetup paperSize="9" scale="82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6"/>
  <sheetViews>
    <sheetView showGridLines="0" zoomScale="90" zoomScaleNormal="90" zoomScaleSheetLayoutView="80" workbookViewId="0">
      <pane xSplit="1" ySplit="3" topLeftCell="B19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9" defaultRowHeight="13" x14ac:dyDescent="0.2"/>
  <cols>
    <col min="1" max="1" width="19.6328125" style="175" customWidth="1"/>
    <col min="2" max="2" width="14.453125" style="231" customWidth="1"/>
    <col min="3" max="3" width="7.453125" style="229" customWidth="1"/>
    <col min="4" max="4" width="4.6328125" style="229" customWidth="1"/>
    <col min="5" max="5" width="7.453125" style="229" customWidth="1"/>
    <col min="6" max="6" width="4.6328125" style="229" customWidth="1"/>
    <col min="7" max="7" width="8.36328125" style="229" customWidth="1"/>
    <col min="8" max="8" width="6" style="229" customWidth="1"/>
    <col min="9" max="9" width="6.26953125" style="229" customWidth="1"/>
    <col min="10" max="10" width="6.7265625" style="229" customWidth="1"/>
    <col min="11" max="12" width="4.6328125" style="229" customWidth="1"/>
    <col min="13" max="13" width="5.6328125" style="229" customWidth="1"/>
    <col min="14" max="17" width="4.6328125" style="229" customWidth="1"/>
    <col min="18" max="18" width="6.08984375" style="229" customWidth="1"/>
    <col min="19" max="19" width="4.6328125" style="229" customWidth="1"/>
    <col min="20" max="20" width="6.90625" style="229" customWidth="1"/>
    <col min="21" max="21" width="9.08984375" style="229" customWidth="1"/>
    <col min="22" max="22" width="4.6328125" style="199" customWidth="1"/>
    <col min="23" max="23" width="5.36328125" style="230" customWidth="1"/>
    <col min="24" max="24" width="5.36328125" style="229" customWidth="1"/>
    <col min="25" max="25" width="5.7265625" style="229" customWidth="1"/>
    <col min="26" max="26" width="5.453125" style="229" customWidth="1"/>
    <col min="27" max="33" width="4.6328125" style="229" customWidth="1"/>
    <col min="34" max="16384" width="9" style="80"/>
  </cols>
  <sheetData>
    <row r="1" spans="1:33" s="221" customFormat="1" ht="28.5" customHeight="1" x14ac:dyDescent="0.5">
      <c r="A1" s="227" t="s">
        <v>130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4"/>
      <c r="N1" s="226"/>
      <c r="O1" s="224"/>
      <c r="P1" s="226"/>
      <c r="Q1" s="224"/>
      <c r="R1" s="226"/>
      <c r="S1" s="324"/>
      <c r="T1" s="324"/>
      <c r="U1" s="324"/>
      <c r="V1" s="224"/>
      <c r="W1" s="328" t="s">
        <v>129</v>
      </c>
      <c r="X1" s="328"/>
      <c r="Y1" s="328"/>
      <c r="Z1" s="328"/>
      <c r="AA1" s="328"/>
      <c r="AB1" s="324"/>
      <c r="AC1" s="324"/>
      <c r="AD1" s="324"/>
      <c r="AE1" s="324"/>
      <c r="AF1" s="324"/>
      <c r="AG1" s="323"/>
    </row>
    <row r="2" spans="1:33" s="221" customFormat="1" ht="15" customHeight="1" x14ac:dyDescent="0.5">
      <c r="A2" s="322"/>
      <c r="B2" s="322"/>
      <c r="C2" s="320" t="s">
        <v>98</v>
      </c>
      <c r="D2" s="320" t="s">
        <v>97</v>
      </c>
      <c r="E2" s="321" t="s">
        <v>128</v>
      </c>
      <c r="F2" s="320" t="s">
        <v>127</v>
      </c>
      <c r="G2" s="320" t="s">
        <v>126</v>
      </c>
      <c r="H2" s="320" t="s">
        <v>125</v>
      </c>
      <c r="I2" s="320" t="s">
        <v>124</v>
      </c>
      <c r="J2" s="320" t="s">
        <v>123</v>
      </c>
      <c r="K2" s="320" t="s">
        <v>122</v>
      </c>
      <c r="L2" s="320" t="s">
        <v>121</v>
      </c>
      <c r="M2" s="320" t="s">
        <v>95</v>
      </c>
      <c r="N2" s="320" t="s">
        <v>120</v>
      </c>
      <c r="O2" s="320" t="s">
        <v>119</v>
      </c>
      <c r="P2" s="320" t="s">
        <v>118</v>
      </c>
      <c r="Q2" s="320" t="s">
        <v>117</v>
      </c>
      <c r="R2" s="320" t="s">
        <v>116</v>
      </c>
      <c r="S2" s="320" t="s">
        <v>115</v>
      </c>
      <c r="T2" s="320" t="s">
        <v>114</v>
      </c>
      <c r="U2" s="320" t="s">
        <v>113</v>
      </c>
      <c r="V2" s="327" t="s">
        <v>112</v>
      </c>
      <c r="W2" s="326"/>
      <c r="X2" s="326"/>
      <c r="Y2" s="326"/>
      <c r="Z2" s="326"/>
      <c r="AA2" s="325"/>
      <c r="AB2" s="324"/>
      <c r="AC2" s="324"/>
      <c r="AD2" s="324"/>
      <c r="AE2" s="324"/>
      <c r="AF2" s="324"/>
      <c r="AG2" s="323"/>
    </row>
    <row r="3" spans="1:33" ht="63" customHeight="1" x14ac:dyDescent="0.5">
      <c r="A3" s="322"/>
      <c r="B3" s="322"/>
      <c r="C3" s="320"/>
      <c r="D3" s="320"/>
      <c r="E3" s="321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19" t="s">
        <v>111</v>
      </c>
      <c r="W3" s="319" t="s">
        <v>110</v>
      </c>
      <c r="X3" s="318" t="s">
        <v>109</v>
      </c>
      <c r="Y3" s="317" t="s">
        <v>108</v>
      </c>
      <c r="Z3" s="317" t="s">
        <v>107</v>
      </c>
      <c r="AA3" s="317" t="s">
        <v>106</v>
      </c>
      <c r="AB3" s="232"/>
      <c r="AC3" s="232"/>
      <c r="AD3" s="232"/>
      <c r="AE3" s="232"/>
      <c r="AF3" s="232"/>
    </row>
    <row r="4" spans="1:33" s="206" customFormat="1" ht="16.5" customHeight="1" x14ac:dyDescent="0.5">
      <c r="A4" s="316" t="s">
        <v>28</v>
      </c>
      <c r="B4" s="315" t="s">
        <v>103</v>
      </c>
      <c r="C4" s="313">
        <v>44</v>
      </c>
      <c r="D4" s="312">
        <v>14</v>
      </c>
      <c r="E4" s="312">
        <v>192</v>
      </c>
      <c r="F4" s="312">
        <v>85</v>
      </c>
      <c r="G4" s="312">
        <v>1513</v>
      </c>
      <c r="H4" s="312">
        <v>12</v>
      </c>
      <c r="I4" s="312">
        <v>32</v>
      </c>
      <c r="J4" s="312">
        <v>13</v>
      </c>
      <c r="K4" s="312">
        <v>8</v>
      </c>
      <c r="L4" s="312">
        <v>11</v>
      </c>
      <c r="M4" s="312">
        <v>50</v>
      </c>
      <c r="N4" s="312">
        <v>21</v>
      </c>
      <c r="O4" s="312">
        <v>1</v>
      </c>
      <c r="P4" s="312">
        <v>87</v>
      </c>
      <c r="Q4" s="312" t="s">
        <v>16</v>
      </c>
      <c r="R4" s="314">
        <v>249</v>
      </c>
      <c r="S4" s="313">
        <v>40</v>
      </c>
      <c r="T4" s="312">
        <v>935</v>
      </c>
      <c r="U4" s="307">
        <v>3307</v>
      </c>
      <c r="V4" s="312">
        <v>33</v>
      </c>
      <c r="W4" s="312"/>
      <c r="X4" s="312"/>
      <c r="Y4" s="312">
        <v>347</v>
      </c>
      <c r="Z4" s="312">
        <v>304</v>
      </c>
      <c r="AA4" s="312">
        <v>226</v>
      </c>
      <c r="AB4" s="302"/>
      <c r="AC4" s="302"/>
      <c r="AD4" s="302"/>
      <c r="AE4" s="302"/>
      <c r="AF4" s="302"/>
      <c r="AG4" s="301"/>
    </row>
    <row r="5" spans="1:33" s="206" customFormat="1" ht="16.5" customHeight="1" x14ac:dyDescent="0.5">
      <c r="A5" s="311"/>
      <c r="B5" s="310" t="s">
        <v>102</v>
      </c>
      <c r="C5" s="308">
        <v>2254</v>
      </c>
      <c r="D5" s="305">
        <v>596</v>
      </c>
      <c r="E5" s="308">
        <v>1986</v>
      </c>
      <c r="F5" s="305">
        <v>1</v>
      </c>
      <c r="G5" s="308">
        <v>20930</v>
      </c>
      <c r="H5" s="305">
        <v>2680</v>
      </c>
      <c r="I5" s="308">
        <v>11716</v>
      </c>
      <c r="J5" s="305">
        <v>1228</v>
      </c>
      <c r="K5" s="308">
        <v>72</v>
      </c>
      <c r="L5" s="305">
        <v>37</v>
      </c>
      <c r="M5" s="308">
        <v>4575</v>
      </c>
      <c r="N5" s="305">
        <v>2</v>
      </c>
      <c r="O5" s="308" t="s">
        <v>16</v>
      </c>
      <c r="P5" s="305">
        <v>49</v>
      </c>
      <c r="Q5" s="308" t="s">
        <v>16</v>
      </c>
      <c r="R5" s="309">
        <v>9449</v>
      </c>
      <c r="S5" s="308">
        <v>5083</v>
      </c>
      <c r="T5" s="305">
        <v>46614</v>
      </c>
      <c r="U5" s="307">
        <v>107272</v>
      </c>
      <c r="V5" s="305">
        <v>2</v>
      </c>
      <c r="W5" s="306"/>
      <c r="X5" s="306"/>
      <c r="Y5" s="305">
        <v>592</v>
      </c>
      <c r="Z5" s="305">
        <v>89</v>
      </c>
      <c r="AA5" s="305">
        <v>121</v>
      </c>
      <c r="AB5" s="302"/>
      <c r="AC5" s="302"/>
      <c r="AD5" s="302"/>
      <c r="AE5" s="302"/>
      <c r="AF5" s="302"/>
      <c r="AG5" s="301"/>
    </row>
    <row r="6" spans="1:33" s="206" customFormat="1" ht="16.5" customHeight="1" x14ac:dyDescent="0.5">
      <c r="A6" s="294" t="s">
        <v>105</v>
      </c>
      <c r="B6" s="293" t="s">
        <v>103</v>
      </c>
      <c r="C6" s="303">
        <f>SUM(C8,C26)</f>
        <v>1</v>
      </c>
      <c r="D6" s="303" t="s">
        <v>2</v>
      </c>
      <c r="E6" s="303" t="s">
        <v>2</v>
      </c>
      <c r="F6" s="303">
        <f>SUM(F8,F26)</f>
        <v>3</v>
      </c>
      <c r="G6" s="303">
        <f>SUM(G8,G26)</f>
        <v>81</v>
      </c>
      <c r="H6" s="303" t="s">
        <v>2</v>
      </c>
      <c r="I6" s="303">
        <f>SUM(I8,I26)</f>
        <v>1</v>
      </c>
      <c r="J6" s="303" t="s">
        <v>2</v>
      </c>
      <c r="K6" s="303" t="s">
        <v>2</v>
      </c>
      <c r="L6" s="303" t="s">
        <v>2</v>
      </c>
      <c r="M6" s="303" t="s">
        <v>2</v>
      </c>
      <c r="N6" s="303" t="s">
        <v>2</v>
      </c>
      <c r="O6" s="303" t="s">
        <v>2</v>
      </c>
      <c r="P6" s="303">
        <f>SUM(P8,P26)</f>
        <v>1</v>
      </c>
      <c r="Q6" s="303" t="s">
        <v>2</v>
      </c>
      <c r="R6" s="303">
        <f>SUM(R8,R26)</f>
        <v>6</v>
      </c>
      <c r="S6" s="303">
        <f>SUM(S8,S26)</f>
        <v>1</v>
      </c>
      <c r="T6" s="303">
        <f>SUM(T8,T26)</f>
        <v>58</v>
      </c>
      <c r="U6" s="304">
        <f>SUM(U8,U26)</f>
        <v>152</v>
      </c>
      <c r="V6" s="303">
        <f>SUM(V8,V26)</f>
        <v>1</v>
      </c>
      <c r="W6" s="303">
        <f>SUM(W8,W26)</f>
        <v>1</v>
      </c>
      <c r="X6" s="303">
        <f>SUM(X8,X26)</f>
        <v>3</v>
      </c>
      <c r="Y6" s="303">
        <f>SUM(Y8,Y26)</f>
        <v>12</v>
      </c>
      <c r="Z6" s="303">
        <f>SUM(Z8,Z26)</f>
        <v>16</v>
      </c>
      <c r="AA6" s="303">
        <f>SUM(AA8,AA26)</f>
        <v>7</v>
      </c>
      <c r="AB6" s="302"/>
      <c r="AC6" s="302"/>
      <c r="AD6" s="302"/>
      <c r="AE6" s="302"/>
      <c r="AF6" s="302"/>
      <c r="AG6" s="301"/>
    </row>
    <row r="7" spans="1:33" s="206" customFormat="1" ht="16.5" customHeight="1" x14ac:dyDescent="0.5">
      <c r="A7" s="289"/>
      <c r="B7" s="288" t="s">
        <v>102</v>
      </c>
      <c r="C7" s="303">
        <f>SUM(C9,C27)</f>
        <v>145</v>
      </c>
      <c r="D7" s="303" t="s">
        <v>2</v>
      </c>
      <c r="E7" s="303">
        <f>SUM(E9,E27)</f>
        <v>533</v>
      </c>
      <c r="F7" s="303" t="s">
        <v>2</v>
      </c>
      <c r="G7" s="303">
        <f>SUM(G9,G27)</f>
        <v>890</v>
      </c>
      <c r="H7" s="303" t="s">
        <v>2</v>
      </c>
      <c r="I7" s="303">
        <f>SUM(I9,I27)</f>
        <v>640</v>
      </c>
      <c r="J7" s="303" t="s">
        <v>2</v>
      </c>
      <c r="K7" s="303" t="s">
        <v>2</v>
      </c>
      <c r="L7" s="303" t="s">
        <v>2</v>
      </c>
      <c r="M7" s="303" t="s">
        <v>2</v>
      </c>
      <c r="N7" s="303" t="s">
        <v>2</v>
      </c>
      <c r="O7" s="303" t="s">
        <v>2</v>
      </c>
      <c r="P7" s="303" t="s">
        <v>2</v>
      </c>
      <c r="Q7" s="303" t="s">
        <v>2</v>
      </c>
      <c r="R7" s="303">
        <f>SUM(R9,R27)</f>
        <v>203</v>
      </c>
      <c r="S7" s="303" t="s">
        <v>2</v>
      </c>
      <c r="T7" s="303">
        <f>SUM(T9,T27)</f>
        <v>5238</v>
      </c>
      <c r="U7" s="303">
        <f>SUM(U9,U27)</f>
        <v>8134</v>
      </c>
      <c r="V7" s="303" t="s">
        <v>2</v>
      </c>
      <c r="W7" s="303" t="s">
        <v>2</v>
      </c>
      <c r="X7" s="303" t="s">
        <v>2</v>
      </c>
      <c r="Y7" s="303" t="s">
        <v>2</v>
      </c>
      <c r="Z7" s="303" t="s">
        <v>2</v>
      </c>
      <c r="AA7" s="303" t="s">
        <v>2</v>
      </c>
      <c r="AB7" s="302"/>
      <c r="AC7" s="302"/>
      <c r="AD7" s="302"/>
      <c r="AE7" s="302"/>
      <c r="AF7" s="302"/>
      <c r="AG7" s="301"/>
    </row>
    <row r="8" spans="1:33" ht="16.5" customHeight="1" x14ac:dyDescent="0.5">
      <c r="A8" s="257" t="s">
        <v>26</v>
      </c>
      <c r="B8" s="283" t="s">
        <v>103</v>
      </c>
      <c r="C8" s="300" t="s">
        <v>2</v>
      </c>
      <c r="D8" s="300" t="s">
        <v>2</v>
      </c>
      <c r="E8" s="300" t="s">
        <v>2</v>
      </c>
      <c r="F8" s="300" t="s">
        <v>2</v>
      </c>
      <c r="G8" s="300">
        <f>SUM(G10,G12,G14,G16,G18,G20,G22,G24)</f>
        <v>42</v>
      </c>
      <c r="H8" s="300" t="s">
        <v>2</v>
      </c>
      <c r="I8" s="300" t="s">
        <v>2</v>
      </c>
      <c r="J8" s="300" t="s">
        <v>2</v>
      </c>
      <c r="K8" s="300" t="s">
        <v>2</v>
      </c>
      <c r="L8" s="300" t="s">
        <v>2</v>
      </c>
      <c r="M8" s="300" t="s">
        <v>2</v>
      </c>
      <c r="N8" s="300" t="s">
        <v>2</v>
      </c>
      <c r="O8" s="300" t="s">
        <v>2</v>
      </c>
      <c r="P8" s="300" t="s">
        <v>2</v>
      </c>
      <c r="Q8" s="300" t="s">
        <v>2</v>
      </c>
      <c r="R8" s="300">
        <f>SUM(R10,R12,R14,R16,R18,R20,R22,R24)</f>
        <v>3</v>
      </c>
      <c r="S8" s="300">
        <f>SUM(S10,S12,S14,S16,S18,S20,S22,S24)</f>
        <v>1</v>
      </c>
      <c r="T8" s="300">
        <f>SUM(T10,T12,T14,T16,T18,T20,T22,T24)</f>
        <v>2</v>
      </c>
      <c r="U8" s="298">
        <f>SUM(C8:T8)</f>
        <v>48</v>
      </c>
      <c r="V8" s="300" t="s">
        <v>2</v>
      </c>
      <c r="W8" s="300" t="s">
        <v>2</v>
      </c>
      <c r="X8" s="300" t="s">
        <v>2</v>
      </c>
      <c r="Y8" s="300" t="s">
        <v>2</v>
      </c>
      <c r="Z8" s="300" t="s">
        <v>2</v>
      </c>
      <c r="AA8" s="300" t="s">
        <v>2</v>
      </c>
      <c r="AB8" s="232"/>
      <c r="AC8" s="232"/>
      <c r="AD8" s="232"/>
      <c r="AE8" s="232"/>
      <c r="AF8" s="232"/>
    </row>
    <row r="9" spans="1:33" ht="16.5" customHeight="1" x14ac:dyDescent="0.5">
      <c r="A9" s="253"/>
      <c r="B9" s="279" t="s">
        <v>102</v>
      </c>
      <c r="C9" s="299">
        <f>SUM(C11,C13,C15,C17,C19,C21,C23,C25)</f>
        <v>3</v>
      </c>
      <c r="D9" s="299">
        <f>SUM(D11,D13,D15,D17,D19,D21,D23,D25)</f>
        <v>3</v>
      </c>
      <c r="E9" s="299" t="s">
        <v>2</v>
      </c>
      <c r="F9" s="299" t="s">
        <v>2</v>
      </c>
      <c r="G9" s="299">
        <f>SUM(G11,G13,G15,G17,G19,G21,G23,G25)</f>
        <v>116</v>
      </c>
      <c r="H9" s="299">
        <f>SUM(H11,H13,H15,H17,H19,H21,H23,H25)</f>
        <v>104</v>
      </c>
      <c r="I9" s="299">
        <f>SUM(I11,I13,I15,I17,I19,I21,I23,I25)</f>
        <v>125</v>
      </c>
      <c r="J9" s="299">
        <f>SUM(J11,J13,J15,J17,J19,J21,J23,J25)</f>
        <v>54</v>
      </c>
      <c r="K9" s="299" t="s">
        <v>2</v>
      </c>
      <c r="L9" s="299" t="s">
        <v>2</v>
      </c>
      <c r="M9" s="299">
        <f>SUM(M11,M13,M15,M17,M19,M21,M23,M25)</f>
        <v>187</v>
      </c>
      <c r="N9" s="299" t="s">
        <v>2</v>
      </c>
      <c r="O9" s="299" t="s">
        <v>2</v>
      </c>
      <c r="P9" s="299" t="s">
        <v>2</v>
      </c>
      <c r="Q9" s="299" t="s">
        <v>2</v>
      </c>
      <c r="R9" s="299">
        <f>SUM(R11,R13,R15,R17,R19,R21,R23,R25)</f>
        <v>26</v>
      </c>
      <c r="S9" s="299">
        <f>SUM(S11,S13,S15,S17,S19,S21,S23,S25)</f>
        <v>137</v>
      </c>
      <c r="T9" s="299">
        <f>SUM(T11,T13,T15,T17,T19,T21,T23,T25)</f>
        <v>77</v>
      </c>
      <c r="U9" s="298">
        <f>SUM(C9:T9)</f>
        <v>832</v>
      </c>
      <c r="V9" s="297" t="s">
        <v>2</v>
      </c>
      <c r="W9" s="297" t="s">
        <v>2</v>
      </c>
      <c r="X9" s="297" t="s">
        <v>2</v>
      </c>
      <c r="Y9" s="297" t="s">
        <v>2</v>
      </c>
      <c r="Z9" s="297" t="s">
        <v>2</v>
      </c>
      <c r="AA9" s="297" t="s">
        <v>2</v>
      </c>
      <c r="AB9" s="232"/>
      <c r="AC9" s="232"/>
      <c r="AD9" s="232"/>
      <c r="AE9" s="232"/>
      <c r="AF9" s="232"/>
    </row>
    <row r="10" spans="1:33" ht="16.5" customHeight="1" x14ac:dyDescent="0.5">
      <c r="A10" s="275" t="s">
        <v>25</v>
      </c>
      <c r="B10" s="274" t="s">
        <v>103</v>
      </c>
      <c r="C10" s="272" t="s">
        <v>16</v>
      </c>
      <c r="D10" s="272" t="s">
        <v>16</v>
      </c>
      <c r="E10" s="272" t="s">
        <v>16</v>
      </c>
      <c r="F10" s="272" t="s">
        <v>16</v>
      </c>
      <c r="G10" s="272">
        <v>9</v>
      </c>
      <c r="H10" s="272" t="s">
        <v>16</v>
      </c>
      <c r="I10" s="272" t="s">
        <v>16</v>
      </c>
      <c r="J10" s="272" t="s">
        <v>16</v>
      </c>
      <c r="K10" s="272" t="s">
        <v>16</v>
      </c>
      <c r="L10" s="272" t="s">
        <v>16</v>
      </c>
      <c r="M10" s="272" t="s">
        <v>16</v>
      </c>
      <c r="N10" s="272" t="s">
        <v>16</v>
      </c>
      <c r="O10" s="272" t="s">
        <v>16</v>
      </c>
      <c r="P10" s="272" t="s">
        <v>16</v>
      </c>
      <c r="Q10" s="272" t="s">
        <v>16</v>
      </c>
      <c r="R10" s="272" t="s">
        <v>16</v>
      </c>
      <c r="S10" s="272" t="s">
        <v>16</v>
      </c>
      <c r="T10" s="272" t="s">
        <v>16</v>
      </c>
      <c r="U10" s="266">
        <f>SUM(C10:T10)</f>
        <v>9</v>
      </c>
      <c r="V10" s="271" t="s">
        <v>16</v>
      </c>
      <c r="W10" s="271" t="s">
        <v>16</v>
      </c>
      <c r="X10" s="271" t="s">
        <v>16</v>
      </c>
      <c r="Y10" s="271" t="s">
        <v>16</v>
      </c>
      <c r="Z10" s="271" t="s">
        <v>16</v>
      </c>
      <c r="AA10" s="271" t="s">
        <v>16</v>
      </c>
      <c r="AB10" s="232"/>
      <c r="AC10" s="232"/>
      <c r="AD10" s="232"/>
      <c r="AE10" s="232"/>
      <c r="AF10" s="232"/>
    </row>
    <row r="11" spans="1:33" ht="16.5" customHeight="1" x14ac:dyDescent="0.5">
      <c r="A11" s="270"/>
      <c r="B11" s="269" t="s">
        <v>102</v>
      </c>
      <c r="C11" s="267" t="s">
        <v>16</v>
      </c>
      <c r="D11" s="267" t="s">
        <v>16</v>
      </c>
      <c r="E11" s="267" t="s">
        <v>16</v>
      </c>
      <c r="F11" s="267" t="s">
        <v>16</v>
      </c>
      <c r="G11" s="267">
        <v>51</v>
      </c>
      <c r="H11" s="267">
        <v>104</v>
      </c>
      <c r="I11" s="267">
        <v>52</v>
      </c>
      <c r="J11" s="267">
        <v>36</v>
      </c>
      <c r="K11" s="267" t="s">
        <v>16</v>
      </c>
      <c r="L11" s="267" t="s">
        <v>16</v>
      </c>
      <c r="M11" s="267">
        <v>35</v>
      </c>
      <c r="N11" s="267" t="s">
        <v>16</v>
      </c>
      <c r="O11" s="267" t="s">
        <v>16</v>
      </c>
      <c r="P11" s="267" t="s">
        <v>16</v>
      </c>
      <c r="Q11" s="267" t="s">
        <v>16</v>
      </c>
      <c r="R11" s="268">
        <v>26</v>
      </c>
      <c r="S11" s="267">
        <v>34</v>
      </c>
      <c r="T11" s="267" t="s">
        <v>16</v>
      </c>
      <c r="U11" s="266">
        <f>SUM(C11:T11)</f>
        <v>338</v>
      </c>
      <c r="V11" s="265" t="s">
        <v>16</v>
      </c>
      <c r="W11" s="296"/>
      <c r="X11" s="296"/>
      <c r="Y11" s="265" t="s">
        <v>16</v>
      </c>
      <c r="Z11" s="265" t="s">
        <v>16</v>
      </c>
      <c r="AA11" s="265" t="s">
        <v>16</v>
      </c>
      <c r="AB11" s="232"/>
      <c r="AC11" s="232"/>
      <c r="AD11" s="232"/>
      <c r="AE11" s="232"/>
      <c r="AF11" s="232"/>
    </row>
    <row r="12" spans="1:33" ht="16.5" customHeight="1" x14ac:dyDescent="0.5">
      <c r="A12" s="275" t="s">
        <v>24</v>
      </c>
      <c r="B12" s="274" t="s">
        <v>103</v>
      </c>
      <c r="C12" s="272" t="s">
        <v>16</v>
      </c>
      <c r="D12" s="272" t="s">
        <v>16</v>
      </c>
      <c r="E12" s="272" t="s">
        <v>16</v>
      </c>
      <c r="F12" s="272" t="s">
        <v>16</v>
      </c>
      <c r="G12" s="272">
        <v>6</v>
      </c>
      <c r="H12" s="272" t="s">
        <v>16</v>
      </c>
      <c r="I12" s="272" t="s">
        <v>16</v>
      </c>
      <c r="J12" s="272" t="s">
        <v>16</v>
      </c>
      <c r="K12" s="272" t="s">
        <v>16</v>
      </c>
      <c r="L12" s="272" t="s">
        <v>16</v>
      </c>
      <c r="M12" s="272" t="s">
        <v>16</v>
      </c>
      <c r="N12" s="272" t="s">
        <v>16</v>
      </c>
      <c r="O12" s="272" t="s">
        <v>16</v>
      </c>
      <c r="P12" s="272" t="s">
        <v>16</v>
      </c>
      <c r="Q12" s="272" t="s">
        <v>16</v>
      </c>
      <c r="R12" s="273">
        <v>1</v>
      </c>
      <c r="S12" s="272" t="s">
        <v>16</v>
      </c>
      <c r="T12" s="272" t="s">
        <v>16</v>
      </c>
      <c r="U12" s="266">
        <f>SUM(C12:T12)</f>
        <v>7</v>
      </c>
      <c r="V12" s="271" t="s">
        <v>16</v>
      </c>
      <c r="W12" s="271" t="s">
        <v>16</v>
      </c>
      <c r="X12" s="271" t="s">
        <v>16</v>
      </c>
      <c r="Y12" s="271" t="s">
        <v>16</v>
      </c>
      <c r="Z12" s="271" t="s">
        <v>16</v>
      </c>
      <c r="AA12" s="271" t="s">
        <v>16</v>
      </c>
      <c r="AB12" s="232"/>
      <c r="AC12" s="232"/>
      <c r="AD12" s="232"/>
      <c r="AE12" s="232"/>
      <c r="AF12" s="232"/>
    </row>
    <row r="13" spans="1:33" ht="16.5" customHeight="1" x14ac:dyDescent="0.5">
      <c r="A13" s="270"/>
      <c r="B13" s="269" t="s">
        <v>102</v>
      </c>
      <c r="C13" s="267" t="s">
        <v>16</v>
      </c>
      <c r="D13" s="267" t="s">
        <v>16</v>
      </c>
      <c r="E13" s="267" t="s">
        <v>16</v>
      </c>
      <c r="F13" s="267" t="s">
        <v>16</v>
      </c>
      <c r="G13" s="267" t="s">
        <v>16</v>
      </c>
      <c r="H13" s="267" t="s">
        <v>16</v>
      </c>
      <c r="I13" s="267" t="s">
        <v>16</v>
      </c>
      <c r="J13" s="267" t="s">
        <v>16</v>
      </c>
      <c r="K13" s="267" t="s">
        <v>16</v>
      </c>
      <c r="L13" s="267" t="s">
        <v>16</v>
      </c>
      <c r="M13" s="267" t="s">
        <v>16</v>
      </c>
      <c r="N13" s="267" t="s">
        <v>16</v>
      </c>
      <c r="O13" s="267" t="s">
        <v>16</v>
      </c>
      <c r="P13" s="267" t="s">
        <v>16</v>
      </c>
      <c r="Q13" s="267" t="s">
        <v>16</v>
      </c>
      <c r="R13" s="268" t="s">
        <v>16</v>
      </c>
      <c r="S13" s="267" t="s">
        <v>16</v>
      </c>
      <c r="T13" s="267" t="s">
        <v>16</v>
      </c>
      <c r="U13" s="266" t="s">
        <v>2</v>
      </c>
      <c r="V13" s="265" t="s">
        <v>16</v>
      </c>
      <c r="W13" s="296"/>
      <c r="X13" s="296"/>
      <c r="Y13" s="265" t="s">
        <v>16</v>
      </c>
      <c r="Z13" s="265" t="s">
        <v>16</v>
      </c>
      <c r="AA13" s="265" t="s">
        <v>16</v>
      </c>
      <c r="AB13" s="232"/>
      <c r="AC13" s="232"/>
      <c r="AD13" s="232"/>
      <c r="AE13" s="232"/>
      <c r="AF13" s="232"/>
    </row>
    <row r="14" spans="1:33" ht="16.5" customHeight="1" x14ac:dyDescent="0.5">
      <c r="A14" s="275" t="s">
        <v>23</v>
      </c>
      <c r="B14" s="274" t="s">
        <v>103</v>
      </c>
      <c r="C14" s="272" t="s">
        <v>16</v>
      </c>
      <c r="D14" s="272" t="s">
        <v>16</v>
      </c>
      <c r="E14" s="272" t="s">
        <v>16</v>
      </c>
      <c r="F14" s="272" t="s">
        <v>16</v>
      </c>
      <c r="G14" s="272">
        <v>4</v>
      </c>
      <c r="H14" s="272" t="s">
        <v>16</v>
      </c>
      <c r="I14" s="272" t="s">
        <v>16</v>
      </c>
      <c r="J14" s="272" t="s">
        <v>16</v>
      </c>
      <c r="K14" s="272" t="s">
        <v>16</v>
      </c>
      <c r="L14" s="272" t="s">
        <v>16</v>
      </c>
      <c r="M14" s="272" t="s">
        <v>16</v>
      </c>
      <c r="N14" s="272" t="s">
        <v>16</v>
      </c>
      <c r="O14" s="272" t="s">
        <v>16</v>
      </c>
      <c r="P14" s="272" t="s">
        <v>16</v>
      </c>
      <c r="Q14" s="272" t="s">
        <v>16</v>
      </c>
      <c r="R14" s="272">
        <v>1</v>
      </c>
      <c r="S14" s="272" t="s">
        <v>16</v>
      </c>
      <c r="T14" s="272" t="s">
        <v>16</v>
      </c>
      <c r="U14" s="266">
        <f>SUM(C14:T14)</f>
        <v>5</v>
      </c>
      <c r="V14" s="271" t="s">
        <v>16</v>
      </c>
      <c r="W14" s="271" t="s">
        <v>16</v>
      </c>
      <c r="X14" s="271" t="s">
        <v>16</v>
      </c>
      <c r="Y14" s="271" t="s">
        <v>16</v>
      </c>
      <c r="Z14" s="271" t="s">
        <v>16</v>
      </c>
      <c r="AA14" s="271" t="s">
        <v>16</v>
      </c>
      <c r="AB14" s="232"/>
      <c r="AC14" s="232"/>
      <c r="AD14" s="232"/>
      <c r="AE14" s="232"/>
      <c r="AF14" s="232"/>
    </row>
    <row r="15" spans="1:33" ht="16.5" customHeight="1" x14ac:dyDescent="0.5">
      <c r="A15" s="270"/>
      <c r="B15" s="269" t="s">
        <v>102</v>
      </c>
      <c r="C15" s="267" t="s">
        <v>16</v>
      </c>
      <c r="D15" s="267" t="s">
        <v>16</v>
      </c>
      <c r="E15" s="267" t="s">
        <v>16</v>
      </c>
      <c r="F15" s="267" t="s">
        <v>16</v>
      </c>
      <c r="G15" s="267" t="s">
        <v>16</v>
      </c>
      <c r="H15" s="267" t="s">
        <v>16</v>
      </c>
      <c r="I15" s="267" t="s">
        <v>16</v>
      </c>
      <c r="J15" s="267" t="s">
        <v>16</v>
      </c>
      <c r="K15" s="267" t="s">
        <v>16</v>
      </c>
      <c r="L15" s="267" t="s">
        <v>16</v>
      </c>
      <c r="M15" s="267">
        <v>5</v>
      </c>
      <c r="N15" s="267" t="s">
        <v>16</v>
      </c>
      <c r="O15" s="267" t="s">
        <v>16</v>
      </c>
      <c r="P15" s="267" t="s">
        <v>16</v>
      </c>
      <c r="Q15" s="267" t="s">
        <v>16</v>
      </c>
      <c r="R15" s="267" t="s">
        <v>16</v>
      </c>
      <c r="S15" s="267" t="s">
        <v>16</v>
      </c>
      <c r="T15" s="267" t="s">
        <v>16</v>
      </c>
      <c r="U15" s="266">
        <f>SUM(C15:T15)</f>
        <v>5</v>
      </c>
      <c r="V15" s="265" t="s">
        <v>16</v>
      </c>
      <c r="W15" s="296"/>
      <c r="X15" s="296"/>
      <c r="Y15" s="265" t="s">
        <v>16</v>
      </c>
      <c r="Z15" s="265" t="s">
        <v>16</v>
      </c>
      <c r="AA15" s="265" t="s">
        <v>16</v>
      </c>
      <c r="AB15" s="232"/>
      <c r="AC15" s="232"/>
      <c r="AD15" s="232"/>
      <c r="AE15" s="232"/>
      <c r="AF15" s="232"/>
    </row>
    <row r="16" spans="1:33" ht="16.5" customHeight="1" x14ac:dyDescent="0.5">
      <c r="A16" s="275" t="s">
        <v>104</v>
      </c>
      <c r="B16" s="274" t="s">
        <v>103</v>
      </c>
      <c r="C16" s="272" t="s">
        <v>16</v>
      </c>
      <c r="D16" s="272" t="s">
        <v>16</v>
      </c>
      <c r="E16" s="272" t="s">
        <v>16</v>
      </c>
      <c r="F16" s="272" t="s">
        <v>16</v>
      </c>
      <c r="G16" s="272">
        <v>4</v>
      </c>
      <c r="H16" s="272" t="s">
        <v>16</v>
      </c>
      <c r="I16" s="272" t="s">
        <v>16</v>
      </c>
      <c r="J16" s="272" t="s">
        <v>16</v>
      </c>
      <c r="K16" s="272" t="s">
        <v>16</v>
      </c>
      <c r="L16" s="272" t="s">
        <v>16</v>
      </c>
      <c r="M16" s="272" t="s">
        <v>16</v>
      </c>
      <c r="N16" s="272" t="s">
        <v>16</v>
      </c>
      <c r="O16" s="272" t="s">
        <v>16</v>
      </c>
      <c r="P16" s="272" t="s">
        <v>16</v>
      </c>
      <c r="Q16" s="272" t="s">
        <v>16</v>
      </c>
      <c r="R16" s="272">
        <v>1</v>
      </c>
      <c r="S16" s="272" t="s">
        <v>16</v>
      </c>
      <c r="T16" s="272" t="s">
        <v>16</v>
      </c>
      <c r="U16" s="266">
        <f>SUM(C16:T16)</f>
        <v>5</v>
      </c>
      <c r="V16" s="271" t="s">
        <v>16</v>
      </c>
      <c r="W16" s="271" t="s">
        <v>16</v>
      </c>
      <c r="X16" s="271" t="s">
        <v>16</v>
      </c>
      <c r="Y16" s="271" t="s">
        <v>16</v>
      </c>
      <c r="Z16" s="271" t="s">
        <v>16</v>
      </c>
      <c r="AA16" s="271" t="s">
        <v>16</v>
      </c>
      <c r="AB16" s="232"/>
      <c r="AC16" s="232"/>
      <c r="AD16" s="232"/>
      <c r="AE16" s="232"/>
      <c r="AF16" s="232"/>
    </row>
    <row r="17" spans="1:32" ht="16.5" customHeight="1" x14ac:dyDescent="0.5">
      <c r="A17" s="270"/>
      <c r="B17" s="269" t="s">
        <v>102</v>
      </c>
      <c r="C17" s="267" t="s">
        <v>16</v>
      </c>
      <c r="D17" s="267" t="s">
        <v>16</v>
      </c>
      <c r="E17" s="267" t="s">
        <v>16</v>
      </c>
      <c r="F17" s="267" t="s">
        <v>16</v>
      </c>
      <c r="G17" s="267">
        <v>40</v>
      </c>
      <c r="H17" s="267" t="s">
        <v>16</v>
      </c>
      <c r="I17" s="267" t="s">
        <v>16</v>
      </c>
      <c r="J17" s="267">
        <v>18</v>
      </c>
      <c r="K17" s="267" t="s">
        <v>16</v>
      </c>
      <c r="L17" s="267" t="s">
        <v>16</v>
      </c>
      <c r="M17" s="267">
        <v>24</v>
      </c>
      <c r="N17" s="267" t="s">
        <v>16</v>
      </c>
      <c r="O17" s="267" t="s">
        <v>16</v>
      </c>
      <c r="P17" s="267" t="s">
        <v>16</v>
      </c>
      <c r="Q17" s="267" t="s">
        <v>16</v>
      </c>
      <c r="R17" s="267" t="s">
        <v>16</v>
      </c>
      <c r="S17" s="267" t="s">
        <v>16</v>
      </c>
      <c r="T17" s="267" t="s">
        <v>16</v>
      </c>
      <c r="U17" s="266">
        <f>SUM(C17:T17)</f>
        <v>82</v>
      </c>
      <c r="V17" s="265" t="s">
        <v>16</v>
      </c>
      <c r="W17" s="296"/>
      <c r="X17" s="296"/>
      <c r="Y17" s="265" t="s">
        <v>16</v>
      </c>
      <c r="Z17" s="265" t="s">
        <v>16</v>
      </c>
      <c r="AA17" s="265" t="s">
        <v>16</v>
      </c>
      <c r="AB17" s="232"/>
      <c r="AC17" s="232"/>
      <c r="AD17" s="232"/>
      <c r="AE17" s="232"/>
      <c r="AF17" s="232"/>
    </row>
    <row r="18" spans="1:32" ht="16.5" customHeight="1" x14ac:dyDescent="0.5">
      <c r="A18" s="275" t="s">
        <v>21</v>
      </c>
      <c r="B18" s="274" t="s">
        <v>103</v>
      </c>
      <c r="C18" s="272" t="s">
        <v>16</v>
      </c>
      <c r="D18" s="272" t="s">
        <v>16</v>
      </c>
      <c r="E18" s="272" t="s">
        <v>16</v>
      </c>
      <c r="F18" s="272" t="s">
        <v>16</v>
      </c>
      <c r="G18" s="272">
        <v>3</v>
      </c>
      <c r="H18" s="272" t="s">
        <v>16</v>
      </c>
      <c r="I18" s="272" t="s">
        <v>16</v>
      </c>
      <c r="J18" s="272" t="s">
        <v>16</v>
      </c>
      <c r="K18" s="272" t="s">
        <v>16</v>
      </c>
      <c r="L18" s="272" t="s">
        <v>16</v>
      </c>
      <c r="M18" s="272" t="s">
        <v>16</v>
      </c>
      <c r="N18" s="272" t="s">
        <v>16</v>
      </c>
      <c r="O18" s="272" t="s">
        <v>16</v>
      </c>
      <c r="P18" s="272" t="s">
        <v>16</v>
      </c>
      <c r="Q18" s="272" t="s">
        <v>16</v>
      </c>
      <c r="R18" s="272" t="s">
        <v>16</v>
      </c>
      <c r="S18" s="272">
        <v>1</v>
      </c>
      <c r="T18" s="272">
        <v>2</v>
      </c>
      <c r="U18" s="266">
        <f>SUM(C18:T18)</f>
        <v>6</v>
      </c>
      <c r="V18" s="271" t="s">
        <v>16</v>
      </c>
      <c r="W18" s="271" t="s">
        <v>16</v>
      </c>
      <c r="X18" s="271" t="s">
        <v>16</v>
      </c>
      <c r="Y18" s="271" t="s">
        <v>16</v>
      </c>
      <c r="Z18" s="271" t="s">
        <v>16</v>
      </c>
      <c r="AA18" s="271" t="s">
        <v>16</v>
      </c>
      <c r="AB18" s="232"/>
      <c r="AC18" s="232"/>
      <c r="AD18" s="232"/>
      <c r="AE18" s="232"/>
      <c r="AF18" s="232"/>
    </row>
    <row r="19" spans="1:32" ht="16.5" customHeight="1" x14ac:dyDescent="0.5">
      <c r="A19" s="270"/>
      <c r="B19" s="269" t="s">
        <v>102</v>
      </c>
      <c r="C19" s="267" t="s">
        <v>16</v>
      </c>
      <c r="D19" s="267" t="s">
        <v>16</v>
      </c>
      <c r="E19" s="267" t="s">
        <v>16</v>
      </c>
      <c r="F19" s="267" t="s">
        <v>16</v>
      </c>
      <c r="G19" s="267" t="s">
        <v>16</v>
      </c>
      <c r="H19" s="267" t="s">
        <v>16</v>
      </c>
      <c r="I19" s="267" t="s">
        <v>16</v>
      </c>
      <c r="J19" s="267" t="s">
        <v>16</v>
      </c>
      <c r="K19" s="267" t="s">
        <v>16</v>
      </c>
      <c r="L19" s="267" t="s">
        <v>16</v>
      </c>
      <c r="M19" s="267" t="s">
        <v>16</v>
      </c>
      <c r="N19" s="267" t="s">
        <v>16</v>
      </c>
      <c r="O19" s="267" t="s">
        <v>16</v>
      </c>
      <c r="P19" s="267" t="s">
        <v>16</v>
      </c>
      <c r="Q19" s="267" t="s">
        <v>16</v>
      </c>
      <c r="R19" s="267" t="s">
        <v>16</v>
      </c>
      <c r="S19" s="267" t="s">
        <v>16</v>
      </c>
      <c r="T19" s="267" t="s">
        <v>16</v>
      </c>
      <c r="U19" s="266" t="s">
        <v>2</v>
      </c>
      <c r="V19" s="265" t="s">
        <v>16</v>
      </c>
      <c r="W19" s="296"/>
      <c r="X19" s="296"/>
      <c r="Y19" s="265" t="s">
        <v>16</v>
      </c>
      <c r="Z19" s="265" t="s">
        <v>16</v>
      </c>
      <c r="AA19" s="265" t="s">
        <v>16</v>
      </c>
      <c r="AB19" s="232"/>
      <c r="AC19" s="232"/>
      <c r="AD19" s="232"/>
      <c r="AE19" s="232"/>
      <c r="AF19" s="232"/>
    </row>
    <row r="20" spans="1:32" ht="16.5" customHeight="1" x14ac:dyDescent="0.5">
      <c r="A20" s="275" t="s">
        <v>20</v>
      </c>
      <c r="B20" s="274" t="s">
        <v>103</v>
      </c>
      <c r="C20" s="272" t="s">
        <v>16</v>
      </c>
      <c r="D20" s="272" t="s">
        <v>16</v>
      </c>
      <c r="E20" s="272" t="s">
        <v>16</v>
      </c>
      <c r="F20" s="272" t="s">
        <v>16</v>
      </c>
      <c r="G20" s="272">
        <v>6</v>
      </c>
      <c r="H20" s="272" t="s">
        <v>16</v>
      </c>
      <c r="I20" s="272" t="s">
        <v>16</v>
      </c>
      <c r="J20" s="272" t="s">
        <v>16</v>
      </c>
      <c r="K20" s="272" t="s">
        <v>16</v>
      </c>
      <c r="L20" s="272" t="s">
        <v>16</v>
      </c>
      <c r="M20" s="272" t="s">
        <v>16</v>
      </c>
      <c r="N20" s="272" t="s">
        <v>16</v>
      </c>
      <c r="O20" s="272" t="s">
        <v>16</v>
      </c>
      <c r="P20" s="272" t="s">
        <v>16</v>
      </c>
      <c r="Q20" s="272" t="s">
        <v>16</v>
      </c>
      <c r="R20" s="272" t="s">
        <v>16</v>
      </c>
      <c r="S20" s="272" t="s">
        <v>16</v>
      </c>
      <c r="T20" s="272" t="s">
        <v>16</v>
      </c>
      <c r="U20" s="266">
        <f>SUM(C20:T20)</f>
        <v>6</v>
      </c>
      <c r="V20" s="271" t="s">
        <v>16</v>
      </c>
      <c r="W20" s="271" t="s">
        <v>16</v>
      </c>
      <c r="X20" s="271" t="s">
        <v>16</v>
      </c>
      <c r="Y20" s="271" t="s">
        <v>16</v>
      </c>
      <c r="Z20" s="271" t="s">
        <v>16</v>
      </c>
      <c r="AA20" s="271" t="s">
        <v>16</v>
      </c>
      <c r="AB20" s="232"/>
      <c r="AC20" s="232"/>
      <c r="AD20" s="232"/>
      <c r="AE20" s="232"/>
      <c r="AF20" s="232"/>
    </row>
    <row r="21" spans="1:32" ht="16.5" customHeight="1" x14ac:dyDescent="0.5">
      <c r="A21" s="270"/>
      <c r="B21" s="269" t="s">
        <v>102</v>
      </c>
      <c r="C21" s="267" t="s">
        <v>16</v>
      </c>
      <c r="D21" s="267" t="s">
        <v>16</v>
      </c>
      <c r="E21" s="267" t="s">
        <v>16</v>
      </c>
      <c r="F21" s="267" t="s">
        <v>16</v>
      </c>
      <c r="G21" s="267" t="s">
        <v>16</v>
      </c>
      <c r="H21" s="267" t="s">
        <v>16</v>
      </c>
      <c r="I21" s="267" t="s">
        <v>16</v>
      </c>
      <c r="J21" s="267" t="s">
        <v>16</v>
      </c>
      <c r="K21" s="267" t="s">
        <v>16</v>
      </c>
      <c r="L21" s="267" t="s">
        <v>16</v>
      </c>
      <c r="M21" s="267" t="s">
        <v>16</v>
      </c>
      <c r="N21" s="267" t="s">
        <v>16</v>
      </c>
      <c r="O21" s="267" t="s">
        <v>16</v>
      </c>
      <c r="P21" s="267" t="s">
        <v>16</v>
      </c>
      <c r="Q21" s="267" t="s">
        <v>16</v>
      </c>
      <c r="R21" s="267" t="s">
        <v>16</v>
      </c>
      <c r="S21" s="267" t="s">
        <v>16</v>
      </c>
      <c r="T21" s="267" t="s">
        <v>16</v>
      </c>
      <c r="U21" s="266" t="s">
        <v>2</v>
      </c>
      <c r="V21" s="265" t="s">
        <v>16</v>
      </c>
      <c r="W21" s="296"/>
      <c r="X21" s="296"/>
      <c r="Y21" s="265" t="s">
        <v>16</v>
      </c>
      <c r="Z21" s="265" t="s">
        <v>16</v>
      </c>
      <c r="AA21" s="265" t="s">
        <v>16</v>
      </c>
      <c r="AB21" s="232"/>
      <c r="AC21" s="232"/>
      <c r="AD21" s="232"/>
      <c r="AE21" s="232"/>
      <c r="AF21" s="232"/>
    </row>
    <row r="22" spans="1:32" ht="16.5" customHeight="1" x14ac:dyDescent="0.5">
      <c r="A22" s="275" t="s">
        <v>19</v>
      </c>
      <c r="B22" s="274" t="s">
        <v>103</v>
      </c>
      <c r="C22" s="272" t="s">
        <v>16</v>
      </c>
      <c r="D22" s="272" t="s">
        <v>16</v>
      </c>
      <c r="E22" s="272" t="s">
        <v>16</v>
      </c>
      <c r="F22" s="272" t="s">
        <v>16</v>
      </c>
      <c r="G22" s="272">
        <v>3</v>
      </c>
      <c r="H22" s="272" t="s">
        <v>16</v>
      </c>
      <c r="I22" s="272" t="s">
        <v>16</v>
      </c>
      <c r="J22" s="272" t="s">
        <v>16</v>
      </c>
      <c r="K22" s="272" t="s">
        <v>16</v>
      </c>
      <c r="L22" s="272" t="s">
        <v>16</v>
      </c>
      <c r="M22" s="272" t="s">
        <v>16</v>
      </c>
      <c r="N22" s="272" t="s">
        <v>16</v>
      </c>
      <c r="O22" s="272" t="s">
        <v>16</v>
      </c>
      <c r="P22" s="272" t="s">
        <v>16</v>
      </c>
      <c r="Q22" s="272" t="s">
        <v>16</v>
      </c>
      <c r="R22" s="272" t="s">
        <v>16</v>
      </c>
      <c r="S22" s="272" t="s">
        <v>16</v>
      </c>
      <c r="T22" s="272" t="s">
        <v>16</v>
      </c>
      <c r="U22" s="266">
        <f>SUM(C22:T22)</f>
        <v>3</v>
      </c>
      <c r="V22" s="271" t="s">
        <v>16</v>
      </c>
      <c r="W22" s="271" t="s">
        <v>16</v>
      </c>
      <c r="X22" s="271" t="s">
        <v>16</v>
      </c>
      <c r="Y22" s="271" t="s">
        <v>16</v>
      </c>
      <c r="Z22" s="271" t="s">
        <v>16</v>
      </c>
      <c r="AA22" s="271" t="s">
        <v>16</v>
      </c>
      <c r="AB22" s="232"/>
      <c r="AC22" s="232"/>
      <c r="AD22" s="232"/>
      <c r="AE22" s="232"/>
      <c r="AF22" s="232"/>
    </row>
    <row r="23" spans="1:32" ht="16.5" customHeight="1" x14ac:dyDescent="0.5">
      <c r="A23" s="270"/>
      <c r="B23" s="269" t="s">
        <v>102</v>
      </c>
      <c r="C23" s="267">
        <v>3</v>
      </c>
      <c r="D23" s="267">
        <v>3</v>
      </c>
      <c r="E23" s="267" t="s">
        <v>16</v>
      </c>
      <c r="F23" s="267" t="s">
        <v>16</v>
      </c>
      <c r="G23" s="267" t="s">
        <v>16</v>
      </c>
      <c r="H23" s="267" t="s">
        <v>16</v>
      </c>
      <c r="I23" s="267">
        <v>55</v>
      </c>
      <c r="J23" s="267" t="s">
        <v>16</v>
      </c>
      <c r="K23" s="267" t="s">
        <v>16</v>
      </c>
      <c r="L23" s="267" t="s">
        <v>16</v>
      </c>
      <c r="M23" s="267">
        <v>10</v>
      </c>
      <c r="N23" s="267" t="s">
        <v>16</v>
      </c>
      <c r="O23" s="267" t="s">
        <v>16</v>
      </c>
      <c r="P23" s="267" t="s">
        <v>16</v>
      </c>
      <c r="Q23" s="267" t="s">
        <v>16</v>
      </c>
      <c r="R23" s="267" t="s">
        <v>16</v>
      </c>
      <c r="S23" s="267">
        <v>6</v>
      </c>
      <c r="T23" s="267" t="s">
        <v>16</v>
      </c>
      <c r="U23" s="266">
        <f>SUM(C23:T23)</f>
        <v>77</v>
      </c>
      <c r="V23" s="265" t="s">
        <v>16</v>
      </c>
      <c r="W23" s="296"/>
      <c r="X23" s="296"/>
      <c r="Y23" s="265" t="s">
        <v>16</v>
      </c>
      <c r="Z23" s="265" t="s">
        <v>16</v>
      </c>
      <c r="AA23" s="265" t="s">
        <v>16</v>
      </c>
      <c r="AB23" s="232"/>
      <c r="AC23" s="232"/>
      <c r="AD23" s="232"/>
      <c r="AE23" s="232"/>
      <c r="AF23" s="232"/>
    </row>
    <row r="24" spans="1:32" ht="16.5" customHeight="1" x14ac:dyDescent="0.5">
      <c r="A24" s="275" t="s">
        <v>18</v>
      </c>
      <c r="B24" s="274" t="s">
        <v>103</v>
      </c>
      <c r="C24" s="272" t="s">
        <v>16</v>
      </c>
      <c r="D24" s="272" t="s">
        <v>16</v>
      </c>
      <c r="E24" s="272" t="s">
        <v>16</v>
      </c>
      <c r="F24" s="272" t="s">
        <v>16</v>
      </c>
      <c r="G24" s="272">
        <v>7</v>
      </c>
      <c r="H24" s="272" t="s">
        <v>16</v>
      </c>
      <c r="I24" s="272" t="s">
        <v>16</v>
      </c>
      <c r="J24" s="272" t="s">
        <v>16</v>
      </c>
      <c r="K24" s="272" t="s">
        <v>16</v>
      </c>
      <c r="L24" s="272" t="s">
        <v>16</v>
      </c>
      <c r="M24" s="272" t="s">
        <v>16</v>
      </c>
      <c r="N24" s="272" t="s">
        <v>16</v>
      </c>
      <c r="O24" s="272" t="s">
        <v>16</v>
      </c>
      <c r="P24" s="272" t="s">
        <v>16</v>
      </c>
      <c r="Q24" s="272" t="s">
        <v>16</v>
      </c>
      <c r="R24" s="272" t="s">
        <v>16</v>
      </c>
      <c r="S24" s="272" t="s">
        <v>16</v>
      </c>
      <c r="T24" s="272" t="s">
        <v>16</v>
      </c>
      <c r="U24" s="266">
        <f>SUM(C24:T24)</f>
        <v>7</v>
      </c>
      <c r="V24" s="271" t="s">
        <v>16</v>
      </c>
      <c r="W24" s="271" t="s">
        <v>16</v>
      </c>
      <c r="X24" s="271" t="s">
        <v>16</v>
      </c>
      <c r="Y24" s="271" t="s">
        <v>16</v>
      </c>
      <c r="Z24" s="271" t="s">
        <v>16</v>
      </c>
      <c r="AA24" s="271" t="s">
        <v>16</v>
      </c>
      <c r="AB24" s="232"/>
      <c r="AC24" s="232"/>
      <c r="AD24" s="232"/>
      <c r="AE24" s="232"/>
      <c r="AF24" s="232"/>
    </row>
    <row r="25" spans="1:32" ht="16.5" customHeight="1" x14ac:dyDescent="0.5">
      <c r="A25" s="270"/>
      <c r="B25" s="269" t="s">
        <v>102</v>
      </c>
      <c r="C25" s="267" t="s">
        <v>16</v>
      </c>
      <c r="D25" s="267" t="s">
        <v>16</v>
      </c>
      <c r="E25" s="267" t="s">
        <v>16</v>
      </c>
      <c r="F25" s="267" t="s">
        <v>16</v>
      </c>
      <c r="G25" s="267">
        <v>25</v>
      </c>
      <c r="H25" s="267" t="s">
        <v>16</v>
      </c>
      <c r="I25" s="267">
        <v>18</v>
      </c>
      <c r="J25" s="267" t="s">
        <v>16</v>
      </c>
      <c r="K25" s="267" t="s">
        <v>16</v>
      </c>
      <c r="L25" s="267" t="s">
        <v>16</v>
      </c>
      <c r="M25" s="267">
        <v>113</v>
      </c>
      <c r="N25" s="267" t="s">
        <v>16</v>
      </c>
      <c r="O25" s="267" t="s">
        <v>16</v>
      </c>
      <c r="P25" s="267" t="s">
        <v>16</v>
      </c>
      <c r="Q25" s="267" t="s">
        <v>16</v>
      </c>
      <c r="R25" s="267" t="s">
        <v>16</v>
      </c>
      <c r="S25" s="267">
        <v>97</v>
      </c>
      <c r="T25" s="267">
        <v>77</v>
      </c>
      <c r="U25" s="266">
        <f>SUM(C25:T25)</f>
        <v>330</v>
      </c>
      <c r="V25" s="265" t="s">
        <v>16</v>
      </c>
      <c r="W25" s="296"/>
      <c r="X25" s="296"/>
      <c r="Y25" s="265" t="s">
        <v>16</v>
      </c>
      <c r="Z25" s="265" t="s">
        <v>16</v>
      </c>
      <c r="AA25" s="265" t="s">
        <v>16</v>
      </c>
      <c r="AB25" s="232"/>
      <c r="AC25" s="232"/>
      <c r="AD25" s="232"/>
      <c r="AE25" s="232"/>
      <c r="AF25" s="232"/>
    </row>
    <row r="26" spans="1:32" ht="16.5" customHeight="1" x14ac:dyDescent="0.5">
      <c r="A26" s="257" t="s">
        <v>17</v>
      </c>
      <c r="B26" s="283" t="s">
        <v>103</v>
      </c>
      <c r="C26" s="281">
        <v>1</v>
      </c>
      <c r="D26" s="281" t="s">
        <v>16</v>
      </c>
      <c r="E26" s="281" t="s">
        <v>16</v>
      </c>
      <c r="F26" s="281">
        <v>3</v>
      </c>
      <c r="G26" s="281">
        <v>39</v>
      </c>
      <c r="H26" s="281" t="s">
        <v>16</v>
      </c>
      <c r="I26" s="281">
        <v>1</v>
      </c>
      <c r="J26" s="281" t="s">
        <v>16</v>
      </c>
      <c r="K26" s="281" t="s">
        <v>16</v>
      </c>
      <c r="L26" s="281" t="s">
        <v>16</v>
      </c>
      <c r="M26" s="281" t="s">
        <v>16</v>
      </c>
      <c r="N26" s="281" t="s">
        <v>16</v>
      </c>
      <c r="O26" s="281" t="s">
        <v>16</v>
      </c>
      <c r="P26" s="281">
        <v>1</v>
      </c>
      <c r="Q26" s="281" t="s">
        <v>16</v>
      </c>
      <c r="R26" s="282">
        <v>3</v>
      </c>
      <c r="S26" s="281" t="s">
        <v>16</v>
      </c>
      <c r="T26" s="281">
        <v>56</v>
      </c>
      <c r="U26" s="277">
        <f>SUM(C26:T26)</f>
        <v>104</v>
      </c>
      <c r="V26" s="280">
        <v>1</v>
      </c>
      <c r="W26" s="280">
        <v>1</v>
      </c>
      <c r="X26" s="280">
        <v>3</v>
      </c>
      <c r="Y26" s="280">
        <v>12</v>
      </c>
      <c r="Z26" s="280">
        <v>16</v>
      </c>
      <c r="AA26" s="280">
        <v>7</v>
      </c>
      <c r="AB26" s="232"/>
      <c r="AC26" s="232"/>
      <c r="AD26" s="232"/>
      <c r="AE26" s="232"/>
      <c r="AF26" s="232"/>
    </row>
    <row r="27" spans="1:32" ht="16.5" customHeight="1" x14ac:dyDescent="0.5">
      <c r="A27" s="253"/>
      <c r="B27" s="279" t="s">
        <v>102</v>
      </c>
      <c r="C27" s="278">
        <v>142</v>
      </c>
      <c r="D27" s="278" t="s">
        <v>16</v>
      </c>
      <c r="E27" s="278">
        <v>533</v>
      </c>
      <c r="F27" s="278" t="s">
        <v>16</v>
      </c>
      <c r="G27" s="278">
        <v>774</v>
      </c>
      <c r="H27" s="278" t="s">
        <v>16</v>
      </c>
      <c r="I27" s="278">
        <v>515</v>
      </c>
      <c r="J27" s="278" t="s">
        <v>16</v>
      </c>
      <c r="K27" s="278" t="s">
        <v>16</v>
      </c>
      <c r="L27" s="278" t="s">
        <v>16</v>
      </c>
      <c r="M27" s="278" t="s">
        <v>16</v>
      </c>
      <c r="N27" s="278" t="s">
        <v>16</v>
      </c>
      <c r="O27" s="278" t="s">
        <v>16</v>
      </c>
      <c r="P27" s="278" t="s">
        <v>16</v>
      </c>
      <c r="Q27" s="278" t="s">
        <v>16</v>
      </c>
      <c r="R27" s="295">
        <v>177</v>
      </c>
      <c r="S27" s="278" t="s">
        <v>16</v>
      </c>
      <c r="T27" s="278">
        <v>5161</v>
      </c>
      <c r="U27" s="277">
        <f>SUM(C27:T27)</f>
        <v>7302</v>
      </c>
      <c r="V27" s="276" t="s">
        <v>16</v>
      </c>
      <c r="W27" s="276" t="s">
        <v>16</v>
      </c>
      <c r="X27" s="276" t="s">
        <v>16</v>
      </c>
      <c r="Y27" s="276">
        <v>88</v>
      </c>
      <c r="Z27" s="276">
        <v>89</v>
      </c>
      <c r="AA27" s="276" t="s">
        <v>16</v>
      </c>
      <c r="AB27" s="232"/>
      <c r="AC27" s="232"/>
      <c r="AD27" s="232"/>
      <c r="AE27" s="232"/>
      <c r="AF27" s="232"/>
    </row>
    <row r="28" spans="1:32" ht="16.5" customHeight="1" x14ac:dyDescent="0.5">
      <c r="A28" s="294" t="s">
        <v>15</v>
      </c>
      <c r="B28" s="293" t="s">
        <v>103</v>
      </c>
      <c r="C28" s="291" t="str">
        <f>IF(SUM(C30,C32,C34,C36,C38)=0,"-",SUM(C30,C32,C34,C36,C38))</f>
        <v>-</v>
      </c>
      <c r="D28" s="291" t="str">
        <f>IF(SUM(D30,D32,D34,D36,D38)=0,"-",SUM(D30,D32,D34,D36,D38))</f>
        <v>-</v>
      </c>
      <c r="E28" s="291">
        <f>IF(SUM(E30,E32,E34,E36,E38)=0,"-",SUM(E30,E32,E34,E36,E38))</f>
        <v>4</v>
      </c>
      <c r="F28" s="291">
        <f>IF(SUM(F30,F32,F34,F36,F38)=0,"-",SUM(F30,F32,F34,F36,F38))</f>
        <v>1</v>
      </c>
      <c r="G28" s="291">
        <f>IF(SUM(G30,G32,G34,G36,G38)=0,"-",SUM(G30,G32,G34,G36,G38))</f>
        <v>31</v>
      </c>
      <c r="H28" s="291" t="str">
        <f>IF(SUM(H30,H32,H34,H36,H38)=0,"-",SUM(H30,H32,H34,H36,H38))</f>
        <v>-</v>
      </c>
      <c r="I28" s="291" t="str">
        <f>IF(SUM(I30,I32,I34,I36,I38)=0,"-",SUM(I30,I32,I34,I36,I38))</f>
        <v>-</v>
      </c>
      <c r="J28" s="291" t="str">
        <f>IF(SUM(J30,J32,J34,J36,J38)=0,"-",SUM(J30,J32,J34,J36,J38))</f>
        <v>-</v>
      </c>
      <c r="K28" s="291" t="str">
        <f>IF(SUM(K30,K32,K34,K36,K38)=0,"-",SUM(K30,K32,K34,K36,K38))</f>
        <v>-</v>
      </c>
      <c r="L28" s="291" t="str">
        <f>IF(SUM(L30,L32,L34,L36,L38)=0,"-",SUM(L30,L32,L34,L36,L38))</f>
        <v>-</v>
      </c>
      <c r="M28" s="291">
        <f>IF(SUM(M30,M32,M34,M36,M38)=0,"-",SUM(M30,M32,M34,M36,M38))</f>
        <v>1</v>
      </c>
      <c r="N28" s="291" t="str">
        <f>IF(SUM(N30,N32,N34,N36,N38)=0,"-",SUM(N30,N32,N34,N36,N38))</f>
        <v>-</v>
      </c>
      <c r="O28" s="291">
        <f>IF(SUM(O30,O32,O34,O36,O38)=0,"-",SUM(O30,O32,O34,O36,O38))</f>
        <v>1</v>
      </c>
      <c r="P28" s="291" t="str">
        <f>IF(SUM(P30,P32,P34,P36,P38)=0,"-",SUM(P30,P32,P34,P36,P38))</f>
        <v>-</v>
      </c>
      <c r="Q28" s="291" t="str">
        <f>IF(SUM(Q30,Q32,Q34,Q36,Q38)=0,"-",SUM(Q30,Q32,Q34,Q36,Q38))</f>
        <v>-</v>
      </c>
      <c r="R28" s="292">
        <f>IF(SUM(R30,R32,R34,R36,R38)=0,"-",SUM(R30,R32,R34,R36,R38))</f>
        <v>6</v>
      </c>
      <c r="S28" s="291">
        <f>IF(SUM(S30,S32,S34,S36,S38)=0,"-",SUM(S30,S32,S34,S36,S38))</f>
        <v>1</v>
      </c>
      <c r="T28" s="291">
        <f>IF(SUM(T30,T32,T34,T36,T38)=0,"-",SUM(T30,T32,T34,T36,T38))</f>
        <v>13</v>
      </c>
      <c r="U28" s="285">
        <f>IF(SUM(U30,U32,U34,U36,U38)=0,"-",SUM(U30,U32,U34,U36,U38))</f>
        <v>58</v>
      </c>
      <c r="V28" s="290" t="str">
        <f>IF(SUM(V30,V32,V34,V36,V38)=0,"-",SUM(V30,V32,V34,V36,V38))</f>
        <v>-</v>
      </c>
      <c r="W28" s="290" t="str">
        <f>IF(SUM(W30,W32,W34,W36,W38)=0,"-",SUM(W30,W32,W34,W36,W38))</f>
        <v>-</v>
      </c>
      <c r="X28" s="290">
        <f>IF(SUM(X30,X32,X34,X36,X38)=0,"-",SUM(X30,X32,X34,X36,X38))</f>
        <v>1</v>
      </c>
      <c r="Y28" s="290">
        <f>IF(SUM(Y30,Y32,Y34,Y36,Y38)=0,"-",SUM(Y30,Y32,Y34,Y36,Y38))</f>
        <v>5</v>
      </c>
      <c r="Z28" s="290">
        <f>IF(SUM(Z30,Z32,Z34,Z36,Z38)=0,"-",SUM(Z30,Z32,Z34,Z36,Z38))</f>
        <v>5</v>
      </c>
      <c r="AA28" s="290">
        <f>IF(SUM(AA30,AA32,AA34,AA36,AA38)=0,"-",SUM(AA30,AA32,AA34,AA36,AA38))</f>
        <v>5</v>
      </c>
      <c r="AB28" s="232"/>
      <c r="AC28" s="232"/>
      <c r="AD28" s="232"/>
      <c r="AE28" s="232"/>
      <c r="AF28" s="232"/>
    </row>
    <row r="29" spans="1:32" ht="16.5" customHeight="1" x14ac:dyDescent="0.5">
      <c r="A29" s="289"/>
      <c r="B29" s="288" t="s">
        <v>102</v>
      </c>
      <c r="C29" s="286">
        <f>IF(SUM(C31,C33,C35,C37,C39)=0,"-",SUM(C31,C33,C35,C37,C39))</f>
        <v>147</v>
      </c>
      <c r="D29" s="286">
        <f>IF(SUM(D31,D33,D35,D37,D39)=0,"-",SUM(D31,D33,D35,D37,D39))</f>
        <v>65</v>
      </c>
      <c r="E29" s="286" t="str">
        <f>IF(SUM(E31,E33,E35,E37,E39)=0,"-",SUM(E31,E33,E35,E37,E39))</f>
        <v>-</v>
      </c>
      <c r="F29" s="286" t="str">
        <f>IF(SUM(F31,F33,F35,F37,F39)=0,"-",SUM(F31,F33,F35,F37,F39))</f>
        <v>-</v>
      </c>
      <c r="G29" s="286">
        <f>IF(SUM(G31,G33,G35,G37,G39)=0,"-",SUM(G31,G33,G35,G37,G39))</f>
        <v>12</v>
      </c>
      <c r="H29" s="286" t="str">
        <f>IF(SUM(H31,H33,H35,H37,H39)=0,"-",SUM(H31,H33,H35,H37,H39))</f>
        <v>-</v>
      </c>
      <c r="I29" s="286">
        <f>IF(SUM(I31,I33,I35,I37,I39)=0,"-",SUM(I31,I33,I35,I37,I39))</f>
        <v>47</v>
      </c>
      <c r="J29" s="286">
        <f>IF(SUM(J31,J33,J35,J37,J39)=0,"-",SUM(J31,J33,J35,J37,J39))</f>
        <v>243</v>
      </c>
      <c r="K29" s="286" t="str">
        <f>IF(SUM(K31,K33,K35,K37,K39)=0,"-",SUM(K31,K33,K35,K37,K39))</f>
        <v>-</v>
      </c>
      <c r="L29" s="286" t="str">
        <f>IF(SUM(L31,L33,L35,L37,L39)=0,"-",SUM(L31,L33,L35,L37,L39))</f>
        <v>-</v>
      </c>
      <c r="M29" s="286">
        <f>IF(SUM(M31,M33,M35,M37,M39)=0,"-",SUM(M31,M33,M35,M37,M39))</f>
        <v>120</v>
      </c>
      <c r="N29" s="286" t="str">
        <f>IF(SUM(N31,N33,N35,N37,N39)=0,"-",SUM(N31,N33,N35,N37,N39))</f>
        <v>-</v>
      </c>
      <c r="O29" s="286" t="str">
        <f>IF(SUM(O31,O33,O35,O37,O39)=0,"-",SUM(O31,O33,O35,O37,O39))</f>
        <v>-</v>
      </c>
      <c r="P29" s="286" t="str">
        <f>IF(SUM(P31,P33,P35,P37,P39)=0,"-",SUM(P31,P33,P35,P37,P39))</f>
        <v>-</v>
      </c>
      <c r="Q29" s="286" t="str">
        <f>IF(SUM(Q31,Q33,Q35,Q37,Q39)=0,"-",SUM(Q31,Q33,Q35,Q37,Q39))</f>
        <v>-</v>
      </c>
      <c r="R29" s="287" t="str">
        <f>IF(SUM(R31,R33,R35,R37,R39)=0,"-",SUM(R31,R33,R35,R37,R39))</f>
        <v>-</v>
      </c>
      <c r="S29" s="286" t="str">
        <f>IF(SUM(S31,S33,S35,S37,S39)=0,"-",SUM(S31,S33,S35,S37,S39))</f>
        <v>-</v>
      </c>
      <c r="T29" s="286">
        <f>IF(SUM(T31,T33,T35,T37,T39)=0,"-",SUM(T31,T33,T35,T37,T39))</f>
        <v>67</v>
      </c>
      <c r="U29" s="285">
        <f>IF(SUM(U31,U33,U35,U37,U39)=0,"-",SUM(U31,U33,U35,U37,U39))</f>
        <v>701</v>
      </c>
      <c r="V29" s="284" t="str">
        <f>IF(SUM(V31,V33,V35,V37,V39)=0,"-",SUM(V31,V33,V35,V37,V39))</f>
        <v>-</v>
      </c>
      <c r="W29" s="284" t="str">
        <f>IF(SUM(W31,W33,W35,W37,W39)=0,"-",SUM(W31,W33,W35,W37,W39))</f>
        <v>-</v>
      </c>
      <c r="X29" s="284" t="str">
        <f>IF(SUM(X31,X33,X35,X37,X39)=0,"-",SUM(X31,X33,X35,X37,X39))</f>
        <v>-</v>
      </c>
      <c r="Y29" s="284" t="str">
        <f>IF(SUM(Y31,Y33,Y35,Y37,Y39)=0,"-",SUM(Y31,Y33,Y35,Y37,Y39))</f>
        <v>-</v>
      </c>
      <c r="Z29" s="284" t="str">
        <f>IF(SUM(Z31,Z33,Z35,Z37,Z39)=0,"-",SUM(Z31,Z33,Z35,Z37,Z39))</f>
        <v>-</v>
      </c>
      <c r="AA29" s="284" t="str">
        <f>IF(SUM(AA31,AA33,AA35,AA37,AA39)=0,"-",SUM(AA31,AA33,AA35,AA37,AA39))</f>
        <v>-</v>
      </c>
      <c r="AB29" s="232"/>
      <c r="AC29" s="232"/>
      <c r="AD29" s="232"/>
      <c r="AE29" s="232"/>
      <c r="AF29" s="232"/>
    </row>
    <row r="30" spans="1:32" ht="16.5" customHeight="1" x14ac:dyDescent="0.5">
      <c r="A30" s="257" t="s">
        <v>57</v>
      </c>
      <c r="B30" s="283" t="s">
        <v>103</v>
      </c>
      <c r="C30" s="281" t="s">
        <v>2</v>
      </c>
      <c r="D30" s="281" t="s">
        <v>2</v>
      </c>
      <c r="E30" s="281">
        <v>4</v>
      </c>
      <c r="F30" s="281">
        <v>1</v>
      </c>
      <c r="G30" s="281">
        <v>7</v>
      </c>
      <c r="H30" s="281" t="s">
        <v>2</v>
      </c>
      <c r="I30" s="281" t="s">
        <v>2</v>
      </c>
      <c r="J30" s="281" t="s">
        <v>2</v>
      </c>
      <c r="K30" s="281" t="s">
        <v>2</v>
      </c>
      <c r="L30" s="281" t="s">
        <v>2</v>
      </c>
      <c r="M30" s="281" t="s">
        <v>2</v>
      </c>
      <c r="N30" s="281" t="s">
        <v>2</v>
      </c>
      <c r="O30" s="281">
        <v>1</v>
      </c>
      <c r="P30" s="281" t="s">
        <v>2</v>
      </c>
      <c r="Q30" s="281" t="s">
        <v>2</v>
      </c>
      <c r="R30" s="282">
        <v>2</v>
      </c>
      <c r="S30" s="281" t="s">
        <v>2</v>
      </c>
      <c r="T30" s="281">
        <v>11</v>
      </c>
      <c r="U30" s="277">
        <f>IF(SUM(C30:T30)=0,"-",SUM(C30:T30))</f>
        <v>26</v>
      </c>
      <c r="V30" s="280" t="s">
        <v>2</v>
      </c>
      <c r="W30" s="280" t="s">
        <v>2</v>
      </c>
      <c r="X30" s="280">
        <v>1</v>
      </c>
      <c r="Y30" s="280">
        <v>5</v>
      </c>
      <c r="Z30" s="280">
        <v>5</v>
      </c>
      <c r="AA30" s="280">
        <v>5</v>
      </c>
      <c r="AB30" s="232"/>
      <c r="AC30" s="232"/>
      <c r="AD30" s="232"/>
      <c r="AE30" s="232"/>
      <c r="AF30" s="232"/>
    </row>
    <row r="31" spans="1:32" ht="16.5" customHeight="1" x14ac:dyDescent="0.5">
      <c r="A31" s="253"/>
      <c r="B31" s="279" t="s">
        <v>102</v>
      </c>
      <c r="C31" s="278">
        <v>44</v>
      </c>
      <c r="D31" s="278" t="s">
        <v>2</v>
      </c>
      <c r="E31" s="278" t="s">
        <v>2</v>
      </c>
      <c r="F31" s="278" t="s">
        <v>2</v>
      </c>
      <c r="G31" s="278" t="s">
        <v>2</v>
      </c>
      <c r="H31" s="278" t="s">
        <v>2</v>
      </c>
      <c r="I31" s="278" t="s">
        <v>2</v>
      </c>
      <c r="J31" s="278" t="s">
        <v>2</v>
      </c>
      <c r="K31" s="278" t="s">
        <v>2</v>
      </c>
      <c r="L31" s="278" t="s">
        <v>2</v>
      </c>
      <c r="M31" s="278" t="s">
        <v>2</v>
      </c>
      <c r="N31" s="278" t="s">
        <v>2</v>
      </c>
      <c r="O31" s="278" t="s">
        <v>2</v>
      </c>
      <c r="P31" s="278" t="s">
        <v>2</v>
      </c>
      <c r="Q31" s="278" t="s">
        <v>2</v>
      </c>
      <c r="R31" s="278" t="s">
        <v>2</v>
      </c>
      <c r="S31" s="278" t="s">
        <v>2</v>
      </c>
      <c r="T31" s="278" t="s">
        <v>2</v>
      </c>
      <c r="U31" s="277">
        <f>IF(SUM(C31:T31)=0,"-",SUM(C31:T31))</f>
        <v>44</v>
      </c>
      <c r="V31" s="276" t="s">
        <v>2</v>
      </c>
      <c r="W31" s="276" t="s">
        <v>2</v>
      </c>
      <c r="X31" s="276" t="s">
        <v>2</v>
      </c>
      <c r="Y31" s="276" t="s">
        <v>2</v>
      </c>
      <c r="Z31" s="276" t="s">
        <v>2</v>
      </c>
      <c r="AA31" s="276" t="s">
        <v>2</v>
      </c>
      <c r="AB31" s="232"/>
      <c r="AC31" s="232"/>
      <c r="AD31" s="232"/>
      <c r="AE31" s="232"/>
      <c r="AF31" s="232"/>
    </row>
    <row r="32" spans="1:32" ht="16.5" customHeight="1" x14ac:dyDescent="0.5">
      <c r="A32" s="275" t="s">
        <v>13</v>
      </c>
      <c r="B32" s="274" t="s">
        <v>103</v>
      </c>
      <c r="C32" s="272" t="s">
        <v>2</v>
      </c>
      <c r="D32" s="272" t="s">
        <v>2</v>
      </c>
      <c r="E32" s="272" t="s">
        <v>2</v>
      </c>
      <c r="F32" s="272" t="s">
        <v>2</v>
      </c>
      <c r="G32" s="272">
        <v>9</v>
      </c>
      <c r="H32" s="272" t="s">
        <v>2</v>
      </c>
      <c r="I32" s="272" t="s">
        <v>2</v>
      </c>
      <c r="J32" s="272" t="s">
        <v>2</v>
      </c>
      <c r="K32" s="272" t="s">
        <v>2</v>
      </c>
      <c r="L32" s="272" t="s">
        <v>2</v>
      </c>
      <c r="M32" s="272" t="s">
        <v>2</v>
      </c>
      <c r="N32" s="272" t="s">
        <v>2</v>
      </c>
      <c r="O32" s="272" t="s">
        <v>2</v>
      </c>
      <c r="P32" s="272" t="s">
        <v>2</v>
      </c>
      <c r="Q32" s="272" t="s">
        <v>2</v>
      </c>
      <c r="R32" s="273">
        <v>2</v>
      </c>
      <c r="S32" s="272" t="s">
        <v>2</v>
      </c>
      <c r="T32" s="272">
        <v>2</v>
      </c>
      <c r="U32" s="266">
        <f>IF(SUM(C32:T32)=0,"-",SUM(C32:T32))</f>
        <v>13</v>
      </c>
      <c r="V32" s="271" t="s">
        <v>2</v>
      </c>
      <c r="W32" s="271" t="s">
        <v>2</v>
      </c>
      <c r="X32" s="271" t="s">
        <v>2</v>
      </c>
      <c r="Y32" s="271" t="s">
        <v>2</v>
      </c>
      <c r="Z32" s="271" t="s">
        <v>2</v>
      </c>
      <c r="AA32" s="271" t="s">
        <v>2</v>
      </c>
      <c r="AB32" s="232"/>
      <c r="AC32" s="232"/>
      <c r="AD32" s="232"/>
      <c r="AE32" s="232"/>
      <c r="AF32" s="232"/>
    </row>
    <row r="33" spans="1:33" ht="16.5" customHeight="1" x14ac:dyDescent="0.5">
      <c r="A33" s="270"/>
      <c r="B33" s="269" t="s">
        <v>102</v>
      </c>
      <c r="C33" s="267">
        <v>103</v>
      </c>
      <c r="D33" s="267">
        <v>46</v>
      </c>
      <c r="E33" s="267" t="s">
        <v>2</v>
      </c>
      <c r="F33" s="267" t="s">
        <v>2</v>
      </c>
      <c r="G33" s="267" t="s">
        <v>2</v>
      </c>
      <c r="H33" s="267" t="s">
        <v>2</v>
      </c>
      <c r="I33" s="267">
        <v>24</v>
      </c>
      <c r="J33" s="267">
        <v>243</v>
      </c>
      <c r="K33" s="267" t="s">
        <v>2</v>
      </c>
      <c r="L33" s="267" t="s">
        <v>2</v>
      </c>
      <c r="M33" s="267">
        <v>93</v>
      </c>
      <c r="N33" s="267" t="s">
        <v>2</v>
      </c>
      <c r="O33" s="267" t="s">
        <v>2</v>
      </c>
      <c r="P33" s="267" t="s">
        <v>2</v>
      </c>
      <c r="Q33" s="267" t="s">
        <v>2</v>
      </c>
      <c r="R33" s="268" t="s">
        <v>2</v>
      </c>
      <c r="S33" s="267" t="s">
        <v>2</v>
      </c>
      <c r="T33" s="267">
        <v>67</v>
      </c>
      <c r="U33" s="266">
        <f>IF(SUM(C33:T33)=0,"-",SUM(C33:T33))</f>
        <v>576</v>
      </c>
      <c r="V33" s="265" t="s">
        <v>2</v>
      </c>
      <c r="W33" s="265" t="s">
        <v>2</v>
      </c>
      <c r="X33" s="265" t="s">
        <v>2</v>
      </c>
      <c r="Y33" s="265" t="s">
        <v>2</v>
      </c>
      <c r="Z33" s="265" t="s">
        <v>2</v>
      </c>
      <c r="AA33" s="265" t="s">
        <v>2</v>
      </c>
      <c r="AB33" s="232"/>
      <c r="AC33" s="232"/>
      <c r="AD33" s="232"/>
      <c r="AE33" s="232"/>
      <c r="AF33" s="232"/>
    </row>
    <row r="34" spans="1:33" ht="16.5" customHeight="1" x14ac:dyDescent="0.5">
      <c r="A34" s="275" t="s">
        <v>12</v>
      </c>
      <c r="B34" s="274" t="s">
        <v>103</v>
      </c>
      <c r="C34" s="272" t="s">
        <v>2</v>
      </c>
      <c r="D34" s="272" t="s">
        <v>2</v>
      </c>
      <c r="E34" s="272" t="s">
        <v>2</v>
      </c>
      <c r="F34" s="272" t="s">
        <v>2</v>
      </c>
      <c r="G34" s="272">
        <v>4</v>
      </c>
      <c r="H34" s="272" t="s">
        <v>2</v>
      </c>
      <c r="I34" s="272" t="s">
        <v>2</v>
      </c>
      <c r="J34" s="272" t="s">
        <v>2</v>
      </c>
      <c r="K34" s="272" t="s">
        <v>2</v>
      </c>
      <c r="L34" s="272" t="s">
        <v>2</v>
      </c>
      <c r="M34" s="272" t="s">
        <v>2</v>
      </c>
      <c r="N34" s="272" t="s">
        <v>2</v>
      </c>
      <c r="O34" s="272" t="s">
        <v>2</v>
      </c>
      <c r="P34" s="272" t="s">
        <v>2</v>
      </c>
      <c r="Q34" s="272" t="s">
        <v>2</v>
      </c>
      <c r="R34" s="273">
        <v>1</v>
      </c>
      <c r="S34" s="272" t="s">
        <v>2</v>
      </c>
      <c r="T34" s="272" t="s">
        <v>2</v>
      </c>
      <c r="U34" s="266">
        <f>IF(SUM(C34:T34)=0,"-",SUM(C34:T34))</f>
        <v>5</v>
      </c>
      <c r="V34" s="271" t="s">
        <v>2</v>
      </c>
      <c r="W34" s="271" t="s">
        <v>2</v>
      </c>
      <c r="X34" s="271" t="s">
        <v>2</v>
      </c>
      <c r="Y34" s="271" t="s">
        <v>2</v>
      </c>
      <c r="Z34" s="271" t="s">
        <v>2</v>
      </c>
      <c r="AA34" s="271" t="s">
        <v>2</v>
      </c>
      <c r="AB34" s="232"/>
      <c r="AC34" s="232"/>
      <c r="AD34" s="232"/>
      <c r="AE34" s="232"/>
      <c r="AF34" s="232"/>
    </row>
    <row r="35" spans="1:33" ht="16.5" customHeight="1" x14ac:dyDescent="0.5">
      <c r="A35" s="270"/>
      <c r="B35" s="269" t="s">
        <v>102</v>
      </c>
      <c r="C35" s="267" t="s">
        <v>2</v>
      </c>
      <c r="D35" s="267">
        <v>10</v>
      </c>
      <c r="E35" s="267" t="s">
        <v>2</v>
      </c>
      <c r="F35" s="267" t="s">
        <v>2</v>
      </c>
      <c r="G35" s="267" t="s">
        <v>2</v>
      </c>
      <c r="H35" s="267" t="s">
        <v>2</v>
      </c>
      <c r="I35" s="267">
        <v>22</v>
      </c>
      <c r="J35" s="267" t="s">
        <v>2</v>
      </c>
      <c r="K35" s="267" t="s">
        <v>2</v>
      </c>
      <c r="L35" s="267" t="s">
        <v>2</v>
      </c>
      <c r="M35" s="267">
        <v>10</v>
      </c>
      <c r="N35" s="267" t="s">
        <v>2</v>
      </c>
      <c r="O35" s="267" t="s">
        <v>2</v>
      </c>
      <c r="P35" s="267" t="s">
        <v>2</v>
      </c>
      <c r="Q35" s="267" t="s">
        <v>2</v>
      </c>
      <c r="R35" s="268" t="s">
        <v>2</v>
      </c>
      <c r="S35" s="267" t="s">
        <v>2</v>
      </c>
      <c r="T35" s="267" t="s">
        <v>2</v>
      </c>
      <c r="U35" s="266">
        <f>IF(SUM(C35:T35)=0,"-",SUM(C35:T35))</f>
        <v>42</v>
      </c>
      <c r="V35" s="265" t="s">
        <v>2</v>
      </c>
      <c r="W35" s="265" t="s">
        <v>2</v>
      </c>
      <c r="X35" s="265" t="s">
        <v>2</v>
      </c>
      <c r="Y35" s="265" t="s">
        <v>2</v>
      </c>
      <c r="Z35" s="265" t="s">
        <v>2</v>
      </c>
      <c r="AA35" s="265" t="s">
        <v>2</v>
      </c>
      <c r="AB35" s="232"/>
      <c r="AC35" s="232"/>
      <c r="AD35" s="232"/>
      <c r="AE35" s="232"/>
      <c r="AF35" s="232"/>
    </row>
    <row r="36" spans="1:33" ht="16.5" customHeight="1" x14ac:dyDescent="0.5">
      <c r="A36" s="275" t="s">
        <v>11</v>
      </c>
      <c r="B36" s="274" t="s">
        <v>103</v>
      </c>
      <c r="C36" s="272" t="s">
        <v>2</v>
      </c>
      <c r="D36" s="272" t="s">
        <v>2</v>
      </c>
      <c r="E36" s="272" t="s">
        <v>2</v>
      </c>
      <c r="F36" s="272" t="s">
        <v>2</v>
      </c>
      <c r="G36" s="272">
        <v>4</v>
      </c>
      <c r="H36" s="272" t="s">
        <v>2</v>
      </c>
      <c r="I36" s="272" t="s">
        <v>2</v>
      </c>
      <c r="J36" s="272" t="s">
        <v>2</v>
      </c>
      <c r="K36" s="272" t="s">
        <v>2</v>
      </c>
      <c r="L36" s="272" t="s">
        <v>2</v>
      </c>
      <c r="M36" s="272">
        <v>1</v>
      </c>
      <c r="N36" s="272" t="s">
        <v>2</v>
      </c>
      <c r="O36" s="272" t="s">
        <v>2</v>
      </c>
      <c r="P36" s="272" t="s">
        <v>2</v>
      </c>
      <c r="Q36" s="272" t="s">
        <v>2</v>
      </c>
      <c r="R36" s="273" t="s">
        <v>2</v>
      </c>
      <c r="S36" s="272">
        <v>1</v>
      </c>
      <c r="T36" s="272" t="s">
        <v>2</v>
      </c>
      <c r="U36" s="266">
        <f>IF(SUM(C36:T36)=0,"-",SUM(C36:T36))</f>
        <v>6</v>
      </c>
      <c r="V36" s="271" t="s">
        <v>2</v>
      </c>
      <c r="W36" s="271" t="s">
        <v>2</v>
      </c>
      <c r="X36" s="271" t="s">
        <v>2</v>
      </c>
      <c r="Y36" s="271" t="s">
        <v>2</v>
      </c>
      <c r="Z36" s="271" t="s">
        <v>2</v>
      </c>
      <c r="AA36" s="271" t="s">
        <v>2</v>
      </c>
      <c r="AB36" s="232"/>
      <c r="AC36" s="232"/>
      <c r="AD36" s="232"/>
      <c r="AE36" s="232"/>
      <c r="AF36" s="232"/>
    </row>
    <row r="37" spans="1:33" ht="16.5" customHeight="1" x14ac:dyDescent="0.5">
      <c r="A37" s="270"/>
      <c r="B37" s="269" t="s">
        <v>102</v>
      </c>
      <c r="C37" s="267" t="s">
        <v>2</v>
      </c>
      <c r="D37" s="267" t="s">
        <v>2</v>
      </c>
      <c r="E37" s="267" t="s">
        <v>2</v>
      </c>
      <c r="F37" s="267" t="s">
        <v>2</v>
      </c>
      <c r="G37" s="267">
        <v>12</v>
      </c>
      <c r="H37" s="267" t="s">
        <v>2</v>
      </c>
      <c r="I37" s="267" t="s">
        <v>2</v>
      </c>
      <c r="J37" s="267" t="s">
        <v>2</v>
      </c>
      <c r="K37" s="267" t="s">
        <v>2</v>
      </c>
      <c r="L37" s="267" t="s">
        <v>2</v>
      </c>
      <c r="M37" s="267" t="s">
        <v>2</v>
      </c>
      <c r="N37" s="267" t="s">
        <v>2</v>
      </c>
      <c r="O37" s="267" t="s">
        <v>2</v>
      </c>
      <c r="P37" s="267" t="s">
        <v>2</v>
      </c>
      <c r="Q37" s="267" t="s">
        <v>2</v>
      </c>
      <c r="R37" s="268" t="s">
        <v>2</v>
      </c>
      <c r="S37" s="267" t="s">
        <v>2</v>
      </c>
      <c r="T37" s="267" t="s">
        <v>2</v>
      </c>
      <c r="U37" s="266">
        <f>IF(SUM(C37:T37)=0,"-",SUM(C37:T37))</f>
        <v>12</v>
      </c>
      <c r="V37" s="265" t="s">
        <v>2</v>
      </c>
      <c r="W37" s="265" t="s">
        <v>2</v>
      </c>
      <c r="X37" s="265" t="s">
        <v>2</v>
      </c>
      <c r="Y37" s="265" t="s">
        <v>2</v>
      </c>
      <c r="Z37" s="265" t="s">
        <v>2</v>
      </c>
      <c r="AA37" s="265" t="s">
        <v>2</v>
      </c>
      <c r="AB37" s="232"/>
      <c r="AC37" s="232"/>
      <c r="AD37" s="232"/>
      <c r="AE37" s="232"/>
      <c r="AF37" s="232"/>
    </row>
    <row r="38" spans="1:33" ht="16.5" customHeight="1" x14ac:dyDescent="0.5">
      <c r="A38" s="275" t="s">
        <v>10</v>
      </c>
      <c r="B38" s="274" t="s">
        <v>103</v>
      </c>
      <c r="C38" s="272" t="s">
        <v>2</v>
      </c>
      <c r="D38" s="272" t="s">
        <v>2</v>
      </c>
      <c r="E38" s="272" t="s">
        <v>2</v>
      </c>
      <c r="F38" s="272" t="s">
        <v>2</v>
      </c>
      <c r="G38" s="272">
        <v>7</v>
      </c>
      <c r="H38" s="272" t="s">
        <v>2</v>
      </c>
      <c r="I38" s="272" t="s">
        <v>2</v>
      </c>
      <c r="J38" s="272" t="s">
        <v>2</v>
      </c>
      <c r="K38" s="272" t="s">
        <v>2</v>
      </c>
      <c r="L38" s="272" t="s">
        <v>2</v>
      </c>
      <c r="M38" s="272" t="s">
        <v>2</v>
      </c>
      <c r="N38" s="272" t="s">
        <v>2</v>
      </c>
      <c r="O38" s="272" t="s">
        <v>2</v>
      </c>
      <c r="P38" s="272" t="s">
        <v>2</v>
      </c>
      <c r="Q38" s="272" t="s">
        <v>2</v>
      </c>
      <c r="R38" s="273">
        <v>1</v>
      </c>
      <c r="S38" s="272" t="s">
        <v>2</v>
      </c>
      <c r="T38" s="272" t="s">
        <v>2</v>
      </c>
      <c r="U38" s="266">
        <f>IF(SUM(C38:T38)=0,"-",SUM(C38:T38))</f>
        <v>8</v>
      </c>
      <c r="V38" s="271" t="s">
        <v>2</v>
      </c>
      <c r="W38" s="271" t="s">
        <v>2</v>
      </c>
      <c r="X38" s="271" t="s">
        <v>2</v>
      </c>
      <c r="Y38" s="271" t="s">
        <v>2</v>
      </c>
      <c r="Z38" s="271" t="s">
        <v>2</v>
      </c>
      <c r="AA38" s="271" t="s">
        <v>2</v>
      </c>
      <c r="AB38" s="232"/>
      <c r="AC38" s="232"/>
      <c r="AD38" s="232"/>
      <c r="AE38" s="232"/>
      <c r="AF38" s="232"/>
    </row>
    <row r="39" spans="1:33" ht="16.5" customHeight="1" x14ac:dyDescent="0.5">
      <c r="A39" s="270"/>
      <c r="B39" s="269" t="s">
        <v>102</v>
      </c>
      <c r="C39" s="267" t="s">
        <v>2</v>
      </c>
      <c r="D39" s="267">
        <v>9</v>
      </c>
      <c r="E39" s="267" t="s">
        <v>2</v>
      </c>
      <c r="F39" s="267" t="s">
        <v>2</v>
      </c>
      <c r="G39" s="267" t="s">
        <v>2</v>
      </c>
      <c r="H39" s="267" t="s">
        <v>2</v>
      </c>
      <c r="I39" s="267">
        <v>1</v>
      </c>
      <c r="J39" s="267" t="s">
        <v>2</v>
      </c>
      <c r="K39" s="267" t="s">
        <v>2</v>
      </c>
      <c r="L39" s="267" t="s">
        <v>2</v>
      </c>
      <c r="M39" s="267">
        <v>17</v>
      </c>
      <c r="N39" s="267" t="s">
        <v>2</v>
      </c>
      <c r="O39" s="267" t="s">
        <v>2</v>
      </c>
      <c r="P39" s="267" t="s">
        <v>2</v>
      </c>
      <c r="Q39" s="267" t="s">
        <v>2</v>
      </c>
      <c r="R39" s="268" t="s">
        <v>2</v>
      </c>
      <c r="S39" s="267" t="s">
        <v>2</v>
      </c>
      <c r="T39" s="267" t="s">
        <v>2</v>
      </c>
      <c r="U39" s="266">
        <f>IF(SUM(C39:T39)=0,"-",SUM(C39:T39))</f>
        <v>27</v>
      </c>
      <c r="V39" s="265" t="s">
        <v>2</v>
      </c>
      <c r="W39" s="265" t="s">
        <v>2</v>
      </c>
      <c r="X39" s="265" t="s">
        <v>2</v>
      </c>
      <c r="Y39" s="265" t="s">
        <v>2</v>
      </c>
      <c r="Z39" s="265" t="s">
        <v>2</v>
      </c>
      <c r="AA39" s="265" t="s">
        <v>2</v>
      </c>
      <c r="AB39" s="232"/>
      <c r="AC39" s="232"/>
      <c r="AD39" s="232"/>
      <c r="AE39" s="232"/>
      <c r="AF39" s="232"/>
    </row>
    <row r="40" spans="1:33" s="94" customFormat="1" ht="16.5" customHeight="1" x14ac:dyDescent="0.5">
      <c r="A40" s="264" t="s">
        <v>9</v>
      </c>
      <c r="B40" s="263" t="s">
        <v>103</v>
      </c>
      <c r="C40" s="262">
        <f>SUM(C42,C44,C46,C48,C50,C52)</f>
        <v>1</v>
      </c>
      <c r="D40" s="262" t="s">
        <v>2</v>
      </c>
      <c r="E40" s="262">
        <f>SUM(E42,E44,E46,E48,E50,E52)</f>
        <v>3</v>
      </c>
      <c r="F40" s="262">
        <f>SUM(F42,F44,F46,F48,F50,F52)</f>
        <v>1</v>
      </c>
      <c r="G40" s="262">
        <f>SUM(G42,G44,G46,G48,G50,G52)</f>
        <v>7</v>
      </c>
      <c r="H40" s="262" t="s">
        <v>2</v>
      </c>
      <c r="I40" s="262" t="s">
        <v>2</v>
      </c>
      <c r="J40" s="262" t="s">
        <v>2</v>
      </c>
      <c r="K40" s="262" t="s">
        <v>2</v>
      </c>
      <c r="L40" s="262" t="s">
        <v>2</v>
      </c>
      <c r="M40" s="262" t="s">
        <v>2</v>
      </c>
      <c r="N40" s="262">
        <f>SUM(N42,N44,N46,N48,N50,N52)</f>
        <v>1</v>
      </c>
      <c r="O40" s="262" t="s">
        <v>2</v>
      </c>
      <c r="P40" s="262" t="s">
        <v>2</v>
      </c>
      <c r="Q40" s="262" t="s">
        <v>2</v>
      </c>
      <c r="R40" s="262">
        <f>SUM(R42,R44,R46,R48,R50,R52)</f>
        <v>1</v>
      </c>
      <c r="S40" s="262" t="s">
        <v>2</v>
      </c>
      <c r="T40" s="262">
        <f>SUM(T42,T44,T46,T48,T50,T52)</f>
        <v>9</v>
      </c>
      <c r="U40" s="259">
        <f>SUM(C40:T40)</f>
        <v>23</v>
      </c>
      <c r="V40" s="262">
        <f>SUM(V42,V44,V46,V48,V50,V52)</f>
        <v>1</v>
      </c>
      <c r="W40" s="262" t="s">
        <v>2</v>
      </c>
      <c r="X40" s="262">
        <f>SUM(X42,X44,X46,X48,X50,X52)</f>
        <v>1</v>
      </c>
      <c r="Y40" s="262">
        <f>SUM(Y42,Y44,Y46,Y48,Y50,Y52)</f>
        <v>3</v>
      </c>
      <c r="Z40" s="262">
        <f>SUM(Z42,Z44,Z46,Z48,Z50,Z52)</f>
        <v>3</v>
      </c>
      <c r="AA40" s="262">
        <f>SUM(AA42,AA44,AA46,AA48,AA50,AA52)</f>
        <v>5</v>
      </c>
      <c r="AB40" s="237"/>
      <c r="AC40" s="237"/>
      <c r="AD40" s="237"/>
      <c r="AE40" s="237"/>
      <c r="AF40" s="237"/>
      <c r="AG40" s="236"/>
    </row>
    <row r="41" spans="1:33" s="94" customFormat="1" ht="16.5" customHeight="1" x14ac:dyDescent="0.5">
      <c r="A41" s="261"/>
      <c r="B41" s="260" t="s">
        <v>102</v>
      </c>
      <c r="C41" s="258" t="s">
        <v>2</v>
      </c>
      <c r="D41" s="258" t="s">
        <v>2</v>
      </c>
      <c r="E41" s="258" t="s">
        <v>2</v>
      </c>
      <c r="F41" s="258" t="s">
        <v>2</v>
      </c>
      <c r="G41" s="258" t="s">
        <v>2</v>
      </c>
      <c r="H41" s="258" t="s">
        <v>2</v>
      </c>
      <c r="I41" s="258" t="s">
        <v>2</v>
      </c>
      <c r="J41" s="258" t="s">
        <v>2</v>
      </c>
      <c r="K41" s="258" t="s">
        <v>2</v>
      </c>
      <c r="L41" s="258" t="s">
        <v>2</v>
      </c>
      <c r="M41" s="258" t="s">
        <v>2</v>
      </c>
      <c r="N41" s="258" t="s">
        <v>2</v>
      </c>
      <c r="O41" s="258" t="s">
        <v>2</v>
      </c>
      <c r="P41" s="258" t="s">
        <v>2</v>
      </c>
      <c r="Q41" s="258" t="s">
        <v>2</v>
      </c>
      <c r="R41" s="258" t="s">
        <v>2</v>
      </c>
      <c r="S41" s="258" t="s">
        <v>2</v>
      </c>
      <c r="T41" s="258" t="s">
        <v>2</v>
      </c>
      <c r="U41" s="259" t="s">
        <v>2</v>
      </c>
      <c r="V41" s="258" t="s">
        <v>2</v>
      </c>
      <c r="W41" s="258" t="s">
        <v>2</v>
      </c>
      <c r="X41" s="258" t="s">
        <v>2</v>
      </c>
      <c r="Y41" s="258" t="s">
        <v>2</v>
      </c>
      <c r="Z41" s="258" t="s">
        <v>2</v>
      </c>
      <c r="AA41" s="258" t="s">
        <v>2</v>
      </c>
      <c r="AB41" s="237"/>
      <c r="AC41" s="237"/>
      <c r="AD41" s="237"/>
      <c r="AE41" s="237"/>
      <c r="AF41" s="237"/>
      <c r="AG41" s="236"/>
    </row>
    <row r="42" spans="1:33" s="94" customFormat="1" ht="16.5" customHeight="1" x14ac:dyDescent="0.5">
      <c r="A42" s="257" t="s">
        <v>8</v>
      </c>
      <c r="B42" s="256" t="s">
        <v>103</v>
      </c>
      <c r="C42" s="255">
        <v>1</v>
      </c>
      <c r="D42" s="255" t="s">
        <v>16</v>
      </c>
      <c r="E42" s="255">
        <v>3</v>
      </c>
      <c r="F42" s="255">
        <v>1</v>
      </c>
      <c r="G42" s="255">
        <v>7</v>
      </c>
      <c r="H42" s="255" t="s">
        <v>16</v>
      </c>
      <c r="I42" s="255" t="s">
        <v>16</v>
      </c>
      <c r="J42" s="255" t="s">
        <v>16</v>
      </c>
      <c r="K42" s="255" t="s">
        <v>16</v>
      </c>
      <c r="L42" s="255" t="s">
        <v>16</v>
      </c>
      <c r="M42" s="255" t="s">
        <v>16</v>
      </c>
      <c r="N42" s="255">
        <v>1</v>
      </c>
      <c r="O42" s="255" t="s">
        <v>16</v>
      </c>
      <c r="P42" s="255" t="s">
        <v>16</v>
      </c>
      <c r="Q42" s="255" t="s">
        <v>16</v>
      </c>
      <c r="R42" s="255">
        <v>1</v>
      </c>
      <c r="S42" s="255" t="s">
        <v>16</v>
      </c>
      <c r="T42" s="255">
        <v>9</v>
      </c>
      <c r="U42" s="250">
        <v>23</v>
      </c>
      <c r="V42" s="254">
        <v>1</v>
      </c>
      <c r="W42" s="254" t="s">
        <v>16</v>
      </c>
      <c r="X42" s="254">
        <v>1</v>
      </c>
      <c r="Y42" s="254">
        <v>3</v>
      </c>
      <c r="Z42" s="254">
        <v>3</v>
      </c>
      <c r="AA42" s="254">
        <v>5</v>
      </c>
      <c r="AB42" s="237"/>
      <c r="AC42" s="237"/>
      <c r="AD42" s="237"/>
      <c r="AE42" s="237"/>
      <c r="AF42" s="237"/>
      <c r="AG42" s="236"/>
    </row>
    <row r="43" spans="1:33" s="94" customFormat="1" ht="16.5" customHeight="1" x14ac:dyDescent="0.5">
      <c r="A43" s="253"/>
      <c r="B43" s="252" t="s">
        <v>102</v>
      </c>
      <c r="C43" s="251" t="s">
        <v>2</v>
      </c>
      <c r="D43" s="251" t="s">
        <v>2</v>
      </c>
      <c r="E43" s="251" t="s">
        <v>2</v>
      </c>
      <c r="F43" s="251" t="s">
        <v>2</v>
      </c>
      <c r="G43" s="251" t="s">
        <v>2</v>
      </c>
      <c r="H43" s="251" t="s">
        <v>2</v>
      </c>
      <c r="I43" s="251" t="s">
        <v>2</v>
      </c>
      <c r="J43" s="251" t="s">
        <v>2</v>
      </c>
      <c r="K43" s="251" t="s">
        <v>2</v>
      </c>
      <c r="L43" s="251" t="s">
        <v>2</v>
      </c>
      <c r="M43" s="251" t="s">
        <v>2</v>
      </c>
      <c r="N43" s="251" t="s">
        <v>2</v>
      </c>
      <c r="O43" s="251" t="s">
        <v>2</v>
      </c>
      <c r="P43" s="251" t="s">
        <v>2</v>
      </c>
      <c r="Q43" s="251" t="s">
        <v>2</v>
      </c>
      <c r="R43" s="251" t="s">
        <v>2</v>
      </c>
      <c r="S43" s="251" t="s">
        <v>2</v>
      </c>
      <c r="T43" s="251" t="s">
        <v>2</v>
      </c>
      <c r="U43" s="250" t="s">
        <v>2</v>
      </c>
      <c r="V43" s="249" t="s">
        <v>2</v>
      </c>
      <c r="W43" s="249" t="s">
        <v>2</v>
      </c>
      <c r="X43" s="249" t="s">
        <v>2</v>
      </c>
      <c r="Y43" s="249" t="s">
        <v>2</v>
      </c>
      <c r="Z43" s="249" t="s">
        <v>2</v>
      </c>
      <c r="AA43" s="249" t="s">
        <v>2</v>
      </c>
      <c r="AB43" s="237"/>
      <c r="AC43" s="237"/>
      <c r="AD43" s="237"/>
      <c r="AE43" s="237"/>
      <c r="AF43" s="237"/>
      <c r="AG43" s="236"/>
    </row>
    <row r="44" spans="1:33" s="94" customFormat="1" ht="16.5" customHeight="1" x14ac:dyDescent="0.5">
      <c r="A44" s="246" t="s">
        <v>7</v>
      </c>
      <c r="B44" s="245" t="s">
        <v>103</v>
      </c>
      <c r="C44" s="244" t="s">
        <v>2</v>
      </c>
      <c r="D44" s="244" t="s">
        <v>2</v>
      </c>
      <c r="E44" s="244" t="s">
        <v>2</v>
      </c>
      <c r="F44" s="244" t="s">
        <v>2</v>
      </c>
      <c r="G44" s="244" t="s">
        <v>2</v>
      </c>
      <c r="H44" s="244" t="s">
        <v>2</v>
      </c>
      <c r="I44" s="244" t="s">
        <v>2</v>
      </c>
      <c r="J44" s="244" t="s">
        <v>2</v>
      </c>
      <c r="K44" s="244" t="s">
        <v>2</v>
      </c>
      <c r="L44" s="244" t="s">
        <v>2</v>
      </c>
      <c r="M44" s="244" t="s">
        <v>2</v>
      </c>
      <c r="N44" s="244" t="s">
        <v>2</v>
      </c>
      <c r="O44" s="244" t="s">
        <v>2</v>
      </c>
      <c r="P44" s="244" t="s">
        <v>2</v>
      </c>
      <c r="Q44" s="244" t="s">
        <v>2</v>
      </c>
      <c r="R44" s="244" t="s">
        <v>2</v>
      </c>
      <c r="S44" s="244" t="s">
        <v>2</v>
      </c>
      <c r="T44" s="244" t="s">
        <v>2</v>
      </c>
      <c r="U44" s="239" t="s">
        <v>2</v>
      </c>
      <c r="V44" s="243" t="s">
        <v>2</v>
      </c>
      <c r="W44" s="243" t="s">
        <v>2</v>
      </c>
      <c r="X44" s="243" t="s">
        <v>2</v>
      </c>
      <c r="Y44" s="243" t="s">
        <v>2</v>
      </c>
      <c r="Z44" s="243" t="s">
        <v>2</v>
      </c>
      <c r="AA44" s="243" t="s">
        <v>2</v>
      </c>
      <c r="AB44" s="237"/>
      <c r="AC44" s="237"/>
      <c r="AD44" s="237"/>
      <c r="AE44" s="237"/>
      <c r="AF44" s="237"/>
      <c r="AG44" s="236"/>
    </row>
    <row r="45" spans="1:33" s="94" customFormat="1" ht="16.5" customHeight="1" x14ac:dyDescent="0.5">
      <c r="A45" s="242"/>
      <c r="B45" s="241" t="s">
        <v>102</v>
      </c>
      <c r="C45" s="240" t="s">
        <v>2</v>
      </c>
      <c r="D45" s="240" t="s">
        <v>2</v>
      </c>
      <c r="E45" s="240" t="s">
        <v>2</v>
      </c>
      <c r="F45" s="240" t="s">
        <v>2</v>
      </c>
      <c r="G45" s="240" t="s">
        <v>2</v>
      </c>
      <c r="H45" s="240" t="s">
        <v>2</v>
      </c>
      <c r="I45" s="240" t="s">
        <v>2</v>
      </c>
      <c r="J45" s="240" t="s">
        <v>2</v>
      </c>
      <c r="K45" s="240" t="s">
        <v>2</v>
      </c>
      <c r="L45" s="240" t="s">
        <v>2</v>
      </c>
      <c r="M45" s="240" t="s">
        <v>2</v>
      </c>
      <c r="N45" s="240" t="s">
        <v>2</v>
      </c>
      <c r="O45" s="240" t="s">
        <v>2</v>
      </c>
      <c r="P45" s="240" t="s">
        <v>2</v>
      </c>
      <c r="Q45" s="240" t="s">
        <v>2</v>
      </c>
      <c r="R45" s="240" t="s">
        <v>2</v>
      </c>
      <c r="S45" s="240" t="s">
        <v>2</v>
      </c>
      <c r="T45" s="240" t="s">
        <v>2</v>
      </c>
      <c r="U45" s="239" t="s">
        <v>2</v>
      </c>
      <c r="V45" s="238" t="s">
        <v>2</v>
      </c>
      <c r="W45" s="238" t="s">
        <v>2</v>
      </c>
      <c r="X45" s="238" t="s">
        <v>2</v>
      </c>
      <c r="Y45" s="238" t="s">
        <v>2</v>
      </c>
      <c r="Z45" s="238" t="s">
        <v>2</v>
      </c>
      <c r="AA45" s="238" t="s">
        <v>2</v>
      </c>
      <c r="AB45" s="237"/>
      <c r="AC45" s="237"/>
      <c r="AD45" s="237"/>
      <c r="AE45" s="237"/>
      <c r="AF45" s="237"/>
      <c r="AG45" s="236"/>
    </row>
    <row r="46" spans="1:33" s="94" customFormat="1" ht="16.5" customHeight="1" x14ac:dyDescent="0.5">
      <c r="A46" s="246" t="s">
        <v>6</v>
      </c>
      <c r="B46" s="245" t="s">
        <v>103</v>
      </c>
      <c r="C46" s="244" t="s">
        <v>2</v>
      </c>
      <c r="D46" s="244" t="s">
        <v>2</v>
      </c>
      <c r="E46" s="244" t="s">
        <v>2</v>
      </c>
      <c r="F46" s="244" t="s">
        <v>2</v>
      </c>
      <c r="G46" s="244" t="s">
        <v>2</v>
      </c>
      <c r="H46" s="244" t="s">
        <v>2</v>
      </c>
      <c r="I46" s="244" t="s">
        <v>2</v>
      </c>
      <c r="J46" s="244" t="s">
        <v>2</v>
      </c>
      <c r="K46" s="244" t="s">
        <v>2</v>
      </c>
      <c r="L46" s="244" t="s">
        <v>2</v>
      </c>
      <c r="M46" s="244" t="s">
        <v>2</v>
      </c>
      <c r="N46" s="244" t="s">
        <v>2</v>
      </c>
      <c r="O46" s="244" t="s">
        <v>2</v>
      </c>
      <c r="P46" s="244" t="s">
        <v>2</v>
      </c>
      <c r="Q46" s="244" t="s">
        <v>2</v>
      </c>
      <c r="R46" s="244" t="s">
        <v>2</v>
      </c>
      <c r="S46" s="244" t="s">
        <v>2</v>
      </c>
      <c r="T46" s="244" t="s">
        <v>2</v>
      </c>
      <c r="U46" s="239" t="s">
        <v>2</v>
      </c>
      <c r="V46" s="243" t="s">
        <v>2</v>
      </c>
      <c r="W46" s="243" t="s">
        <v>2</v>
      </c>
      <c r="X46" s="243" t="s">
        <v>2</v>
      </c>
      <c r="Y46" s="243" t="s">
        <v>2</v>
      </c>
      <c r="Z46" s="243" t="s">
        <v>2</v>
      </c>
      <c r="AA46" s="243" t="s">
        <v>2</v>
      </c>
      <c r="AB46" s="237"/>
      <c r="AC46" s="237"/>
      <c r="AD46" s="237"/>
      <c r="AE46" s="237"/>
      <c r="AF46" s="237"/>
      <c r="AG46" s="236"/>
    </row>
    <row r="47" spans="1:33" s="94" customFormat="1" ht="16.5" customHeight="1" x14ac:dyDescent="0.5">
      <c r="A47" s="242"/>
      <c r="B47" s="241" t="s">
        <v>102</v>
      </c>
      <c r="C47" s="240" t="s">
        <v>2</v>
      </c>
      <c r="D47" s="240" t="s">
        <v>2</v>
      </c>
      <c r="E47" s="240" t="s">
        <v>2</v>
      </c>
      <c r="F47" s="240" t="s">
        <v>2</v>
      </c>
      <c r="G47" s="240" t="s">
        <v>2</v>
      </c>
      <c r="H47" s="240" t="s">
        <v>2</v>
      </c>
      <c r="I47" s="240" t="s">
        <v>2</v>
      </c>
      <c r="J47" s="240" t="s">
        <v>2</v>
      </c>
      <c r="K47" s="240" t="s">
        <v>2</v>
      </c>
      <c r="L47" s="240" t="s">
        <v>2</v>
      </c>
      <c r="M47" s="240" t="s">
        <v>2</v>
      </c>
      <c r="N47" s="240" t="s">
        <v>2</v>
      </c>
      <c r="O47" s="240" t="s">
        <v>2</v>
      </c>
      <c r="P47" s="240" t="s">
        <v>2</v>
      </c>
      <c r="Q47" s="240" t="s">
        <v>2</v>
      </c>
      <c r="R47" s="240" t="s">
        <v>2</v>
      </c>
      <c r="S47" s="240" t="s">
        <v>2</v>
      </c>
      <c r="T47" s="240" t="s">
        <v>2</v>
      </c>
      <c r="U47" s="239" t="s">
        <v>2</v>
      </c>
      <c r="V47" s="238" t="s">
        <v>2</v>
      </c>
      <c r="W47" s="238" t="s">
        <v>2</v>
      </c>
      <c r="X47" s="238" t="s">
        <v>2</v>
      </c>
      <c r="Y47" s="238" t="s">
        <v>2</v>
      </c>
      <c r="Z47" s="238" t="s">
        <v>2</v>
      </c>
      <c r="AA47" s="238" t="s">
        <v>2</v>
      </c>
      <c r="AB47" s="237"/>
      <c r="AC47" s="237"/>
      <c r="AD47" s="237"/>
      <c r="AE47" s="237"/>
      <c r="AF47" s="237"/>
      <c r="AG47" s="236"/>
    </row>
    <row r="48" spans="1:33" s="94" customFormat="1" ht="16.5" customHeight="1" x14ac:dyDescent="0.5">
      <c r="A48" s="246" t="s">
        <v>5</v>
      </c>
      <c r="B48" s="245" t="s">
        <v>103</v>
      </c>
      <c r="C48" s="244" t="s">
        <v>2</v>
      </c>
      <c r="D48" s="244" t="s">
        <v>2</v>
      </c>
      <c r="E48" s="244" t="s">
        <v>2</v>
      </c>
      <c r="F48" s="244" t="s">
        <v>2</v>
      </c>
      <c r="G48" s="244" t="s">
        <v>2</v>
      </c>
      <c r="H48" s="244" t="s">
        <v>2</v>
      </c>
      <c r="I48" s="244" t="s">
        <v>2</v>
      </c>
      <c r="J48" s="244" t="s">
        <v>2</v>
      </c>
      <c r="K48" s="244" t="s">
        <v>2</v>
      </c>
      <c r="L48" s="244" t="s">
        <v>2</v>
      </c>
      <c r="M48" s="244" t="s">
        <v>2</v>
      </c>
      <c r="N48" s="244" t="s">
        <v>2</v>
      </c>
      <c r="O48" s="244" t="s">
        <v>2</v>
      </c>
      <c r="P48" s="244" t="s">
        <v>2</v>
      </c>
      <c r="Q48" s="244" t="s">
        <v>2</v>
      </c>
      <c r="R48" s="244" t="s">
        <v>2</v>
      </c>
      <c r="S48" s="244" t="s">
        <v>2</v>
      </c>
      <c r="T48" s="244" t="s">
        <v>2</v>
      </c>
      <c r="U48" s="239" t="s">
        <v>2</v>
      </c>
      <c r="V48" s="243" t="s">
        <v>2</v>
      </c>
      <c r="W48" s="243" t="s">
        <v>2</v>
      </c>
      <c r="X48" s="243" t="s">
        <v>2</v>
      </c>
      <c r="Y48" s="243" t="s">
        <v>2</v>
      </c>
      <c r="Z48" s="243" t="s">
        <v>2</v>
      </c>
      <c r="AA48" s="243" t="s">
        <v>2</v>
      </c>
      <c r="AB48" s="237"/>
      <c r="AC48" s="237"/>
      <c r="AD48" s="237"/>
      <c r="AE48" s="237"/>
      <c r="AF48" s="237"/>
      <c r="AG48" s="236"/>
    </row>
    <row r="49" spans="1:33" s="94" customFormat="1" ht="16.5" customHeight="1" x14ac:dyDescent="0.5">
      <c r="A49" s="242"/>
      <c r="B49" s="241" t="s">
        <v>102</v>
      </c>
      <c r="C49" s="240" t="s">
        <v>2</v>
      </c>
      <c r="D49" s="240" t="s">
        <v>2</v>
      </c>
      <c r="E49" s="240" t="s">
        <v>2</v>
      </c>
      <c r="F49" s="240" t="s">
        <v>2</v>
      </c>
      <c r="G49" s="240" t="s">
        <v>2</v>
      </c>
      <c r="H49" s="240" t="s">
        <v>2</v>
      </c>
      <c r="I49" s="240" t="s">
        <v>2</v>
      </c>
      <c r="J49" s="240" t="s">
        <v>2</v>
      </c>
      <c r="K49" s="240" t="s">
        <v>2</v>
      </c>
      <c r="L49" s="240" t="s">
        <v>2</v>
      </c>
      <c r="M49" s="240" t="s">
        <v>2</v>
      </c>
      <c r="N49" s="240" t="s">
        <v>2</v>
      </c>
      <c r="O49" s="240" t="s">
        <v>2</v>
      </c>
      <c r="P49" s="240" t="s">
        <v>2</v>
      </c>
      <c r="Q49" s="240" t="s">
        <v>2</v>
      </c>
      <c r="R49" s="240" t="s">
        <v>2</v>
      </c>
      <c r="S49" s="240" t="s">
        <v>2</v>
      </c>
      <c r="T49" s="240" t="s">
        <v>2</v>
      </c>
      <c r="U49" s="239" t="s">
        <v>2</v>
      </c>
      <c r="V49" s="238" t="s">
        <v>2</v>
      </c>
      <c r="W49" s="238" t="s">
        <v>2</v>
      </c>
      <c r="X49" s="238" t="s">
        <v>2</v>
      </c>
      <c r="Y49" s="238" t="s">
        <v>2</v>
      </c>
      <c r="Z49" s="238" t="s">
        <v>2</v>
      </c>
      <c r="AA49" s="238" t="s">
        <v>2</v>
      </c>
      <c r="AB49" s="237"/>
      <c r="AC49" s="237"/>
      <c r="AD49" s="237"/>
      <c r="AE49" s="237"/>
      <c r="AF49" s="237"/>
      <c r="AG49" s="236"/>
    </row>
    <row r="50" spans="1:33" s="94" customFormat="1" ht="16.5" customHeight="1" x14ac:dyDescent="0.5">
      <c r="A50" s="246" t="s">
        <v>4</v>
      </c>
      <c r="B50" s="245" t="s">
        <v>103</v>
      </c>
      <c r="C50" s="248" t="s">
        <v>2</v>
      </c>
      <c r="D50" s="248" t="s">
        <v>2</v>
      </c>
      <c r="E50" s="248" t="s">
        <v>2</v>
      </c>
      <c r="F50" s="248" t="s">
        <v>2</v>
      </c>
      <c r="G50" s="248" t="s">
        <v>2</v>
      </c>
      <c r="H50" s="248" t="s">
        <v>2</v>
      </c>
      <c r="I50" s="248" t="s">
        <v>2</v>
      </c>
      <c r="J50" s="248" t="s">
        <v>2</v>
      </c>
      <c r="K50" s="248" t="s">
        <v>2</v>
      </c>
      <c r="L50" s="248" t="s">
        <v>2</v>
      </c>
      <c r="M50" s="248" t="s">
        <v>2</v>
      </c>
      <c r="N50" s="248" t="s">
        <v>2</v>
      </c>
      <c r="O50" s="248" t="s">
        <v>2</v>
      </c>
      <c r="P50" s="248" t="s">
        <v>2</v>
      </c>
      <c r="Q50" s="248" t="s">
        <v>2</v>
      </c>
      <c r="R50" s="248" t="s">
        <v>2</v>
      </c>
      <c r="S50" s="248" t="s">
        <v>2</v>
      </c>
      <c r="T50" s="248" t="s">
        <v>2</v>
      </c>
      <c r="U50" s="239" t="s">
        <v>2</v>
      </c>
      <c r="V50" s="243" t="s">
        <v>2</v>
      </c>
      <c r="W50" s="243" t="s">
        <v>2</v>
      </c>
      <c r="X50" s="243" t="s">
        <v>2</v>
      </c>
      <c r="Y50" s="243" t="s">
        <v>2</v>
      </c>
      <c r="Z50" s="243" t="s">
        <v>2</v>
      </c>
      <c r="AA50" s="243" t="s">
        <v>2</v>
      </c>
      <c r="AB50" s="237"/>
      <c r="AC50" s="237"/>
      <c r="AD50" s="237"/>
      <c r="AE50" s="237"/>
      <c r="AF50" s="237"/>
      <c r="AG50" s="236"/>
    </row>
    <row r="51" spans="1:33" s="94" customFormat="1" ht="16.5" customHeight="1" x14ac:dyDescent="0.5">
      <c r="A51" s="242"/>
      <c r="B51" s="241" t="s">
        <v>102</v>
      </c>
      <c r="C51" s="247" t="s">
        <v>2</v>
      </c>
      <c r="D51" s="247" t="s">
        <v>2</v>
      </c>
      <c r="E51" s="247" t="s">
        <v>2</v>
      </c>
      <c r="F51" s="247" t="s">
        <v>2</v>
      </c>
      <c r="G51" s="247" t="s">
        <v>2</v>
      </c>
      <c r="H51" s="247" t="s">
        <v>2</v>
      </c>
      <c r="I51" s="247" t="s">
        <v>2</v>
      </c>
      <c r="J51" s="247" t="s">
        <v>2</v>
      </c>
      <c r="K51" s="247" t="s">
        <v>2</v>
      </c>
      <c r="L51" s="247" t="s">
        <v>2</v>
      </c>
      <c r="M51" s="247" t="s">
        <v>2</v>
      </c>
      <c r="N51" s="247" t="s">
        <v>2</v>
      </c>
      <c r="O51" s="247" t="s">
        <v>2</v>
      </c>
      <c r="P51" s="247" t="s">
        <v>2</v>
      </c>
      <c r="Q51" s="247" t="s">
        <v>2</v>
      </c>
      <c r="R51" s="247" t="s">
        <v>2</v>
      </c>
      <c r="S51" s="247" t="s">
        <v>2</v>
      </c>
      <c r="T51" s="247" t="s">
        <v>2</v>
      </c>
      <c r="U51" s="239" t="s">
        <v>2</v>
      </c>
      <c r="V51" s="238" t="s">
        <v>2</v>
      </c>
      <c r="W51" s="238" t="s">
        <v>2</v>
      </c>
      <c r="X51" s="238" t="s">
        <v>2</v>
      </c>
      <c r="Y51" s="238" t="s">
        <v>2</v>
      </c>
      <c r="Z51" s="238" t="s">
        <v>2</v>
      </c>
      <c r="AA51" s="238" t="s">
        <v>2</v>
      </c>
      <c r="AB51" s="237"/>
      <c r="AC51" s="237"/>
      <c r="AD51" s="237"/>
      <c r="AE51" s="237"/>
      <c r="AF51" s="237"/>
      <c r="AG51" s="236"/>
    </row>
    <row r="52" spans="1:33" s="94" customFormat="1" ht="16.5" customHeight="1" x14ac:dyDescent="0.5">
      <c r="A52" s="246" t="s">
        <v>3</v>
      </c>
      <c r="B52" s="245" t="s">
        <v>103</v>
      </c>
      <c r="C52" s="244" t="s">
        <v>2</v>
      </c>
      <c r="D52" s="244" t="s">
        <v>2</v>
      </c>
      <c r="E52" s="244" t="s">
        <v>2</v>
      </c>
      <c r="F52" s="244" t="s">
        <v>2</v>
      </c>
      <c r="G52" s="244" t="s">
        <v>2</v>
      </c>
      <c r="H52" s="244" t="s">
        <v>2</v>
      </c>
      <c r="I52" s="244" t="s">
        <v>2</v>
      </c>
      <c r="J52" s="244" t="s">
        <v>2</v>
      </c>
      <c r="K52" s="244" t="s">
        <v>2</v>
      </c>
      <c r="L52" s="244" t="s">
        <v>2</v>
      </c>
      <c r="M52" s="244" t="s">
        <v>2</v>
      </c>
      <c r="N52" s="244" t="s">
        <v>2</v>
      </c>
      <c r="O52" s="244" t="s">
        <v>2</v>
      </c>
      <c r="P52" s="244" t="s">
        <v>2</v>
      </c>
      <c r="Q52" s="244" t="s">
        <v>2</v>
      </c>
      <c r="R52" s="244" t="s">
        <v>2</v>
      </c>
      <c r="S52" s="244" t="s">
        <v>2</v>
      </c>
      <c r="T52" s="244" t="s">
        <v>2</v>
      </c>
      <c r="U52" s="239" t="s">
        <v>2</v>
      </c>
      <c r="V52" s="243" t="s">
        <v>2</v>
      </c>
      <c r="W52" s="243" t="s">
        <v>2</v>
      </c>
      <c r="X52" s="243" t="s">
        <v>2</v>
      </c>
      <c r="Y52" s="243" t="s">
        <v>2</v>
      </c>
      <c r="Z52" s="243" t="s">
        <v>2</v>
      </c>
      <c r="AA52" s="243" t="s">
        <v>2</v>
      </c>
      <c r="AB52" s="237"/>
      <c r="AC52" s="237"/>
      <c r="AD52" s="237"/>
      <c r="AE52" s="237"/>
      <c r="AF52" s="237"/>
      <c r="AG52" s="236"/>
    </row>
    <row r="53" spans="1:33" s="94" customFormat="1" ht="16.5" customHeight="1" x14ac:dyDescent="0.5">
      <c r="A53" s="242"/>
      <c r="B53" s="241" t="s">
        <v>102</v>
      </c>
      <c r="C53" s="240" t="s">
        <v>2</v>
      </c>
      <c r="D53" s="240" t="s">
        <v>2</v>
      </c>
      <c r="E53" s="240" t="s">
        <v>2</v>
      </c>
      <c r="F53" s="240" t="s">
        <v>2</v>
      </c>
      <c r="G53" s="240" t="s">
        <v>2</v>
      </c>
      <c r="H53" s="240" t="s">
        <v>2</v>
      </c>
      <c r="I53" s="240" t="s">
        <v>2</v>
      </c>
      <c r="J53" s="240" t="s">
        <v>2</v>
      </c>
      <c r="K53" s="240" t="s">
        <v>2</v>
      </c>
      <c r="L53" s="240" t="s">
        <v>2</v>
      </c>
      <c r="M53" s="240" t="s">
        <v>2</v>
      </c>
      <c r="N53" s="240" t="s">
        <v>2</v>
      </c>
      <c r="O53" s="240" t="s">
        <v>2</v>
      </c>
      <c r="P53" s="240" t="s">
        <v>2</v>
      </c>
      <c r="Q53" s="240" t="s">
        <v>2</v>
      </c>
      <c r="R53" s="240" t="s">
        <v>2</v>
      </c>
      <c r="S53" s="240" t="s">
        <v>2</v>
      </c>
      <c r="T53" s="240" t="s">
        <v>2</v>
      </c>
      <c r="U53" s="239" t="s">
        <v>2</v>
      </c>
      <c r="V53" s="238" t="s">
        <v>2</v>
      </c>
      <c r="W53" s="238" t="s">
        <v>2</v>
      </c>
      <c r="X53" s="238" t="s">
        <v>2</v>
      </c>
      <c r="Y53" s="238" t="s">
        <v>2</v>
      </c>
      <c r="Z53" s="238" t="s">
        <v>2</v>
      </c>
      <c r="AA53" s="238" t="s">
        <v>2</v>
      </c>
      <c r="AB53" s="237"/>
      <c r="AC53" s="237"/>
      <c r="AD53" s="237"/>
      <c r="AE53" s="237"/>
      <c r="AF53" s="237"/>
      <c r="AG53" s="236"/>
    </row>
    <row r="54" spans="1:33" ht="16" x14ac:dyDescent="0.5">
      <c r="A54" s="235" t="s">
        <v>101</v>
      </c>
      <c r="B54" s="234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176"/>
      <c r="W54" s="233"/>
      <c r="X54" s="232"/>
      <c r="Y54" s="232"/>
      <c r="Z54" s="232"/>
      <c r="AA54" s="232"/>
      <c r="AB54" s="232"/>
      <c r="AC54" s="232"/>
      <c r="AD54" s="232"/>
      <c r="AE54" s="232"/>
      <c r="AF54" s="232"/>
    </row>
    <row r="55" spans="1:33" ht="16" x14ac:dyDescent="0.5">
      <c r="A55" s="235"/>
      <c r="B55" s="234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176"/>
      <c r="W55" s="233"/>
      <c r="X55" s="232"/>
      <c r="Y55" s="232"/>
      <c r="Z55" s="232"/>
      <c r="AA55" s="232"/>
      <c r="AB55" s="232"/>
      <c r="AC55" s="232"/>
      <c r="AD55" s="232"/>
      <c r="AE55" s="232"/>
      <c r="AF55" s="232"/>
    </row>
    <row r="56" spans="1:33" ht="16" x14ac:dyDescent="0.5">
      <c r="A56" s="235"/>
      <c r="B56" s="234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176"/>
      <c r="W56" s="233"/>
      <c r="X56" s="232"/>
      <c r="Y56" s="232"/>
      <c r="Z56" s="232"/>
      <c r="AA56" s="232"/>
      <c r="AB56" s="232"/>
      <c r="AC56" s="232"/>
      <c r="AD56" s="232"/>
      <c r="AE56" s="232"/>
      <c r="AF56" s="232"/>
    </row>
    <row r="57" spans="1:33" ht="16" x14ac:dyDescent="0.5">
      <c r="A57" s="235"/>
      <c r="B57" s="234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176"/>
      <c r="W57" s="233"/>
      <c r="X57" s="232"/>
      <c r="Y57" s="232"/>
      <c r="Z57" s="232"/>
      <c r="AA57" s="232"/>
      <c r="AB57" s="232"/>
      <c r="AC57" s="232"/>
      <c r="AD57" s="232"/>
      <c r="AE57" s="232"/>
      <c r="AF57" s="232"/>
    </row>
    <row r="58" spans="1:33" ht="16" x14ac:dyDescent="0.5">
      <c r="A58" s="235"/>
      <c r="B58" s="234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176"/>
      <c r="W58" s="233"/>
      <c r="X58" s="232"/>
      <c r="Y58" s="232"/>
      <c r="Z58" s="232"/>
      <c r="AA58" s="232"/>
      <c r="AB58" s="232"/>
      <c r="AC58" s="232"/>
      <c r="AD58" s="232"/>
      <c r="AE58" s="232"/>
      <c r="AF58" s="232"/>
    </row>
    <row r="59" spans="1:33" ht="16" x14ac:dyDescent="0.5">
      <c r="A59" s="235"/>
      <c r="B59" s="234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176"/>
      <c r="W59" s="233"/>
      <c r="X59" s="232"/>
      <c r="Y59" s="232"/>
      <c r="Z59" s="232"/>
      <c r="AA59" s="232"/>
      <c r="AB59" s="232"/>
      <c r="AC59" s="232"/>
      <c r="AD59" s="232"/>
      <c r="AE59" s="232"/>
      <c r="AF59" s="232"/>
    </row>
    <row r="60" spans="1:33" ht="16" x14ac:dyDescent="0.5">
      <c r="A60" s="235"/>
      <c r="B60" s="234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176"/>
      <c r="W60" s="233"/>
      <c r="X60" s="232"/>
      <c r="Y60" s="232"/>
      <c r="Z60" s="232"/>
      <c r="AA60" s="232"/>
      <c r="AB60" s="232"/>
      <c r="AC60" s="232"/>
      <c r="AD60" s="232"/>
      <c r="AE60" s="232"/>
      <c r="AF60" s="232"/>
    </row>
    <row r="61" spans="1:33" ht="16" x14ac:dyDescent="0.5">
      <c r="A61" s="235"/>
      <c r="B61" s="23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176"/>
      <c r="W61" s="233"/>
      <c r="X61" s="232"/>
      <c r="Y61" s="232"/>
      <c r="Z61" s="232"/>
      <c r="AA61" s="232"/>
      <c r="AB61" s="232"/>
      <c r="AC61" s="232"/>
      <c r="AD61" s="232"/>
      <c r="AE61" s="232"/>
      <c r="AF61" s="232"/>
    </row>
    <row r="62" spans="1:33" ht="16" x14ac:dyDescent="0.5">
      <c r="A62" s="235"/>
      <c r="B62" s="234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176"/>
      <c r="W62" s="233"/>
      <c r="X62" s="232"/>
      <c r="Y62" s="232"/>
      <c r="Z62" s="232"/>
      <c r="AA62" s="232"/>
      <c r="AB62" s="232"/>
      <c r="AC62" s="232"/>
      <c r="AD62" s="232"/>
      <c r="AE62" s="232"/>
      <c r="AF62" s="232"/>
    </row>
    <row r="63" spans="1:33" ht="16" x14ac:dyDescent="0.5">
      <c r="A63" s="235"/>
      <c r="B63" s="234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176"/>
      <c r="W63" s="233"/>
      <c r="X63" s="232"/>
      <c r="Y63" s="232"/>
      <c r="Z63" s="232"/>
      <c r="AA63" s="232"/>
      <c r="AB63" s="232"/>
      <c r="AC63" s="232"/>
      <c r="AD63" s="232"/>
      <c r="AE63" s="232"/>
      <c r="AF63" s="232"/>
    </row>
    <row r="64" spans="1:33" ht="16" x14ac:dyDescent="0.5">
      <c r="A64" s="235"/>
      <c r="B64" s="234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176"/>
      <c r="W64" s="233"/>
      <c r="X64" s="232"/>
      <c r="Y64" s="232"/>
      <c r="Z64" s="232"/>
      <c r="AA64" s="232"/>
      <c r="AB64" s="232"/>
      <c r="AC64" s="232"/>
      <c r="AD64" s="232"/>
      <c r="AE64" s="232"/>
      <c r="AF64" s="232"/>
    </row>
    <row r="65" spans="1:32" ht="16" x14ac:dyDescent="0.5">
      <c r="A65" s="235"/>
      <c r="B65" s="234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176"/>
      <c r="W65" s="233"/>
      <c r="X65" s="232"/>
      <c r="Y65" s="232"/>
      <c r="Z65" s="232"/>
      <c r="AA65" s="232"/>
      <c r="AB65" s="232"/>
      <c r="AC65" s="232"/>
      <c r="AD65" s="232"/>
      <c r="AE65" s="232"/>
      <c r="AF65" s="232"/>
    </row>
    <row r="66" spans="1:32" ht="16" x14ac:dyDescent="0.5">
      <c r="A66" s="235"/>
      <c r="B66" s="234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176"/>
      <c r="W66" s="233"/>
      <c r="X66" s="232"/>
      <c r="Y66" s="232"/>
      <c r="Z66" s="232"/>
      <c r="AA66" s="232"/>
      <c r="AB66" s="232"/>
      <c r="AC66" s="232"/>
      <c r="AD66" s="232"/>
      <c r="AE66" s="232"/>
      <c r="AF66" s="232"/>
    </row>
    <row r="67" spans="1:32" ht="16" x14ac:dyDescent="0.5">
      <c r="A67" s="235"/>
      <c r="B67" s="234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176"/>
      <c r="W67" s="233"/>
      <c r="X67" s="232"/>
      <c r="Y67" s="232"/>
      <c r="Z67" s="232"/>
      <c r="AA67" s="232"/>
      <c r="AB67" s="232"/>
      <c r="AC67" s="232"/>
      <c r="AD67" s="232"/>
      <c r="AE67" s="232"/>
      <c r="AF67" s="232"/>
    </row>
    <row r="68" spans="1:32" ht="16" x14ac:dyDescent="0.5">
      <c r="A68" s="235"/>
      <c r="B68" s="234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176"/>
      <c r="W68" s="233"/>
      <c r="X68" s="232"/>
      <c r="Y68" s="232"/>
      <c r="Z68" s="232"/>
      <c r="AA68" s="232"/>
      <c r="AB68" s="232"/>
      <c r="AC68" s="232"/>
      <c r="AD68" s="232"/>
      <c r="AE68" s="232"/>
      <c r="AF68" s="232"/>
    </row>
    <row r="69" spans="1:32" ht="16" x14ac:dyDescent="0.5">
      <c r="A69" s="235"/>
      <c r="B69" s="234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176"/>
      <c r="W69" s="233"/>
      <c r="X69" s="232"/>
      <c r="Y69" s="232"/>
      <c r="Z69" s="232"/>
      <c r="AA69" s="232"/>
      <c r="AB69" s="232"/>
      <c r="AC69" s="232"/>
      <c r="AD69" s="232"/>
      <c r="AE69" s="232"/>
      <c r="AF69" s="232"/>
    </row>
    <row r="70" spans="1:32" ht="16" x14ac:dyDescent="0.5">
      <c r="A70" s="235"/>
      <c r="B70" s="234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176"/>
      <c r="W70" s="233"/>
      <c r="X70" s="232"/>
      <c r="Y70" s="232"/>
      <c r="Z70" s="232"/>
      <c r="AA70" s="232"/>
      <c r="AB70" s="232"/>
      <c r="AC70" s="232"/>
      <c r="AD70" s="232"/>
      <c r="AE70" s="232"/>
      <c r="AF70" s="232"/>
    </row>
    <row r="71" spans="1:32" ht="16" x14ac:dyDescent="0.5">
      <c r="A71" s="235"/>
      <c r="B71" s="234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176"/>
      <c r="W71" s="233"/>
      <c r="X71" s="232"/>
      <c r="Y71" s="232"/>
      <c r="Z71" s="232"/>
      <c r="AA71" s="232"/>
      <c r="AB71" s="232"/>
      <c r="AC71" s="232"/>
      <c r="AD71" s="232"/>
      <c r="AE71" s="232"/>
      <c r="AF71" s="232"/>
    </row>
    <row r="72" spans="1:32" ht="16" x14ac:dyDescent="0.5">
      <c r="A72" s="235"/>
      <c r="B72" s="234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176"/>
      <c r="W72" s="233"/>
      <c r="X72" s="232"/>
      <c r="Y72" s="232"/>
      <c r="Z72" s="232"/>
      <c r="AA72" s="232"/>
      <c r="AB72" s="232"/>
      <c r="AC72" s="232"/>
      <c r="AD72" s="232"/>
      <c r="AE72" s="232"/>
      <c r="AF72" s="232"/>
    </row>
    <row r="73" spans="1:32" ht="16" x14ac:dyDescent="0.5">
      <c r="A73" s="235"/>
      <c r="B73" s="234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176"/>
      <c r="W73" s="233"/>
      <c r="X73" s="232"/>
      <c r="Y73" s="232"/>
      <c r="Z73" s="232"/>
      <c r="AA73" s="232"/>
      <c r="AB73" s="232"/>
      <c r="AC73" s="232"/>
      <c r="AD73" s="232"/>
      <c r="AE73" s="232"/>
      <c r="AF73" s="232"/>
    </row>
    <row r="74" spans="1:32" ht="16" x14ac:dyDescent="0.5">
      <c r="A74" s="235"/>
      <c r="B74" s="234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176"/>
      <c r="W74" s="233"/>
      <c r="X74" s="232"/>
      <c r="Y74" s="232"/>
      <c r="Z74" s="232"/>
      <c r="AA74" s="232"/>
      <c r="AB74" s="232"/>
      <c r="AC74" s="232"/>
      <c r="AD74" s="232"/>
      <c r="AE74" s="232"/>
      <c r="AF74" s="232"/>
    </row>
    <row r="75" spans="1:32" ht="16" x14ac:dyDescent="0.5">
      <c r="A75" s="235"/>
      <c r="B75" s="234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176"/>
      <c r="W75" s="233"/>
      <c r="X75" s="232"/>
      <c r="Y75" s="232"/>
      <c r="Z75" s="232"/>
      <c r="AA75" s="232"/>
      <c r="AB75" s="232"/>
      <c r="AC75" s="232"/>
      <c r="AD75" s="232"/>
      <c r="AE75" s="232"/>
      <c r="AF75" s="232"/>
    </row>
    <row r="76" spans="1:32" ht="16" x14ac:dyDescent="0.5">
      <c r="A76" s="235"/>
      <c r="B76" s="234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176"/>
      <c r="W76" s="233"/>
      <c r="X76" s="232"/>
      <c r="Y76" s="232"/>
      <c r="Z76" s="232"/>
      <c r="AA76" s="232"/>
      <c r="AB76" s="232"/>
      <c r="AC76" s="232"/>
      <c r="AD76" s="232"/>
      <c r="AE76" s="232"/>
      <c r="AF76" s="232"/>
    </row>
    <row r="77" spans="1:32" ht="16" x14ac:dyDescent="0.5">
      <c r="A77" s="235"/>
      <c r="B77" s="234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176"/>
      <c r="W77" s="233"/>
      <c r="X77" s="232"/>
      <c r="Y77" s="232"/>
      <c r="Z77" s="232"/>
      <c r="AA77" s="232"/>
      <c r="AB77" s="232"/>
      <c r="AC77" s="232"/>
      <c r="AD77" s="232"/>
      <c r="AE77" s="232"/>
      <c r="AF77" s="232"/>
    </row>
    <row r="78" spans="1:32" ht="16" x14ac:dyDescent="0.5">
      <c r="A78" s="235"/>
      <c r="B78" s="234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176"/>
      <c r="W78" s="233"/>
      <c r="X78" s="232"/>
      <c r="Y78" s="232"/>
      <c r="Z78" s="232"/>
      <c r="AA78" s="232"/>
      <c r="AB78" s="232"/>
      <c r="AC78" s="232"/>
      <c r="AD78" s="232"/>
      <c r="AE78" s="232"/>
      <c r="AF78" s="232"/>
    </row>
    <row r="79" spans="1:32" ht="16" x14ac:dyDescent="0.5">
      <c r="A79" s="235"/>
      <c r="B79" s="234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176"/>
      <c r="W79" s="233"/>
      <c r="X79" s="232"/>
      <c r="Y79" s="232"/>
      <c r="Z79" s="232"/>
      <c r="AA79" s="232"/>
      <c r="AB79" s="232"/>
      <c r="AC79" s="232"/>
      <c r="AD79" s="232"/>
      <c r="AE79" s="232"/>
      <c r="AF79" s="232"/>
    </row>
    <row r="80" spans="1:32" ht="16" x14ac:dyDescent="0.5">
      <c r="A80" s="235"/>
      <c r="B80" s="234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176"/>
      <c r="W80" s="233"/>
      <c r="X80" s="232"/>
      <c r="Y80" s="232"/>
      <c r="Z80" s="232"/>
      <c r="AA80" s="232"/>
      <c r="AB80" s="232"/>
      <c r="AC80" s="232"/>
      <c r="AD80" s="232"/>
      <c r="AE80" s="232"/>
      <c r="AF80" s="232"/>
    </row>
    <row r="81" spans="1:32" ht="16" x14ac:dyDescent="0.5">
      <c r="A81" s="235"/>
      <c r="B81" s="234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176"/>
      <c r="W81" s="233"/>
      <c r="X81" s="232"/>
      <c r="Y81" s="232"/>
      <c r="Z81" s="232"/>
      <c r="AA81" s="232"/>
      <c r="AB81" s="232"/>
      <c r="AC81" s="232"/>
      <c r="AD81" s="232"/>
      <c r="AE81" s="232"/>
      <c r="AF81" s="232"/>
    </row>
    <row r="82" spans="1:32" ht="16" x14ac:dyDescent="0.5">
      <c r="A82" s="235"/>
      <c r="B82" s="234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176"/>
      <c r="W82" s="233"/>
      <c r="X82" s="232"/>
      <c r="Y82" s="232"/>
      <c r="Z82" s="232"/>
      <c r="AA82" s="232"/>
      <c r="AB82" s="232"/>
      <c r="AC82" s="232"/>
      <c r="AD82" s="232"/>
      <c r="AE82" s="232"/>
      <c r="AF82" s="232"/>
    </row>
    <row r="83" spans="1:32" ht="16" x14ac:dyDescent="0.5">
      <c r="A83" s="235"/>
      <c r="B83" s="234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176"/>
      <c r="W83" s="233"/>
      <c r="X83" s="232"/>
      <c r="Y83" s="232"/>
      <c r="Z83" s="232"/>
      <c r="AA83" s="232"/>
      <c r="AB83" s="232"/>
      <c r="AC83" s="232"/>
      <c r="AD83" s="232"/>
      <c r="AE83" s="232"/>
      <c r="AF83" s="232"/>
    </row>
    <row r="84" spans="1:32" ht="16" x14ac:dyDescent="0.5">
      <c r="A84" s="235"/>
      <c r="B84" s="234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176"/>
      <c r="W84" s="233"/>
      <c r="X84" s="232"/>
      <c r="Y84" s="232"/>
      <c r="Z84" s="232"/>
      <c r="AA84" s="232"/>
      <c r="AB84" s="232"/>
      <c r="AC84" s="232"/>
      <c r="AD84" s="232"/>
      <c r="AE84" s="232"/>
      <c r="AF84" s="232"/>
    </row>
    <row r="85" spans="1:32" ht="16" x14ac:dyDescent="0.5">
      <c r="A85" s="235"/>
      <c r="B85" s="234"/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176"/>
      <c r="W85" s="233"/>
      <c r="X85" s="232"/>
      <c r="Y85" s="232"/>
      <c r="Z85" s="232"/>
      <c r="AA85" s="232"/>
      <c r="AB85" s="232"/>
      <c r="AC85" s="232"/>
      <c r="AD85" s="232"/>
      <c r="AE85" s="232"/>
      <c r="AF85" s="232"/>
    </row>
    <row r="86" spans="1:32" ht="16" x14ac:dyDescent="0.5">
      <c r="A86" s="235"/>
      <c r="B86" s="234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176"/>
      <c r="W86" s="233"/>
      <c r="X86" s="232"/>
      <c r="Y86" s="232"/>
      <c r="Z86" s="232"/>
      <c r="AA86" s="232"/>
      <c r="AB86" s="232"/>
      <c r="AC86" s="232"/>
      <c r="AD86" s="232"/>
      <c r="AE86" s="232"/>
      <c r="AF86" s="232"/>
    </row>
    <row r="87" spans="1:32" ht="16" x14ac:dyDescent="0.5">
      <c r="A87" s="235"/>
      <c r="B87" s="234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176"/>
      <c r="W87" s="233"/>
      <c r="X87" s="232"/>
      <c r="Y87" s="232"/>
      <c r="Z87" s="232"/>
      <c r="AA87" s="232"/>
      <c r="AB87" s="232"/>
      <c r="AC87" s="232"/>
      <c r="AD87" s="232"/>
      <c r="AE87" s="232"/>
      <c r="AF87" s="232"/>
    </row>
    <row r="88" spans="1:32" ht="16" x14ac:dyDescent="0.5">
      <c r="A88" s="235"/>
      <c r="B88" s="234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176"/>
      <c r="W88" s="233"/>
      <c r="X88" s="232"/>
      <c r="Y88" s="232"/>
      <c r="Z88" s="232"/>
      <c r="AA88" s="232"/>
      <c r="AB88" s="232"/>
      <c r="AC88" s="232"/>
      <c r="AD88" s="232"/>
      <c r="AE88" s="232"/>
      <c r="AF88" s="232"/>
    </row>
    <row r="89" spans="1:32" ht="16" x14ac:dyDescent="0.5">
      <c r="A89" s="235"/>
      <c r="B89" s="234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176"/>
      <c r="W89" s="233"/>
      <c r="X89" s="232"/>
      <c r="Y89" s="232"/>
      <c r="Z89" s="232"/>
      <c r="AA89" s="232"/>
      <c r="AB89" s="232"/>
      <c r="AC89" s="232"/>
      <c r="AD89" s="232"/>
      <c r="AE89" s="232"/>
      <c r="AF89" s="232"/>
    </row>
    <row r="90" spans="1:32" ht="16" x14ac:dyDescent="0.5">
      <c r="A90" s="235"/>
      <c r="B90" s="234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176"/>
      <c r="W90" s="233"/>
      <c r="X90" s="232"/>
      <c r="Y90" s="232"/>
      <c r="Z90" s="232"/>
      <c r="AA90" s="232"/>
      <c r="AB90" s="232"/>
      <c r="AC90" s="232"/>
      <c r="AD90" s="232"/>
      <c r="AE90" s="232"/>
      <c r="AF90" s="232"/>
    </row>
    <row r="91" spans="1:32" ht="16" x14ac:dyDescent="0.5">
      <c r="A91" s="235"/>
      <c r="B91" s="234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176"/>
      <c r="W91" s="233"/>
      <c r="X91" s="232"/>
      <c r="Y91" s="232"/>
      <c r="Z91" s="232"/>
      <c r="AA91" s="232"/>
      <c r="AB91" s="232"/>
      <c r="AC91" s="232"/>
      <c r="AD91" s="232"/>
      <c r="AE91" s="232"/>
      <c r="AF91" s="232"/>
    </row>
    <row r="92" spans="1:32" ht="16" x14ac:dyDescent="0.5">
      <c r="A92" s="235"/>
      <c r="B92" s="234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176"/>
      <c r="W92" s="233"/>
      <c r="X92" s="232"/>
      <c r="Y92" s="232"/>
      <c r="Z92" s="232"/>
      <c r="AA92" s="232"/>
      <c r="AB92" s="232"/>
      <c r="AC92" s="232"/>
      <c r="AD92" s="232"/>
      <c r="AE92" s="232"/>
      <c r="AF92" s="232"/>
    </row>
    <row r="93" spans="1:32" ht="16" x14ac:dyDescent="0.5">
      <c r="A93" s="235"/>
      <c r="B93" s="234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176"/>
      <c r="W93" s="233"/>
      <c r="X93" s="232"/>
      <c r="Y93" s="232"/>
      <c r="Z93" s="232"/>
      <c r="AA93" s="232"/>
      <c r="AB93" s="232"/>
      <c r="AC93" s="232"/>
      <c r="AD93" s="232"/>
      <c r="AE93" s="232"/>
      <c r="AF93" s="232"/>
    </row>
    <row r="94" spans="1:32" ht="16" x14ac:dyDescent="0.5">
      <c r="A94" s="235"/>
      <c r="B94" s="234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176"/>
      <c r="W94" s="233"/>
      <c r="X94" s="232"/>
      <c r="Y94" s="232"/>
      <c r="Z94" s="232"/>
      <c r="AA94" s="232"/>
      <c r="AB94" s="232"/>
      <c r="AC94" s="232"/>
      <c r="AD94" s="232"/>
      <c r="AE94" s="232"/>
      <c r="AF94" s="232"/>
    </row>
    <row r="95" spans="1:32" ht="16" x14ac:dyDescent="0.5">
      <c r="A95" s="235"/>
      <c r="B95" s="234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176"/>
      <c r="W95" s="233"/>
      <c r="X95" s="232"/>
      <c r="Y95" s="232"/>
      <c r="Z95" s="232"/>
      <c r="AA95" s="232"/>
      <c r="AB95" s="232"/>
      <c r="AC95" s="232"/>
      <c r="AD95" s="232"/>
      <c r="AE95" s="232"/>
      <c r="AF95" s="232"/>
    </row>
    <row r="96" spans="1:32" ht="16" x14ac:dyDescent="0.5">
      <c r="A96" s="235"/>
      <c r="B96" s="234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176"/>
      <c r="W96" s="233"/>
      <c r="X96" s="232"/>
      <c r="Y96" s="232"/>
      <c r="Z96" s="232"/>
      <c r="AA96" s="232"/>
      <c r="AB96" s="232"/>
      <c r="AC96" s="232"/>
      <c r="AD96" s="232"/>
      <c r="AE96" s="232"/>
      <c r="AF96" s="232"/>
    </row>
    <row r="97" spans="1:32" ht="16" x14ac:dyDescent="0.5">
      <c r="A97" s="235"/>
      <c r="B97" s="234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176"/>
      <c r="W97" s="233"/>
      <c r="X97" s="232"/>
      <c r="Y97" s="232"/>
      <c r="Z97" s="232"/>
      <c r="AA97" s="232"/>
      <c r="AB97" s="232"/>
      <c r="AC97" s="232"/>
      <c r="AD97" s="232"/>
      <c r="AE97" s="232"/>
      <c r="AF97" s="232"/>
    </row>
    <row r="98" spans="1:32" ht="16" x14ac:dyDescent="0.5">
      <c r="A98" s="235"/>
      <c r="B98" s="234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176"/>
      <c r="W98" s="233"/>
      <c r="X98" s="232"/>
      <c r="Y98" s="232"/>
      <c r="Z98" s="232"/>
      <c r="AA98" s="232"/>
      <c r="AB98" s="232"/>
      <c r="AC98" s="232"/>
      <c r="AD98" s="232"/>
      <c r="AE98" s="232"/>
      <c r="AF98" s="232"/>
    </row>
    <row r="99" spans="1:32" ht="16" x14ac:dyDescent="0.5">
      <c r="A99" s="235"/>
      <c r="B99" s="234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176"/>
      <c r="W99" s="233"/>
      <c r="X99" s="232"/>
      <c r="Y99" s="232"/>
      <c r="Z99" s="232"/>
      <c r="AA99" s="232"/>
      <c r="AB99" s="232"/>
      <c r="AC99" s="232"/>
      <c r="AD99" s="232"/>
      <c r="AE99" s="232"/>
      <c r="AF99" s="232"/>
    </row>
    <row r="100" spans="1:32" ht="16" x14ac:dyDescent="0.5">
      <c r="A100" s="235"/>
      <c r="B100" s="234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176"/>
      <c r="W100" s="233"/>
      <c r="X100" s="232"/>
      <c r="Y100" s="232"/>
      <c r="Z100" s="232"/>
      <c r="AA100" s="232"/>
      <c r="AB100" s="232"/>
      <c r="AC100" s="232"/>
      <c r="AD100" s="232"/>
      <c r="AE100" s="232"/>
      <c r="AF100" s="232"/>
    </row>
    <row r="101" spans="1:32" ht="16" x14ac:dyDescent="0.5">
      <c r="A101" s="235"/>
      <c r="B101" s="234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176"/>
      <c r="W101" s="233"/>
      <c r="X101" s="232"/>
      <c r="Y101" s="232"/>
      <c r="Z101" s="232"/>
      <c r="AA101" s="232"/>
      <c r="AB101" s="232"/>
      <c r="AC101" s="232"/>
      <c r="AD101" s="232"/>
      <c r="AE101" s="232"/>
      <c r="AF101" s="232"/>
    </row>
    <row r="102" spans="1:32" ht="16" x14ac:dyDescent="0.5">
      <c r="A102" s="235"/>
      <c r="B102" s="234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176"/>
      <c r="W102" s="233"/>
      <c r="X102" s="232"/>
      <c r="Y102" s="232"/>
      <c r="Z102" s="232"/>
      <c r="AA102" s="232"/>
      <c r="AB102" s="232"/>
      <c r="AC102" s="232"/>
      <c r="AD102" s="232"/>
      <c r="AE102" s="232"/>
      <c r="AF102" s="232"/>
    </row>
    <row r="103" spans="1:32" ht="16" x14ac:dyDescent="0.5">
      <c r="A103" s="235"/>
      <c r="B103" s="234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176"/>
      <c r="W103" s="233"/>
      <c r="X103" s="232"/>
      <c r="Y103" s="232"/>
      <c r="Z103" s="232"/>
      <c r="AA103" s="232"/>
      <c r="AB103" s="232"/>
      <c r="AC103" s="232"/>
      <c r="AD103" s="232"/>
      <c r="AE103" s="232"/>
      <c r="AF103" s="232"/>
    </row>
    <row r="104" spans="1:32" ht="16" x14ac:dyDescent="0.5">
      <c r="A104" s="235"/>
      <c r="B104" s="234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176"/>
      <c r="W104" s="233"/>
      <c r="X104" s="232"/>
      <c r="Y104" s="232"/>
      <c r="Z104" s="232"/>
      <c r="AA104" s="232"/>
      <c r="AB104" s="232"/>
      <c r="AC104" s="232"/>
      <c r="AD104" s="232"/>
      <c r="AE104" s="232"/>
      <c r="AF104" s="232"/>
    </row>
    <row r="105" spans="1:32" ht="16" x14ac:dyDescent="0.5">
      <c r="A105" s="235"/>
      <c r="B105" s="234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176"/>
      <c r="W105" s="233"/>
      <c r="X105" s="232"/>
      <c r="Y105" s="232"/>
      <c r="Z105" s="232"/>
      <c r="AA105" s="232"/>
      <c r="AB105" s="232"/>
      <c r="AC105" s="232"/>
      <c r="AD105" s="232"/>
      <c r="AE105" s="232"/>
      <c r="AF105" s="232"/>
    </row>
    <row r="106" spans="1:32" ht="16" x14ac:dyDescent="0.5">
      <c r="A106" s="235"/>
      <c r="B106" s="234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176"/>
      <c r="W106" s="233"/>
      <c r="X106" s="232"/>
      <c r="Y106" s="232"/>
      <c r="Z106" s="232"/>
      <c r="AA106" s="232"/>
      <c r="AB106" s="232"/>
      <c r="AC106" s="232"/>
      <c r="AD106" s="232"/>
      <c r="AE106" s="232"/>
      <c r="AF106" s="232"/>
    </row>
    <row r="107" spans="1:32" ht="16" x14ac:dyDescent="0.5">
      <c r="A107" s="235"/>
      <c r="B107" s="234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176"/>
      <c r="W107" s="233"/>
      <c r="X107" s="232"/>
      <c r="Y107" s="232"/>
      <c r="Z107" s="232"/>
      <c r="AA107" s="232"/>
      <c r="AB107" s="232"/>
      <c r="AC107" s="232"/>
      <c r="AD107" s="232"/>
      <c r="AE107" s="232"/>
      <c r="AF107" s="232"/>
    </row>
    <row r="108" spans="1:32" ht="16" x14ac:dyDescent="0.5">
      <c r="A108" s="235"/>
      <c r="B108" s="234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176"/>
      <c r="W108" s="233"/>
      <c r="X108" s="232"/>
      <c r="Y108" s="232"/>
      <c r="Z108" s="232"/>
      <c r="AA108" s="232"/>
      <c r="AB108" s="232"/>
      <c r="AC108" s="232"/>
      <c r="AD108" s="232"/>
      <c r="AE108" s="232"/>
      <c r="AF108" s="232"/>
    </row>
    <row r="109" spans="1:32" ht="16" x14ac:dyDescent="0.5">
      <c r="A109" s="235"/>
      <c r="B109" s="234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176"/>
      <c r="W109" s="233"/>
      <c r="X109" s="232"/>
      <c r="Y109" s="232"/>
      <c r="Z109" s="232"/>
      <c r="AA109" s="232"/>
      <c r="AB109" s="232"/>
      <c r="AC109" s="232"/>
      <c r="AD109" s="232"/>
      <c r="AE109" s="232"/>
      <c r="AF109" s="232"/>
    </row>
    <row r="110" spans="1:32" ht="16" x14ac:dyDescent="0.5">
      <c r="A110" s="235"/>
      <c r="B110" s="234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176"/>
      <c r="W110" s="233"/>
      <c r="X110" s="232"/>
      <c r="Y110" s="232"/>
      <c r="Z110" s="232"/>
      <c r="AA110" s="232"/>
      <c r="AB110" s="232"/>
      <c r="AC110" s="232"/>
      <c r="AD110" s="232"/>
      <c r="AE110" s="232"/>
      <c r="AF110" s="232"/>
    </row>
    <row r="111" spans="1:32" ht="16" x14ac:dyDescent="0.5">
      <c r="A111" s="235"/>
      <c r="B111" s="234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176"/>
      <c r="W111" s="233"/>
      <c r="X111" s="232"/>
      <c r="Y111" s="232"/>
      <c r="Z111" s="232"/>
      <c r="AA111" s="232"/>
      <c r="AB111" s="232"/>
      <c r="AC111" s="232"/>
      <c r="AD111" s="232"/>
      <c r="AE111" s="232"/>
      <c r="AF111" s="232"/>
    </row>
    <row r="112" spans="1:32" ht="16" x14ac:dyDescent="0.5">
      <c r="A112" s="235"/>
      <c r="B112" s="234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176"/>
      <c r="W112" s="233"/>
      <c r="X112" s="232"/>
      <c r="Y112" s="232"/>
      <c r="Z112" s="232"/>
      <c r="AA112" s="232"/>
      <c r="AB112" s="232"/>
      <c r="AC112" s="232"/>
      <c r="AD112" s="232"/>
      <c r="AE112" s="232"/>
      <c r="AF112" s="232"/>
    </row>
    <row r="113" spans="1:32" ht="16" x14ac:dyDescent="0.5">
      <c r="A113" s="235"/>
      <c r="B113" s="234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176"/>
      <c r="W113" s="233"/>
      <c r="X113" s="232"/>
      <c r="Y113" s="232"/>
      <c r="Z113" s="232"/>
      <c r="AA113" s="232"/>
      <c r="AB113" s="232"/>
      <c r="AC113" s="232"/>
      <c r="AD113" s="232"/>
      <c r="AE113" s="232"/>
      <c r="AF113" s="232"/>
    </row>
    <row r="114" spans="1:32" ht="16" x14ac:dyDescent="0.5">
      <c r="A114" s="235"/>
      <c r="B114" s="234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176"/>
      <c r="W114" s="233"/>
      <c r="X114" s="232"/>
      <c r="Y114" s="232"/>
      <c r="Z114" s="232"/>
      <c r="AA114" s="232"/>
      <c r="AB114" s="232"/>
      <c r="AC114" s="232"/>
      <c r="AD114" s="232"/>
      <c r="AE114" s="232"/>
      <c r="AF114" s="232"/>
    </row>
    <row r="115" spans="1:32" ht="16" x14ac:dyDescent="0.5">
      <c r="A115" s="235"/>
      <c r="B115" s="234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176"/>
      <c r="W115" s="233"/>
      <c r="X115" s="232"/>
      <c r="Y115" s="232"/>
      <c r="Z115" s="232"/>
      <c r="AA115" s="232"/>
      <c r="AB115" s="232"/>
      <c r="AC115" s="232"/>
      <c r="AD115" s="232"/>
      <c r="AE115" s="232"/>
      <c r="AF115" s="232"/>
    </row>
    <row r="116" spans="1:32" ht="16" x14ac:dyDescent="0.5">
      <c r="A116" s="235"/>
      <c r="B116" s="234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176"/>
      <c r="W116" s="233"/>
      <c r="X116" s="232"/>
      <c r="Y116" s="232"/>
      <c r="Z116" s="232"/>
      <c r="AA116" s="232"/>
      <c r="AB116" s="232"/>
      <c r="AC116" s="232"/>
      <c r="AD116" s="232"/>
      <c r="AE116" s="232"/>
      <c r="AF116" s="232"/>
    </row>
    <row r="117" spans="1:32" ht="16" x14ac:dyDescent="0.5">
      <c r="A117" s="235"/>
      <c r="B117" s="234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176"/>
      <c r="W117" s="233"/>
      <c r="X117" s="232"/>
      <c r="Y117" s="232"/>
      <c r="Z117" s="232"/>
      <c r="AA117" s="232"/>
      <c r="AB117" s="232"/>
      <c r="AC117" s="232"/>
      <c r="AD117" s="232"/>
      <c r="AE117" s="232"/>
      <c r="AF117" s="232"/>
    </row>
    <row r="118" spans="1:32" ht="16" x14ac:dyDescent="0.5">
      <c r="A118" s="235"/>
      <c r="B118" s="234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176"/>
      <c r="W118" s="233"/>
      <c r="X118" s="232"/>
      <c r="Y118" s="232"/>
      <c r="Z118" s="232"/>
      <c r="AA118" s="232"/>
      <c r="AB118" s="232"/>
      <c r="AC118" s="232"/>
      <c r="AD118" s="232"/>
      <c r="AE118" s="232"/>
      <c r="AF118" s="232"/>
    </row>
    <row r="119" spans="1:32" ht="16" x14ac:dyDescent="0.5">
      <c r="A119" s="235"/>
      <c r="B119" s="234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176"/>
      <c r="W119" s="233"/>
      <c r="X119" s="232"/>
      <c r="Y119" s="232"/>
      <c r="Z119" s="232"/>
      <c r="AA119" s="232"/>
      <c r="AB119" s="232"/>
      <c r="AC119" s="232"/>
      <c r="AD119" s="232"/>
      <c r="AE119" s="232"/>
      <c r="AF119" s="232"/>
    </row>
    <row r="120" spans="1:32" ht="16" x14ac:dyDescent="0.5">
      <c r="A120" s="235"/>
      <c r="B120" s="234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176"/>
      <c r="W120" s="233"/>
      <c r="X120" s="232"/>
      <c r="Y120" s="232"/>
      <c r="Z120" s="232"/>
      <c r="AA120" s="232"/>
      <c r="AB120" s="232"/>
      <c r="AC120" s="232"/>
      <c r="AD120" s="232"/>
      <c r="AE120" s="232"/>
      <c r="AF120" s="232"/>
    </row>
    <row r="121" spans="1:32" ht="16" x14ac:dyDescent="0.5">
      <c r="A121" s="235"/>
      <c r="B121" s="234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176"/>
      <c r="W121" s="233"/>
      <c r="X121" s="232"/>
      <c r="Y121" s="232"/>
      <c r="Z121" s="232"/>
      <c r="AA121" s="232"/>
      <c r="AB121" s="232"/>
      <c r="AC121" s="232"/>
      <c r="AD121" s="232"/>
      <c r="AE121" s="232"/>
      <c r="AF121" s="232"/>
    </row>
    <row r="122" spans="1:32" ht="16" x14ac:dyDescent="0.5">
      <c r="A122" s="235"/>
      <c r="B122" s="234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176"/>
      <c r="W122" s="233"/>
      <c r="X122" s="232"/>
      <c r="Y122" s="232"/>
      <c r="Z122" s="232"/>
      <c r="AA122" s="232"/>
      <c r="AB122" s="232"/>
      <c r="AC122" s="232"/>
      <c r="AD122" s="232"/>
      <c r="AE122" s="232"/>
      <c r="AF122" s="232"/>
    </row>
    <row r="123" spans="1:32" ht="16" x14ac:dyDescent="0.5">
      <c r="A123" s="235"/>
      <c r="B123" s="234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176"/>
      <c r="W123" s="233"/>
      <c r="X123" s="232"/>
      <c r="Y123" s="232"/>
      <c r="Z123" s="232"/>
      <c r="AA123" s="232"/>
      <c r="AB123" s="232"/>
      <c r="AC123" s="232"/>
      <c r="AD123" s="232"/>
      <c r="AE123" s="232"/>
      <c r="AF123" s="232"/>
    </row>
    <row r="124" spans="1:32" ht="16" x14ac:dyDescent="0.5">
      <c r="A124" s="235"/>
      <c r="B124" s="234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176"/>
      <c r="W124" s="233"/>
      <c r="X124" s="232"/>
      <c r="Y124" s="232"/>
      <c r="Z124" s="232"/>
      <c r="AA124" s="232"/>
      <c r="AB124" s="232"/>
      <c r="AC124" s="232"/>
      <c r="AD124" s="232"/>
      <c r="AE124" s="232"/>
      <c r="AF124" s="232"/>
    </row>
    <row r="125" spans="1:32" ht="16" x14ac:dyDescent="0.5">
      <c r="A125" s="235"/>
      <c r="B125" s="234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176"/>
      <c r="W125" s="233"/>
      <c r="X125" s="232"/>
      <c r="Y125" s="232"/>
      <c r="Z125" s="232"/>
      <c r="AA125" s="232"/>
      <c r="AB125" s="232"/>
      <c r="AC125" s="232"/>
      <c r="AD125" s="232"/>
      <c r="AE125" s="232"/>
      <c r="AF125" s="232"/>
    </row>
    <row r="126" spans="1:32" ht="16" x14ac:dyDescent="0.5">
      <c r="A126" s="235"/>
      <c r="B126" s="234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176"/>
      <c r="W126" s="233"/>
      <c r="X126" s="232"/>
      <c r="Y126" s="232"/>
      <c r="Z126" s="232"/>
      <c r="AA126" s="232"/>
      <c r="AB126" s="232"/>
      <c r="AC126" s="232"/>
      <c r="AD126" s="232"/>
      <c r="AE126" s="232"/>
      <c r="AF126" s="232"/>
    </row>
    <row r="127" spans="1:32" ht="16" x14ac:dyDescent="0.5">
      <c r="A127" s="235"/>
      <c r="B127" s="234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176"/>
      <c r="W127" s="233"/>
      <c r="X127" s="232"/>
      <c r="Y127" s="232"/>
      <c r="Z127" s="232"/>
      <c r="AA127" s="232"/>
      <c r="AB127" s="232"/>
      <c r="AC127" s="232"/>
      <c r="AD127" s="232"/>
      <c r="AE127" s="232"/>
      <c r="AF127" s="232"/>
    </row>
    <row r="128" spans="1:32" ht="16" x14ac:dyDescent="0.5">
      <c r="A128" s="235"/>
      <c r="B128" s="234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176"/>
      <c r="W128" s="233"/>
      <c r="X128" s="232"/>
      <c r="Y128" s="232"/>
      <c r="Z128" s="232"/>
      <c r="AA128" s="232"/>
      <c r="AB128" s="232"/>
      <c r="AC128" s="232"/>
      <c r="AD128" s="232"/>
      <c r="AE128" s="232"/>
      <c r="AF128" s="232"/>
    </row>
    <row r="129" spans="1:32" ht="16" x14ac:dyDescent="0.5">
      <c r="A129" s="235"/>
      <c r="B129" s="234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176"/>
      <c r="W129" s="233"/>
      <c r="X129" s="232"/>
      <c r="Y129" s="232"/>
      <c r="Z129" s="232"/>
      <c r="AA129" s="232"/>
      <c r="AB129" s="232"/>
      <c r="AC129" s="232"/>
      <c r="AD129" s="232"/>
      <c r="AE129" s="232"/>
      <c r="AF129" s="232"/>
    </row>
    <row r="130" spans="1:32" ht="16" x14ac:dyDescent="0.5">
      <c r="A130" s="235"/>
      <c r="B130" s="234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176"/>
      <c r="W130" s="233"/>
      <c r="X130" s="232"/>
      <c r="Y130" s="232"/>
      <c r="Z130" s="232"/>
      <c r="AA130" s="232"/>
      <c r="AB130" s="232"/>
      <c r="AC130" s="232"/>
      <c r="AD130" s="232"/>
      <c r="AE130" s="232"/>
      <c r="AF130" s="232"/>
    </row>
    <row r="131" spans="1:32" ht="16" x14ac:dyDescent="0.5">
      <c r="A131" s="235"/>
      <c r="B131" s="234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176"/>
      <c r="W131" s="233"/>
      <c r="X131" s="232"/>
      <c r="Y131" s="232"/>
      <c r="Z131" s="232"/>
      <c r="AA131" s="232"/>
      <c r="AB131" s="232"/>
      <c r="AC131" s="232"/>
      <c r="AD131" s="232"/>
      <c r="AE131" s="232"/>
      <c r="AF131" s="232"/>
    </row>
    <row r="132" spans="1:32" ht="16" x14ac:dyDescent="0.5">
      <c r="A132" s="235"/>
      <c r="B132" s="234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176"/>
      <c r="W132" s="233"/>
      <c r="X132" s="232"/>
      <c r="Y132" s="232"/>
      <c r="Z132" s="232"/>
      <c r="AA132" s="232"/>
      <c r="AB132" s="232"/>
      <c r="AC132" s="232"/>
      <c r="AD132" s="232"/>
      <c r="AE132" s="232"/>
      <c r="AF132" s="232"/>
    </row>
    <row r="133" spans="1:32" ht="16" x14ac:dyDescent="0.5">
      <c r="A133" s="235"/>
      <c r="B133" s="234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176"/>
      <c r="W133" s="233"/>
      <c r="X133" s="232"/>
      <c r="Y133" s="232"/>
      <c r="Z133" s="232"/>
      <c r="AA133" s="232"/>
      <c r="AB133" s="232"/>
      <c r="AC133" s="232"/>
      <c r="AD133" s="232"/>
      <c r="AE133" s="232"/>
      <c r="AF133" s="232"/>
    </row>
    <row r="134" spans="1:32" ht="16" x14ac:dyDescent="0.5">
      <c r="A134" s="235"/>
      <c r="B134" s="234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176"/>
      <c r="W134" s="233"/>
      <c r="X134" s="232"/>
      <c r="Y134" s="232"/>
      <c r="Z134" s="232"/>
      <c r="AA134" s="232"/>
      <c r="AB134" s="232"/>
      <c r="AC134" s="232"/>
      <c r="AD134" s="232"/>
      <c r="AE134" s="232"/>
      <c r="AF134" s="232"/>
    </row>
    <row r="135" spans="1:32" ht="16" x14ac:dyDescent="0.5">
      <c r="A135" s="235"/>
      <c r="B135" s="234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176"/>
      <c r="W135" s="233"/>
      <c r="X135" s="232"/>
      <c r="Y135" s="232"/>
      <c r="Z135" s="232"/>
      <c r="AA135" s="232"/>
      <c r="AB135" s="232"/>
      <c r="AC135" s="232"/>
      <c r="AD135" s="232"/>
      <c r="AE135" s="232"/>
      <c r="AF135" s="232"/>
    </row>
    <row r="136" spans="1:32" ht="16" x14ac:dyDescent="0.5">
      <c r="A136" s="235"/>
      <c r="B136" s="234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176"/>
      <c r="W136" s="233"/>
      <c r="X136" s="232"/>
      <c r="Y136" s="232"/>
      <c r="Z136" s="232"/>
      <c r="AA136" s="232"/>
      <c r="AB136" s="232"/>
      <c r="AC136" s="232"/>
      <c r="AD136" s="232"/>
      <c r="AE136" s="232"/>
      <c r="AF136" s="232"/>
    </row>
    <row r="137" spans="1:32" ht="16" x14ac:dyDescent="0.5">
      <c r="A137" s="235"/>
      <c r="B137" s="234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176"/>
      <c r="W137" s="233"/>
      <c r="X137" s="232"/>
      <c r="Y137" s="232"/>
      <c r="Z137" s="232"/>
      <c r="AA137" s="232"/>
      <c r="AB137" s="232"/>
      <c r="AC137" s="232"/>
      <c r="AD137" s="232"/>
      <c r="AE137" s="232"/>
      <c r="AF137" s="232"/>
    </row>
    <row r="138" spans="1:32" ht="16" x14ac:dyDescent="0.5">
      <c r="A138" s="235"/>
      <c r="B138" s="234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176"/>
      <c r="W138" s="233"/>
      <c r="X138" s="232"/>
      <c r="Y138" s="232"/>
      <c r="Z138" s="232"/>
      <c r="AA138" s="232"/>
      <c r="AB138" s="232"/>
      <c r="AC138" s="232"/>
      <c r="AD138" s="232"/>
      <c r="AE138" s="232"/>
      <c r="AF138" s="232"/>
    </row>
    <row r="139" spans="1:32" ht="16" x14ac:dyDescent="0.5">
      <c r="A139" s="235"/>
      <c r="B139" s="234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176"/>
      <c r="W139" s="233"/>
      <c r="X139" s="232"/>
      <c r="Y139" s="232"/>
      <c r="Z139" s="232"/>
      <c r="AA139" s="232"/>
      <c r="AB139" s="232"/>
      <c r="AC139" s="232"/>
      <c r="AD139" s="232"/>
      <c r="AE139" s="232"/>
      <c r="AF139" s="232"/>
    </row>
    <row r="140" spans="1:32" ht="16" x14ac:dyDescent="0.5">
      <c r="A140" s="235"/>
      <c r="B140" s="234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176"/>
      <c r="W140" s="233"/>
      <c r="X140" s="232"/>
      <c r="Y140" s="232"/>
      <c r="Z140" s="232"/>
      <c r="AA140" s="232"/>
      <c r="AB140" s="232"/>
      <c r="AC140" s="232"/>
      <c r="AD140" s="232"/>
      <c r="AE140" s="232"/>
      <c r="AF140" s="232"/>
    </row>
    <row r="141" spans="1:32" ht="16" x14ac:dyDescent="0.5">
      <c r="A141" s="235"/>
      <c r="B141" s="234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176"/>
      <c r="W141" s="233"/>
      <c r="X141" s="232"/>
      <c r="Y141" s="232"/>
      <c r="Z141" s="232"/>
      <c r="AA141" s="232"/>
      <c r="AB141" s="232"/>
      <c r="AC141" s="232"/>
      <c r="AD141" s="232"/>
      <c r="AE141" s="232"/>
      <c r="AF141" s="232"/>
    </row>
    <row r="142" spans="1:32" ht="16" x14ac:dyDescent="0.5">
      <c r="A142" s="235"/>
      <c r="B142" s="234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176"/>
      <c r="W142" s="233"/>
      <c r="X142" s="232"/>
      <c r="Y142" s="232"/>
      <c r="Z142" s="232"/>
      <c r="AA142" s="232"/>
      <c r="AB142" s="232"/>
      <c r="AC142" s="232"/>
      <c r="AD142" s="232"/>
      <c r="AE142" s="232"/>
      <c r="AF142" s="232"/>
    </row>
    <row r="143" spans="1:32" ht="16" x14ac:dyDescent="0.5">
      <c r="A143" s="235"/>
      <c r="B143" s="234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176"/>
      <c r="W143" s="233"/>
      <c r="X143" s="232"/>
      <c r="Y143" s="232"/>
      <c r="Z143" s="232"/>
      <c r="AA143" s="232"/>
      <c r="AB143" s="232"/>
      <c r="AC143" s="232"/>
      <c r="AD143" s="232"/>
      <c r="AE143" s="232"/>
      <c r="AF143" s="232"/>
    </row>
    <row r="144" spans="1:32" ht="16" x14ac:dyDescent="0.5">
      <c r="A144" s="235"/>
      <c r="B144" s="234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176"/>
      <c r="W144" s="233"/>
      <c r="X144" s="232"/>
      <c r="Y144" s="232"/>
      <c r="Z144" s="232"/>
      <c r="AA144" s="232"/>
      <c r="AB144" s="232"/>
      <c r="AC144" s="232"/>
      <c r="AD144" s="232"/>
      <c r="AE144" s="232"/>
      <c r="AF144" s="232"/>
    </row>
    <row r="145" spans="1:32" ht="16" x14ac:dyDescent="0.5">
      <c r="A145" s="235"/>
      <c r="B145" s="234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176"/>
      <c r="W145" s="233"/>
      <c r="X145" s="232"/>
      <c r="Y145" s="232"/>
      <c r="Z145" s="232"/>
      <c r="AA145" s="232"/>
      <c r="AB145" s="232"/>
      <c r="AC145" s="232"/>
      <c r="AD145" s="232"/>
      <c r="AE145" s="232"/>
      <c r="AF145" s="232"/>
    </row>
    <row r="146" spans="1:32" ht="16" x14ac:dyDescent="0.5">
      <c r="A146" s="235"/>
      <c r="B146" s="234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176"/>
      <c r="W146" s="233"/>
      <c r="X146" s="232"/>
      <c r="Y146" s="232"/>
      <c r="Z146" s="232"/>
      <c r="AA146" s="232"/>
      <c r="AB146" s="232"/>
      <c r="AC146" s="232"/>
      <c r="AD146" s="232"/>
      <c r="AE146" s="232"/>
      <c r="AF146" s="232"/>
    </row>
    <row r="147" spans="1:32" ht="16" x14ac:dyDescent="0.5">
      <c r="A147" s="235"/>
      <c r="B147" s="234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176"/>
      <c r="W147" s="233"/>
      <c r="X147" s="232"/>
      <c r="Y147" s="232"/>
      <c r="Z147" s="232"/>
      <c r="AA147" s="232"/>
      <c r="AB147" s="232"/>
      <c r="AC147" s="232"/>
      <c r="AD147" s="232"/>
      <c r="AE147" s="232"/>
      <c r="AF147" s="232"/>
    </row>
    <row r="148" spans="1:32" ht="16" x14ac:dyDescent="0.5">
      <c r="A148" s="235"/>
      <c r="B148" s="234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176"/>
      <c r="W148" s="233"/>
      <c r="X148" s="232"/>
      <c r="Y148" s="232"/>
      <c r="Z148" s="232"/>
      <c r="AA148" s="232"/>
      <c r="AB148" s="232"/>
      <c r="AC148" s="232"/>
      <c r="AD148" s="232"/>
      <c r="AE148" s="232"/>
      <c r="AF148" s="232"/>
    </row>
    <row r="149" spans="1:32" ht="16" x14ac:dyDescent="0.5">
      <c r="A149" s="235"/>
      <c r="B149" s="234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176"/>
      <c r="W149" s="233"/>
      <c r="X149" s="232"/>
      <c r="Y149" s="232"/>
      <c r="Z149" s="232"/>
      <c r="AA149" s="232"/>
      <c r="AB149" s="232"/>
      <c r="AC149" s="232"/>
      <c r="AD149" s="232"/>
      <c r="AE149" s="232"/>
      <c r="AF149" s="232"/>
    </row>
    <row r="150" spans="1:32" ht="16" x14ac:dyDescent="0.5">
      <c r="A150" s="235"/>
      <c r="B150" s="234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176"/>
      <c r="W150" s="233"/>
      <c r="X150" s="232"/>
      <c r="Y150" s="232"/>
      <c r="Z150" s="232"/>
      <c r="AA150" s="232"/>
      <c r="AB150" s="232"/>
      <c r="AC150" s="232"/>
      <c r="AD150" s="232"/>
      <c r="AE150" s="232"/>
      <c r="AF150" s="232"/>
    </row>
    <row r="151" spans="1:32" ht="16" x14ac:dyDescent="0.5">
      <c r="A151" s="235"/>
      <c r="B151" s="234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176"/>
      <c r="W151" s="233"/>
      <c r="X151" s="232"/>
      <c r="Y151" s="232"/>
      <c r="Z151" s="232"/>
      <c r="AA151" s="232"/>
      <c r="AB151" s="232"/>
      <c r="AC151" s="232"/>
      <c r="AD151" s="232"/>
      <c r="AE151" s="232"/>
      <c r="AF151" s="232"/>
    </row>
    <row r="152" spans="1:32" ht="16" x14ac:dyDescent="0.5">
      <c r="A152" s="235"/>
      <c r="B152" s="234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176"/>
      <c r="W152" s="233"/>
      <c r="X152" s="232"/>
      <c r="Y152" s="232"/>
      <c r="Z152" s="232"/>
      <c r="AA152" s="232"/>
      <c r="AB152" s="232"/>
      <c r="AC152" s="232"/>
      <c r="AD152" s="232"/>
      <c r="AE152" s="232"/>
      <c r="AF152" s="232"/>
    </row>
    <row r="153" spans="1:32" ht="16" x14ac:dyDescent="0.5">
      <c r="A153" s="235"/>
      <c r="B153" s="234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176"/>
      <c r="W153" s="233"/>
      <c r="X153" s="232"/>
      <c r="Y153" s="232"/>
      <c r="Z153" s="232"/>
      <c r="AA153" s="232"/>
      <c r="AB153" s="232"/>
      <c r="AC153" s="232"/>
      <c r="AD153" s="232"/>
      <c r="AE153" s="232"/>
      <c r="AF153" s="232"/>
    </row>
    <row r="154" spans="1:32" ht="16" x14ac:dyDescent="0.5">
      <c r="A154" s="235"/>
      <c r="B154" s="234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176"/>
      <c r="W154" s="233"/>
      <c r="X154" s="232"/>
      <c r="Y154" s="232"/>
      <c r="Z154" s="232"/>
      <c r="AA154" s="232"/>
      <c r="AB154" s="232"/>
      <c r="AC154" s="232"/>
      <c r="AD154" s="232"/>
      <c r="AE154" s="232"/>
      <c r="AF154" s="232"/>
    </row>
    <row r="155" spans="1:32" ht="16" x14ac:dyDescent="0.5">
      <c r="A155" s="235"/>
      <c r="B155" s="234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176"/>
      <c r="W155" s="233"/>
      <c r="X155" s="232"/>
      <c r="Y155" s="232"/>
      <c r="Z155" s="232"/>
      <c r="AA155" s="232"/>
      <c r="AB155" s="232"/>
      <c r="AC155" s="232"/>
      <c r="AD155" s="232"/>
      <c r="AE155" s="232"/>
      <c r="AF155" s="232"/>
    </row>
    <row r="156" spans="1:32" ht="16" x14ac:dyDescent="0.5">
      <c r="A156" s="235"/>
      <c r="B156" s="234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176"/>
      <c r="W156" s="233"/>
      <c r="X156" s="232"/>
      <c r="Y156" s="232"/>
      <c r="Z156" s="232"/>
      <c r="AA156" s="232"/>
      <c r="AB156" s="232"/>
      <c r="AC156" s="232"/>
      <c r="AD156" s="232"/>
      <c r="AE156" s="232"/>
      <c r="AF156" s="232"/>
    </row>
    <row r="157" spans="1:32" ht="16" x14ac:dyDescent="0.5">
      <c r="A157" s="235"/>
      <c r="B157" s="234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176"/>
      <c r="W157" s="233"/>
      <c r="X157" s="232"/>
      <c r="Y157" s="232"/>
      <c r="Z157" s="232"/>
      <c r="AA157" s="232"/>
      <c r="AB157" s="232"/>
      <c r="AC157" s="232"/>
      <c r="AD157" s="232"/>
      <c r="AE157" s="232"/>
      <c r="AF157" s="232"/>
    </row>
    <row r="158" spans="1:32" ht="16" x14ac:dyDescent="0.5">
      <c r="A158" s="235"/>
      <c r="B158" s="234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176"/>
      <c r="W158" s="233"/>
      <c r="X158" s="232"/>
      <c r="Y158" s="232"/>
      <c r="Z158" s="232"/>
      <c r="AA158" s="232"/>
      <c r="AB158" s="232"/>
      <c r="AC158" s="232"/>
      <c r="AD158" s="232"/>
      <c r="AE158" s="232"/>
      <c r="AF158" s="232"/>
    </row>
    <row r="159" spans="1:32" ht="16" x14ac:dyDescent="0.5">
      <c r="A159" s="235"/>
      <c r="B159" s="234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176"/>
      <c r="W159" s="233"/>
      <c r="X159" s="232"/>
      <c r="Y159" s="232"/>
      <c r="Z159" s="232"/>
      <c r="AA159" s="232"/>
      <c r="AB159" s="232"/>
      <c r="AC159" s="232"/>
      <c r="AD159" s="232"/>
      <c r="AE159" s="232"/>
      <c r="AF159" s="232"/>
    </row>
    <row r="160" spans="1:32" ht="16" x14ac:dyDescent="0.5">
      <c r="A160" s="235"/>
      <c r="B160" s="234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176"/>
      <c r="W160" s="233"/>
      <c r="X160" s="232"/>
      <c r="Y160" s="232"/>
      <c r="Z160" s="232"/>
      <c r="AA160" s="232"/>
      <c r="AB160" s="232"/>
      <c r="AC160" s="232"/>
      <c r="AD160" s="232"/>
      <c r="AE160" s="232"/>
      <c r="AF160" s="232"/>
    </row>
    <row r="161" spans="1:32" ht="16" x14ac:dyDescent="0.5">
      <c r="A161" s="235"/>
      <c r="B161" s="234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176"/>
      <c r="W161" s="233"/>
      <c r="X161" s="232"/>
      <c r="Y161" s="232"/>
      <c r="Z161" s="232"/>
      <c r="AA161" s="232"/>
      <c r="AB161" s="232"/>
      <c r="AC161" s="232"/>
      <c r="AD161" s="232"/>
      <c r="AE161" s="232"/>
      <c r="AF161" s="232"/>
    </row>
    <row r="162" spans="1:32" ht="16" x14ac:dyDescent="0.5">
      <c r="A162" s="235"/>
      <c r="B162" s="234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176"/>
      <c r="W162" s="233"/>
      <c r="X162" s="232"/>
      <c r="Y162" s="232"/>
      <c r="Z162" s="232"/>
      <c r="AA162" s="232"/>
      <c r="AB162" s="232"/>
      <c r="AC162" s="232"/>
      <c r="AD162" s="232"/>
      <c r="AE162" s="232"/>
      <c r="AF162" s="232"/>
    </row>
    <row r="163" spans="1:32" ht="16" x14ac:dyDescent="0.5">
      <c r="A163" s="235"/>
      <c r="B163" s="234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176"/>
      <c r="W163" s="233"/>
      <c r="X163" s="232"/>
      <c r="Y163" s="232"/>
      <c r="Z163" s="232"/>
      <c r="AA163" s="232"/>
      <c r="AB163" s="232"/>
      <c r="AC163" s="232"/>
      <c r="AD163" s="232"/>
      <c r="AE163" s="232"/>
      <c r="AF163" s="232"/>
    </row>
    <row r="164" spans="1:32" ht="16" x14ac:dyDescent="0.5">
      <c r="A164" s="235"/>
      <c r="B164" s="234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176"/>
      <c r="W164" s="233"/>
      <c r="X164" s="232"/>
      <c r="Y164" s="232"/>
      <c r="Z164" s="232"/>
      <c r="AA164" s="232"/>
      <c r="AB164" s="232"/>
      <c r="AC164" s="232"/>
      <c r="AD164" s="232"/>
      <c r="AE164" s="232"/>
      <c r="AF164" s="232"/>
    </row>
    <row r="165" spans="1:32" ht="16" x14ac:dyDescent="0.5">
      <c r="A165" s="235"/>
      <c r="B165" s="234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176"/>
      <c r="W165" s="233"/>
      <c r="X165" s="232"/>
      <c r="Y165" s="232"/>
      <c r="Z165" s="232"/>
      <c r="AA165" s="232"/>
      <c r="AB165" s="232"/>
      <c r="AC165" s="232"/>
      <c r="AD165" s="232"/>
      <c r="AE165" s="232"/>
      <c r="AF165" s="232"/>
    </row>
    <row r="166" spans="1:32" ht="16" x14ac:dyDescent="0.5">
      <c r="A166" s="235"/>
      <c r="B166" s="234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176"/>
      <c r="W166" s="233"/>
      <c r="X166" s="232"/>
      <c r="Y166" s="232"/>
      <c r="Z166" s="232"/>
      <c r="AA166" s="232"/>
      <c r="AB166" s="232"/>
      <c r="AC166" s="232"/>
      <c r="AD166" s="232"/>
      <c r="AE166" s="232"/>
      <c r="AF166" s="232"/>
    </row>
    <row r="167" spans="1:32" ht="16" x14ac:dyDescent="0.5">
      <c r="A167" s="235"/>
      <c r="B167" s="234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176"/>
      <c r="W167" s="233"/>
      <c r="X167" s="232"/>
      <c r="Y167" s="232"/>
      <c r="Z167" s="232"/>
      <c r="AA167" s="232"/>
      <c r="AB167" s="232"/>
      <c r="AC167" s="232"/>
      <c r="AD167" s="232"/>
      <c r="AE167" s="232"/>
      <c r="AF167" s="232"/>
    </row>
    <row r="168" spans="1:32" ht="16" x14ac:dyDescent="0.5">
      <c r="A168" s="235"/>
      <c r="B168" s="234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176"/>
      <c r="W168" s="233"/>
      <c r="X168" s="232"/>
      <c r="Y168" s="232"/>
      <c r="Z168" s="232"/>
      <c r="AA168" s="232"/>
      <c r="AB168" s="232"/>
      <c r="AC168" s="232"/>
      <c r="AD168" s="232"/>
      <c r="AE168" s="232"/>
      <c r="AF168" s="232"/>
    </row>
    <row r="169" spans="1:32" ht="16" x14ac:dyDescent="0.5">
      <c r="A169" s="235"/>
      <c r="B169" s="234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176"/>
      <c r="W169" s="233"/>
      <c r="X169" s="232"/>
      <c r="Y169" s="232"/>
      <c r="Z169" s="232"/>
      <c r="AA169" s="232"/>
      <c r="AB169" s="232"/>
      <c r="AC169" s="232"/>
      <c r="AD169" s="232"/>
      <c r="AE169" s="232"/>
      <c r="AF169" s="232"/>
    </row>
    <row r="170" spans="1:32" ht="16" x14ac:dyDescent="0.5">
      <c r="A170" s="235"/>
      <c r="B170" s="234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176"/>
      <c r="W170" s="233"/>
      <c r="X170" s="232"/>
      <c r="Y170" s="232"/>
      <c r="Z170" s="232"/>
      <c r="AA170" s="232"/>
      <c r="AB170" s="232"/>
      <c r="AC170" s="232"/>
      <c r="AD170" s="232"/>
      <c r="AE170" s="232"/>
      <c r="AF170" s="232"/>
    </row>
    <row r="171" spans="1:32" ht="16" x14ac:dyDescent="0.5">
      <c r="A171" s="235"/>
      <c r="B171" s="234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176"/>
      <c r="W171" s="233"/>
      <c r="X171" s="232"/>
      <c r="Y171" s="232"/>
      <c r="Z171" s="232"/>
      <c r="AA171" s="232"/>
      <c r="AB171" s="232"/>
      <c r="AC171" s="232"/>
      <c r="AD171" s="232"/>
      <c r="AE171" s="232"/>
      <c r="AF171" s="232"/>
    </row>
    <row r="172" spans="1:32" ht="16" x14ac:dyDescent="0.5">
      <c r="A172" s="235"/>
      <c r="B172" s="234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176"/>
      <c r="W172" s="233"/>
      <c r="X172" s="232"/>
      <c r="Y172" s="232"/>
      <c r="Z172" s="232"/>
      <c r="AA172" s="232"/>
      <c r="AB172" s="232"/>
      <c r="AC172" s="232"/>
      <c r="AD172" s="232"/>
      <c r="AE172" s="232"/>
      <c r="AF172" s="232"/>
    </row>
    <row r="173" spans="1:32" ht="16" x14ac:dyDescent="0.5">
      <c r="A173" s="235"/>
      <c r="B173" s="234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176"/>
      <c r="W173" s="233"/>
      <c r="X173" s="232"/>
      <c r="Y173" s="232"/>
      <c r="Z173" s="232"/>
      <c r="AA173" s="232"/>
      <c r="AB173" s="232"/>
      <c r="AC173" s="232"/>
      <c r="AD173" s="232"/>
      <c r="AE173" s="232"/>
      <c r="AF173" s="232"/>
    </row>
    <row r="174" spans="1:32" ht="16" x14ac:dyDescent="0.5">
      <c r="A174" s="235"/>
      <c r="B174" s="234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176"/>
      <c r="W174" s="233"/>
      <c r="X174" s="232"/>
      <c r="Y174" s="232"/>
      <c r="Z174" s="232"/>
      <c r="AA174" s="232"/>
      <c r="AB174" s="232"/>
      <c r="AC174" s="232"/>
      <c r="AD174" s="232"/>
      <c r="AE174" s="232"/>
      <c r="AF174" s="232"/>
    </row>
    <row r="175" spans="1:32" ht="16" x14ac:dyDescent="0.5">
      <c r="A175" s="235"/>
      <c r="B175" s="234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176"/>
      <c r="W175" s="233"/>
      <c r="X175" s="232"/>
      <c r="Y175" s="232"/>
      <c r="Z175" s="232"/>
      <c r="AA175" s="232"/>
      <c r="AB175" s="232"/>
      <c r="AC175" s="232"/>
      <c r="AD175" s="232"/>
      <c r="AE175" s="232"/>
      <c r="AF175" s="232"/>
    </row>
    <row r="176" spans="1:32" ht="16" x14ac:dyDescent="0.5">
      <c r="A176" s="235"/>
      <c r="B176" s="234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176"/>
      <c r="W176" s="233"/>
      <c r="X176" s="232"/>
      <c r="Y176" s="232"/>
      <c r="Z176" s="232"/>
      <c r="AA176" s="232"/>
      <c r="AB176" s="232"/>
      <c r="AC176" s="232"/>
      <c r="AD176" s="232"/>
      <c r="AE176" s="232"/>
      <c r="AF176" s="232"/>
    </row>
    <row r="177" spans="1:32" ht="16" x14ac:dyDescent="0.5">
      <c r="A177" s="235"/>
      <c r="B177" s="234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176"/>
      <c r="W177" s="233"/>
      <c r="X177" s="232"/>
      <c r="Y177" s="232"/>
      <c r="Z177" s="232"/>
      <c r="AA177" s="232"/>
      <c r="AB177" s="232"/>
      <c r="AC177" s="232"/>
      <c r="AD177" s="232"/>
      <c r="AE177" s="232"/>
      <c r="AF177" s="232"/>
    </row>
    <row r="178" spans="1:32" ht="16" x14ac:dyDescent="0.5">
      <c r="A178" s="235"/>
      <c r="B178" s="234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176"/>
      <c r="W178" s="233"/>
      <c r="X178" s="232"/>
      <c r="Y178" s="232"/>
      <c r="Z178" s="232"/>
      <c r="AA178" s="232"/>
      <c r="AB178" s="232"/>
      <c r="AC178" s="232"/>
      <c r="AD178" s="232"/>
      <c r="AE178" s="232"/>
      <c r="AF178" s="232"/>
    </row>
    <row r="179" spans="1:32" ht="16" x14ac:dyDescent="0.5">
      <c r="A179" s="235"/>
      <c r="B179" s="234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176"/>
      <c r="W179" s="233"/>
      <c r="X179" s="232"/>
      <c r="Y179" s="232"/>
      <c r="Z179" s="232"/>
      <c r="AA179" s="232"/>
      <c r="AB179" s="232"/>
      <c r="AC179" s="232"/>
      <c r="AD179" s="232"/>
      <c r="AE179" s="232"/>
      <c r="AF179" s="232"/>
    </row>
    <row r="180" spans="1:32" ht="16" x14ac:dyDescent="0.5">
      <c r="A180" s="235"/>
      <c r="B180" s="234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176"/>
      <c r="W180" s="233"/>
      <c r="X180" s="232"/>
      <c r="Y180" s="232"/>
      <c r="Z180" s="232"/>
      <c r="AA180" s="232"/>
      <c r="AB180" s="232"/>
      <c r="AC180" s="232"/>
      <c r="AD180" s="232"/>
      <c r="AE180" s="232"/>
      <c r="AF180" s="232"/>
    </row>
    <row r="181" spans="1:32" ht="16" x14ac:dyDescent="0.5">
      <c r="A181" s="235"/>
      <c r="B181" s="234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176"/>
      <c r="W181" s="233"/>
      <c r="X181" s="232"/>
      <c r="Y181" s="232"/>
      <c r="Z181" s="232"/>
      <c r="AA181" s="232"/>
      <c r="AB181" s="232"/>
      <c r="AC181" s="232"/>
      <c r="AD181" s="232"/>
      <c r="AE181" s="232"/>
      <c r="AF181" s="232"/>
    </row>
    <row r="182" spans="1:32" ht="16" x14ac:dyDescent="0.5">
      <c r="A182" s="235"/>
      <c r="B182" s="234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176"/>
      <c r="W182" s="233"/>
      <c r="X182" s="232"/>
      <c r="Y182" s="232"/>
      <c r="Z182" s="232"/>
      <c r="AA182" s="232"/>
      <c r="AB182" s="232"/>
      <c r="AC182" s="232"/>
      <c r="AD182" s="232"/>
      <c r="AE182" s="232"/>
      <c r="AF182" s="232"/>
    </row>
    <row r="183" spans="1:32" ht="16" x14ac:dyDescent="0.5">
      <c r="A183" s="235"/>
      <c r="B183" s="234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176"/>
      <c r="W183" s="233"/>
      <c r="X183" s="232"/>
      <c r="Y183" s="232"/>
      <c r="Z183" s="232"/>
      <c r="AA183" s="232"/>
      <c r="AB183" s="232"/>
      <c r="AC183" s="232"/>
      <c r="AD183" s="232"/>
      <c r="AE183" s="232"/>
      <c r="AF183" s="232"/>
    </row>
    <row r="184" spans="1:32" ht="16" x14ac:dyDescent="0.5">
      <c r="A184" s="235"/>
      <c r="B184" s="234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176"/>
      <c r="W184" s="233"/>
      <c r="X184" s="232"/>
      <c r="Y184" s="232"/>
      <c r="Z184" s="232"/>
      <c r="AA184" s="232"/>
      <c r="AB184" s="232"/>
      <c r="AC184" s="232"/>
      <c r="AD184" s="232"/>
      <c r="AE184" s="232"/>
      <c r="AF184" s="232"/>
    </row>
    <row r="185" spans="1:32" ht="16" x14ac:dyDescent="0.5">
      <c r="A185" s="235"/>
      <c r="B185" s="234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176"/>
      <c r="W185" s="233"/>
      <c r="X185" s="232"/>
      <c r="Y185" s="232"/>
      <c r="Z185" s="232"/>
      <c r="AA185" s="232"/>
      <c r="AB185" s="232"/>
      <c r="AC185" s="232"/>
      <c r="AD185" s="232"/>
      <c r="AE185" s="232"/>
      <c r="AF185" s="232"/>
    </row>
    <row r="186" spans="1:32" ht="16" x14ac:dyDescent="0.5">
      <c r="A186" s="235"/>
      <c r="B186" s="234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176"/>
      <c r="W186" s="233"/>
      <c r="X186" s="232"/>
      <c r="Y186" s="232"/>
      <c r="Z186" s="232"/>
      <c r="AA186" s="232"/>
      <c r="AB186" s="232"/>
      <c r="AC186" s="232"/>
      <c r="AD186" s="232"/>
      <c r="AE186" s="232"/>
      <c r="AF186" s="232"/>
    </row>
    <row r="187" spans="1:32" ht="16" x14ac:dyDescent="0.5">
      <c r="A187" s="235"/>
      <c r="B187" s="234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176"/>
      <c r="W187" s="233"/>
      <c r="X187" s="232"/>
      <c r="Y187" s="232"/>
      <c r="Z187" s="232"/>
      <c r="AA187" s="232"/>
      <c r="AB187" s="232"/>
      <c r="AC187" s="232"/>
      <c r="AD187" s="232"/>
      <c r="AE187" s="232"/>
      <c r="AF187" s="232"/>
    </row>
    <row r="188" spans="1:32" ht="16" x14ac:dyDescent="0.5">
      <c r="A188" s="235"/>
      <c r="B188" s="234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176"/>
      <c r="W188" s="233"/>
      <c r="X188" s="232"/>
      <c r="Y188" s="232"/>
      <c r="Z188" s="232"/>
      <c r="AA188" s="232"/>
      <c r="AB188" s="232"/>
      <c r="AC188" s="232"/>
      <c r="AD188" s="232"/>
      <c r="AE188" s="232"/>
      <c r="AF188" s="232"/>
    </row>
    <row r="189" spans="1:32" ht="16" x14ac:dyDescent="0.5">
      <c r="A189" s="235"/>
      <c r="B189" s="234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176"/>
      <c r="W189" s="233"/>
      <c r="X189" s="232"/>
      <c r="Y189" s="232"/>
      <c r="Z189" s="232"/>
      <c r="AA189" s="232"/>
      <c r="AB189" s="232"/>
      <c r="AC189" s="232"/>
      <c r="AD189" s="232"/>
      <c r="AE189" s="232"/>
      <c r="AF189" s="232"/>
    </row>
    <row r="190" spans="1:32" ht="16" x14ac:dyDescent="0.5">
      <c r="A190" s="235"/>
      <c r="B190" s="234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176"/>
      <c r="W190" s="233"/>
      <c r="X190" s="232"/>
      <c r="Y190" s="232"/>
      <c r="Z190" s="232"/>
      <c r="AA190" s="232"/>
      <c r="AB190" s="232"/>
      <c r="AC190" s="232"/>
      <c r="AD190" s="232"/>
      <c r="AE190" s="232"/>
      <c r="AF190" s="232"/>
    </row>
    <row r="191" spans="1:32" ht="16" x14ac:dyDescent="0.5">
      <c r="A191" s="235"/>
      <c r="B191" s="234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176"/>
      <c r="W191" s="233"/>
      <c r="X191" s="232"/>
      <c r="Y191" s="232"/>
      <c r="Z191" s="232"/>
      <c r="AA191" s="232"/>
      <c r="AB191" s="232"/>
      <c r="AC191" s="232"/>
      <c r="AD191" s="232"/>
      <c r="AE191" s="232"/>
      <c r="AF191" s="232"/>
    </row>
    <row r="192" spans="1:32" ht="16" x14ac:dyDescent="0.5">
      <c r="A192" s="235"/>
      <c r="B192" s="234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176"/>
      <c r="W192" s="233"/>
      <c r="X192" s="232"/>
      <c r="Y192" s="232"/>
      <c r="Z192" s="232"/>
      <c r="AA192" s="232"/>
      <c r="AB192" s="232"/>
      <c r="AC192" s="232"/>
      <c r="AD192" s="232"/>
      <c r="AE192" s="232"/>
      <c r="AF192" s="232"/>
    </row>
    <row r="193" spans="1:32" ht="16" x14ac:dyDescent="0.5">
      <c r="A193" s="235"/>
      <c r="B193" s="234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176"/>
      <c r="W193" s="233"/>
      <c r="X193" s="232"/>
      <c r="Y193" s="232"/>
      <c r="Z193" s="232"/>
      <c r="AA193" s="232"/>
      <c r="AB193" s="232"/>
      <c r="AC193" s="232"/>
      <c r="AD193" s="232"/>
      <c r="AE193" s="232"/>
      <c r="AF193" s="232"/>
    </row>
    <row r="194" spans="1:32" ht="16" x14ac:dyDescent="0.5">
      <c r="A194" s="235"/>
      <c r="B194" s="234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176"/>
      <c r="W194" s="233"/>
      <c r="X194" s="232"/>
      <c r="Y194" s="232"/>
      <c r="Z194" s="232"/>
      <c r="AA194" s="232"/>
      <c r="AB194" s="232"/>
      <c r="AC194" s="232"/>
      <c r="AD194" s="232"/>
      <c r="AE194" s="232"/>
      <c r="AF194" s="232"/>
    </row>
    <row r="195" spans="1:32" ht="16" x14ac:dyDescent="0.5">
      <c r="A195" s="235"/>
      <c r="B195" s="234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176"/>
      <c r="W195" s="233"/>
      <c r="X195" s="232"/>
      <c r="Y195" s="232"/>
      <c r="Z195" s="232"/>
      <c r="AA195" s="232"/>
      <c r="AB195" s="232"/>
      <c r="AC195" s="232"/>
      <c r="AD195" s="232"/>
      <c r="AE195" s="232"/>
      <c r="AF195" s="232"/>
    </row>
    <row r="196" spans="1:32" ht="16" x14ac:dyDescent="0.5">
      <c r="A196" s="235"/>
      <c r="B196" s="234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176"/>
      <c r="W196" s="233"/>
      <c r="X196" s="232"/>
      <c r="Y196" s="232"/>
      <c r="Z196" s="232"/>
      <c r="AA196" s="232"/>
      <c r="AB196" s="232"/>
      <c r="AC196" s="232"/>
      <c r="AD196" s="232"/>
      <c r="AE196" s="232"/>
      <c r="AF196" s="232"/>
    </row>
    <row r="197" spans="1:32" ht="16" x14ac:dyDescent="0.5">
      <c r="A197" s="235"/>
      <c r="B197" s="234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176"/>
      <c r="W197" s="233"/>
      <c r="X197" s="232"/>
      <c r="Y197" s="232"/>
      <c r="Z197" s="232"/>
      <c r="AA197" s="232"/>
      <c r="AB197" s="232"/>
      <c r="AC197" s="232"/>
      <c r="AD197" s="232"/>
      <c r="AE197" s="232"/>
      <c r="AF197" s="232"/>
    </row>
    <row r="198" spans="1:32" ht="16" x14ac:dyDescent="0.5">
      <c r="A198" s="235"/>
      <c r="B198" s="234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176"/>
      <c r="W198" s="233"/>
      <c r="X198" s="232"/>
      <c r="Y198" s="232"/>
      <c r="Z198" s="232"/>
      <c r="AA198" s="232"/>
      <c r="AB198" s="232"/>
      <c r="AC198" s="232"/>
      <c r="AD198" s="232"/>
      <c r="AE198" s="232"/>
      <c r="AF198" s="232"/>
    </row>
    <row r="199" spans="1:32" ht="16" x14ac:dyDescent="0.5">
      <c r="A199" s="235"/>
      <c r="B199" s="234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176"/>
      <c r="W199" s="233"/>
      <c r="X199" s="232"/>
      <c r="Y199" s="232"/>
      <c r="Z199" s="232"/>
      <c r="AA199" s="232"/>
      <c r="AB199" s="232"/>
      <c r="AC199" s="232"/>
      <c r="AD199" s="232"/>
      <c r="AE199" s="232"/>
      <c r="AF199" s="232"/>
    </row>
    <row r="200" spans="1:32" ht="16" x14ac:dyDescent="0.5">
      <c r="A200" s="235"/>
      <c r="B200" s="234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176"/>
      <c r="W200" s="233"/>
      <c r="X200" s="232"/>
      <c r="Y200" s="232"/>
      <c r="Z200" s="232"/>
      <c r="AA200" s="232"/>
      <c r="AB200" s="232"/>
      <c r="AC200" s="232"/>
      <c r="AD200" s="232"/>
      <c r="AE200" s="232"/>
      <c r="AF200" s="232"/>
    </row>
    <row r="201" spans="1:32" ht="16" x14ac:dyDescent="0.5">
      <c r="A201" s="235"/>
      <c r="B201" s="234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176"/>
      <c r="W201" s="233"/>
      <c r="X201" s="232"/>
      <c r="Y201" s="232"/>
      <c r="Z201" s="232"/>
      <c r="AA201" s="232"/>
      <c r="AB201" s="232"/>
      <c r="AC201" s="232"/>
      <c r="AD201" s="232"/>
      <c r="AE201" s="232"/>
      <c r="AF201" s="232"/>
    </row>
    <row r="202" spans="1:32" ht="16" x14ac:dyDescent="0.5">
      <c r="A202" s="235"/>
      <c r="B202" s="234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176"/>
      <c r="W202" s="233"/>
      <c r="X202" s="232"/>
      <c r="Y202" s="232"/>
      <c r="Z202" s="232"/>
      <c r="AA202" s="232"/>
      <c r="AB202" s="232"/>
      <c r="AC202" s="232"/>
      <c r="AD202" s="232"/>
      <c r="AE202" s="232"/>
      <c r="AF202" s="232"/>
    </row>
    <row r="203" spans="1:32" ht="16" x14ac:dyDescent="0.5">
      <c r="A203" s="235"/>
      <c r="B203" s="234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176"/>
      <c r="W203" s="233"/>
      <c r="X203" s="232"/>
      <c r="Y203" s="232"/>
      <c r="Z203" s="232"/>
      <c r="AA203" s="232"/>
      <c r="AB203" s="232"/>
      <c r="AC203" s="232"/>
      <c r="AD203" s="232"/>
      <c r="AE203" s="232"/>
      <c r="AF203" s="232"/>
    </row>
    <row r="204" spans="1:32" ht="16" x14ac:dyDescent="0.5">
      <c r="A204" s="235"/>
      <c r="B204" s="234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176"/>
      <c r="W204" s="233"/>
      <c r="X204" s="232"/>
      <c r="Y204" s="232"/>
      <c r="Z204" s="232"/>
      <c r="AA204" s="232"/>
      <c r="AB204" s="232"/>
      <c r="AC204" s="232"/>
      <c r="AD204" s="232"/>
      <c r="AE204" s="232"/>
      <c r="AF204" s="232"/>
    </row>
    <row r="205" spans="1:32" ht="16" x14ac:dyDescent="0.5">
      <c r="A205" s="235"/>
      <c r="B205" s="234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176"/>
      <c r="W205" s="233"/>
      <c r="X205" s="232"/>
      <c r="Y205" s="232"/>
      <c r="Z205" s="232"/>
      <c r="AA205" s="232"/>
      <c r="AB205" s="232"/>
      <c r="AC205" s="232"/>
      <c r="AD205" s="232"/>
      <c r="AE205" s="232"/>
      <c r="AF205" s="232"/>
    </row>
    <row r="206" spans="1:32" ht="16" x14ac:dyDescent="0.5">
      <c r="A206" s="235"/>
      <c r="B206" s="234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176"/>
      <c r="W206" s="233"/>
      <c r="X206" s="232"/>
      <c r="Y206" s="232"/>
      <c r="Z206" s="232"/>
      <c r="AA206" s="232"/>
      <c r="AB206" s="232"/>
      <c r="AC206" s="232"/>
      <c r="AD206" s="232"/>
      <c r="AE206" s="232"/>
      <c r="AF206" s="232"/>
    </row>
    <row r="207" spans="1:32" ht="16" x14ac:dyDescent="0.5">
      <c r="A207" s="235"/>
      <c r="B207" s="234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176"/>
      <c r="W207" s="233"/>
      <c r="X207" s="232"/>
      <c r="Y207" s="232"/>
      <c r="Z207" s="232"/>
      <c r="AA207" s="232"/>
      <c r="AB207" s="232"/>
      <c r="AC207" s="232"/>
      <c r="AD207" s="232"/>
      <c r="AE207" s="232"/>
      <c r="AF207" s="232"/>
    </row>
    <row r="208" spans="1:32" ht="16" x14ac:dyDescent="0.5">
      <c r="A208" s="235"/>
      <c r="B208" s="234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176"/>
      <c r="W208" s="233"/>
      <c r="X208" s="232"/>
      <c r="Y208" s="232"/>
      <c r="Z208" s="232"/>
      <c r="AA208" s="232"/>
      <c r="AB208" s="232"/>
      <c r="AC208" s="232"/>
      <c r="AD208" s="232"/>
      <c r="AE208" s="232"/>
      <c r="AF208" s="232"/>
    </row>
    <row r="209" spans="1:32" ht="16" x14ac:dyDescent="0.5">
      <c r="A209" s="235"/>
      <c r="B209" s="234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176"/>
      <c r="W209" s="233"/>
      <c r="X209" s="232"/>
      <c r="Y209" s="232"/>
      <c r="Z209" s="232"/>
      <c r="AA209" s="232"/>
      <c r="AB209" s="232"/>
      <c r="AC209" s="232"/>
      <c r="AD209" s="232"/>
      <c r="AE209" s="232"/>
      <c r="AF209" s="232"/>
    </row>
    <row r="210" spans="1:32" ht="16" x14ac:dyDescent="0.5">
      <c r="A210" s="235"/>
      <c r="B210" s="234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176"/>
      <c r="W210" s="233"/>
      <c r="X210" s="232"/>
      <c r="Y210" s="232"/>
      <c r="Z210" s="232"/>
      <c r="AA210" s="232"/>
      <c r="AB210" s="232"/>
      <c r="AC210" s="232"/>
      <c r="AD210" s="232"/>
      <c r="AE210" s="232"/>
      <c r="AF210" s="232"/>
    </row>
    <row r="211" spans="1:32" ht="16" x14ac:dyDescent="0.5">
      <c r="A211" s="235"/>
      <c r="B211" s="234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176"/>
      <c r="W211" s="233"/>
      <c r="X211" s="232"/>
      <c r="Y211" s="232"/>
      <c r="Z211" s="232"/>
      <c r="AA211" s="232"/>
      <c r="AB211" s="232"/>
      <c r="AC211" s="232"/>
      <c r="AD211" s="232"/>
      <c r="AE211" s="232"/>
      <c r="AF211" s="232"/>
    </row>
    <row r="212" spans="1:32" ht="16" x14ac:dyDescent="0.5">
      <c r="A212" s="235"/>
      <c r="B212" s="234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176"/>
      <c r="W212" s="233"/>
      <c r="X212" s="232"/>
      <c r="Y212" s="232"/>
      <c r="Z212" s="232"/>
      <c r="AA212" s="232"/>
      <c r="AB212" s="232"/>
      <c r="AC212" s="232"/>
      <c r="AD212" s="232"/>
      <c r="AE212" s="232"/>
      <c r="AF212" s="232"/>
    </row>
    <row r="213" spans="1:32" ht="16" x14ac:dyDescent="0.5">
      <c r="A213" s="235"/>
      <c r="B213" s="234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176"/>
      <c r="W213" s="233"/>
      <c r="X213" s="232"/>
      <c r="Y213" s="232"/>
      <c r="Z213" s="232"/>
      <c r="AA213" s="232"/>
      <c r="AB213" s="232"/>
      <c r="AC213" s="232"/>
      <c r="AD213" s="232"/>
      <c r="AE213" s="232"/>
      <c r="AF213" s="232"/>
    </row>
    <row r="214" spans="1:32" ht="16" x14ac:dyDescent="0.5">
      <c r="A214" s="235"/>
      <c r="B214" s="234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176"/>
      <c r="W214" s="233"/>
      <c r="X214" s="232"/>
      <c r="Y214" s="232"/>
      <c r="Z214" s="232"/>
      <c r="AA214" s="232"/>
      <c r="AB214" s="232"/>
      <c r="AC214" s="232"/>
      <c r="AD214" s="232"/>
      <c r="AE214" s="232"/>
      <c r="AF214" s="232"/>
    </row>
    <row r="215" spans="1:32" ht="16" x14ac:dyDescent="0.5">
      <c r="A215" s="235"/>
      <c r="B215" s="234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176"/>
      <c r="W215" s="233"/>
      <c r="X215" s="232"/>
      <c r="Y215" s="232"/>
      <c r="Z215" s="232"/>
      <c r="AA215" s="232"/>
      <c r="AB215" s="232"/>
      <c r="AC215" s="232"/>
      <c r="AD215" s="232"/>
      <c r="AE215" s="232"/>
      <c r="AF215" s="232"/>
    </row>
    <row r="216" spans="1:32" ht="16" x14ac:dyDescent="0.5">
      <c r="A216" s="235"/>
      <c r="B216" s="234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176"/>
      <c r="W216" s="233"/>
      <c r="X216" s="232"/>
      <c r="Y216" s="232"/>
      <c r="Z216" s="232"/>
      <c r="AA216" s="232"/>
      <c r="AB216" s="232"/>
      <c r="AC216" s="232"/>
      <c r="AD216" s="232"/>
      <c r="AE216" s="232"/>
      <c r="AF216" s="232"/>
    </row>
    <row r="217" spans="1:32" ht="16" x14ac:dyDescent="0.5">
      <c r="A217" s="235"/>
      <c r="B217" s="234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176"/>
      <c r="W217" s="233"/>
      <c r="X217" s="232"/>
      <c r="Y217" s="232"/>
      <c r="Z217" s="232"/>
      <c r="AA217" s="232"/>
      <c r="AB217" s="232"/>
      <c r="AC217" s="232"/>
      <c r="AD217" s="232"/>
      <c r="AE217" s="232"/>
      <c r="AF217" s="232"/>
    </row>
    <row r="218" spans="1:32" ht="16" x14ac:dyDescent="0.5">
      <c r="A218" s="235"/>
      <c r="B218" s="234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176"/>
      <c r="W218" s="233"/>
      <c r="X218" s="232"/>
      <c r="Y218" s="232"/>
      <c r="Z218" s="232"/>
      <c r="AA218" s="232"/>
      <c r="AB218" s="232"/>
      <c r="AC218" s="232"/>
      <c r="AD218" s="232"/>
      <c r="AE218" s="232"/>
      <c r="AF218" s="232"/>
    </row>
    <row r="219" spans="1:32" ht="16" x14ac:dyDescent="0.5">
      <c r="A219" s="235"/>
      <c r="B219" s="234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176"/>
      <c r="W219" s="233"/>
      <c r="X219" s="232"/>
      <c r="Y219" s="232"/>
      <c r="Z219" s="232"/>
      <c r="AA219" s="232"/>
      <c r="AB219" s="232"/>
      <c r="AC219" s="232"/>
      <c r="AD219" s="232"/>
      <c r="AE219" s="232"/>
      <c r="AF219" s="232"/>
    </row>
    <row r="220" spans="1:32" ht="16" x14ac:dyDescent="0.5">
      <c r="A220" s="235"/>
      <c r="B220" s="234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176"/>
      <c r="W220" s="233"/>
      <c r="X220" s="232"/>
      <c r="Y220" s="232"/>
      <c r="Z220" s="232"/>
      <c r="AA220" s="232"/>
      <c r="AB220" s="232"/>
      <c r="AC220" s="232"/>
      <c r="AD220" s="232"/>
      <c r="AE220" s="232"/>
      <c r="AF220" s="232"/>
    </row>
    <row r="221" spans="1:32" ht="16" x14ac:dyDescent="0.5">
      <c r="A221" s="235"/>
      <c r="B221" s="234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176"/>
      <c r="W221" s="233"/>
      <c r="X221" s="232"/>
      <c r="Y221" s="232"/>
      <c r="Z221" s="232"/>
      <c r="AA221" s="232"/>
      <c r="AB221" s="232"/>
      <c r="AC221" s="232"/>
      <c r="AD221" s="232"/>
      <c r="AE221" s="232"/>
      <c r="AF221" s="232"/>
    </row>
    <row r="222" spans="1:32" ht="16" x14ac:dyDescent="0.5">
      <c r="A222" s="235"/>
      <c r="B222" s="234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176"/>
      <c r="W222" s="233"/>
      <c r="X222" s="232"/>
      <c r="Y222" s="232"/>
      <c r="Z222" s="232"/>
      <c r="AA222" s="232"/>
      <c r="AB222" s="232"/>
      <c r="AC222" s="232"/>
      <c r="AD222" s="232"/>
      <c r="AE222" s="232"/>
      <c r="AF222" s="232"/>
    </row>
    <row r="223" spans="1:32" ht="16" x14ac:dyDescent="0.5">
      <c r="A223" s="235"/>
      <c r="B223" s="234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176"/>
      <c r="W223" s="233"/>
      <c r="X223" s="232"/>
      <c r="Y223" s="232"/>
      <c r="Z223" s="232"/>
      <c r="AA223" s="232"/>
      <c r="AB223" s="232"/>
      <c r="AC223" s="232"/>
      <c r="AD223" s="232"/>
      <c r="AE223" s="232"/>
      <c r="AF223" s="232"/>
    </row>
    <row r="224" spans="1:32" ht="16" x14ac:dyDescent="0.5">
      <c r="A224" s="235"/>
      <c r="B224" s="234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176"/>
      <c r="W224" s="233"/>
      <c r="X224" s="232"/>
      <c r="Y224" s="232"/>
      <c r="Z224" s="232"/>
      <c r="AA224" s="232"/>
      <c r="AB224" s="232"/>
      <c r="AC224" s="232"/>
      <c r="AD224" s="232"/>
      <c r="AE224" s="232"/>
      <c r="AF224" s="232"/>
    </row>
    <row r="225" spans="1:32" ht="16" x14ac:dyDescent="0.5">
      <c r="A225" s="235"/>
      <c r="B225" s="234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176"/>
      <c r="W225" s="233"/>
      <c r="X225" s="232"/>
      <c r="Y225" s="232"/>
      <c r="Z225" s="232"/>
      <c r="AA225" s="232"/>
      <c r="AB225" s="232"/>
      <c r="AC225" s="232"/>
      <c r="AD225" s="232"/>
      <c r="AE225" s="232"/>
      <c r="AF225" s="232"/>
    </row>
    <row r="226" spans="1:32" ht="16" x14ac:dyDescent="0.5">
      <c r="A226" s="235"/>
      <c r="B226" s="234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176"/>
      <c r="W226" s="233"/>
      <c r="X226" s="232"/>
      <c r="Y226" s="232"/>
      <c r="Z226" s="232"/>
      <c r="AA226" s="232"/>
      <c r="AB226" s="232"/>
      <c r="AC226" s="232"/>
      <c r="AD226" s="232"/>
      <c r="AE226" s="232"/>
      <c r="AF226" s="232"/>
    </row>
    <row r="227" spans="1:32" ht="16" x14ac:dyDescent="0.5">
      <c r="A227" s="235"/>
      <c r="B227" s="234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176"/>
      <c r="W227" s="233"/>
      <c r="X227" s="232"/>
      <c r="Y227" s="232"/>
      <c r="Z227" s="232"/>
      <c r="AA227" s="232"/>
      <c r="AB227" s="232"/>
      <c r="AC227" s="232"/>
      <c r="AD227" s="232"/>
      <c r="AE227" s="232"/>
      <c r="AF227" s="232"/>
    </row>
    <row r="228" spans="1:32" ht="16" x14ac:dyDescent="0.5">
      <c r="A228" s="235"/>
      <c r="B228" s="234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176"/>
      <c r="W228" s="233"/>
      <c r="X228" s="232"/>
      <c r="Y228" s="232"/>
      <c r="Z228" s="232"/>
      <c r="AA228" s="232"/>
      <c r="AB228" s="232"/>
      <c r="AC228" s="232"/>
      <c r="AD228" s="232"/>
      <c r="AE228" s="232"/>
      <c r="AF228" s="232"/>
    </row>
    <row r="229" spans="1:32" ht="16" x14ac:dyDescent="0.5">
      <c r="A229" s="235"/>
      <c r="B229" s="234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176"/>
      <c r="W229" s="233"/>
      <c r="X229" s="232"/>
      <c r="Y229" s="232"/>
      <c r="Z229" s="232"/>
      <c r="AA229" s="232"/>
      <c r="AB229" s="232"/>
      <c r="AC229" s="232"/>
      <c r="AD229" s="232"/>
      <c r="AE229" s="232"/>
      <c r="AF229" s="232"/>
    </row>
    <row r="230" spans="1:32" ht="16" x14ac:dyDescent="0.5">
      <c r="A230" s="235"/>
      <c r="B230" s="234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176"/>
      <c r="W230" s="233"/>
      <c r="X230" s="232"/>
      <c r="Y230" s="232"/>
      <c r="Z230" s="232"/>
      <c r="AA230" s="232"/>
      <c r="AB230" s="232"/>
      <c r="AC230" s="232"/>
      <c r="AD230" s="232"/>
      <c r="AE230" s="232"/>
      <c r="AF230" s="232"/>
    </row>
    <row r="231" spans="1:32" ht="16" x14ac:dyDescent="0.5">
      <c r="A231" s="235"/>
      <c r="B231" s="234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176"/>
      <c r="W231" s="233"/>
      <c r="X231" s="232"/>
      <c r="Y231" s="232"/>
      <c r="Z231" s="232"/>
      <c r="AA231" s="232"/>
      <c r="AB231" s="232"/>
      <c r="AC231" s="232"/>
      <c r="AD231" s="232"/>
      <c r="AE231" s="232"/>
      <c r="AF231" s="232"/>
    </row>
    <row r="232" spans="1:32" ht="16" x14ac:dyDescent="0.5">
      <c r="A232" s="235"/>
      <c r="B232" s="234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176"/>
      <c r="W232" s="233"/>
      <c r="X232" s="232"/>
      <c r="Y232" s="232"/>
      <c r="Z232" s="232"/>
      <c r="AA232" s="232"/>
      <c r="AB232" s="232"/>
      <c r="AC232" s="232"/>
      <c r="AD232" s="232"/>
      <c r="AE232" s="232"/>
      <c r="AF232" s="232"/>
    </row>
    <row r="233" spans="1:32" ht="16" x14ac:dyDescent="0.5">
      <c r="A233" s="235"/>
      <c r="B233" s="234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176"/>
      <c r="W233" s="233"/>
      <c r="X233" s="232"/>
      <c r="Y233" s="232"/>
      <c r="Z233" s="232"/>
      <c r="AA233" s="232"/>
      <c r="AB233" s="232"/>
      <c r="AC233" s="232"/>
      <c r="AD233" s="232"/>
      <c r="AE233" s="232"/>
      <c r="AF233" s="232"/>
    </row>
    <row r="234" spans="1:32" ht="16" x14ac:dyDescent="0.5">
      <c r="A234" s="235"/>
      <c r="B234" s="234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176"/>
      <c r="W234" s="233"/>
      <c r="X234" s="232"/>
      <c r="Y234" s="232"/>
      <c r="Z234" s="232"/>
      <c r="AA234" s="232"/>
      <c r="AB234" s="232"/>
      <c r="AC234" s="232"/>
      <c r="AD234" s="232"/>
      <c r="AE234" s="232"/>
      <c r="AF234" s="232"/>
    </row>
    <row r="235" spans="1:32" ht="16" x14ac:dyDescent="0.5">
      <c r="A235" s="235"/>
      <c r="B235" s="234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176"/>
      <c r="W235" s="233"/>
      <c r="X235" s="232"/>
      <c r="Y235" s="232"/>
      <c r="Z235" s="232"/>
      <c r="AA235" s="232"/>
      <c r="AB235" s="232"/>
      <c r="AC235" s="232"/>
      <c r="AD235" s="232"/>
      <c r="AE235" s="232"/>
      <c r="AF235" s="232"/>
    </row>
    <row r="236" spans="1:32" ht="16" x14ac:dyDescent="0.5">
      <c r="A236" s="235"/>
      <c r="B236" s="234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176"/>
      <c r="W236" s="233"/>
      <c r="X236" s="232"/>
      <c r="Y236" s="232"/>
      <c r="Z236" s="232"/>
      <c r="AA236" s="232"/>
      <c r="AB236" s="232"/>
      <c r="AC236" s="232"/>
      <c r="AD236" s="232"/>
      <c r="AE236" s="232"/>
      <c r="AF236" s="232"/>
    </row>
    <row r="237" spans="1:32" ht="16" x14ac:dyDescent="0.5">
      <c r="A237" s="235"/>
      <c r="B237" s="234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176"/>
      <c r="W237" s="233"/>
      <c r="X237" s="232"/>
      <c r="Y237" s="232"/>
      <c r="Z237" s="232"/>
      <c r="AA237" s="232"/>
      <c r="AB237" s="232"/>
      <c r="AC237" s="232"/>
      <c r="AD237" s="232"/>
      <c r="AE237" s="232"/>
      <c r="AF237" s="232"/>
    </row>
    <row r="238" spans="1:32" ht="16" x14ac:dyDescent="0.5">
      <c r="A238" s="235"/>
      <c r="B238" s="234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176"/>
      <c r="W238" s="233"/>
      <c r="X238" s="232"/>
      <c r="Y238" s="232"/>
      <c r="Z238" s="232"/>
      <c r="AA238" s="232"/>
      <c r="AB238" s="232"/>
      <c r="AC238" s="232"/>
      <c r="AD238" s="232"/>
      <c r="AE238" s="232"/>
      <c r="AF238" s="232"/>
    </row>
    <row r="239" spans="1:32" ht="16" x14ac:dyDescent="0.5">
      <c r="A239" s="235"/>
      <c r="B239" s="234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176"/>
      <c r="W239" s="233"/>
      <c r="X239" s="232"/>
      <c r="Y239" s="232"/>
      <c r="Z239" s="232"/>
      <c r="AA239" s="232"/>
      <c r="AB239" s="232"/>
      <c r="AC239" s="232"/>
      <c r="AD239" s="232"/>
      <c r="AE239" s="232"/>
      <c r="AF239" s="232"/>
    </row>
    <row r="240" spans="1:32" ht="16" x14ac:dyDescent="0.5">
      <c r="A240" s="235"/>
      <c r="B240" s="234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176"/>
      <c r="W240" s="233"/>
      <c r="X240" s="232"/>
      <c r="Y240" s="232"/>
      <c r="Z240" s="232"/>
      <c r="AA240" s="232"/>
      <c r="AB240" s="232"/>
      <c r="AC240" s="232"/>
      <c r="AD240" s="232"/>
      <c r="AE240" s="232"/>
      <c r="AF240" s="232"/>
    </row>
    <row r="241" spans="1:32" ht="16" x14ac:dyDescent="0.5">
      <c r="A241" s="235"/>
      <c r="B241" s="234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176"/>
      <c r="W241" s="233"/>
      <c r="X241" s="232"/>
      <c r="Y241" s="232"/>
      <c r="Z241" s="232"/>
      <c r="AA241" s="232"/>
      <c r="AB241" s="232"/>
      <c r="AC241" s="232"/>
      <c r="AD241" s="232"/>
      <c r="AE241" s="232"/>
      <c r="AF241" s="232"/>
    </row>
    <row r="242" spans="1:32" ht="16" x14ac:dyDescent="0.5">
      <c r="A242" s="235"/>
      <c r="B242" s="234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176"/>
      <c r="W242" s="233"/>
      <c r="X242" s="232"/>
      <c r="Y242" s="232"/>
      <c r="Z242" s="232"/>
      <c r="AA242" s="232"/>
      <c r="AB242" s="232"/>
      <c r="AC242" s="232"/>
      <c r="AD242" s="232"/>
      <c r="AE242" s="232"/>
      <c r="AF242" s="232"/>
    </row>
    <row r="243" spans="1:32" ht="16" x14ac:dyDescent="0.5">
      <c r="A243" s="235"/>
      <c r="B243" s="234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176"/>
      <c r="W243" s="233"/>
      <c r="X243" s="232"/>
      <c r="Y243" s="232"/>
      <c r="Z243" s="232"/>
      <c r="AA243" s="232"/>
      <c r="AB243" s="232"/>
      <c r="AC243" s="232"/>
      <c r="AD243" s="232"/>
      <c r="AE243" s="232"/>
      <c r="AF243" s="232"/>
    </row>
    <row r="244" spans="1:32" ht="16" x14ac:dyDescent="0.5">
      <c r="A244" s="235"/>
      <c r="B244" s="234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176"/>
      <c r="W244" s="233"/>
      <c r="X244" s="232"/>
      <c r="Y244" s="232"/>
      <c r="Z244" s="232"/>
      <c r="AA244" s="232"/>
      <c r="AB244" s="232"/>
      <c r="AC244" s="232"/>
      <c r="AD244" s="232"/>
      <c r="AE244" s="232"/>
      <c r="AF244" s="232"/>
    </row>
    <row r="245" spans="1:32" ht="16" x14ac:dyDescent="0.5">
      <c r="A245" s="235"/>
      <c r="B245" s="234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176"/>
      <c r="W245" s="233"/>
      <c r="X245" s="232"/>
      <c r="Y245" s="232"/>
      <c r="Z245" s="232"/>
      <c r="AA245" s="232"/>
      <c r="AB245" s="232"/>
      <c r="AC245" s="232"/>
      <c r="AD245" s="232"/>
      <c r="AE245" s="232"/>
      <c r="AF245" s="232"/>
    </row>
    <row r="246" spans="1:32" ht="16" x14ac:dyDescent="0.5">
      <c r="A246" s="235"/>
      <c r="B246" s="234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176"/>
      <c r="W246" s="233"/>
      <c r="X246" s="232"/>
      <c r="Y246" s="232"/>
      <c r="Z246" s="232"/>
      <c r="AA246" s="232"/>
      <c r="AB246" s="232"/>
      <c r="AC246" s="232"/>
      <c r="AD246" s="232"/>
      <c r="AE246" s="232"/>
      <c r="AF246" s="232"/>
    </row>
    <row r="247" spans="1:32" ht="16" x14ac:dyDescent="0.5">
      <c r="A247" s="235"/>
      <c r="B247" s="234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176"/>
      <c r="W247" s="233"/>
      <c r="X247" s="232"/>
      <c r="Y247" s="232"/>
      <c r="Z247" s="232"/>
      <c r="AA247" s="232"/>
      <c r="AB247" s="232"/>
      <c r="AC247" s="232"/>
      <c r="AD247" s="232"/>
      <c r="AE247" s="232"/>
      <c r="AF247" s="232"/>
    </row>
    <row r="248" spans="1:32" ht="16" x14ac:dyDescent="0.5">
      <c r="A248" s="235"/>
      <c r="B248" s="234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176"/>
      <c r="W248" s="233"/>
      <c r="X248" s="232"/>
      <c r="Y248" s="232"/>
      <c r="Z248" s="232"/>
      <c r="AA248" s="232"/>
      <c r="AB248" s="232"/>
      <c r="AC248" s="232"/>
      <c r="AD248" s="232"/>
      <c r="AE248" s="232"/>
      <c r="AF248" s="232"/>
    </row>
    <row r="249" spans="1:32" ht="16" x14ac:dyDescent="0.5">
      <c r="A249" s="235"/>
      <c r="B249" s="234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176"/>
      <c r="W249" s="233"/>
      <c r="X249" s="232"/>
      <c r="Y249" s="232"/>
      <c r="Z249" s="232"/>
      <c r="AA249" s="232"/>
      <c r="AB249" s="232"/>
      <c r="AC249" s="232"/>
      <c r="AD249" s="232"/>
      <c r="AE249" s="232"/>
      <c r="AF249" s="232"/>
    </row>
    <row r="250" spans="1:32" ht="16" x14ac:dyDescent="0.5">
      <c r="A250" s="235"/>
      <c r="B250" s="234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176"/>
      <c r="W250" s="233"/>
      <c r="X250" s="232"/>
      <c r="Y250" s="232"/>
      <c r="Z250" s="232"/>
      <c r="AA250" s="232"/>
      <c r="AB250" s="232"/>
      <c r="AC250" s="232"/>
      <c r="AD250" s="232"/>
      <c r="AE250" s="232"/>
      <c r="AF250" s="232"/>
    </row>
    <row r="251" spans="1:32" ht="16" x14ac:dyDescent="0.5">
      <c r="A251" s="235"/>
      <c r="B251" s="234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176"/>
      <c r="W251" s="233"/>
      <c r="X251" s="232"/>
      <c r="Y251" s="232"/>
      <c r="Z251" s="232"/>
      <c r="AA251" s="232"/>
      <c r="AB251" s="232"/>
      <c r="AC251" s="232"/>
      <c r="AD251" s="232"/>
      <c r="AE251" s="232"/>
      <c r="AF251" s="232"/>
    </row>
    <row r="252" spans="1:32" ht="16" x14ac:dyDescent="0.5">
      <c r="A252" s="235"/>
      <c r="B252" s="234"/>
      <c r="C252" s="232"/>
      <c r="D252" s="232"/>
      <c r="E252" s="232"/>
      <c r="F252" s="232"/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176"/>
      <c r="W252" s="233"/>
      <c r="X252" s="232"/>
      <c r="Y252" s="232"/>
      <c r="Z252" s="232"/>
      <c r="AA252" s="232"/>
      <c r="AB252" s="232"/>
      <c r="AC252" s="232"/>
      <c r="AD252" s="232"/>
      <c r="AE252" s="232"/>
      <c r="AF252" s="232"/>
    </row>
    <row r="253" spans="1:32" ht="16" x14ac:dyDescent="0.5">
      <c r="A253" s="235"/>
      <c r="B253" s="234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176"/>
      <c r="W253" s="233"/>
      <c r="X253" s="232"/>
      <c r="Y253" s="232"/>
      <c r="Z253" s="232"/>
      <c r="AA253" s="232"/>
      <c r="AB253" s="232"/>
      <c r="AC253" s="232"/>
      <c r="AD253" s="232"/>
      <c r="AE253" s="232"/>
      <c r="AF253" s="232"/>
    </row>
    <row r="254" spans="1:32" ht="16" x14ac:dyDescent="0.5">
      <c r="A254" s="235"/>
      <c r="B254" s="234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176"/>
      <c r="W254" s="233"/>
      <c r="X254" s="232"/>
      <c r="Y254" s="232"/>
      <c r="Z254" s="232"/>
      <c r="AA254" s="232"/>
      <c r="AB254" s="232"/>
      <c r="AC254" s="232"/>
      <c r="AD254" s="232"/>
      <c r="AE254" s="232"/>
      <c r="AF254" s="232"/>
    </row>
    <row r="255" spans="1:32" ht="16" x14ac:dyDescent="0.5">
      <c r="A255" s="235"/>
      <c r="B255" s="234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176"/>
      <c r="W255" s="233"/>
      <c r="X255" s="232"/>
      <c r="Y255" s="232"/>
      <c r="Z255" s="232"/>
      <c r="AA255" s="232"/>
      <c r="AB255" s="232"/>
      <c r="AC255" s="232"/>
      <c r="AD255" s="232"/>
      <c r="AE255" s="232"/>
      <c r="AF255" s="232"/>
    </row>
    <row r="256" spans="1:32" ht="16" x14ac:dyDescent="0.5">
      <c r="A256" s="235"/>
      <c r="B256" s="234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176"/>
      <c r="W256" s="233"/>
      <c r="X256" s="232"/>
      <c r="Y256" s="232"/>
      <c r="Z256" s="232"/>
      <c r="AA256" s="232"/>
      <c r="AB256" s="232"/>
      <c r="AC256" s="232"/>
      <c r="AD256" s="232"/>
      <c r="AE256" s="232"/>
      <c r="AF256" s="232"/>
    </row>
    <row r="257" spans="1:32" ht="16" x14ac:dyDescent="0.5">
      <c r="A257" s="235"/>
      <c r="B257" s="234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176"/>
      <c r="W257" s="233"/>
      <c r="X257" s="232"/>
      <c r="Y257" s="232"/>
      <c r="Z257" s="232"/>
      <c r="AA257" s="232"/>
      <c r="AB257" s="232"/>
      <c r="AC257" s="232"/>
      <c r="AD257" s="232"/>
      <c r="AE257" s="232"/>
      <c r="AF257" s="232"/>
    </row>
    <row r="258" spans="1:32" ht="16" x14ac:dyDescent="0.5">
      <c r="A258" s="235"/>
      <c r="B258" s="234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176"/>
      <c r="W258" s="233"/>
      <c r="X258" s="232"/>
      <c r="Y258" s="232"/>
      <c r="Z258" s="232"/>
      <c r="AA258" s="232"/>
      <c r="AB258" s="232"/>
      <c r="AC258" s="232"/>
      <c r="AD258" s="232"/>
      <c r="AE258" s="232"/>
      <c r="AF258" s="232"/>
    </row>
    <row r="259" spans="1:32" ht="16" x14ac:dyDescent="0.5">
      <c r="A259" s="235"/>
      <c r="B259" s="234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176"/>
      <c r="W259" s="233"/>
      <c r="X259" s="232"/>
      <c r="Y259" s="232"/>
      <c r="Z259" s="232"/>
      <c r="AA259" s="232"/>
      <c r="AB259" s="232"/>
      <c r="AC259" s="232"/>
      <c r="AD259" s="232"/>
      <c r="AE259" s="232"/>
      <c r="AF259" s="232"/>
    </row>
    <row r="260" spans="1:32" ht="16" x14ac:dyDescent="0.5">
      <c r="A260" s="235"/>
      <c r="B260" s="234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176"/>
      <c r="W260" s="233"/>
      <c r="X260" s="232"/>
      <c r="Y260" s="232"/>
      <c r="Z260" s="232"/>
      <c r="AA260" s="232"/>
      <c r="AB260" s="232"/>
      <c r="AC260" s="232"/>
      <c r="AD260" s="232"/>
      <c r="AE260" s="232"/>
      <c r="AF260" s="232"/>
    </row>
    <row r="261" spans="1:32" ht="16" x14ac:dyDescent="0.5">
      <c r="A261" s="235"/>
      <c r="B261" s="234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176"/>
      <c r="W261" s="233"/>
      <c r="X261" s="232"/>
      <c r="Y261" s="232"/>
      <c r="Z261" s="232"/>
      <c r="AA261" s="232"/>
      <c r="AB261" s="232"/>
      <c r="AC261" s="232"/>
      <c r="AD261" s="232"/>
      <c r="AE261" s="232"/>
      <c r="AF261" s="232"/>
    </row>
    <row r="262" spans="1:32" ht="16" x14ac:dyDescent="0.5">
      <c r="A262" s="235"/>
      <c r="B262" s="234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176"/>
      <c r="W262" s="233"/>
      <c r="X262" s="232"/>
      <c r="Y262" s="232"/>
      <c r="Z262" s="232"/>
      <c r="AA262" s="232"/>
      <c r="AB262" s="232"/>
      <c r="AC262" s="232"/>
      <c r="AD262" s="232"/>
      <c r="AE262" s="232"/>
      <c r="AF262" s="232"/>
    </row>
    <row r="263" spans="1:32" ht="16" x14ac:dyDescent="0.5">
      <c r="A263" s="235"/>
      <c r="B263" s="234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176"/>
      <c r="W263" s="233"/>
      <c r="X263" s="232"/>
      <c r="Y263" s="232"/>
      <c r="Z263" s="232"/>
      <c r="AA263" s="232"/>
      <c r="AB263" s="232"/>
      <c r="AC263" s="232"/>
      <c r="AD263" s="232"/>
      <c r="AE263" s="232"/>
      <c r="AF263" s="232"/>
    </row>
    <row r="264" spans="1:32" ht="16" x14ac:dyDescent="0.5">
      <c r="A264" s="235"/>
      <c r="B264" s="234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176"/>
      <c r="W264" s="233"/>
      <c r="X264" s="232"/>
      <c r="Y264" s="232"/>
      <c r="Z264" s="232"/>
      <c r="AA264" s="232"/>
      <c r="AB264" s="232"/>
      <c r="AC264" s="232"/>
      <c r="AD264" s="232"/>
      <c r="AE264" s="232"/>
      <c r="AF264" s="232"/>
    </row>
    <row r="265" spans="1:32" ht="16" x14ac:dyDescent="0.5">
      <c r="A265" s="235"/>
      <c r="B265" s="234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176"/>
      <c r="W265" s="233"/>
      <c r="X265" s="232"/>
      <c r="Y265" s="232"/>
      <c r="Z265" s="232"/>
      <c r="AA265" s="232"/>
      <c r="AB265" s="232"/>
      <c r="AC265" s="232"/>
      <c r="AD265" s="232"/>
      <c r="AE265" s="232"/>
      <c r="AF265" s="232"/>
    </row>
    <row r="266" spans="1:32" ht="16" x14ac:dyDescent="0.5">
      <c r="A266" s="235"/>
      <c r="B266" s="234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176"/>
      <c r="W266" s="233"/>
      <c r="X266" s="232"/>
      <c r="Y266" s="232"/>
      <c r="Z266" s="232"/>
      <c r="AA266" s="232"/>
      <c r="AB266" s="232"/>
      <c r="AC266" s="232"/>
      <c r="AD266" s="232"/>
      <c r="AE266" s="232"/>
      <c r="AF266" s="232"/>
    </row>
    <row r="267" spans="1:32" ht="16" x14ac:dyDescent="0.5">
      <c r="A267" s="235"/>
      <c r="B267" s="234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176"/>
      <c r="W267" s="233"/>
      <c r="X267" s="232"/>
      <c r="Y267" s="232"/>
      <c r="Z267" s="232"/>
      <c r="AA267" s="232"/>
      <c r="AB267" s="232"/>
      <c r="AC267" s="232"/>
      <c r="AD267" s="232"/>
      <c r="AE267" s="232"/>
      <c r="AF267" s="232"/>
    </row>
    <row r="268" spans="1:32" ht="16" x14ac:dyDescent="0.5">
      <c r="A268" s="235"/>
      <c r="B268" s="234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176"/>
      <c r="W268" s="233"/>
      <c r="X268" s="232"/>
      <c r="Y268" s="232"/>
      <c r="Z268" s="232"/>
      <c r="AA268" s="232"/>
      <c r="AB268" s="232"/>
      <c r="AC268" s="232"/>
      <c r="AD268" s="232"/>
      <c r="AE268" s="232"/>
      <c r="AF268" s="232"/>
    </row>
    <row r="269" spans="1:32" ht="16" x14ac:dyDescent="0.5">
      <c r="A269" s="235"/>
      <c r="B269" s="234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176"/>
      <c r="W269" s="233"/>
      <c r="X269" s="232"/>
      <c r="Y269" s="232"/>
      <c r="Z269" s="232"/>
      <c r="AA269" s="232"/>
      <c r="AB269" s="232"/>
      <c r="AC269" s="232"/>
      <c r="AD269" s="232"/>
      <c r="AE269" s="232"/>
      <c r="AF269" s="232"/>
    </row>
    <row r="270" spans="1:32" ht="16" x14ac:dyDescent="0.5">
      <c r="A270" s="235"/>
      <c r="B270" s="234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176"/>
      <c r="W270" s="233"/>
      <c r="X270" s="232"/>
      <c r="Y270" s="232"/>
      <c r="Z270" s="232"/>
      <c r="AA270" s="232"/>
      <c r="AB270" s="232"/>
      <c r="AC270" s="232"/>
      <c r="AD270" s="232"/>
      <c r="AE270" s="232"/>
      <c r="AF270" s="232"/>
    </row>
    <row r="271" spans="1:32" ht="16" x14ac:dyDescent="0.5">
      <c r="A271" s="235"/>
      <c r="B271" s="234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176"/>
      <c r="W271" s="233"/>
      <c r="X271" s="232"/>
      <c r="Y271" s="232"/>
      <c r="Z271" s="232"/>
      <c r="AA271" s="232"/>
      <c r="AB271" s="232"/>
      <c r="AC271" s="232"/>
      <c r="AD271" s="232"/>
      <c r="AE271" s="232"/>
      <c r="AF271" s="232"/>
    </row>
    <row r="272" spans="1:32" ht="16" x14ac:dyDescent="0.5">
      <c r="A272" s="235"/>
      <c r="B272" s="234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176"/>
      <c r="W272" s="233"/>
      <c r="X272" s="232"/>
      <c r="Y272" s="232"/>
      <c r="Z272" s="232"/>
      <c r="AA272" s="232"/>
      <c r="AB272" s="232"/>
      <c r="AC272" s="232"/>
      <c r="AD272" s="232"/>
      <c r="AE272" s="232"/>
      <c r="AF272" s="232"/>
    </row>
    <row r="273" spans="1:32" ht="16" x14ac:dyDescent="0.5">
      <c r="A273" s="235"/>
      <c r="B273" s="234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176"/>
      <c r="W273" s="233"/>
      <c r="X273" s="232"/>
      <c r="Y273" s="232"/>
      <c r="Z273" s="232"/>
      <c r="AA273" s="232"/>
      <c r="AB273" s="232"/>
      <c r="AC273" s="232"/>
      <c r="AD273" s="232"/>
      <c r="AE273" s="232"/>
      <c r="AF273" s="232"/>
    </row>
    <row r="274" spans="1:32" ht="16" x14ac:dyDescent="0.5">
      <c r="A274" s="235"/>
      <c r="B274" s="234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176"/>
      <c r="W274" s="233"/>
      <c r="X274" s="232"/>
      <c r="Y274" s="232"/>
      <c r="Z274" s="232"/>
      <c r="AA274" s="232"/>
      <c r="AB274" s="232"/>
      <c r="AC274" s="232"/>
      <c r="AD274" s="232"/>
      <c r="AE274" s="232"/>
      <c r="AF274" s="232"/>
    </row>
    <row r="275" spans="1:32" ht="16" x14ac:dyDescent="0.5">
      <c r="A275" s="235"/>
      <c r="B275" s="234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176"/>
      <c r="W275" s="233"/>
      <c r="X275" s="232"/>
      <c r="Y275" s="232"/>
      <c r="Z275" s="232"/>
      <c r="AA275" s="232"/>
      <c r="AB275" s="232"/>
      <c r="AC275" s="232"/>
      <c r="AD275" s="232"/>
      <c r="AE275" s="232"/>
      <c r="AF275" s="232"/>
    </row>
    <row r="276" spans="1:32" ht="16" x14ac:dyDescent="0.5">
      <c r="A276" s="235"/>
      <c r="B276" s="234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176"/>
      <c r="W276" s="233"/>
      <c r="X276" s="232"/>
      <c r="Y276" s="232"/>
      <c r="Z276" s="232"/>
      <c r="AA276" s="232"/>
      <c r="AB276" s="232"/>
      <c r="AC276" s="232"/>
      <c r="AD276" s="232"/>
      <c r="AE276" s="232"/>
      <c r="AF276" s="232"/>
    </row>
    <row r="277" spans="1:32" ht="16" x14ac:dyDescent="0.5">
      <c r="A277" s="235"/>
      <c r="B277" s="234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176"/>
      <c r="W277" s="233"/>
      <c r="X277" s="232"/>
      <c r="Y277" s="232"/>
      <c r="Z277" s="232"/>
      <c r="AA277" s="232"/>
      <c r="AB277" s="232"/>
      <c r="AC277" s="232"/>
      <c r="AD277" s="232"/>
      <c r="AE277" s="232"/>
      <c r="AF277" s="232"/>
    </row>
    <row r="278" spans="1:32" ht="16" x14ac:dyDescent="0.5">
      <c r="A278" s="235"/>
      <c r="B278" s="234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176"/>
      <c r="W278" s="233"/>
      <c r="X278" s="232"/>
      <c r="Y278" s="232"/>
      <c r="Z278" s="232"/>
      <c r="AA278" s="232"/>
      <c r="AB278" s="232"/>
      <c r="AC278" s="232"/>
      <c r="AD278" s="232"/>
      <c r="AE278" s="232"/>
      <c r="AF278" s="232"/>
    </row>
    <row r="279" spans="1:32" ht="16" x14ac:dyDescent="0.5">
      <c r="A279" s="235"/>
      <c r="B279" s="234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176"/>
      <c r="W279" s="233"/>
      <c r="X279" s="232"/>
      <c r="Y279" s="232"/>
      <c r="Z279" s="232"/>
      <c r="AA279" s="232"/>
      <c r="AB279" s="232"/>
      <c r="AC279" s="232"/>
      <c r="AD279" s="232"/>
      <c r="AE279" s="232"/>
      <c r="AF279" s="232"/>
    </row>
    <row r="280" spans="1:32" ht="16" x14ac:dyDescent="0.5">
      <c r="A280" s="235"/>
      <c r="B280" s="234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176"/>
      <c r="W280" s="233"/>
      <c r="X280" s="232"/>
      <c r="Y280" s="232"/>
      <c r="Z280" s="232"/>
      <c r="AA280" s="232"/>
      <c r="AB280" s="232"/>
      <c r="AC280" s="232"/>
      <c r="AD280" s="232"/>
      <c r="AE280" s="232"/>
      <c r="AF280" s="232"/>
    </row>
    <row r="281" spans="1:32" ht="16" x14ac:dyDescent="0.5">
      <c r="A281" s="235"/>
      <c r="B281" s="234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176"/>
      <c r="W281" s="233"/>
      <c r="X281" s="232"/>
      <c r="Y281" s="232"/>
      <c r="Z281" s="232"/>
      <c r="AA281" s="232"/>
      <c r="AB281" s="232"/>
      <c r="AC281" s="232"/>
      <c r="AD281" s="232"/>
      <c r="AE281" s="232"/>
      <c r="AF281" s="232"/>
    </row>
    <row r="282" spans="1:32" ht="16" x14ac:dyDescent="0.5">
      <c r="A282" s="235"/>
      <c r="B282" s="234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176"/>
      <c r="W282" s="233"/>
      <c r="X282" s="232"/>
      <c r="Y282" s="232"/>
      <c r="Z282" s="232"/>
      <c r="AA282" s="232"/>
      <c r="AB282" s="232"/>
      <c r="AC282" s="232"/>
      <c r="AD282" s="232"/>
      <c r="AE282" s="232"/>
      <c r="AF282" s="232"/>
    </row>
    <row r="283" spans="1:32" ht="16" x14ac:dyDescent="0.5">
      <c r="A283" s="235"/>
      <c r="B283" s="234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176"/>
      <c r="W283" s="233"/>
      <c r="X283" s="232"/>
      <c r="Y283" s="232"/>
      <c r="Z283" s="232"/>
      <c r="AA283" s="232"/>
      <c r="AB283" s="232"/>
      <c r="AC283" s="232"/>
      <c r="AD283" s="232"/>
      <c r="AE283" s="232"/>
      <c r="AF283" s="232"/>
    </row>
    <row r="284" spans="1:32" ht="16" x14ac:dyDescent="0.5">
      <c r="A284" s="235"/>
      <c r="B284" s="234"/>
      <c r="C284" s="232"/>
      <c r="D284" s="232"/>
      <c r="E284" s="232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176"/>
      <c r="W284" s="233"/>
      <c r="X284" s="232"/>
      <c r="Y284" s="232"/>
      <c r="Z284" s="232"/>
      <c r="AA284" s="232"/>
      <c r="AB284" s="232"/>
      <c r="AC284" s="232"/>
      <c r="AD284" s="232"/>
      <c r="AE284" s="232"/>
      <c r="AF284" s="232"/>
    </row>
    <row r="285" spans="1:32" ht="16" x14ac:dyDescent="0.5">
      <c r="A285" s="235"/>
      <c r="B285" s="234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176"/>
      <c r="W285" s="233"/>
      <c r="X285" s="232"/>
      <c r="Y285" s="232"/>
      <c r="Z285" s="232"/>
      <c r="AA285" s="232"/>
      <c r="AB285" s="232"/>
      <c r="AC285" s="232"/>
      <c r="AD285" s="232"/>
      <c r="AE285" s="232"/>
      <c r="AF285" s="232"/>
    </row>
    <row r="286" spans="1:32" ht="16" x14ac:dyDescent="0.5">
      <c r="A286" s="235"/>
      <c r="B286" s="234"/>
      <c r="C286" s="232"/>
      <c r="D286" s="232"/>
      <c r="E286" s="232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  <c r="V286" s="176"/>
      <c r="W286" s="233"/>
      <c r="X286" s="232"/>
      <c r="Y286" s="232"/>
      <c r="Z286" s="232"/>
      <c r="AA286" s="232"/>
      <c r="AB286" s="232"/>
      <c r="AC286" s="232"/>
      <c r="AD286" s="232"/>
      <c r="AE286" s="232"/>
      <c r="AF286" s="232"/>
    </row>
    <row r="287" spans="1:32" ht="16" x14ac:dyDescent="0.5">
      <c r="A287" s="235"/>
      <c r="B287" s="234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176"/>
      <c r="W287" s="233"/>
      <c r="X287" s="232"/>
      <c r="Y287" s="232"/>
      <c r="Z287" s="232"/>
      <c r="AA287" s="232"/>
      <c r="AB287" s="232"/>
      <c r="AC287" s="232"/>
      <c r="AD287" s="232"/>
      <c r="AE287" s="232"/>
      <c r="AF287" s="232"/>
    </row>
    <row r="288" spans="1:32" ht="16" x14ac:dyDescent="0.5">
      <c r="A288" s="235"/>
      <c r="B288" s="234"/>
      <c r="C288" s="232"/>
      <c r="D288" s="232"/>
      <c r="E288" s="232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176"/>
      <c r="W288" s="233"/>
      <c r="X288" s="232"/>
      <c r="Y288" s="232"/>
      <c r="Z288" s="232"/>
      <c r="AA288" s="232"/>
      <c r="AB288" s="232"/>
      <c r="AC288" s="232"/>
      <c r="AD288" s="232"/>
      <c r="AE288" s="232"/>
      <c r="AF288" s="232"/>
    </row>
    <row r="289" spans="1:32" ht="16" x14ac:dyDescent="0.5">
      <c r="A289" s="235"/>
      <c r="B289" s="234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176"/>
      <c r="W289" s="233"/>
      <c r="X289" s="232"/>
      <c r="Y289" s="232"/>
      <c r="Z289" s="232"/>
      <c r="AA289" s="232"/>
      <c r="AB289" s="232"/>
      <c r="AC289" s="232"/>
      <c r="AD289" s="232"/>
      <c r="AE289" s="232"/>
      <c r="AF289" s="232"/>
    </row>
    <row r="290" spans="1:32" ht="16" x14ac:dyDescent="0.5">
      <c r="A290" s="235"/>
      <c r="B290" s="234"/>
      <c r="C290" s="232"/>
      <c r="D290" s="232"/>
      <c r="E290" s="232"/>
      <c r="F290" s="232"/>
      <c r="G290" s="232"/>
      <c r="H290" s="232"/>
      <c r="I290" s="232"/>
      <c r="J290" s="232"/>
      <c r="K290" s="232"/>
      <c r="L290" s="232"/>
      <c r="M290" s="232"/>
      <c r="N290" s="232"/>
      <c r="O290" s="232"/>
      <c r="P290" s="232"/>
      <c r="Q290" s="232"/>
      <c r="R290" s="232"/>
      <c r="S290" s="232"/>
      <c r="T290" s="232"/>
      <c r="U290" s="232"/>
      <c r="V290" s="176"/>
      <c r="W290" s="233"/>
      <c r="X290" s="232"/>
      <c r="Y290" s="232"/>
      <c r="Z290" s="232"/>
      <c r="AA290" s="232"/>
      <c r="AB290" s="232"/>
      <c r="AC290" s="232"/>
      <c r="AD290" s="232"/>
      <c r="AE290" s="232"/>
      <c r="AF290" s="232"/>
    </row>
    <row r="291" spans="1:32" ht="16" x14ac:dyDescent="0.5">
      <c r="A291" s="235"/>
      <c r="B291" s="234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176"/>
      <c r="W291" s="233"/>
      <c r="X291" s="232"/>
      <c r="Y291" s="232"/>
      <c r="Z291" s="232"/>
      <c r="AA291" s="232"/>
      <c r="AB291" s="232"/>
      <c r="AC291" s="232"/>
      <c r="AD291" s="232"/>
      <c r="AE291" s="232"/>
      <c r="AF291" s="232"/>
    </row>
    <row r="292" spans="1:32" ht="16" x14ac:dyDescent="0.5">
      <c r="A292" s="235"/>
      <c r="B292" s="234"/>
      <c r="C292" s="232"/>
      <c r="D292" s="232"/>
      <c r="E292" s="232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176"/>
      <c r="W292" s="233"/>
      <c r="X292" s="232"/>
      <c r="Y292" s="232"/>
      <c r="Z292" s="232"/>
      <c r="AA292" s="232"/>
      <c r="AB292" s="232"/>
      <c r="AC292" s="232"/>
      <c r="AD292" s="232"/>
      <c r="AE292" s="232"/>
      <c r="AF292" s="232"/>
    </row>
    <row r="293" spans="1:32" ht="16" x14ac:dyDescent="0.5">
      <c r="A293" s="235"/>
      <c r="B293" s="234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176"/>
      <c r="W293" s="233"/>
      <c r="X293" s="232"/>
      <c r="Y293" s="232"/>
      <c r="Z293" s="232"/>
      <c r="AA293" s="232"/>
      <c r="AB293" s="232"/>
      <c r="AC293" s="232"/>
      <c r="AD293" s="232"/>
      <c r="AE293" s="232"/>
      <c r="AF293" s="232"/>
    </row>
    <row r="294" spans="1:32" ht="16" x14ac:dyDescent="0.5">
      <c r="A294" s="235"/>
      <c r="B294" s="234"/>
      <c r="C294" s="232"/>
      <c r="D294" s="232"/>
      <c r="E294" s="232"/>
      <c r="F294" s="232"/>
      <c r="G294" s="232"/>
      <c r="H294" s="232"/>
      <c r="I294" s="232"/>
      <c r="J294" s="232"/>
      <c r="K294" s="232"/>
      <c r="L294" s="232"/>
      <c r="M294" s="232"/>
      <c r="N294" s="232"/>
      <c r="O294" s="232"/>
      <c r="P294" s="232"/>
      <c r="Q294" s="232"/>
      <c r="R294" s="232"/>
      <c r="S294" s="232"/>
      <c r="T294" s="232"/>
      <c r="U294" s="232"/>
      <c r="V294" s="176"/>
      <c r="W294" s="233"/>
      <c r="X294" s="232"/>
      <c r="Y294" s="232"/>
      <c r="Z294" s="232"/>
      <c r="AA294" s="232"/>
      <c r="AB294" s="232"/>
      <c r="AC294" s="232"/>
      <c r="AD294" s="232"/>
      <c r="AE294" s="232"/>
      <c r="AF294" s="232"/>
    </row>
    <row r="295" spans="1:32" ht="16" x14ac:dyDescent="0.5">
      <c r="A295" s="235"/>
      <c r="B295" s="234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2"/>
      <c r="R295" s="232"/>
      <c r="S295" s="232"/>
      <c r="T295" s="232"/>
      <c r="U295" s="232"/>
      <c r="V295" s="176"/>
      <c r="W295" s="233"/>
      <c r="X295" s="232"/>
      <c r="Y295" s="232"/>
      <c r="Z295" s="232"/>
      <c r="AA295" s="232"/>
      <c r="AB295" s="232"/>
      <c r="AC295" s="232"/>
      <c r="AD295" s="232"/>
      <c r="AE295" s="232"/>
      <c r="AF295" s="232"/>
    </row>
    <row r="296" spans="1:32" ht="16" x14ac:dyDescent="0.5">
      <c r="A296" s="235"/>
      <c r="B296" s="234"/>
      <c r="C296" s="232"/>
      <c r="D296" s="232"/>
      <c r="E296" s="232"/>
      <c r="F296" s="232"/>
      <c r="G296" s="23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2"/>
      <c r="T296" s="232"/>
      <c r="U296" s="232"/>
      <c r="V296" s="176"/>
      <c r="W296" s="233"/>
      <c r="X296" s="232"/>
      <c r="Y296" s="232"/>
      <c r="Z296" s="232"/>
      <c r="AA296" s="232"/>
      <c r="AB296" s="232"/>
      <c r="AC296" s="232"/>
      <c r="AD296" s="232"/>
      <c r="AE296" s="232"/>
      <c r="AF296" s="232"/>
    </row>
    <row r="297" spans="1:32" ht="16" x14ac:dyDescent="0.5">
      <c r="A297" s="235"/>
      <c r="B297" s="234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2"/>
      <c r="T297" s="232"/>
      <c r="U297" s="232"/>
      <c r="V297" s="176"/>
      <c r="W297" s="233"/>
      <c r="X297" s="232"/>
      <c r="Y297" s="232"/>
      <c r="Z297" s="232"/>
      <c r="AA297" s="232"/>
      <c r="AB297" s="232"/>
      <c r="AC297" s="232"/>
      <c r="AD297" s="232"/>
      <c r="AE297" s="232"/>
      <c r="AF297" s="232"/>
    </row>
    <row r="298" spans="1:32" ht="16" x14ac:dyDescent="0.5">
      <c r="A298" s="235"/>
      <c r="B298" s="234"/>
      <c r="C298" s="232"/>
      <c r="D298" s="232"/>
      <c r="E298" s="232"/>
      <c r="F298" s="232"/>
      <c r="G298" s="232"/>
      <c r="H298" s="232"/>
      <c r="I298" s="232"/>
      <c r="J298" s="232"/>
      <c r="K298" s="232"/>
      <c r="L298" s="232"/>
      <c r="M298" s="232"/>
      <c r="N298" s="232"/>
      <c r="O298" s="232"/>
      <c r="P298" s="232"/>
      <c r="Q298" s="232"/>
      <c r="R298" s="232"/>
      <c r="S298" s="232"/>
      <c r="T298" s="232"/>
      <c r="U298" s="232"/>
      <c r="V298" s="176"/>
      <c r="W298" s="233"/>
      <c r="X298" s="232"/>
      <c r="Y298" s="232"/>
      <c r="Z298" s="232"/>
      <c r="AA298" s="232"/>
      <c r="AB298" s="232"/>
      <c r="AC298" s="232"/>
      <c r="AD298" s="232"/>
      <c r="AE298" s="232"/>
      <c r="AF298" s="232"/>
    </row>
    <row r="299" spans="1:32" ht="16" x14ac:dyDescent="0.5">
      <c r="A299" s="235"/>
      <c r="B299" s="234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2"/>
      <c r="R299" s="232"/>
      <c r="S299" s="232"/>
      <c r="T299" s="232"/>
      <c r="U299" s="232"/>
      <c r="V299" s="176"/>
      <c r="W299" s="233"/>
      <c r="X299" s="232"/>
      <c r="Y299" s="232"/>
      <c r="Z299" s="232"/>
      <c r="AA299" s="232"/>
      <c r="AB299" s="232"/>
      <c r="AC299" s="232"/>
      <c r="AD299" s="232"/>
      <c r="AE299" s="232"/>
      <c r="AF299" s="232"/>
    </row>
    <row r="300" spans="1:32" ht="16" x14ac:dyDescent="0.5">
      <c r="A300" s="235"/>
      <c r="B300" s="234"/>
      <c r="C300" s="232"/>
      <c r="D300" s="232"/>
      <c r="E300" s="232"/>
      <c r="F300" s="232"/>
      <c r="G300" s="232"/>
      <c r="H300" s="232"/>
      <c r="I300" s="232"/>
      <c r="J300" s="232"/>
      <c r="K300" s="232"/>
      <c r="L300" s="232"/>
      <c r="M300" s="232"/>
      <c r="N300" s="232"/>
      <c r="O300" s="232"/>
      <c r="P300" s="232"/>
      <c r="Q300" s="232"/>
      <c r="R300" s="232"/>
      <c r="S300" s="232"/>
      <c r="T300" s="232"/>
      <c r="U300" s="232"/>
      <c r="V300" s="176"/>
      <c r="W300" s="233"/>
      <c r="X300" s="232"/>
      <c r="Y300" s="232"/>
      <c r="Z300" s="232"/>
      <c r="AA300" s="232"/>
      <c r="AB300" s="232"/>
      <c r="AC300" s="232"/>
      <c r="AD300" s="232"/>
      <c r="AE300" s="232"/>
      <c r="AF300" s="232"/>
    </row>
    <row r="301" spans="1:32" ht="16" x14ac:dyDescent="0.5">
      <c r="A301" s="235"/>
      <c r="B301" s="234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2"/>
      <c r="R301" s="232"/>
      <c r="S301" s="232"/>
      <c r="T301" s="232"/>
      <c r="U301" s="232"/>
      <c r="V301" s="176"/>
      <c r="W301" s="233"/>
      <c r="X301" s="232"/>
      <c r="Y301" s="232"/>
      <c r="Z301" s="232"/>
      <c r="AA301" s="232"/>
      <c r="AB301" s="232"/>
      <c r="AC301" s="232"/>
      <c r="AD301" s="232"/>
      <c r="AE301" s="232"/>
      <c r="AF301" s="232"/>
    </row>
    <row r="302" spans="1:32" ht="16" x14ac:dyDescent="0.5">
      <c r="A302" s="235"/>
      <c r="B302" s="234"/>
      <c r="C302" s="232"/>
      <c r="D302" s="232"/>
      <c r="E302" s="232"/>
      <c r="F302" s="232"/>
      <c r="G302" s="232"/>
      <c r="H302" s="232"/>
      <c r="I302" s="232"/>
      <c r="J302" s="232"/>
      <c r="K302" s="232"/>
      <c r="L302" s="232"/>
      <c r="M302" s="232"/>
      <c r="N302" s="232"/>
      <c r="O302" s="232"/>
      <c r="P302" s="232"/>
      <c r="Q302" s="232"/>
      <c r="R302" s="232"/>
      <c r="S302" s="232"/>
      <c r="T302" s="232"/>
      <c r="U302" s="232"/>
      <c r="V302" s="176"/>
      <c r="W302" s="233"/>
      <c r="X302" s="232"/>
      <c r="Y302" s="232"/>
      <c r="Z302" s="232"/>
      <c r="AA302" s="232"/>
      <c r="AB302" s="232"/>
      <c r="AC302" s="232"/>
      <c r="AD302" s="232"/>
      <c r="AE302" s="232"/>
      <c r="AF302" s="232"/>
    </row>
    <row r="303" spans="1:32" ht="16" x14ac:dyDescent="0.5">
      <c r="A303" s="235"/>
      <c r="B303" s="234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2"/>
      <c r="R303" s="232"/>
      <c r="S303" s="232"/>
      <c r="T303" s="232"/>
      <c r="U303" s="232"/>
      <c r="V303" s="176"/>
      <c r="W303" s="233"/>
      <c r="X303" s="232"/>
      <c r="Y303" s="232"/>
      <c r="Z303" s="232"/>
      <c r="AA303" s="232"/>
      <c r="AB303" s="232"/>
      <c r="AC303" s="232"/>
      <c r="AD303" s="232"/>
      <c r="AE303" s="232"/>
      <c r="AF303" s="232"/>
    </row>
    <row r="304" spans="1:32" ht="16" x14ac:dyDescent="0.5">
      <c r="A304" s="235"/>
      <c r="B304" s="234"/>
      <c r="C304" s="232"/>
      <c r="D304" s="232"/>
      <c r="E304" s="232"/>
      <c r="F304" s="232"/>
      <c r="G304" s="232"/>
      <c r="H304" s="232"/>
      <c r="I304" s="232"/>
      <c r="J304" s="232"/>
      <c r="K304" s="232"/>
      <c r="L304" s="232"/>
      <c r="M304" s="232"/>
      <c r="N304" s="232"/>
      <c r="O304" s="232"/>
      <c r="P304" s="232"/>
      <c r="Q304" s="232"/>
      <c r="R304" s="232"/>
      <c r="S304" s="232"/>
      <c r="T304" s="232"/>
      <c r="U304" s="232"/>
      <c r="V304" s="176"/>
      <c r="W304" s="233"/>
      <c r="X304" s="232"/>
      <c r="Y304" s="232"/>
      <c r="Z304" s="232"/>
      <c r="AA304" s="232"/>
      <c r="AB304" s="232"/>
      <c r="AC304" s="232"/>
      <c r="AD304" s="232"/>
      <c r="AE304" s="232"/>
      <c r="AF304" s="232"/>
    </row>
    <row r="305" spans="1:32" ht="16" x14ac:dyDescent="0.5">
      <c r="A305" s="235"/>
      <c r="B305" s="234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2"/>
      <c r="R305" s="232"/>
      <c r="S305" s="232"/>
      <c r="T305" s="232"/>
      <c r="U305" s="232"/>
      <c r="V305" s="176"/>
      <c r="W305" s="233"/>
      <c r="X305" s="232"/>
      <c r="Y305" s="232"/>
      <c r="Z305" s="232"/>
      <c r="AA305" s="232"/>
      <c r="AB305" s="232"/>
      <c r="AC305" s="232"/>
      <c r="AD305" s="232"/>
      <c r="AE305" s="232"/>
      <c r="AF305" s="232"/>
    </row>
    <row r="306" spans="1:32" ht="16" x14ac:dyDescent="0.5">
      <c r="A306" s="235"/>
      <c r="B306" s="234"/>
      <c r="C306" s="232"/>
      <c r="D306" s="232"/>
      <c r="E306" s="232"/>
      <c r="F306" s="232"/>
      <c r="G306" s="232"/>
      <c r="H306" s="232"/>
      <c r="I306" s="232"/>
      <c r="J306" s="232"/>
      <c r="K306" s="232"/>
      <c r="L306" s="232"/>
      <c r="M306" s="232"/>
      <c r="N306" s="232"/>
      <c r="O306" s="232"/>
      <c r="P306" s="232"/>
      <c r="Q306" s="232"/>
      <c r="R306" s="232"/>
      <c r="S306" s="232"/>
      <c r="T306" s="232"/>
      <c r="U306" s="232"/>
      <c r="V306" s="176"/>
      <c r="W306" s="233"/>
      <c r="X306" s="232"/>
      <c r="Y306" s="232"/>
      <c r="Z306" s="232"/>
      <c r="AA306" s="232"/>
      <c r="AB306" s="232"/>
      <c r="AC306" s="232"/>
      <c r="AD306" s="232"/>
      <c r="AE306" s="232"/>
      <c r="AF306" s="232"/>
    </row>
  </sheetData>
  <mergeCells count="48">
    <mergeCell ref="A6:A7"/>
    <mergeCell ref="E2:E3"/>
    <mergeCell ref="F2:F3"/>
    <mergeCell ref="G2:G3"/>
    <mergeCell ref="H2:H3"/>
    <mergeCell ref="B2:B3"/>
    <mergeCell ref="A2:A3"/>
    <mergeCell ref="C2:C3"/>
    <mergeCell ref="D2:D3"/>
    <mergeCell ref="A4:A5"/>
    <mergeCell ref="N2:N3"/>
    <mergeCell ref="O2:O3"/>
    <mergeCell ref="I2:I3"/>
    <mergeCell ref="J2:J3"/>
    <mergeCell ref="K2:K3"/>
    <mergeCell ref="L2:L3"/>
    <mergeCell ref="A8:A9"/>
    <mergeCell ref="W1:AA1"/>
    <mergeCell ref="V2:AA2"/>
    <mergeCell ref="Q2:Q3"/>
    <mergeCell ref="R2:R3"/>
    <mergeCell ref="S2:S3"/>
    <mergeCell ref="T2:T3"/>
    <mergeCell ref="U2:U3"/>
    <mergeCell ref="P2:P3"/>
    <mergeCell ref="M2:M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46:A47"/>
    <mergeCell ref="A48:A49"/>
    <mergeCell ref="A50:A51"/>
    <mergeCell ref="A52:A53"/>
    <mergeCell ref="A34:A35"/>
    <mergeCell ref="A36:A37"/>
    <mergeCell ref="A38:A39"/>
    <mergeCell ref="A40:A41"/>
    <mergeCell ref="A42:A43"/>
    <mergeCell ref="A44:A45"/>
  </mergeCells>
  <phoneticPr fontId="2"/>
  <pageMargins left="0.78740157480314965" right="0.35433070866141736" top="0.78740157480314965" bottom="0.78740157480314965" header="0.51181102362204722" footer="0.51181102362204722"/>
  <pageSetup paperSize="9" scale="95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view="pageBreakPreview" zoomScaleNormal="25" workbookViewId="0">
      <pane xSplit="1" ySplit="5" topLeftCell="B9" activePane="bottomRight" state="frozen"/>
      <selection activeCell="B14" sqref="B14:U14"/>
      <selection pane="topRight" activeCell="B14" sqref="B14:U14"/>
      <selection pane="bottomLeft" activeCell="B14" sqref="B14:U14"/>
      <selection pane="bottomRight" activeCell="B14" sqref="B14:U14"/>
    </sheetView>
  </sheetViews>
  <sheetFormatPr defaultColWidth="9" defaultRowHeight="13" x14ac:dyDescent="0.2"/>
  <cols>
    <col min="1" max="1" width="16.26953125" style="331" customWidth="1"/>
    <col min="2" max="2" width="7.6328125" style="329" customWidth="1"/>
    <col min="3" max="3" width="7.6328125" style="330" customWidth="1"/>
    <col min="4" max="4" width="7.6328125" style="329" customWidth="1"/>
    <col min="5" max="5" width="7.6328125" style="330" customWidth="1"/>
    <col min="6" max="6" width="7.6328125" style="329" customWidth="1"/>
    <col min="7" max="7" width="7.6328125" style="330" customWidth="1"/>
    <col min="8" max="8" width="7.6328125" style="329" customWidth="1"/>
    <col min="9" max="9" width="7.6328125" style="330" customWidth="1"/>
    <col min="10" max="10" width="7.6328125" style="329" customWidth="1"/>
    <col min="11" max="11" width="7.6328125" style="330" customWidth="1"/>
    <col min="12" max="12" width="7.6328125" style="329" customWidth="1"/>
    <col min="13" max="13" width="7.6328125" style="330" customWidth="1"/>
    <col min="14" max="14" width="7.6328125" style="329" customWidth="1"/>
    <col min="15" max="15" width="7.6328125" style="330" customWidth="1"/>
    <col min="16" max="16" width="7.6328125" style="329" customWidth="1"/>
    <col min="17" max="17" width="7.6328125" style="330" customWidth="1"/>
    <col min="18" max="18" width="7.6328125" style="329" customWidth="1"/>
    <col min="19" max="19" width="7.6328125" style="330" customWidth="1"/>
    <col min="20" max="20" width="7.6328125" style="329" customWidth="1"/>
    <col min="21" max="21" width="7.6328125" style="330" customWidth="1"/>
    <col min="22" max="22" width="18.453125" style="174" customWidth="1"/>
    <col min="23" max="23" width="5.90625" style="173" customWidth="1"/>
    <col min="24" max="16384" width="9" style="329"/>
  </cols>
  <sheetData>
    <row r="1" spans="1:24" s="377" customFormat="1" ht="15" customHeight="1" x14ac:dyDescent="0.5">
      <c r="A1" s="227" t="s">
        <v>146</v>
      </c>
      <c r="B1" s="224"/>
      <c r="C1" s="379"/>
      <c r="D1" s="224"/>
      <c r="E1" s="379"/>
      <c r="F1" s="224"/>
      <c r="G1" s="379"/>
      <c r="H1" s="224"/>
      <c r="I1" s="379"/>
      <c r="J1" s="224"/>
      <c r="K1" s="379"/>
      <c r="L1" s="224"/>
      <c r="M1" s="379"/>
      <c r="N1" s="224"/>
      <c r="O1" s="379"/>
      <c r="P1" s="224"/>
      <c r="Q1" s="379"/>
      <c r="R1" s="226"/>
      <c r="S1" s="379"/>
      <c r="T1" s="378" t="s">
        <v>145</v>
      </c>
      <c r="U1" s="378"/>
      <c r="V1" s="224"/>
      <c r="W1" s="223"/>
      <c r="X1" s="222"/>
    </row>
    <row r="2" spans="1:24" ht="23.25" customHeight="1" x14ac:dyDescent="0.5">
      <c r="A2" s="376"/>
      <c r="B2" s="375" t="s">
        <v>144</v>
      </c>
      <c r="C2" s="374"/>
      <c r="D2" s="216" t="s">
        <v>143</v>
      </c>
      <c r="E2" s="373"/>
      <c r="F2" s="372" t="s">
        <v>142</v>
      </c>
      <c r="G2" s="371"/>
      <c r="H2" s="216" t="s">
        <v>141</v>
      </c>
      <c r="I2" s="215"/>
      <c r="J2" s="216" t="s">
        <v>122</v>
      </c>
      <c r="K2" s="215"/>
      <c r="L2" s="216" t="s">
        <v>140</v>
      </c>
      <c r="M2" s="215"/>
      <c r="N2" s="216" t="s">
        <v>139</v>
      </c>
      <c r="O2" s="215"/>
      <c r="P2" s="216" t="s">
        <v>138</v>
      </c>
      <c r="Q2" s="215"/>
      <c r="R2" s="216" t="s">
        <v>137</v>
      </c>
      <c r="S2" s="370"/>
      <c r="T2" s="216" t="s">
        <v>136</v>
      </c>
      <c r="U2" s="215"/>
      <c r="V2" s="360"/>
      <c r="W2" s="181"/>
      <c r="X2" s="41"/>
    </row>
    <row r="3" spans="1:24" ht="25.5" customHeight="1" x14ac:dyDescent="0.5">
      <c r="A3" s="369"/>
      <c r="B3" s="368"/>
      <c r="C3" s="367"/>
      <c r="D3" s="366"/>
      <c r="E3" s="365"/>
      <c r="F3" s="364"/>
      <c r="G3" s="363"/>
      <c r="H3" s="364"/>
      <c r="I3" s="363"/>
      <c r="J3" s="362"/>
      <c r="K3" s="361"/>
      <c r="L3" s="362"/>
      <c r="M3" s="361"/>
      <c r="N3" s="362"/>
      <c r="O3" s="361"/>
      <c r="P3" s="362"/>
      <c r="Q3" s="361"/>
      <c r="R3" s="364"/>
      <c r="S3" s="363"/>
      <c r="T3" s="362"/>
      <c r="U3" s="361"/>
      <c r="V3" s="360"/>
      <c r="W3" s="181"/>
      <c r="X3" s="41"/>
    </row>
    <row r="4" spans="1:24" ht="33" customHeight="1" x14ac:dyDescent="0.5">
      <c r="A4" s="359"/>
      <c r="B4" s="358" t="s">
        <v>135</v>
      </c>
      <c r="C4" s="357" t="s">
        <v>88</v>
      </c>
      <c r="D4" s="358" t="s">
        <v>135</v>
      </c>
      <c r="E4" s="357" t="s">
        <v>88</v>
      </c>
      <c r="F4" s="358" t="s">
        <v>135</v>
      </c>
      <c r="G4" s="357" t="s">
        <v>88</v>
      </c>
      <c r="H4" s="358" t="s">
        <v>135</v>
      </c>
      <c r="I4" s="357" t="s">
        <v>88</v>
      </c>
      <c r="J4" s="358" t="s">
        <v>135</v>
      </c>
      <c r="K4" s="357" t="s">
        <v>88</v>
      </c>
      <c r="L4" s="358" t="s">
        <v>135</v>
      </c>
      <c r="M4" s="357" t="s">
        <v>88</v>
      </c>
      <c r="N4" s="358" t="s">
        <v>135</v>
      </c>
      <c r="O4" s="357" t="s">
        <v>88</v>
      </c>
      <c r="P4" s="358" t="s">
        <v>135</v>
      </c>
      <c r="Q4" s="357" t="s">
        <v>88</v>
      </c>
      <c r="R4" s="358" t="s">
        <v>135</v>
      </c>
      <c r="S4" s="357" t="s">
        <v>88</v>
      </c>
      <c r="T4" s="358" t="s">
        <v>135</v>
      </c>
      <c r="U4" s="357" t="s">
        <v>88</v>
      </c>
      <c r="V4" s="356" t="s">
        <v>134</v>
      </c>
      <c r="W4" s="181"/>
      <c r="X4" s="4"/>
    </row>
    <row r="5" spans="1:24" s="353" customFormat="1" ht="16.5" customHeight="1" x14ac:dyDescent="0.5">
      <c r="A5" s="210" t="s">
        <v>28</v>
      </c>
      <c r="B5" s="42">
        <v>108.8</v>
      </c>
      <c r="C5" s="354">
        <v>2.0328849028400597</v>
      </c>
      <c r="D5" s="42">
        <v>1134.3</v>
      </c>
      <c r="E5" s="354">
        <v>21.193946188340806</v>
      </c>
      <c r="F5" s="355">
        <v>2495.4</v>
      </c>
      <c r="G5" s="354">
        <v>46.625560538116595</v>
      </c>
      <c r="H5" s="355">
        <v>2475.1999999999998</v>
      </c>
      <c r="I5" s="354">
        <v>46.248131539611357</v>
      </c>
      <c r="J5" s="355">
        <v>3694.6</v>
      </c>
      <c r="K5" s="354">
        <v>69.032137518684607</v>
      </c>
      <c r="L5" s="355">
        <v>2507.9</v>
      </c>
      <c r="M5" s="354">
        <v>46.859118086696562</v>
      </c>
      <c r="N5" s="355">
        <v>214.9</v>
      </c>
      <c r="O5" s="354">
        <v>4.0153213751868462</v>
      </c>
      <c r="P5" s="355">
        <v>1382.4</v>
      </c>
      <c r="Q5" s="354">
        <v>25.829596412556054</v>
      </c>
      <c r="R5" s="355">
        <v>1</v>
      </c>
      <c r="S5" s="354">
        <v>1.8684603886397609E-2</v>
      </c>
      <c r="T5" s="355">
        <v>862.5</v>
      </c>
      <c r="U5" s="354">
        <v>16.115470852017935</v>
      </c>
      <c r="V5" s="124">
        <v>5348768</v>
      </c>
      <c r="W5" s="207"/>
      <c r="X5" s="4"/>
    </row>
    <row r="6" spans="1:24" s="351" customFormat="1" ht="33" customHeight="1" x14ac:dyDescent="0.2">
      <c r="A6" s="39" t="s">
        <v>27</v>
      </c>
      <c r="B6" s="38">
        <f>SUM(B7,B16)</f>
        <v>3</v>
      </c>
      <c r="C6" s="38">
        <f>IF(B6="-","-",B6/$V6*100000)</f>
        <v>0.79006623388594077</v>
      </c>
      <c r="D6" s="38">
        <f>SUM(D7,D16)</f>
        <v>66</v>
      </c>
      <c r="E6" s="38">
        <f>IF(D6="-","-",D6/$V6*100000)</f>
        <v>17.381457145490696</v>
      </c>
      <c r="F6" s="38">
        <f>SUM(F7,F16)</f>
        <v>168</v>
      </c>
      <c r="G6" s="38">
        <f>IF(F6="-","-",F6/$V6*100000)</f>
        <v>44.24370909761268</v>
      </c>
      <c r="H6" s="38">
        <f>SUM(H7,H16)</f>
        <v>162</v>
      </c>
      <c r="I6" s="38">
        <f>IF(H6="-","-",H6/$V6*100000)</f>
        <v>42.663576629840797</v>
      </c>
      <c r="J6" s="38">
        <f>SUM(J7,J16)</f>
        <v>264</v>
      </c>
      <c r="K6" s="38">
        <f>IF(J6="-","-",J6/$V6*100000)</f>
        <v>69.525828581962784</v>
      </c>
      <c r="L6" s="38">
        <f>SUM(L7,L16)</f>
        <v>173</v>
      </c>
      <c r="M6" s="38">
        <f>IF(L6="-","-",L6/$V6*100000)</f>
        <v>45.560486154089254</v>
      </c>
      <c r="N6" s="38">
        <f>SUM(N7,N16)</f>
        <v>20</v>
      </c>
      <c r="O6" s="38">
        <f>IF(N6="-","-",N6/$V6*100000)</f>
        <v>5.2671082259062718</v>
      </c>
      <c r="P6" s="38">
        <f>SUM(P7,P16)</f>
        <v>65</v>
      </c>
      <c r="Q6" s="38">
        <f>IF(P6="-","-",P6/$V6*100000)</f>
        <v>17.118101734195385</v>
      </c>
      <c r="R6" s="38" t="s">
        <v>2</v>
      </c>
      <c r="S6" s="38" t="s">
        <v>2</v>
      </c>
      <c r="T6" s="38">
        <f>SUM(T7,T16)</f>
        <v>76</v>
      </c>
      <c r="U6" s="38">
        <f>IF(T6="-","-",T6/$V6*100000)</f>
        <v>20.015011258443835</v>
      </c>
      <c r="V6" s="112">
        <v>379715</v>
      </c>
      <c r="W6" s="205"/>
      <c r="X6" s="36"/>
    </row>
    <row r="7" spans="1:24" ht="13.5" customHeight="1" x14ac:dyDescent="0.5">
      <c r="A7" s="30" t="s">
        <v>26</v>
      </c>
      <c r="B7" s="29" t="str">
        <f>IF(SUM(B8:B15)=0,"-",SUM(B8:B15))</f>
        <v>-</v>
      </c>
      <c r="C7" s="350" t="str">
        <f>IF(B7="-","-",B7/$V7*100000)</f>
        <v>-</v>
      </c>
      <c r="D7" s="29" t="str">
        <f>IF(SUM(D8:D15)=0,"-",SUM(D8:D15))</f>
        <v>-</v>
      </c>
      <c r="E7" s="350" t="str">
        <f>IF(D7="-","-",D7/$V7*100000)</f>
        <v>-</v>
      </c>
      <c r="F7" s="29" t="str">
        <f>IF(SUM(F8:F15)=0,"-",SUM(F8:F15))</f>
        <v>-</v>
      </c>
      <c r="G7" s="350" t="str">
        <f>IF(F7="-","-",F7/$V7*100000)</f>
        <v>-</v>
      </c>
      <c r="H7" s="29" t="str">
        <f>IF(SUM(H8:H15)=0,"-",SUM(H8:H15))</f>
        <v>-</v>
      </c>
      <c r="I7" s="350" t="str">
        <f>IF(H7="-","-",H7/$V7*100000)</f>
        <v>-</v>
      </c>
      <c r="J7" s="29" t="str">
        <f>IF(SUM(J8:J15)=0,"-",SUM(J8:J15))</f>
        <v>-</v>
      </c>
      <c r="K7" s="350" t="str">
        <f>IF(J7="-","-",J7/$V7*100000)</f>
        <v>-</v>
      </c>
      <c r="L7" s="29" t="str">
        <f>IF(SUM(L8:L15)=0,"-",SUM(L8:L15))</f>
        <v>-</v>
      </c>
      <c r="M7" s="350" t="str">
        <f>IF(L7="-","-",L7/$V7*100000)</f>
        <v>-</v>
      </c>
      <c r="N7" s="29" t="str">
        <f>IF(SUM(N8:N15)=0,"-",SUM(N8:N15))</f>
        <v>-</v>
      </c>
      <c r="O7" s="350" t="str">
        <f>IF(N7="-","-",N7/$V7*100000)</f>
        <v>-</v>
      </c>
      <c r="P7" s="29" t="str">
        <f>IF(SUM(P8:P15)=0,"-",SUM(P8:P15))</f>
        <v>-</v>
      </c>
      <c r="Q7" s="350" t="str">
        <f>IF(P7="-","-",P7/$V7*100000)</f>
        <v>-</v>
      </c>
      <c r="R7" s="29" t="str">
        <f>IF(SUM(R8:R15)=0,"-",SUM(R8:R15))</f>
        <v>-</v>
      </c>
      <c r="S7" s="350" t="str">
        <f>IF(R7="-","-",R7/$V7*100000)</f>
        <v>-</v>
      </c>
      <c r="T7" s="29" t="str">
        <f>IF(SUM(T8:T15)=0,"-",SUM(T8:T15))</f>
        <v>-</v>
      </c>
      <c r="U7" s="350" t="str">
        <f>IF(T7="-","-",T7/$V7*100000)</f>
        <v>-</v>
      </c>
      <c r="V7" s="337">
        <v>115178</v>
      </c>
      <c r="W7" s="181"/>
      <c r="X7" s="4"/>
    </row>
    <row r="8" spans="1:24" ht="13.5" customHeight="1" x14ac:dyDescent="0.5">
      <c r="A8" s="28" t="s">
        <v>25</v>
      </c>
      <c r="B8" s="104" t="s">
        <v>16</v>
      </c>
      <c r="C8" s="349" t="str">
        <f>IF(B8="-","-",B8/$V8*100000)</f>
        <v>-</v>
      </c>
      <c r="D8" s="104" t="s">
        <v>16</v>
      </c>
      <c r="E8" s="349" t="str">
        <f>IF(D8="-","-",D8/$V8*100000)</f>
        <v>-</v>
      </c>
      <c r="F8" s="104" t="s">
        <v>16</v>
      </c>
      <c r="G8" s="349" t="str">
        <f>IF(F8="-","-",F8/$V8*100000)</f>
        <v>-</v>
      </c>
      <c r="H8" s="104" t="s">
        <v>16</v>
      </c>
      <c r="I8" s="349" t="str">
        <f>IF(H8="-","-",H8/$V8*100000)</f>
        <v>-</v>
      </c>
      <c r="J8" s="104" t="s">
        <v>16</v>
      </c>
      <c r="K8" s="349" t="str">
        <f>IF(J8="-","-",J8/$V8*100000)</f>
        <v>-</v>
      </c>
      <c r="L8" s="104" t="s">
        <v>16</v>
      </c>
      <c r="M8" s="349" t="str">
        <f>IF(L8="-","-",L8/$V8*100000)</f>
        <v>-</v>
      </c>
      <c r="N8" s="23" t="s">
        <v>16</v>
      </c>
      <c r="O8" s="349" t="str">
        <f>IF(N8="-","-",N8/$V8*100000)</f>
        <v>-</v>
      </c>
      <c r="P8" s="104" t="s">
        <v>16</v>
      </c>
      <c r="Q8" s="349" t="str">
        <f>IF(P8="-","-",P8/$V8*100000)</f>
        <v>-</v>
      </c>
      <c r="R8" s="23" t="s">
        <v>16</v>
      </c>
      <c r="S8" s="349" t="str">
        <f>IF(R8="-","-",R8/$V8*100000)</f>
        <v>-</v>
      </c>
      <c r="T8" s="104" t="s">
        <v>16</v>
      </c>
      <c r="U8" s="349" t="str">
        <f>IF(T8="-","-",T8/$V8*100000)</f>
        <v>-</v>
      </c>
      <c r="V8" s="337">
        <v>46299</v>
      </c>
      <c r="W8" s="181"/>
      <c r="X8" s="4"/>
    </row>
    <row r="9" spans="1:24" ht="13.5" customHeight="1" x14ac:dyDescent="0.5">
      <c r="A9" s="27" t="s">
        <v>24</v>
      </c>
      <c r="B9" s="104" t="s">
        <v>16</v>
      </c>
      <c r="C9" s="349" t="str">
        <f>IF(B9="-","-",B9/$V9*100000)</f>
        <v>-</v>
      </c>
      <c r="D9" s="104" t="s">
        <v>16</v>
      </c>
      <c r="E9" s="349" t="str">
        <f>IF(D9="-","-",D9/$V9*100000)</f>
        <v>-</v>
      </c>
      <c r="F9" s="104" t="s">
        <v>16</v>
      </c>
      <c r="G9" s="349" t="str">
        <f>IF(F9="-","-",F9/$V9*100000)</f>
        <v>-</v>
      </c>
      <c r="H9" s="104" t="s">
        <v>16</v>
      </c>
      <c r="I9" s="349" t="str">
        <f>IF(H9="-","-",H9/$V9*100000)</f>
        <v>-</v>
      </c>
      <c r="J9" s="104" t="s">
        <v>16</v>
      </c>
      <c r="K9" s="349" t="str">
        <f>IF(J9="-","-",J9/$V9*100000)</f>
        <v>-</v>
      </c>
      <c r="L9" s="104" t="s">
        <v>16</v>
      </c>
      <c r="M9" s="349" t="str">
        <f>IF(L9="-","-",L9/$V9*100000)</f>
        <v>-</v>
      </c>
      <c r="N9" s="23" t="s">
        <v>16</v>
      </c>
      <c r="O9" s="349" t="str">
        <f>IF(N9="-","-",N9/$V9*100000)</f>
        <v>-</v>
      </c>
      <c r="P9" s="104" t="s">
        <v>16</v>
      </c>
      <c r="Q9" s="349" t="str">
        <f>IF(P9="-","-",P9/$V9*100000)</f>
        <v>-</v>
      </c>
      <c r="R9" s="23" t="s">
        <v>16</v>
      </c>
      <c r="S9" s="349" t="str">
        <f>IF(R9="-","-",R9/$V9*100000)</f>
        <v>-</v>
      </c>
      <c r="T9" s="104" t="s">
        <v>16</v>
      </c>
      <c r="U9" s="349" t="str">
        <f>IF(T9="-","-",T9/$V9*100000)</f>
        <v>-</v>
      </c>
      <c r="V9" s="337">
        <v>7306</v>
      </c>
      <c r="W9" s="181"/>
      <c r="X9" s="4"/>
    </row>
    <row r="10" spans="1:24" ht="13.5" customHeight="1" x14ac:dyDescent="0.5">
      <c r="A10" s="27" t="s">
        <v>23</v>
      </c>
      <c r="B10" s="104" t="s">
        <v>16</v>
      </c>
      <c r="C10" s="349" t="str">
        <f>IF(B10="-","-",B10/$V10*100000)</f>
        <v>-</v>
      </c>
      <c r="D10" s="104" t="s">
        <v>16</v>
      </c>
      <c r="E10" s="349" t="str">
        <f>IF(D10="-","-",D10/$V10*100000)</f>
        <v>-</v>
      </c>
      <c r="F10" s="104" t="s">
        <v>16</v>
      </c>
      <c r="G10" s="349" t="str">
        <f>IF(F10="-","-",F10/$V10*100000)</f>
        <v>-</v>
      </c>
      <c r="H10" s="104" t="s">
        <v>16</v>
      </c>
      <c r="I10" s="349" t="str">
        <f>IF(H10="-","-",H10/$V10*100000)</f>
        <v>-</v>
      </c>
      <c r="J10" s="104" t="s">
        <v>16</v>
      </c>
      <c r="K10" s="349" t="str">
        <f>IF(J10="-","-",J10/$V10*100000)</f>
        <v>-</v>
      </c>
      <c r="L10" s="104" t="s">
        <v>16</v>
      </c>
      <c r="M10" s="349" t="str">
        <f>IF(L10="-","-",L10/$V10*100000)</f>
        <v>-</v>
      </c>
      <c r="N10" s="23" t="s">
        <v>16</v>
      </c>
      <c r="O10" s="349" t="str">
        <f>IF(N10="-","-",N10/$V10*100000)</f>
        <v>-</v>
      </c>
      <c r="P10" s="104" t="s">
        <v>16</v>
      </c>
      <c r="Q10" s="349" t="str">
        <f>IF(P10="-","-",P10/$V10*100000)</f>
        <v>-</v>
      </c>
      <c r="R10" s="23" t="s">
        <v>16</v>
      </c>
      <c r="S10" s="349" t="str">
        <f>IF(R10="-","-",R10/$V10*100000)</f>
        <v>-</v>
      </c>
      <c r="T10" s="104" t="s">
        <v>16</v>
      </c>
      <c r="U10" s="349" t="str">
        <f>IF(T10="-","-",T10/$V10*100000)</f>
        <v>-</v>
      </c>
      <c r="V10" s="337">
        <v>4392</v>
      </c>
      <c r="W10" s="181"/>
      <c r="X10" s="4"/>
    </row>
    <row r="11" spans="1:24" ht="13.5" customHeight="1" x14ac:dyDescent="0.5">
      <c r="A11" s="27" t="s">
        <v>22</v>
      </c>
      <c r="B11" s="104" t="s">
        <v>16</v>
      </c>
      <c r="C11" s="349" t="str">
        <f>IF(B11="-","-",B11/$V11*100000)</f>
        <v>-</v>
      </c>
      <c r="D11" s="104" t="s">
        <v>16</v>
      </c>
      <c r="E11" s="349" t="str">
        <f>IF(D11="-","-",D11/$V11*100000)</f>
        <v>-</v>
      </c>
      <c r="F11" s="104" t="s">
        <v>16</v>
      </c>
      <c r="G11" s="349" t="str">
        <f>IF(F11="-","-",F11/$V11*100000)</f>
        <v>-</v>
      </c>
      <c r="H11" s="104" t="s">
        <v>16</v>
      </c>
      <c r="I11" s="349" t="str">
        <f>IF(H11="-","-",H11/$V11*100000)</f>
        <v>-</v>
      </c>
      <c r="J11" s="104" t="s">
        <v>16</v>
      </c>
      <c r="K11" s="349" t="str">
        <f>IF(J11="-","-",J11/$V11*100000)</f>
        <v>-</v>
      </c>
      <c r="L11" s="104" t="s">
        <v>16</v>
      </c>
      <c r="M11" s="349" t="str">
        <f>IF(L11="-","-",L11/$V11*100000)</f>
        <v>-</v>
      </c>
      <c r="N11" s="23" t="s">
        <v>16</v>
      </c>
      <c r="O11" s="349" t="str">
        <f>IF(N11="-","-",N11/$V11*100000)</f>
        <v>-</v>
      </c>
      <c r="P11" s="104" t="s">
        <v>16</v>
      </c>
      <c r="Q11" s="349" t="str">
        <f>IF(P11="-","-",P11/$V11*100000)</f>
        <v>-</v>
      </c>
      <c r="R11" s="23" t="s">
        <v>16</v>
      </c>
      <c r="S11" s="349" t="str">
        <f>IF(R11="-","-",R11/$V11*100000)</f>
        <v>-</v>
      </c>
      <c r="T11" s="104" t="s">
        <v>16</v>
      </c>
      <c r="U11" s="349" t="str">
        <f>IF(T11="-","-",T11/$V11*100000)</f>
        <v>-</v>
      </c>
      <c r="V11" s="337">
        <v>4649</v>
      </c>
      <c r="W11" s="181"/>
      <c r="X11" s="4"/>
    </row>
    <row r="12" spans="1:24" ht="13.5" customHeight="1" x14ac:dyDescent="0.5">
      <c r="A12" s="27" t="s">
        <v>21</v>
      </c>
      <c r="B12" s="104" t="s">
        <v>16</v>
      </c>
      <c r="C12" s="349" t="str">
        <f>IF(B12="-","-",B12/$V12*100000)</f>
        <v>-</v>
      </c>
      <c r="D12" s="104" t="s">
        <v>16</v>
      </c>
      <c r="E12" s="349" t="str">
        <f>IF(D12="-","-",D12/$V12*100000)</f>
        <v>-</v>
      </c>
      <c r="F12" s="104" t="s">
        <v>16</v>
      </c>
      <c r="G12" s="349" t="str">
        <f>IF(F12="-","-",F12/$V12*100000)</f>
        <v>-</v>
      </c>
      <c r="H12" s="104" t="s">
        <v>16</v>
      </c>
      <c r="I12" s="349" t="str">
        <f>IF(H12="-","-",H12/$V12*100000)</f>
        <v>-</v>
      </c>
      <c r="J12" s="104" t="s">
        <v>16</v>
      </c>
      <c r="K12" s="349" t="str">
        <f>IF(J12="-","-",J12/$V12*100000)</f>
        <v>-</v>
      </c>
      <c r="L12" s="104" t="s">
        <v>16</v>
      </c>
      <c r="M12" s="349" t="str">
        <f>IF(L12="-","-",L12/$V12*100000)</f>
        <v>-</v>
      </c>
      <c r="N12" s="23" t="s">
        <v>16</v>
      </c>
      <c r="O12" s="349" t="str">
        <f>IF(N12="-","-",N12/$V12*100000)</f>
        <v>-</v>
      </c>
      <c r="P12" s="104" t="s">
        <v>16</v>
      </c>
      <c r="Q12" s="349" t="str">
        <f>IF(P12="-","-",P12/$V12*100000)</f>
        <v>-</v>
      </c>
      <c r="R12" s="23" t="s">
        <v>16</v>
      </c>
      <c r="S12" s="349" t="str">
        <f>IF(R12="-","-",R12/$V12*100000)</f>
        <v>-</v>
      </c>
      <c r="T12" s="104" t="s">
        <v>16</v>
      </c>
      <c r="U12" s="349" t="str">
        <f>IF(T12="-","-",T12/$V12*100000)</f>
        <v>-</v>
      </c>
      <c r="V12" s="337">
        <v>4527</v>
      </c>
      <c r="W12" s="181"/>
      <c r="X12" s="4"/>
    </row>
    <row r="13" spans="1:24" ht="13.5" customHeight="1" x14ac:dyDescent="0.5">
      <c r="A13" s="27" t="s">
        <v>20</v>
      </c>
      <c r="B13" s="104" t="s">
        <v>16</v>
      </c>
      <c r="C13" s="349" t="str">
        <f>IF(B13="-","-",B13/$V13*100000)</f>
        <v>-</v>
      </c>
      <c r="D13" s="104" t="s">
        <v>16</v>
      </c>
      <c r="E13" s="349" t="str">
        <f>IF(D13="-","-",D13/$V13*100000)</f>
        <v>-</v>
      </c>
      <c r="F13" s="104" t="s">
        <v>16</v>
      </c>
      <c r="G13" s="349" t="str">
        <f>IF(F13="-","-",F13/$V13*100000)</f>
        <v>-</v>
      </c>
      <c r="H13" s="104" t="s">
        <v>16</v>
      </c>
      <c r="I13" s="349" t="str">
        <f>IF(H13="-","-",H13/$V13*100000)</f>
        <v>-</v>
      </c>
      <c r="J13" s="104" t="s">
        <v>16</v>
      </c>
      <c r="K13" s="349" t="str">
        <f>IF(J13="-","-",J13/$V13*100000)</f>
        <v>-</v>
      </c>
      <c r="L13" s="104" t="s">
        <v>16</v>
      </c>
      <c r="M13" s="349" t="str">
        <f>IF(L13="-","-",L13/$V13*100000)</f>
        <v>-</v>
      </c>
      <c r="N13" s="23" t="s">
        <v>16</v>
      </c>
      <c r="O13" s="349" t="str">
        <f>IF(N13="-","-",N13/$V13*100000)</f>
        <v>-</v>
      </c>
      <c r="P13" s="104" t="s">
        <v>16</v>
      </c>
      <c r="Q13" s="349" t="str">
        <f>IF(P13="-","-",P13/$V13*100000)</f>
        <v>-</v>
      </c>
      <c r="R13" s="23" t="s">
        <v>16</v>
      </c>
      <c r="S13" s="349" t="str">
        <f>IF(R13="-","-",R13/$V13*100000)</f>
        <v>-</v>
      </c>
      <c r="T13" s="104" t="s">
        <v>16</v>
      </c>
      <c r="U13" s="349" t="str">
        <f>IF(T13="-","-",T13/$V13*100000)</f>
        <v>-</v>
      </c>
      <c r="V13" s="337">
        <v>28087</v>
      </c>
      <c r="W13" s="181"/>
      <c r="X13" s="4"/>
    </row>
    <row r="14" spans="1:24" ht="13.5" customHeight="1" x14ac:dyDescent="0.5">
      <c r="A14" s="27" t="s">
        <v>19</v>
      </c>
      <c r="B14" s="104" t="s">
        <v>16</v>
      </c>
      <c r="C14" s="349" t="str">
        <f>IF(B14="-","-",B14/$V14*100000)</f>
        <v>-</v>
      </c>
      <c r="D14" s="104" t="s">
        <v>16</v>
      </c>
      <c r="E14" s="349" t="str">
        <f>IF(D14="-","-",D14/$V14*100000)</f>
        <v>-</v>
      </c>
      <c r="F14" s="104" t="s">
        <v>16</v>
      </c>
      <c r="G14" s="349" t="str">
        <f>IF(F14="-","-",F14/$V14*100000)</f>
        <v>-</v>
      </c>
      <c r="H14" s="104" t="s">
        <v>16</v>
      </c>
      <c r="I14" s="349" t="str">
        <f>IF(H14="-","-",H14/$V14*100000)</f>
        <v>-</v>
      </c>
      <c r="J14" s="104" t="s">
        <v>16</v>
      </c>
      <c r="K14" s="349" t="str">
        <f>IF(J14="-","-",J14/$V14*100000)</f>
        <v>-</v>
      </c>
      <c r="L14" s="104" t="s">
        <v>16</v>
      </c>
      <c r="M14" s="349" t="str">
        <f>IF(L14="-","-",L14/$V14*100000)</f>
        <v>-</v>
      </c>
      <c r="N14" s="23" t="s">
        <v>16</v>
      </c>
      <c r="O14" s="349" t="str">
        <f>IF(N14="-","-",N14/$V14*100000)</f>
        <v>-</v>
      </c>
      <c r="P14" s="104" t="s">
        <v>16</v>
      </c>
      <c r="Q14" s="349" t="str">
        <f>IF(P14="-","-",P14/$V14*100000)</f>
        <v>-</v>
      </c>
      <c r="R14" s="23" t="s">
        <v>16</v>
      </c>
      <c r="S14" s="349" t="str">
        <f>IF(R14="-","-",R14/$V14*100000)</f>
        <v>-</v>
      </c>
      <c r="T14" s="104" t="s">
        <v>16</v>
      </c>
      <c r="U14" s="349" t="str">
        <f>IF(T14="-","-",T14/$V14*100000)</f>
        <v>-</v>
      </c>
      <c r="V14" s="337">
        <v>4161</v>
      </c>
      <c r="W14" s="181"/>
      <c r="X14" s="4"/>
    </row>
    <row r="15" spans="1:24" ht="13.5" customHeight="1" x14ac:dyDescent="0.5">
      <c r="A15" s="25" t="s">
        <v>18</v>
      </c>
      <c r="B15" s="104" t="s">
        <v>16</v>
      </c>
      <c r="C15" s="349" t="str">
        <f>IF(B15="-","-",B15/$V15*100000)</f>
        <v>-</v>
      </c>
      <c r="D15" s="104" t="s">
        <v>16</v>
      </c>
      <c r="E15" s="349" t="str">
        <f>IF(D15="-","-",D15/$V15*100000)</f>
        <v>-</v>
      </c>
      <c r="F15" s="104" t="s">
        <v>16</v>
      </c>
      <c r="G15" s="349" t="str">
        <f>IF(F15="-","-",F15/$V15*100000)</f>
        <v>-</v>
      </c>
      <c r="H15" s="104" t="s">
        <v>16</v>
      </c>
      <c r="I15" s="349" t="str">
        <f>IF(H15="-","-",H15/$V15*100000)</f>
        <v>-</v>
      </c>
      <c r="J15" s="104" t="s">
        <v>16</v>
      </c>
      <c r="K15" s="349" t="str">
        <f>IF(J15="-","-",J15/$V15*100000)</f>
        <v>-</v>
      </c>
      <c r="L15" s="104" t="s">
        <v>16</v>
      </c>
      <c r="M15" s="349" t="str">
        <f>IF(L15="-","-",L15/$V15*100000)</f>
        <v>-</v>
      </c>
      <c r="N15" s="23" t="s">
        <v>16</v>
      </c>
      <c r="O15" s="349" t="str">
        <f>IF(N15="-","-",N15/$V15*100000)</f>
        <v>-</v>
      </c>
      <c r="P15" s="104" t="s">
        <v>16</v>
      </c>
      <c r="Q15" s="349" t="str">
        <f>IF(P15="-","-",P15/$V15*100000)</f>
        <v>-</v>
      </c>
      <c r="R15" s="23" t="s">
        <v>16</v>
      </c>
      <c r="S15" s="349" t="str">
        <f>IF(R15="-","-",R15/$V15*100000)</f>
        <v>-</v>
      </c>
      <c r="T15" s="104" t="s">
        <v>16</v>
      </c>
      <c r="U15" s="349" t="str">
        <f>IF(T15="-","-",T15/$V15*100000)</f>
        <v>-</v>
      </c>
      <c r="V15" s="337">
        <v>15757</v>
      </c>
      <c r="W15" s="181"/>
      <c r="X15" s="4"/>
    </row>
    <row r="16" spans="1:24" ht="13.5" customHeight="1" x14ac:dyDescent="0.5">
      <c r="A16" s="33" t="s">
        <v>17</v>
      </c>
      <c r="B16" s="29">
        <v>3</v>
      </c>
      <c r="C16" s="350">
        <f>IF(B16="-","-",B16/$V16*100000)</f>
        <v>1.1448633796366967</v>
      </c>
      <c r="D16" s="29">
        <v>66</v>
      </c>
      <c r="E16" s="350">
        <f>IF(D16="-","-",D16/$V16*100000)</f>
        <v>25.186994352007325</v>
      </c>
      <c r="F16" s="29">
        <v>168</v>
      </c>
      <c r="G16" s="350">
        <f>IF(F16="-","-",F16/$V16*100000)</f>
        <v>64.112349259655005</v>
      </c>
      <c r="H16" s="29">
        <v>162</v>
      </c>
      <c r="I16" s="350">
        <f>IF(H16="-","-",H16/$V16*100000)</f>
        <v>61.82262250038162</v>
      </c>
      <c r="J16" s="29">
        <v>264</v>
      </c>
      <c r="K16" s="350">
        <f>IF(J16="-","-",J16/$V16*100000)</f>
        <v>100.7479774080293</v>
      </c>
      <c r="L16" s="29">
        <v>173</v>
      </c>
      <c r="M16" s="350">
        <f>IF(L16="-","-",L16/$V16*100000)</f>
        <v>66.020454892382844</v>
      </c>
      <c r="N16" s="29">
        <v>20</v>
      </c>
      <c r="O16" s="350">
        <f>IF(N16="-","-",N16/$V16*100000)</f>
        <v>7.6324225309113123</v>
      </c>
      <c r="P16" s="29">
        <v>65</v>
      </c>
      <c r="Q16" s="350">
        <f>IF(P16="-","-",P16/$V16*100000)</f>
        <v>24.805373225461761</v>
      </c>
      <c r="R16" s="29" t="s">
        <v>16</v>
      </c>
      <c r="S16" s="350" t="str">
        <f>IF(R16="-","-",R16/$V16*100000)</f>
        <v>-</v>
      </c>
      <c r="T16" s="29">
        <v>76</v>
      </c>
      <c r="U16" s="350">
        <f>IF(T16="-","-",T16/$V16*100000)</f>
        <v>29.003205617462985</v>
      </c>
      <c r="V16" s="103">
        <v>262040</v>
      </c>
      <c r="W16" s="181"/>
      <c r="X16" s="4"/>
    </row>
    <row r="17" spans="1:24" s="351" customFormat="1" ht="33" customHeight="1" x14ac:dyDescent="0.2">
      <c r="A17" s="31" t="s">
        <v>15</v>
      </c>
      <c r="B17" s="38">
        <f>B18</f>
        <v>1</v>
      </c>
      <c r="C17" s="352">
        <f>IF(B17="-","-",B17/$V17*100000)</f>
        <v>2.6962172072582167</v>
      </c>
      <c r="D17" s="38">
        <f>D18</f>
        <v>13</v>
      </c>
      <c r="E17" s="352">
        <f>IF(D17="-","-",D17/$V17*100000)</f>
        <v>35.050823694356822</v>
      </c>
      <c r="F17" s="38">
        <f>F18</f>
        <v>20</v>
      </c>
      <c r="G17" s="352">
        <f>IF(F17="-","-",F17/$V17*100000)</f>
        <v>53.924344145164341</v>
      </c>
      <c r="H17" s="38">
        <f>H18</f>
        <v>26</v>
      </c>
      <c r="I17" s="352">
        <f>IF(H17="-","-",H17/$V17*100000)</f>
        <v>70.101647388713644</v>
      </c>
      <c r="J17" s="38">
        <f>J18</f>
        <v>27</v>
      </c>
      <c r="K17" s="352">
        <f>IF(J17="-","-",J17/$V17*100000)</f>
        <v>72.797864595971859</v>
      </c>
      <c r="L17" s="38">
        <f>L18</f>
        <v>15</v>
      </c>
      <c r="M17" s="352">
        <f>IF(L17="-","-",L17/$V17*100000)</f>
        <v>40.443258108873252</v>
      </c>
      <c r="N17" s="38">
        <f>N18</f>
        <v>2</v>
      </c>
      <c r="O17" s="352">
        <f>IF(N17="-","-",N17/$V17*100000)</f>
        <v>5.3924344145164333</v>
      </c>
      <c r="P17" s="38">
        <f>P18</f>
        <v>12.9</v>
      </c>
      <c r="Q17" s="352">
        <f>IF(P17="-","-",P17/$V17*100000)</f>
        <v>34.781201973630992</v>
      </c>
      <c r="R17" s="38" t="str">
        <f>R18</f>
        <v>-</v>
      </c>
      <c r="S17" s="352" t="str">
        <f>IF(R17="-","-",R17/$V17*100000)</f>
        <v>-</v>
      </c>
      <c r="T17" s="38">
        <f>T18</f>
        <v>1</v>
      </c>
      <c r="U17" s="352">
        <f>IF(T17="-","-",T17/$V17*100000)</f>
        <v>2.6962172072582167</v>
      </c>
      <c r="V17" s="112">
        <v>37089</v>
      </c>
      <c r="W17" s="199"/>
      <c r="X17" s="36"/>
    </row>
    <row r="18" spans="1:24" ht="13.5" customHeight="1" x14ac:dyDescent="0.5">
      <c r="A18" s="30" t="s">
        <v>14</v>
      </c>
      <c r="B18" s="29">
        <v>1</v>
      </c>
      <c r="C18" s="350">
        <v>2.8</v>
      </c>
      <c r="D18" s="29">
        <v>13</v>
      </c>
      <c r="E18" s="350">
        <v>35.799999999999997</v>
      </c>
      <c r="F18" s="29">
        <v>20</v>
      </c>
      <c r="G18" s="350">
        <v>55.1</v>
      </c>
      <c r="H18" s="29">
        <v>26</v>
      </c>
      <c r="I18" s="350">
        <v>71.599999999999994</v>
      </c>
      <c r="J18" s="29">
        <v>27</v>
      </c>
      <c r="K18" s="350">
        <v>74.400000000000006</v>
      </c>
      <c r="L18" s="29">
        <v>15</v>
      </c>
      <c r="M18" s="350">
        <v>41.3</v>
      </c>
      <c r="N18" s="29">
        <v>2</v>
      </c>
      <c r="O18" s="350">
        <v>5.5</v>
      </c>
      <c r="P18" s="29">
        <v>12.9</v>
      </c>
      <c r="Q18" s="350">
        <v>35.5</v>
      </c>
      <c r="R18" s="29" t="s">
        <v>16</v>
      </c>
      <c r="S18" s="350" t="s">
        <v>16</v>
      </c>
      <c r="T18" s="29">
        <v>1</v>
      </c>
      <c r="U18" s="350">
        <v>2.8</v>
      </c>
      <c r="V18" s="103">
        <v>36300</v>
      </c>
      <c r="W18" s="181"/>
      <c r="X18" s="4"/>
    </row>
    <row r="19" spans="1:24" ht="13.5" customHeight="1" x14ac:dyDescent="0.5">
      <c r="A19" s="28" t="s">
        <v>13</v>
      </c>
      <c r="B19" s="23">
        <v>1</v>
      </c>
      <c r="C19" s="349">
        <v>5.9</v>
      </c>
      <c r="D19" s="23">
        <v>7</v>
      </c>
      <c r="E19" s="349">
        <v>41.4</v>
      </c>
      <c r="F19" s="23">
        <v>11</v>
      </c>
      <c r="G19" s="349">
        <v>65.099999999999994</v>
      </c>
      <c r="H19" s="23">
        <v>16</v>
      </c>
      <c r="I19" s="349">
        <v>94.7</v>
      </c>
      <c r="J19" s="23">
        <v>15</v>
      </c>
      <c r="K19" s="349">
        <v>88.8</v>
      </c>
      <c r="L19" s="23">
        <v>11</v>
      </c>
      <c r="M19" s="349">
        <v>65.099999999999994</v>
      </c>
      <c r="N19" s="23">
        <v>2</v>
      </c>
      <c r="O19" s="349">
        <v>11.8</v>
      </c>
      <c r="P19" s="23">
        <v>6</v>
      </c>
      <c r="Q19" s="349">
        <v>35.5</v>
      </c>
      <c r="R19" s="349" t="s">
        <v>16</v>
      </c>
      <c r="S19" s="349" t="s">
        <v>16</v>
      </c>
      <c r="T19" s="23">
        <v>1</v>
      </c>
      <c r="U19" s="349">
        <v>5.9</v>
      </c>
      <c r="V19" s="103">
        <v>16890</v>
      </c>
      <c r="W19" s="181"/>
      <c r="X19" s="4"/>
    </row>
    <row r="20" spans="1:24" ht="13.5" customHeight="1" x14ac:dyDescent="0.5">
      <c r="A20" s="27" t="s">
        <v>12</v>
      </c>
      <c r="B20" s="349" t="s">
        <v>16</v>
      </c>
      <c r="C20" s="349" t="s">
        <v>16</v>
      </c>
      <c r="D20" s="23">
        <v>1</v>
      </c>
      <c r="E20" s="349">
        <v>18</v>
      </c>
      <c r="F20" s="23">
        <v>2</v>
      </c>
      <c r="G20" s="349">
        <v>35.9</v>
      </c>
      <c r="H20" s="23">
        <v>3</v>
      </c>
      <c r="I20" s="349">
        <v>53.9</v>
      </c>
      <c r="J20" s="349" t="s">
        <v>16</v>
      </c>
      <c r="K20" s="349" t="s">
        <v>16</v>
      </c>
      <c r="L20" s="349" t="s">
        <v>16</v>
      </c>
      <c r="M20" s="349" t="s">
        <v>16</v>
      </c>
      <c r="N20" s="349" t="s">
        <v>16</v>
      </c>
      <c r="O20" s="349" t="s">
        <v>16</v>
      </c>
      <c r="P20" s="23">
        <v>0.9</v>
      </c>
      <c r="Q20" s="349">
        <v>16.2</v>
      </c>
      <c r="R20" s="349" t="s">
        <v>16</v>
      </c>
      <c r="S20" s="349" t="s">
        <v>16</v>
      </c>
      <c r="T20" s="349" t="s">
        <v>16</v>
      </c>
      <c r="U20" s="349" t="s">
        <v>16</v>
      </c>
      <c r="V20" s="103">
        <v>5570</v>
      </c>
      <c r="W20" s="181"/>
      <c r="X20" s="4"/>
    </row>
    <row r="21" spans="1:24" ht="13.5" customHeight="1" x14ac:dyDescent="0.5">
      <c r="A21" s="27" t="s">
        <v>11</v>
      </c>
      <c r="B21" s="349" t="s">
        <v>16</v>
      </c>
      <c r="C21" s="349" t="s">
        <v>16</v>
      </c>
      <c r="D21" s="23">
        <v>1</v>
      </c>
      <c r="E21" s="349">
        <v>18</v>
      </c>
      <c r="F21" s="23">
        <v>2</v>
      </c>
      <c r="G21" s="349">
        <v>36</v>
      </c>
      <c r="H21" s="23">
        <v>3</v>
      </c>
      <c r="I21" s="349">
        <v>54</v>
      </c>
      <c r="J21" s="23">
        <v>1</v>
      </c>
      <c r="K21" s="349">
        <v>18</v>
      </c>
      <c r="L21" s="23">
        <v>1</v>
      </c>
      <c r="M21" s="349">
        <v>18</v>
      </c>
      <c r="N21" s="349" t="s">
        <v>16</v>
      </c>
      <c r="O21" s="349" t="s">
        <v>16</v>
      </c>
      <c r="P21" s="23"/>
      <c r="Q21" s="349" t="s">
        <v>16</v>
      </c>
      <c r="R21" s="349" t="s">
        <v>16</v>
      </c>
      <c r="S21" s="349" t="s">
        <v>16</v>
      </c>
      <c r="T21" s="349" t="s">
        <v>16</v>
      </c>
      <c r="U21" s="349" t="s">
        <v>16</v>
      </c>
      <c r="V21" s="103">
        <v>5560</v>
      </c>
      <c r="W21" s="181"/>
      <c r="X21" s="4"/>
    </row>
    <row r="22" spans="1:24" ht="13.5" customHeight="1" x14ac:dyDescent="0.5">
      <c r="A22" s="25" t="s">
        <v>10</v>
      </c>
      <c r="B22" s="349" t="s">
        <v>16</v>
      </c>
      <c r="C22" s="349" t="s">
        <v>16</v>
      </c>
      <c r="D22" s="23">
        <v>4</v>
      </c>
      <c r="E22" s="349">
        <v>48.3</v>
      </c>
      <c r="F22" s="23">
        <v>5</v>
      </c>
      <c r="G22" s="349">
        <v>60.4</v>
      </c>
      <c r="H22" s="23">
        <v>4</v>
      </c>
      <c r="I22" s="349">
        <v>48.3</v>
      </c>
      <c r="J22" s="23">
        <v>11</v>
      </c>
      <c r="K22" s="349">
        <v>132.9</v>
      </c>
      <c r="L22" s="23">
        <v>3</v>
      </c>
      <c r="M22" s="349">
        <v>36.200000000000003</v>
      </c>
      <c r="N22" s="349" t="s">
        <v>16</v>
      </c>
      <c r="O22" s="349" t="s">
        <v>16</v>
      </c>
      <c r="P22" s="23">
        <v>6</v>
      </c>
      <c r="Q22" s="349">
        <v>72.5</v>
      </c>
      <c r="R22" s="349" t="s">
        <v>16</v>
      </c>
      <c r="S22" s="349" t="s">
        <v>16</v>
      </c>
      <c r="T22" s="349" t="s">
        <v>16</v>
      </c>
      <c r="U22" s="349" t="s">
        <v>16</v>
      </c>
      <c r="V22" s="103">
        <v>8280</v>
      </c>
      <c r="W22" s="181"/>
      <c r="X22" s="4"/>
    </row>
    <row r="23" spans="1:24" s="348" customFormat="1" ht="33" customHeight="1" x14ac:dyDescent="0.2">
      <c r="A23" s="102" t="s">
        <v>9</v>
      </c>
      <c r="B23" s="101" t="str">
        <f>B24</f>
        <v>-</v>
      </c>
      <c r="C23" s="101" t="str">
        <f>C24</f>
        <v>-</v>
      </c>
      <c r="D23" s="101">
        <f>D24</f>
        <v>6</v>
      </c>
      <c r="E23" s="100">
        <f>E24</f>
        <v>24.711696869851732</v>
      </c>
      <c r="F23" s="101">
        <f>F24</f>
        <v>9</v>
      </c>
      <c r="G23" s="100">
        <f>G24</f>
        <v>37.067545304777596</v>
      </c>
      <c r="H23" s="101">
        <f>H24</f>
        <v>10</v>
      </c>
      <c r="I23" s="100">
        <f>I24</f>
        <v>41.186161449752881</v>
      </c>
      <c r="J23" s="101">
        <f>J24</f>
        <v>2</v>
      </c>
      <c r="K23" s="100">
        <f>K24</f>
        <v>8.2372322899505761</v>
      </c>
      <c r="L23" s="101">
        <f>L24</f>
        <v>1</v>
      </c>
      <c r="M23" s="100">
        <f>M24</f>
        <v>4.1186161449752881</v>
      </c>
      <c r="N23" s="101" t="str">
        <f>N24</f>
        <v>-</v>
      </c>
      <c r="O23" s="101" t="str">
        <f>O24</f>
        <v>-</v>
      </c>
      <c r="P23" s="101" t="str">
        <f>P24</f>
        <v>-</v>
      </c>
      <c r="Q23" s="100" t="str">
        <f>Q24</f>
        <v>-</v>
      </c>
      <c r="R23" s="101" t="str">
        <f>R24</f>
        <v>-</v>
      </c>
      <c r="S23" s="101" t="str">
        <f>S24</f>
        <v>-</v>
      </c>
      <c r="T23" s="101" t="str">
        <f>T24</f>
        <v>-</v>
      </c>
      <c r="U23" s="101" t="str">
        <f>U24</f>
        <v>-</v>
      </c>
      <c r="V23" s="99">
        <v>23728</v>
      </c>
      <c r="W23" s="191"/>
      <c r="X23" s="190"/>
    </row>
    <row r="24" spans="1:24" s="342" customFormat="1" ht="13.5" customHeight="1" x14ac:dyDescent="0.5">
      <c r="A24" s="19" t="s">
        <v>8</v>
      </c>
      <c r="B24" s="346" t="str">
        <f>IF(SUM(B25:B44)=0,"-",SUM(B25:B44))</f>
        <v>-</v>
      </c>
      <c r="C24" s="345" t="str">
        <f>IF(B24="-","-",B24/$V24*100000)</f>
        <v>-</v>
      </c>
      <c r="D24" s="346">
        <f>IF(SUM(D25:D44)=0,"-",SUM(D25:D44))</f>
        <v>6</v>
      </c>
      <c r="E24" s="345">
        <f>IF(D24="-","-",D24/$V24*100000)</f>
        <v>24.711696869851732</v>
      </c>
      <c r="F24" s="346">
        <f>IF(SUM(F25:F44)=0,"-",SUM(F25:F44))</f>
        <v>9</v>
      </c>
      <c r="G24" s="347">
        <f>IF(F24="-","-",F24/$V24*100000)</f>
        <v>37.067545304777596</v>
      </c>
      <c r="H24" s="346">
        <f>IF(SUM(H25:H44)=0,"-",SUM(H25:H44))</f>
        <v>10</v>
      </c>
      <c r="I24" s="345">
        <f>IF(H24="-","-",H24/$V24*100000)</f>
        <v>41.186161449752881</v>
      </c>
      <c r="J24" s="346">
        <f>IF(SUM(J25:J44)=0,"-",SUM(J25:J44))</f>
        <v>2</v>
      </c>
      <c r="K24" s="345">
        <f>IF(J24="-","-",J24/$V24*100000)</f>
        <v>8.2372322899505761</v>
      </c>
      <c r="L24" s="346">
        <f>IF(SUM(L25:L44)=0,"-",SUM(L25:L44))</f>
        <v>1</v>
      </c>
      <c r="M24" s="345">
        <f>IF(L24="-","-",L24/$V24*100000)</f>
        <v>4.1186161449752881</v>
      </c>
      <c r="N24" s="346" t="str">
        <f>IF(SUM(N25:N44)=0,"-",SUM(N25:N44))</f>
        <v>-</v>
      </c>
      <c r="O24" s="345" t="str">
        <f>IF(N24="-","-",N24/$V24*100000)</f>
        <v>-</v>
      </c>
      <c r="P24" s="346" t="str">
        <f>IF(SUM(P25:P44)=0,"-",SUM(P25:P44))</f>
        <v>-</v>
      </c>
      <c r="Q24" s="345" t="str">
        <f>IF(P24="-","-",P24/$V24*100000)</f>
        <v>-</v>
      </c>
      <c r="R24" s="346" t="str">
        <f>IF(SUM(R25:R44)=0,"-",SUM(R25:R44))</f>
        <v>-</v>
      </c>
      <c r="S24" s="345" t="str">
        <f>IF(R24="-","-",R24/$V24*100000)</f>
        <v>-</v>
      </c>
      <c r="T24" s="346" t="str">
        <f>IF(SUM(T25:T44)=0,"-",SUM(T25:T44))</f>
        <v>-</v>
      </c>
      <c r="U24" s="345" t="str">
        <f>IF(T24="-","-",T24/$V24*100000)</f>
        <v>-</v>
      </c>
      <c r="V24" s="91">
        <v>24280</v>
      </c>
      <c r="W24" s="188"/>
      <c r="X24" s="9"/>
    </row>
    <row r="25" spans="1:24" s="342" customFormat="1" ht="13.5" customHeight="1" x14ac:dyDescent="0.5">
      <c r="A25" s="17" t="s">
        <v>7</v>
      </c>
      <c r="B25" s="12" t="s">
        <v>16</v>
      </c>
      <c r="C25" s="343" t="str">
        <f>IF(B25="-","-",B25/$V25*100000)</f>
        <v>-</v>
      </c>
      <c r="D25" s="12">
        <v>2</v>
      </c>
      <c r="E25" s="343">
        <f>IF(D25="-","-",D25/$V25*100000)</f>
        <v>23.80952380952381</v>
      </c>
      <c r="F25" s="12">
        <v>6</v>
      </c>
      <c r="G25" s="344">
        <f>IF(F25="-","-",F25/$V25*100000)</f>
        <v>71.428571428571431</v>
      </c>
      <c r="H25" s="12">
        <v>6</v>
      </c>
      <c r="I25" s="343">
        <f>IF(H25="-","-",H25/$V25*100000)</f>
        <v>71.428571428571431</v>
      </c>
      <c r="J25" s="12">
        <v>2</v>
      </c>
      <c r="K25" s="343">
        <f>IF(J25="-","-",J25/$V25*100000)</f>
        <v>23.80952380952381</v>
      </c>
      <c r="L25" s="12">
        <v>1</v>
      </c>
      <c r="M25" s="343">
        <f>IF(L25="-","-",L25/$V25*100000)</f>
        <v>11.904761904761905</v>
      </c>
      <c r="N25" s="12" t="s">
        <v>16</v>
      </c>
      <c r="O25" s="343" t="str">
        <f>IF(N25="-","-",N25/$V25*100000)</f>
        <v>-</v>
      </c>
      <c r="P25" s="12" t="s">
        <v>16</v>
      </c>
      <c r="Q25" s="343" t="str">
        <f>IF(P25="-","-",P25/$V25*100000)</f>
        <v>-</v>
      </c>
      <c r="R25" s="12" t="s">
        <v>16</v>
      </c>
      <c r="S25" s="343" t="str">
        <f>IF(R25="-","-",R25/$V25*100000)</f>
        <v>-</v>
      </c>
      <c r="T25" s="12" t="s">
        <v>16</v>
      </c>
      <c r="U25" s="343" t="str">
        <f>IF(T25="-","-",T25/$V25*100000)</f>
        <v>-</v>
      </c>
      <c r="V25" s="91">
        <v>8400</v>
      </c>
      <c r="W25" s="188"/>
      <c r="X25" s="9"/>
    </row>
    <row r="26" spans="1:24" s="342" customFormat="1" ht="13.5" customHeight="1" x14ac:dyDescent="0.5">
      <c r="A26" s="15" t="s">
        <v>6</v>
      </c>
      <c r="B26" s="12" t="s">
        <v>16</v>
      </c>
      <c r="C26" s="343" t="str">
        <f>IF(B26="-","-",B26/$V26*100000)</f>
        <v>-</v>
      </c>
      <c r="D26" s="12" t="s">
        <v>16</v>
      </c>
      <c r="E26" s="343" t="str">
        <f>IF(D26="-","-",D26/$V26*100000)</f>
        <v>-</v>
      </c>
      <c r="F26" s="12" t="s">
        <v>16</v>
      </c>
      <c r="G26" s="344" t="str">
        <f>IF(F26="-","-",F26/$V26*100000)</f>
        <v>-</v>
      </c>
      <c r="H26" s="12" t="s">
        <v>16</v>
      </c>
      <c r="I26" s="343" t="str">
        <f>IF(H26="-","-",H26/$V26*100000)</f>
        <v>-</v>
      </c>
      <c r="J26" s="12" t="s">
        <v>16</v>
      </c>
      <c r="K26" s="343" t="str">
        <f>IF(J26="-","-",J26/$V26*100000)</f>
        <v>-</v>
      </c>
      <c r="L26" s="12" t="s">
        <v>16</v>
      </c>
      <c r="M26" s="343" t="str">
        <f>IF(L26="-","-",L26/$V26*100000)</f>
        <v>-</v>
      </c>
      <c r="N26" s="12" t="s">
        <v>16</v>
      </c>
      <c r="O26" s="343" t="str">
        <f>IF(N26="-","-",N26/$V26*100000)</f>
        <v>-</v>
      </c>
      <c r="P26" s="12" t="s">
        <v>16</v>
      </c>
      <c r="Q26" s="343" t="str">
        <f>IF(P26="-","-",P26/$V26*100000)</f>
        <v>-</v>
      </c>
      <c r="R26" s="12" t="s">
        <v>16</v>
      </c>
      <c r="S26" s="343" t="str">
        <f>IF(R26="-","-",R26/$V26*100000)</f>
        <v>-</v>
      </c>
      <c r="T26" s="12" t="s">
        <v>16</v>
      </c>
      <c r="U26" s="343" t="str">
        <f>IF(T26="-","-",T26/$V26*100000)</f>
        <v>-</v>
      </c>
      <c r="V26" s="91">
        <v>4980</v>
      </c>
      <c r="W26" s="188"/>
      <c r="X26" s="9"/>
    </row>
    <row r="27" spans="1:24" s="342" customFormat="1" ht="13.5" customHeight="1" x14ac:dyDescent="0.5">
      <c r="A27" s="15" t="s">
        <v>5</v>
      </c>
      <c r="B27" s="12" t="s">
        <v>16</v>
      </c>
      <c r="C27" s="343" t="str">
        <f>IF(B27="-","-",B27/$V27*100000)</f>
        <v>-</v>
      </c>
      <c r="D27" s="12">
        <v>1</v>
      </c>
      <c r="E27" s="343">
        <f>IF(D27="-","-",D27/$V27*100000)</f>
        <v>24.509803921568626</v>
      </c>
      <c r="F27" s="12">
        <v>1</v>
      </c>
      <c r="G27" s="344">
        <f>IF(F27="-","-",F27/$V27*100000)</f>
        <v>24.509803921568626</v>
      </c>
      <c r="H27" s="12">
        <v>1</v>
      </c>
      <c r="I27" s="343">
        <f>IF(H27="-","-",H27/$V27*100000)</f>
        <v>24.509803921568626</v>
      </c>
      <c r="J27" s="12" t="s">
        <v>16</v>
      </c>
      <c r="K27" s="343" t="str">
        <f>IF(J27="-","-",J27/$V27*100000)</f>
        <v>-</v>
      </c>
      <c r="L27" s="12" t="s">
        <v>16</v>
      </c>
      <c r="M27" s="343" t="str">
        <f>IF(L27="-","-",L27/$V27*100000)</f>
        <v>-</v>
      </c>
      <c r="N27" s="12" t="s">
        <v>16</v>
      </c>
      <c r="O27" s="343" t="str">
        <f>IF(N27="-","-",N27/$V27*100000)</f>
        <v>-</v>
      </c>
      <c r="P27" s="12" t="s">
        <v>16</v>
      </c>
      <c r="Q27" s="343" t="str">
        <f>IF(P27="-","-",P27/$V27*100000)</f>
        <v>-</v>
      </c>
      <c r="R27" s="12" t="s">
        <v>16</v>
      </c>
      <c r="S27" s="343" t="str">
        <f>IF(R27="-","-",R27/$V27*100000)</f>
        <v>-</v>
      </c>
      <c r="T27" s="12" t="s">
        <v>16</v>
      </c>
      <c r="U27" s="343" t="str">
        <f>IF(T27="-","-",T27/$V27*100000)</f>
        <v>-</v>
      </c>
      <c r="V27" s="91">
        <v>4080</v>
      </c>
      <c r="W27" s="188"/>
      <c r="X27" s="9"/>
    </row>
    <row r="28" spans="1:24" s="342" customFormat="1" ht="13.5" customHeight="1" x14ac:dyDescent="0.5">
      <c r="A28" s="15" t="s">
        <v>4</v>
      </c>
      <c r="B28" s="12" t="s">
        <v>16</v>
      </c>
      <c r="C28" s="343" t="str">
        <f>IF(B28="-","-",B28/$V28*100000)</f>
        <v>-</v>
      </c>
      <c r="D28" s="12">
        <v>1</v>
      </c>
      <c r="E28" s="343">
        <f>IF(D28="-","-",D28/$V28*100000)</f>
        <v>24.813895781637719</v>
      </c>
      <c r="F28" s="12">
        <v>1</v>
      </c>
      <c r="G28" s="344">
        <f>IF(F28="-","-",F28/$V28*100000)</f>
        <v>24.813895781637719</v>
      </c>
      <c r="H28" s="12">
        <v>1</v>
      </c>
      <c r="I28" s="343">
        <f>IF(H28="-","-",H28/$V28*100000)</f>
        <v>24.813895781637719</v>
      </c>
      <c r="J28" s="12" t="s">
        <v>16</v>
      </c>
      <c r="K28" s="343" t="str">
        <f>IF(J28="-","-",J28/$V28*100000)</f>
        <v>-</v>
      </c>
      <c r="L28" s="12" t="s">
        <v>16</v>
      </c>
      <c r="M28" s="343" t="str">
        <f>IF(L28="-","-",L28/$V28*100000)</f>
        <v>-</v>
      </c>
      <c r="N28" s="12" t="s">
        <v>16</v>
      </c>
      <c r="O28" s="343" t="str">
        <f>IF(N28="-","-",N28/$V28*100000)</f>
        <v>-</v>
      </c>
      <c r="P28" s="12" t="s">
        <v>16</v>
      </c>
      <c r="Q28" s="343" t="str">
        <f>IF(P28="-","-",P28/$V28*100000)</f>
        <v>-</v>
      </c>
      <c r="R28" s="12" t="s">
        <v>16</v>
      </c>
      <c r="S28" s="343" t="str">
        <f>IF(R28="-","-",R28/$V28*100000)</f>
        <v>-</v>
      </c>
      <c r="T28" s="12" t="s">
        <v>16</v>
      </c>
      <c r="U28" s="343" t="str">
        <f>IF(T28="-","-",T28/$V28*100000)</f>
        <v>-</v>
      </c>
      <c r="V28" s="91">
        <v>4030</v>
      </c>
      <c r="W28" s="188"/>
      <c r="X28" s="9"/>
    </row>
    <row r="29" spans="1:24" s="342" customFormat="1" ht="13.5" customHeight="1" x14ac:dyDescent="0.5">
      <c r="A29" s="14" t="s">
        <v>3</v>
      </c>
      <c r="B29" s="12" t="s">
        <v>16</v>
      </c>
      <c r="C29" s="343" t="str">
        <f>IF(B29="-","-",B29/$V29*100000)</f>
        <v>-</v>
      </c>
      <c r="D29" s="12">
        <v>2</v>
      </c>
      <c r="E29" s="343">
        <f>IF(D29="-","-",D29/$V29*100000)</f>
        <v>71.68458781362007</v>
      </c>
      <c r="F29" s="12">
        <v>1</v>
      </c>
      <c r="G29" s="344">
        <f>IF(F29="-","-",F29/$V29*100000)</f>
        <v>35.842293906810035</v>
      </c>
      <c r="H29" s="12">
        <v>2</v>
      </c>
      <c r="I29" s="343">
        <f>IF(H29="-","-",H29/$V29*100000)</f>
        <v>71.68458781362007</v>
      </c>
      <c r="J29" s="12" t="s">
        <v>16</v>
      </c>
      <c r="K29" s="343" t="str">
        <f>IF(J29="-","-",J29/$V29*100000)</f>
        <v>-</v>
      </c>
      <c r="L29" s="12" t="s">
        <v>16</v>
      </c>
      <c r="M29" s="343" t="str">
        <f>IF(L29="-","-",L29/$V29*100000)</f>
        <v>-</v>
      </c>
      <c r="N29" s="12" t="s">
        <v>16</v>
      </c>
      <c r="O29" s="343" t="str">
        <f>IF(N29="-","-",N29/$V29*100000)</f>
        <v>-</v>
      </c>
      <c r="P29" s="12" t="s">
        <v>16</v>
      </c>
      <c r="Q29" s="343" t="str">
        <f>IF(P29="-","-",P29/$V29*100000)</f>
        <v>-</v>
      </c>
      <c r="R29" s="12" t="s">
        <v>16</v>
      </c>
      <c r="S29" s="343" t="str">
        <f>IF(R29="-","-",R29/$V29*100000)</f>
        <v>-</v>
      </c>
      <c r="T29" s="12" t="s">
        <v>16</v>
      </c>
      <c r="U29" s="343" t="str">
        <f>IF(T29="-","-",T29/$V29*100000)</f>
        <v>-</v>
      </c>
      <c r="V29" s="91">
        <v>2790</v>
      </c>
      <c r="W29" s="188"/>
      <c r="X29" s="9"/>
    </row>
    <row r="30" spans="1:24" ht="13.5" customHeight="1" x14ac:dyDescent="0.5">
      <c r="A30" s="341" t="s">
        <v>133</v>
      </c>
      <c r="B30" s="340"/>
      <c r="C30" s="338"/>
      <c r="D30" s="339"/>
      <c r="E30" s="338"/>
      <c r="F30" s="339"/>
      <c r="G30" s="338"/>
      <c r="H30" s="339"/>
      <c r="I30" s="338"/>
      <c r="J30" s="339"/>
      <c r="K30" s="338"/>
      <c r="L30" s="339"/>
      <c r="M30" s="338"/>
      <c r="N30" s="339"/>
      <c r="O30" s="338"/>
      <c r="P30" s="339"/>
      <c r="Q30" s="338"/>
      <c r="R30" s="339"/>
      <c r="S30" s="338"/>
      <c r="T30" s="339"/>
      <c r="U30" s="338"/>
      <c r="V30" s="337"/>
      <c r="W30" s="181"/>
      <c r="X30" s="4"/>
    </row>
    <row r="31" spans="1:24" ht="13.5" customHeight="1" x14ac:dyDescent="0.2">
      <c r="A31" s="336" t="s">
        <v>132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184"/>
      <c r="W31" s="181"/>
      <c r="X31" s="4"/>
    </row>
    <row r="32" spans="1:24" ht="16" x14ac:dyDescent="0.5">
      <c r="A32" s="179" t="s">
        <v>131</v>
      </c>
      <c r="B32" s="178"/>
      <c r="C32" s="334"/>
      <c r="D32" s="180"/>
      <c r="E32" s="335"/>
      <c r="F32" s="178"/>
      <c r="G32" s="334"/>
      <c r="H32" s="178"/>
      <c r="I32" s="334"/>
      <c r="J32" s="178"/>
      <c r="K32" s="334"/>
      <c r="L32" s="178"/>
      <c r="M32" s="334"/>
      <c r="N32" s="178"/>
      <c r="O32" s="334"/>
      <c r="P32" s="178"/>
      <c r="Q32" s="334"/>
      <c r="R32" s="177"/>
      <c r="S32" s="334"/>
      <c r="T32" s="178"/>
      <c r="U32" s="334"/>
      <c r="V32" s="176"/>
      <c r="W32" s="181"/>
      <c r="X32" s="4"/>
    </row>
    <row r="33" spans="1:24" ht="16" x14ac:dyDescent="0.5">
      <c r="A33" s="179"/>
      <c r="B33" s="178"/>
      <c r="C33" s="334"/>
      <c r="D33" s="180"/>
      <c r="E33" s="335"/>
      <c r="F33" s="178"/>
      <c r="G33" s="334"/>
      <c r="H33" s="178"/>
      <c r="I33" s="334"/>
      <c r="J33" s="178"/>
      <c r="K33" s="334"/>
      <c r="L33" s="178"/>
      <c r="M33" s="334"/>
      <c r="N33" s="178"/>
      <c r="O33" s="334"/>
      <c r="P33" s="178"/>
      <c r="Q33" s="334"/>
      <c r="R33" s="177"/>
      <c r="S33" s="334"/>
      <c r="T33" s="178"/>
      <c r="U33" s="334"/>
      <c r="V33" s="176"/>
      <c r="X33" s="4"/>
    </row>
    <row r="34" spans="1:24" ht="16" x14ac:dyDescent="0.5">
      <c r="A34" s="179"/>
      <c r="B34" s="178"/>
      <c r="C34" s="334"/>
      <c r="D34" s="180"/>
      <c r="E34" s="335"/>
      <c r="F34" s="178"/>
      <c r="G34" s="334"/>
      <c r="H34" s="178"/>
      <c r="I34" s="334"/>
      <c r="J34" s="178"/>
      <c r="K34" s="334"/>
      <c r="L34" s="178"/>
      <c r="M34" s="334"/>
      <c r="N34" s="178"/>
      <c r="O34" s="334"/>
      <c r="P34" s="178"/>
      <c r="Q34" s="334"/>
      <c r="R34" s="177"/>
      <c r="S34" s="334"/>
      <c r="T34" s="178"/>
      <c r="U34" s="334"/>
      <c r="V34" s="176"/>
      <c r="X34" s="4"/>
    </row>
    <row r="35" spans="1:24" ht="16" x14ac:dyDescent="0.5">
      <c r="A35" s="179"/>
      <c r="B35" s="178"/>
      <c r="C35" s="334"/>
      <c r="D35" s="180"/>
      <c r="E35" s="335"/>
      <c r="F35" s="178"/>
      <c r="G35" s="334"/>
      <c r="H35" s="178"/>
      <c r="I35" s="334"/>
      <c r="J35" s="178"/>
      <c r="K35" s="334"/>
      <c r="L35" s="178"/>
      <c r="M35" s="334"/>
      <c r="N35" s="178"/>
      <c r="O35" s="334"/>
      <c r="P35" s="178"/>
      <c r="Q35" s="334"/>
      <c r="R35" s="177"/>
      <c r="S35" s="334"/>
      <c r="T35" s="178"/>
      <c r="U35" s="334"/>
      <c r="V35" s="176"/>
      <c r="X35" s="4"/>
    </row>
    <row r="36" spans="1:24" ht="16" x14ac:dyDescent="0.5">
      <c r="A36" s="179"/>
      <c r="B36" s="178"/>
      <c r="C36" s="334"/>
      <c r="D36" s="180"/>
      <c r="E36" s="335"/>
      <c r="F36" s="178"/>
      <c r="G36" s="334"/>
      <c r="H36" s="178"/>
      <c r="I36" s="334"/>
      <c r="J36" s="178"/>
      <c r="K36" s="334"/>
      <c r="L36" s="178"/>
      <c r="M36" s="334"/>
      <c r="N36" s="178"/>
      <c r="O36" s="334"/>
      <c r="P36" s="178"/>
      <c r="Q36" s="334"/>
      <c r="R36" s="177"/>
      <c r="S36" s="334"/>
      <c r="T36" s="178"/>
      <c r="U36" s="334"/>
      <c r="V36" s="176"/>
      <c r="X36" s="4"/>
    </row>
    <row r="37" spans="1:24" x14ac:dyDescent="0.2">
      <c r="A37" s="5"/>
      <c r="B37" s="4"/>
      <c r="C37" s="332"/>
      <c r="D37" s="85"/>
      <c r="E37" s="333"/>
      <c r="F37" s="4"/>
      <c r="G37" s="332"/>
      <c r="H37" s="4"/>
      <c r="I37" s="332"/>
      <c r="J37" s="4"/>
      <c r="K37" s="332"/>
      <c r="L37" s="4"/>
      <c r="M37" s="332"/>
      <c r="N37" s="4"/>
      <c r="O37" s="332"/>
      <c r="P37" s="4"/>
      <c r="Q37" s="332"/>
      <c r="R37" s="84"/>
      <c r="S37" s="332"/>
      <c r="T37" s="4"/>
      <c r="U37" s="332"/>
      <c r="X37" s="4"/>
    </row>
    <row r="38" spans="1:24" x14ac:dyDescent="0.2">
      <c r="A38" s="5"/>
      <c r="B38" s="4"/>
      <c r="C38" s="332"/>
      <c r="D38" s="85"/>
      <c r="E38" s="333"/>
      <c r="F38" s="4"/>
      <c r="G38" s="332"/>
      <c r="H38" s="4"/>
      <c r="I38" s="332"/>
      <c r="J38" s="4"/>
      <c r="K38" s="332"/>
      <c r="L38" s="4"/>
      <c r="M38" s="332"/>
      <c r="N38" s="4"/>
      <c r="O38" s="332"/>
      <c r="P38" s="4"/>
      <c r="Q38" s="332"/>
      <c r="R38" s="84"/>
      <c r="S38" s="332"/>
      <c r="T38" s="4"/>
      <c r="U38" s="332"/>
      <c r="X38" s="4"/>
    </row>
    <row r="39" spans="1:24" x14ac:dyDescent="0.2">
      <c r="A39" s="5"/>
      <c r="B39" s="4"/>
      <c r="C39" s="332"/>
      <c r="D39" s="85"/>
      <c r="E39" s="333"/>
      <c r="F39" s="4"/>
      <c r="G39" s="332"/>
      <c r="H39" s="4"/>
      <c r="I39" s="332"/>
      <c r="J39" s="4"/>
      <c r="K39" s="332"/>
      <c r="L39" s="4"/>
      <c r="M39" s="332"/>
      <c r="N39" s="4"/>
      <c r="O39" s="332"/>
      <c r="P39" s="4"/>
      <c r="Q39" s="332"/>
      <c r="R39" s="84"/>
      <c r="S39" s="332"/>
      <c r="T39" s="4"/>
      <c r="U39" s="332"/>
      <c r="X39" s="4"/>
    </row>
    <row r="40" spans="1:24" x14ac:dyDescent="0.2">
      <c r="A40" s="5"/>
      <c r="B40" s="4"/>
      <c r="C40" s="332"/>
      <c r="D40" s="85"/>
      <c r="E40" s="333"/>
      <c r="F40" s="4"/>
      <c r="G40" s="332"/>
      <c r="H40" s="4"/>
      <c r="I40" s="332"/>
      <c r="J40" s="4"/>
      <c r="K40" s="332"/>
      <c r="L40" s="4"/>
      <c r="M40" s="332"/>
      <c r="N40" s="4"/>
      <c r="O40" s="332"/>
      <c r="P40" s="4"/>
      <c r="Q40" s="332"/>
      <c r="R40" s="84"/>
      <c r="S40" s="332"/>
      <c r="T40" s="4"/>
      <c r="U40" s="332"/>
      <c r="X40" s="4"/>
    </row>
    <row r="41" spans="1:24" x14ac:dyDescent="0.2">
      <c r="A41" s="5"/>
      <c r="B41" s="4"/>
      <c r="C41" s="332"/>
      <c r="D41" s="85"/>
      <c r="E41" s="333"/>
      <c r="F41" s="4"/>
      <c r="G41" s="332"/>
      <c r="H41" s="4"/>
      <c r="I41" s="332"/>
      <c r="J41" s="4"/>
      <c r="K41" s="332"/>
      <c r="L41" s="4"/>
      <c r="M41" s="332"/>
      <c r="N41" s="4"/>
      <c r="O41" s="332"/>
      <c r="P41" s="4"/>
      <c r="Q41" s="332"/>
      <c r="R41" s="84"/>
      <c r="S41" s="332"/>
      <c r="T41" s="4"/>
      <c r="U41" s="332"/>
      <c r="X41" s="4"/>
    </row>
    <row r="42" spans="1:24" x14ac:dyDescent="0.2">
      <c r="A42" s="5"/>
      <c r="B42" s="4"/>
      <c r="C42" s="332"/>
      <c r="D42" s="85"/>
      <c r="E42" s="333"/>
      <c r="F42" s="4"/>
      <c r="G42" s="332"/>
      <c r="H42" s="4"/>
      <c r="I42" s="332"/>
      <c r="J42" s="4"/>
      <c r="K42" s="332"/>
      <c r="L42" s="4"/>
      <c r="M42" s="332"/>
      <c r="N42" s="4"/>
      <c r="O42" s="332"/>
      <c r="P42" s="4"/>
      <c r="Q42" s="332"/>
      <c r="R42" s="84"/>
      <c r="S42" s="332"/>
      <c r="T42" s="4"/>
      <c r="U42" s="332"/>
      <c r="X42" s="4"/>
    </row>
    <row r="43" spans="1:24" x14ac:dyDescent="0.2">
      <c r="A43" s="5"/>
      <c r="B43" s="4"/>
      <c r="C43" s="332"/>
      <c r="D43" s="85"/>
      <c r="E43" s="333"/>
      <c r="F43" s="4"/>
      <c r="G43" s="332"/>
      <c r="H43" s="4"/>
      <c r="I43" s="332"/>
      <c r="J43" s="4"/>
      <c r="K43" s="332"/>
      <c r="L43" s="4"/>
      <c r="M43" s="332"/>
      <c r="N43" s="4"/>
      <c r="O43" s="332"/>
      <c r="P43" s="4"/>
      <c r="Q43" s="332"/>
      <c r="R43" s="84"/>
      <c r="S43" s="332"/>
      <c r="T43" s="4"/>
      <c r="U43" s="332"/>
      <c r="X43" s="4"/>
    </row>
  </sheetData>
  <mergeCells count="12">
    <mergeCell ref="A31:U31"/>
    <mergeCell ref="T1:U1"/>
    <mergeCell ref="N2:O3"/>
    <mergeCell ref="P2:Q3"/>
    <mergeCell ref="R2:S3"/>
    <mergeCell ref="T2:U3"/>
    <mergeCell ref="D2:E3"/>
    <mergeCell ref="B2:C3"/>
    <mergeCell ref="F2:G3"/>
    <mergeCell ref="H2:I3"/>
    <mergeCell ref="J2:K3"/>
    <mergeCell ref="L2:M3"/>
  </mergeCells>
  <phoneticPr fontId="10"/>
  <pageMargins left="0.98425196850393704" right="0.78740157480314965" top="1.1811023622047245" bottom="0.78740157480314965" header="0.51181102362204722" footer="0.51181102362204722"/>
  <pageSetup paperSize="9" scale="7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64</vt:lpstr>
      <vt:lpstr>65</vt:lpstr>
      <vt:lpstr>66-1</vt:lpstr>
      <vt:lpstr>66-2</vt:lpstr>
      <vt:lpstr>67</vt:lpstr>
      <vt:lpstr>'64'!Print_Area</vt:lpstr>
      <vt:lpstr>'65'!Print_Area</vt:lpstr>
      <vt:lpstr>'66-1'!Print_Area</vt:lpstr>
      <vt:lpstr>'67'!Print_Area</vt:lpstr>
      <vt:lpstr>'64'!Print_Titles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2024-01-04T07:32:20Z</dcterms:created>
  <dcterms:modified xsi:type="dcterms:W3CDTF">2024-01-04T07:33:02Z</dcterms:modified>
</cp:coreProperties>
</file>