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10_企画総務課\Iドライブより移行\03 企画係\21_統計・調査関係\○地域保健情報年報\R05\R6.1.10_令和2年(元年実績)までHP掲載\【渡島】28年度年報\"/>
    </mc:Choice>
  </mc:AlternateContent>
  <bookViews>
    <workbookView xWindow="0" yWindow="0" windowWidth="19200" windowHeight="6970"/>
  </bookViews>
  <sheets>
    <sheet name="34-1" sheetId="1" r:id="rId1"/>
    <sheet name="34-２" sheetId="2" r:id="rId2"/>
    <sheet name="35-1" sheetId="3" r:id="rId3"/>
    <sheet name="35-2" sheetId="4" r:id="rId4"/>
    <sheet name="36" sheetId="5" r:id="rId5"/>
    <sheet name="37" sheetId="6" r:id="rId6"/>
  </sheets>
  <externalReferences>
    <externalReference r:id="rId7"/>
  </externalReferences>
  <definedNames>
    <definedName name="_xlnm.Print_Area" localSheetId="0">'34-1'!$A$1:$AS$58</definedName>
    <definedName name="_xlnm.Print_Area" localSheetId="1">'34-２'!$A$1:$O$78</definedName>
    <definedName name="_xlnm.Print_Area" localSheetId="2">'35-1'!$A$1:$Z$59</definedName>
    <definedName name="_xlnm.Print_Area" localSheetId="3">'35-2'!$A$1:$I$15</definedName>
    <definedName name="_xlnm.Print_Area" localSheetId="4">'36'!$A$1:$G$31</definedName>
    <definedName name="_xlnm.Print_Area" localSheetId="5">'37'!$A$1:$K$30</definedName>
    <definedName name="_xlnm.Print_Area">#REF!</definedName>
    <definedName name="_xlnm.Print_Titles" localSheetId="0">'34-1'!$1:$6</definedName>
    <definedName name="_xlnm.Print_Titles" localSheetId="1">'34-２'!$1:$5</definedName>
    <definedName name="_xlnm.Print_Titles" localSheetId="3">'35-2'!$A:$A,'35-2'!#REF!</definedName>
    <definedName name="_xlnm.Print_Titles">#N/A</definedName>
    <definedName name="Z_8B4C5619_54EF_4E9D_AF19_AC3668C76619_.wvu.Cols" localSheetId="2" hidden="1">'35-1'!#REF!</definedName>
    <definedName name="Z_8B4C5619_54EF_4E9D_AF19_AC3668C76619_.wvu.Cols" localSheetId="3" hidden="1">'35-2'!#REF!</definedName>
    <definedName name="Z_8B4C5619_54EF_4E9D_AF19_AC3668C76619_.wvu.PrintArea" localSheetId="0" hidden="1">'34-1'!$A$1:$AS$59</definedName>
    <definedName name="Z_8B4C5619_54EF_4E9D_AF19_AC3668C76619_.wvu.PrintArea" localSheetId="1" hidden="1">'34-２'!$A$1:$E$52</definedName>
    <definedName name="Z_8B4C5619_54EF_4E9D_AF19_AC3668C76619_.wvu.PrintArea" localSheetId="2" hidden="1">'35-1'!$A$1:$Y$60</definedName>
    <definedName name="Z_8B4C5619_54EF_4E9D_AF19_AC3668C76619_.wvu.PrintArea" localSheetId="3" hidden="1">'35-2'!$A$1:$L$9</definedName>
    <definedName name="Z_8B4C5619_54EF_4E9D_AF19_AC3668C76619_.wvu.PrintArea" localSheetId="4" hidden="1">'36'!$A$1:$G$29</definedName>
    <definedName name="Z_8B4C5619_54EF_4E9D_AF19_AC3668C76619_.wvu.PrintArea" localSheetId="5" hidden="1">'37'!$A$1:$K$33</definedName>
    <definedName name="Z_8B4C5619_54EF_4E9D_AF19_AC3668C76619_.wvu.PrintTitles" localSheetId="0" hidden="1">'34-1'!$1:$6</definedName>
    <definedName name="Z_8B4C5619_54EF_4E9D_AF19_AC3668C76619_.wvu.PrintTitles" localSheetId="1" hidden="1">'34-２'!$1:$5</definedName>
    <definedName name="橋本">#REF!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6" l="1"/>
  <c r="J23" i="6"/>
  <c r="I23" i="6"/>
  <c r="H23" i="6"/>
  <c r="G23" i="6"/>
  <c r="F23" i="6"/>
  <c r="E23" i="6"/>
  <c r="D23" i="6"/>
  <c r="C23" i="6"/>
  <c r="B23" i="6"/>
  <c r="K17" i="6"/>
  <c r="J17" i="6"/>
  <c r="I17" i="6"/>
  <c r="H17" i="6"/>
  <c r="G17" i="6"/>
  <c r="F17" i="6"/>
  <c r="E17" i="6"/>
  <c r="D17" i="6"/>
  <c r="C17" i="6"/>
  <c r="B17" i="6"/>
  <c r="K7" i="6"/>
  <c r="J7" i="6"/>
  <c r="I7" i="6"/>
  <c r="H7" i="6"/>
  <c r="H6" i="6" s="1"/>
  <c r="G7" i="6"/>
  <c r="G6" i="6" s="1"/>
  <c r="F7" i="6"/>
  <c r="F6" i="6" s="1"/>
  <c r="E7" i="6"/>
  <c r="E6" i="6" s="1"/>
  <c r="D7" i="6"/>
  <c r="C7" i="6"/>
  <c r="B7" i="6"/>
  <c r="K6" i="6"/>
  <c r="J6" i="6"/>
  <c r="I6" i="6"/>
  <c r="D6" i="6"/>
  <c r="C6" i="6"/>
  <c r="B6" i="6"/>
  <c r="D30" i="5"/>
  <c r="D29" i="5"/>
  <c r="D27" i="5"/>
  <c r="D26" i="5"/>
  <c r="G25" i="5"/>
  <c r="G24" i="5" s="1"/>
  <c r="F25" i="5"/>
  <c r="F24" i="5" s="1"/>
  <c r="C25" i="5"/>
  <c r="C24" i="5" s="1"/>
  <c r="B25" i="5"/>
  <c r="B24" i="5" s="1"/>
  <c r="E24" i="5"/>
  <c r="D23" i="5"/>
  <c r="D22" i="5"/>
  <c r="D21" i="5"/>
  <c r="D20" i="5"/>
  <c r="G19" i="5"/>
  <c r="F19" i="5"/>
  <c r="F18" i="5" s="1"/>
  <c r="C19" i="5"/>
  <c r="D19" i="5" s="1"/>
  <c r="D18" i="5" s="1"/>
  <c r="B19" i="5"/>
  <c r="B18" i="5" s="1"/>
  <c r="G18" i="5"/>
  <c r="E18" i="5"/>
  <c r="E17" i="5"/>
  <c r="F17" i="5" s="1"/>
  <c r="D17" i="5"/>
  <c r="D16" i="5"/>
  <c r="D15" i="5"/>
  <c r="E15" i="5" s="1"/>
  <c r="E8" i="5" s="1"/>
  <c r="E7" i="5" s="1"/>
  <c r="D14" i="5"/>
  <c r="D13" i="5"/>
  <c r="D12" i="5"/>
  <c r="D11" i="5"/>
  <c r="D10" i="5"/>
  <c r="D9" i="5"/>
  <c r="G8" i="5"/>
  <c r="F8" i="5"/>
  <c r="C8" i="5"/>
  <c r="C7" i="5" s="1"/>
  <c r="B8" i="5"/>
  <c r="B7" i="5" s="1"/>
  <c r="I12" i="4"/>
  <c r="H12" i="4"/>
  <c r="G12" i="4"/>
  <c r="F12" i="4"/>
  <c r="E12" i="4"/>
  <c r="D12" i="4"/>
  <c r="C12" i="4"/>
  <c r="B12" i="4"/>
  <c r="I10" i="4"/>
  <c r="H10" i="4"/>
  <c r="G10" i="4"/>
  <c r="F10" i="4"/>
  <c r="E10" i="4"/>
  <c r="D10" i="4"/>
  <c r="C10" i="4"/>
  <c r="B10" i="4"/>
  <c r="G7" i="4"/>
  <c r="C7" i="4"/>
  <c r="B7" i="4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F74" i="2"/>
  <c r="C74" i="2"/>
  <c r="F72" i="2"/>
  <c r="C72" i="2"/>
  <c r="F70" i="2"/>
  <c r="C70" i="2"/>
  <c r="F68" i="2"/>
  <c r="C68" i="2"/>
  <c r="F66" i="2"/>
  <c r="C66" i="2"/>
  <c r="G65" i="2"/>
  <c r="D65" i="2"/>
  <c r="O64" i="2"/>
  <c r="N64" i="2"/>
  <c r="N62" i="2" s="1"/>
  <c r="M64" i="2"/>
  <c r="M62" i="2" s="1"/>
  <c r="L64" i="2"/>
  <c r="L62" i="2" s="1"/>
  <c r="K64" i="2"/>
  <c r="K62" i="2" s="1"/>
  <c r="J64" i="2"/>
  <c r="J62" i="2" s="1"/>
  <c r="I64" i="2"/>
  <c r="H64" i="2"/>
  <c r="F64" i="2" s="1"/>
  <c r="F62" i="2" s="1"/>
  <c r="G64" i="2"/>
  <c r="E64" i="2"/>
  <c r="E62" i="2" s="1"/>
  <c r="D64" i="2"/>
  <c r="D62" i="2" s="1"/>
  <c r="C64" i="2"/>
  <c r="C62" i="2" s="1"/>
  <c r="G63" i="2"/>
  <c r="D63" i="2"/>
  <c r="O62" i="2"/>
  <c r="I62" i="2"/>
  <c r="H62" i="2"/>
  <c r="G62" i="2"/>
  <c r="F60" i="2"/>
  <c r="C60" i="2"/>
  <c r="F58" i="2"/>
  <c r="C58" i="2"/>
  <c r="F56" i="2"/>
  <c r="C56" i="2"/>
  <c r="F54" i="2"/>
  <c r="F52" i="2" s="1"/>
  <c r="F50" i="2" s="1"/>
  <c r="C54" i="2"/>
  <c r="C52" i="2" s="1"/>
  <c r="C50" i="2" s="1"/>
  <c r="G53" i="2"/>
  <c r="G51" i="2" s="1"/>
  <c r="D53" i="2"/>
  <c r="D51" i="2" s="1"/>
  <c r="O52" i="2"/>
  <c r="N52" i="2"/>
  <c r="M52" i="2"/>
  <c r="L52" i="2"/>
  <c r="L50" i="2" s="1"/>
  <c r="K52" i="2"/>
  <c r="K50" i="2" s="1"/>
  <c r="J52" i="2"/>
  <c r="J50" i="2" s="1"/>
  <c r="I52" i="2"/>
  <c r="I50" i="2" s="1"/>
  <c r="H52" i="2"/>
  <c r="H50" i="2" s="1"/>
  <c r="G52" i="2"/>
  <c r="E52" i="2"/>
  <c r="D52" i="2"/>
  <c r="D50" i="2" s="1"/>
  <c r="O50" i="2"/>
  <c r="N50" i="2"/>
  <c r="M50" i="2"/>
  <c r="G50" i="2"/>
  <c r="E50" i="2"/>
  <c r="F26" i="2"/>
  <c r="C26" i="2"/>
  <c r="F24" i="2"/>
  <c r="C24" i="2"/>
  <c r="F22" i="2"/>
  <c r="C22" i="2"/>
  <c r="F20" i="2"/>
  <c r="C20" i="2"/>
  <c r="F18" i="2"/>
  <c r="C18" i="2"/>
  <c r="F16" i="2"/>
  <c r="C16" i="2"/>
  <c r="F14" i="2"/>
  <c r="C14" i="2"/>
  <c r="F12" i="2"/>
  <c r="C12" i="2"/>
  <c r="C10" i="2" s="1"/>
  <c r="C8" i="2" s="1"/>
  <c r="G11" i="2"/>
  <c r="G9" i="2" s="1"/>
  <c r="D11" i="2"/>
  <c r="D9" i="2" s="1"/>
  <c r="O10" i="2"/>
  <c r="O8" i="2" s="1"/>
  <c r="N10" i="2"/>
  <c r="N8" i="2" s="1"/>
  <c r="M10" i="2"/>
  <c r="L10" i="2"/>
  <c r="K10" i="2"/>
  <c r="J10" i="2"/>
  <c r="J8" i="2" s="1"/>
  <c r="I10" i="2"/>
  <c r="I8" i="2" s="1"/>
  <c r="H10" i="2"/>
  <c r="H8" i="2" s="1"/>
  <c r="G10" i="2"/>
  <c r="G8" i="2" s="1"/>
  <c r="F10" i="2"/>
  <c r="F8" i="2" s="1"/>
  <c r="E10" i="2"/>
  <c r="D10" i="2"/>
  <c r="M8" i="2"/>
  <c r="L8" i="2"/>
  <c r="K8" i="2"/>
  <c r="E8" i="2"/>
  <c r="D8" i="2"/>
  <c r="AS46" i="1"/>
  <c r="AR46" i="1"/>
  <c r="AQ46" i="1"/>
  <c r="AQ44" i="1" s="1"/>
  <c r="AP46" i="1"/>
  <c r="AP44" i="1" s="1"/>
  <c r="AO46" i="1"/>
  <c r="AO44" i="1" s="1"/>
  <c r="AN46" i="1"/>
  <c r="AN44" i="1" s="1"/>
  <c r="AM46" i="1"/>
  <c r="AL46" i="1"/>
  <c r="AK46" i="1"/>
  <c r="AJ46" i="1"/>
  <c r="AI46" i="1"/>
  <c r="AI44" i="1" s="1"/>
  <c r="AH46" i="1"/>
  <c r="AH44" i="1" s="1"/>
  <c r="AG46" i="1"/>
  <c r="AG44" i="1" s="1"/>
  <c r="AF46" i="1"/>
  <c r="AF44" i="1" s="1"/>
  <c r="AE46" i="1"/>
  <c r="AD46" i="1"/>
  <c r="AC46" i="1"/>
  <c r="AB46" i="1"/>
  <c r="AA46" i="1"/>
  <c r="AA44" i="1" s="1"/>
  <c r="Z46" i="1"/>
  <c r="Z44" i="1" s="1"/>
  <c r="Y46" i="1"/>
  <c r="Y44" i="1" s="1"/>
  <c r="X46" i="1"/>
  <c r="X44" i="1" s="1"/>
  <c r="W46" i="1"/>
  <c r="V46" i="1"/>
  <c r="U46" i="1"/>
  <c r="T46" i="1"/>
  <c r="S46" i="1"/>
  <c r="S44" i="1" s="1"/>
  <c r="R46" i="1"/>
  <c r="R44" i="1" s="1"/>
  <c r="Q46" i="1"/>
  <c r="Q44" i="1" s="1"/>
  <c r="P46" i="1"/>
  <c r="P44" i="1" s="1"/>
  <c r="O46" i="1"/>
  <c r="N46" i="1"/>
  <c r="M46" i="1"/>
  <c r="L46" i="1"/>
  <c r="K46" i="1"/>
  <c r="K44" i="1" s="1"/>
  <c r="J46" i="1"/>
  <c r="J44" i="1" s="1"/>
  <c r="I46" i="1"/>
  <c r="I44" i="1" s="1"/>
  <c r="H46" i="1"/>
  <c r="H44" i="1" s="1"/>
  <c r="G46" i="1"/>
  <c r="F46" i="1"/>
  <c r="E46" i="1"/>
  <c r="D46" i="1"/>
  <c r="C46" i="1"/>
  <c r="C44" i="1" s="1"/>
  <c r="AS45" i="1"/>
  <c r="AS43" i="1" s="1"/>
  <c r="AR45" i="1"/>
  <c r="AR43" i="1" s="1"/>
  <c r="AQ45" i="1"/>
  <c r="AQ43" i="1" s="1"/>
  <c r="AP45" i="1"/>
  <c r="AO45" i="1"/>
  <c r="AN45" i="1"/>
  <c r="AM45" i="1"/>
  <c r="AL45" i="1"/>
  <c r="AL43" i="1" s="1"/>
  <c r="AK45" i="1"/>
  <c r="AK43" i="1" s="1"/>
  <c r="AJ45" i="1"/>
  <c r="AJ43" i="1" s="1"/>
  <c r="AI45" i="1"/>
  <c r="AI43" i="1" s="1"/>
  <c r="AH45" i="1"/>
  <c r="AG45" i="1"/>
  <c r="AF45" i="1"/>
  <c r="AE45" i="1"/>
  <c r="AD45" i="1"/>
  <c r="AD43" i="1" s="1"/>
  <c r="AC45" i="1"/>
  <c r="AC43" i="1" s="1"/>
  <c r="AB45" i="1"/>
  <c r="AB43" i="1" s="1"/>
  <c r="AA45" i="1"/>
  <c r="AA43" i="1" s="1"/>
  <c r="Z45" i="1"/>
  <c r="Y45" i="1"/>
  <c r="X45" i="1"/>
  <c r="W45" i="1"/>
  <c r="V45" i="1"/>
  <c r="V43" i="1" s="1"/>
  <c r="U45" i="1"/>
  <c r="U43" i="1" s="1"/>
  <c r="T45" i="1"/>
  <c r="T43" i="1" s="1"/>
  <c r="S45" i="1"/>
  <c r="S43" i="1" s="1"/>
  <c r="R45" i="1"/>
  <c r="Q45" i="1"/>
  <c r="P45" i="1"/>
  <c r="O45" i="1"/>
  <c r="N45" i="1"/>
  <c r="N43" i="1" s="1"/>
  <c r="M45" i="1"/>
  <c r="M43" i="1" s="1"/>
  <c r="L45" i="1"/>
  <c r="L43" i="1" s="1"/>
  <c r="K45" i="1"/>
  <c r="K43" i="1" s="1"/>
  <c r="J45" i="1"/>
  <c r="I45" i="1"/>
  <c r="H45" i="1"/>
  <c r="G45" i="1"/>
  <c r="F45" i="1"/>
  <c r="F43" i="1" s="1"/>
  <c r="E45" i="1"/>
  <c r="E43" i="1" s="1"/>
  <c r="D45" i="1"/>
  <c r="D43" i="1" s="1"/>
  <c r="C45" i="1"/>
  <c r="C43" i="1" s="1"/>
  <c r="AS44" i="1"/>
  <c r="AR44" i="1"/>
  <c r="AM44" i="1"/>
  <c r="AL44" i="1"/>
  <c r="AK44" i="1"/>
  <c r="AJ44" i="1"/>
  <c r="AE44" i="1"/>
  <c r="AD44" i="1"/>
  <c r="AC44" i="1"/>
  <c r="AB44" i="1"/>
  <c r="W44" i="1"/>
  <c r="V44" i="1"/>
  <c r="U44" i="1"/>
  <c r="T44" i="1"/>
  <c r="O44" i="1"/>
  <c r="N44" i="1"/>
  <c r="M44" i="1"/>
  <c r="L44" i="1"/>
  <c r="G44" i="1"/>
  <c r="F44" i="1"/>
  <c r="E44" i="1"/>
  <c r="D44" i="1"/>
  <c r="AP43" i="1"/>
  <c r="AO43" i="1"/>
  <c r="AN43" i="1"/>
  <c r="AM43" i="1"/>
  <c r="AH43" i="1"/>
  <c r="AG43" i="1"/>
  <c r="AF43" i="1"/>
  <c r="AE43" i="1"/>
  <c r="Z43" i="1"/>
  <c r="Y43" i="1"/>
  <c r="X43" i="1"/>
  <c r="W43" i="1"/>
  <c r="R43" i="1"/>
  <c r="Q43" i="1"/>
  <c r="P43" i="1"/>
  <c r="O43" i="1"/>
  <c r="J43" i="1"/>
  <c r="I43" i="1"/>
  <c r="H43" i="1"/>
  <c r="G43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AS12" i="1"/>
  <c r="J12" i="1"/>
  <c r="AS11" i="1"/>
  <c r="AL11" i="1"/>
  <c r="AL9" i="1" s="1"/>
  <c r="AK11" i="1"/>
  <c r="AK9" i="1" s="1"/>
  <c r="AJ11" i="1"/>
  <c r="AI11" i="1"/>
  <c r="AH11" i="1"/>
  <c r="AG11" i="1"/>
  <c r="AF11" i="1"/>
  <c r="AE11" i="1"/>
  <c r="AE9" i="1" s="1"/>
  <c r="AD11" i="1"/>
  <c r="AD9" i="1" s="1"/>
  <c r="AC11" i="1"/>
  <c r="AC9" i="1" s="1"/>
  <c r="AB11" i="1"/>
  <c r="AA11" i="1"/>
  <c r="Z11" i="1"/>
  <c r="Y11" i="1"/>
  <c r="X11" i="1"/>
  <c r="W11" i="1"/>
  <c r="W9" i="1" s="1"/>
  <c r="V11" i="1"/>
  <c r="V9" i="1" s="1"/>
  <c r="U11" i="1"/>
  <c r="U9" i="1" s="1"/>
  <c r="T11" i="1"/>
  <c r="S11" i="1"/>
  <c r="R11" i="1"/>
  <c r="Q11" i="1"/>
  <c r="P11" i="1"/>
  <c r="O11" i="1"/>
  <c r="O9" i="1" s="1"/>
  <c r="N11" i="1"/>
  <c r="N9" i="1" s="1"/>
  <c r="M11" i="1"/>
  <c r="M9" i="1" s="1"/>
  <c r="L11" i="1"/>
  <c r="K11" i="1"/>
  <c r="J11" i="1"/>
  <c r="AS10" i="1"/>
  <c r="J10" i="1"/>
  <c r="AS9" i="1"/>
  <c r="AN9" i="1"/>
  <c r="AM9" i="1"/>
  <c r="AJ9" i="1"/>
  <c r="AI9" i="1"/>
  <c r="AH9" i="1"/>
  <c r="AG9" i="1"/>
  <c r="AF9" i="1"/>
  <c r="AB9" i="1"/>
  <c r="AA9" i="1"/>
  <c r="Z9" i="1"/>
  <c r="Y9" i="1"/>
  <c r="X9" i="1"/>
  <c r="T9" i="1"/>
  <c r="S9" i="1"/>
  <c r="R9" i="1"/>
  <c r="Q9" i="1"/>
  <c r="P9" i="1"/>
  <c r="L9" i="1"/>
  <c r="K9" i="1"/>
  <c r="J9" i="1"/>
  <c r="G17" i="5" l="1"/>
  <c r="G7" i="5" s="1"/>
  <c r="F7" i="5"/>
  <c r="D7" i="5"/>
  <c r="C18" i="5"/>
  <c r="D8" i="5"/>
  <c r="D25" i="5"/>
  <c r="D24" i="5" s="1"/>
</calcChain>
</file>

<file path=xl/sharedStrings.xml><?xml version="1.0" encoding="utf-8"?>
<sst xmlns="http://schemas.openxmlformats.org/spreadsheetml/2006/main" count="2421" uniqueCount="244">
  <si>
    <t>第３４－１表　予防接種（定期）接種者数</t>
    <rPh sb="15" eb="17">
      <t>セッシュ</t>
    </rPh>
    <rPh sb="17" eb="18">
      <t>シャ</t>
    </rPh>
    <rPh sb="18" eb="19">
      <t>スウ</t>
    </rPh>
    <phoneticPr fontId="4"/>
  </si>
  <si>
    <t>平成28年度</t>
    <rPh sb="0" eb="2">
      <t>ヘイセイ</t>
    </rPh>
    <rPh sb="4" eb="6">
      <t>ネンド</t>
    </rPh>
    <phoneticPr fontId="4"/>
  </si>
  <si>
    <t>沈降精製百日せきジフテリア破傷風混合ワクチン（DPT）</t>
    <phoneticPr fontId="4"/>
  </si>
  <si>
    <t>沈降ジフテリア破傷風混合トキソイド（DT）</t>
    <phoneticPr fontId="4"/>
  </si>
  <si>
    <t>不活化ポリオワクチン（IPV)</t>
  </si>
  <si>
    <t>沈降精製百日せきジフテリア破傷風不活化ポリオ混合ワクチン（ＤＰＴ－ＩＰＶ）</t>
    <rPh sb="0" eb="2">
      <t>チンコウ</t>
    </rPh>
    <rPh sb="2" eb="4">
      <t>セイセイ</t>
    </rPh>
    <rPh sb="4" eb="6">
      <t>ヒャクニチ</t>
    </rPh>
    <rPh sb="13" eb="16">
      <t>ハショウフウ</t>
    </rPh>
    <rPh sb="16" eb="19">
      <t>フカツカ</t>
    </rPh>
    <rPh sb="22" eb="24">
      <t>コンゴウ</t>
    </rPh>
    <phoneticPr fontId="4"/>
  </si>
  <si>
    <t>日本脳炎ワクチン</t>
    <rPh sb="0" eb="2">
      <t>ニホン</t>
    </rPh>
    <rPh sb="2" eb="4">
      <t>ノウエン</t>
    </rPh>
    <phoneticPr fontId="4"/>
  </si>
  <si>
    <t>ヒブワクチン</t>
    <phoneticPr fontId="4"/>
  </si>
  <si>
    <t>小児用肺炎球菌ワクチン</t>
    <rPh sb="0" eb="3">
      <t>ショウニヨウ</t>
    </rPh>
    <rPh sb="3" eb="5">
      <t>ハイエン</t>
    </rPh>
    <rPh sb="5" eb="7">
      <t>キュウキン</t>
    </rPh>
    <phoneticPr fontId="4"/>
  </si>
  <si>
    <t>子宮頸がん予防ワクチン</t>
    <rPh sb="0" eb="2">
      <t>シキュウ</t>
    </rPh>
    <rPh sb="2" eb="3">
      <t>ケイ</t>
    </rPh>
    <rPh sb="5" eb="7">
      <t>ヨボウ</t>
    </rPh>
    <phoneticPr fontId="4"/>
  </si>
  <si>
    <t>水痘ワクチン</t>
    <rPh sb="0" eb="2">
      <t>スイトウ</t>
    </rPh>
    <phoneticPr fontId="4"/>
  </si>
  <si>
    <t>B型肝炎ワクチン</t>
    <rPh sb="1" eb="2">
      <t>ガタ</t>
    </rPh>
    <rPh sb="2" eb="4">
      <t>カンエン</t>
    </rPh>
    <phoneticPr fontId="4"/>
  </si>
  <si>
    <t>麻しん風しん
混合ワクチン</t>
    <rPh sb="0" eb="1">
      <t>マ</t>
    </rPh>
    <rPh sb="3" eb="4">
      <t>フウ</t>
    </rPh>
    <rPh sb="7" eb="9">
      <t>コンゴウ</t>
    </rPh>
    <phoneticPr fontId="4"/>
  </si>
  <si>
    <t>麻しんワクチン</t>
    <rPh sb="0" eb="1">
      <t>マ</t>
    </rPh>
    <phoneticPr fontId="4"/>
  </si>
  <si>
    <t>風しんワクチン</t>
    <rPh sb="0" eb="1">
      <t>フウ</t>
    </rPh>
    <phoneticPr fontId="4"/>
  </si>
  <si>
    <t>BCGワクチン</t>
    <phoneticPr fontId="4"/>
  </si>
  <si>
    <t>第1期</t>
    <rPh sb="0" eb="1">
      <t>ダイ</t>
    </rPh>
    <rPh sb="2" eb="3">
      <t>キ</t>
    </rPh>
    <phoneticPr fontId="4"/>
  </si>
  <si>
    <t>第１期</t>
    <rPh sb="0" eb="1">
      <t>ダイ</t>
    </rPh>
    <rPh sb="2" eb="3">
      <t>キ</t>
    </rPh>
    <phoneticPr fontId="4"/>
  </si>
  <si>
    <t>第２期</t>
  </si>
  <si>
    <t>初回接種</t>
    <rPh sb="0" eb="2">
      <t>ショカイ</t>
    </rPh>
    <rPh sb="2" eb="4">
      <t>セッシュ</t>
    </rPh>
    <phoneticPr fontId="4"/>
  </si>
  <si>
    <t>第2期</t>
    <rPh sb="0" eb="1">
      <t>ダイ</t>
    </rPh>
    <rPh sb="2" eb="3">
      <t>キ</t>
    </rPh>
    <phoneticPr fontId="4"/>
  </si>
  <si>
    <t>第1回</t>
    <rPh sb="0" eb="1">
      <t>ダイ</t>
    </rPh>
    <rPh sb="2" eb="3">
      <t>カイ</t>
    </rPh>
    <phoneticPr fontId="4"/>
  </si>
  <si>
    <t>第2回</t>
    <rPh sb="0" eb="1">
      <t>ダイ</t>
    </rPh>
    <rPh sb="2" eb="3">
      <t>カイ</t>
    </rPh>
    <phoneticPr fontId="4"/>
  </si>
  <si>
    <t>第3回</t>
    <rPh sb="0" eb="1">
      <t>ダイ</t>
    </rPh>
    <rPh sb="2" eb="3">
      <t>カイ</t>
    </rPh>
    <phoneticPr fontId="4"/>
  </si>
  <si>
    <t>第4回</t>
    <rPh sb="0" eb="1">
      <t>ダイ</t>
    </rPh>
    <rPh sb="2" eb="3">
      <t>カイ</t>
    </rPh>
    <phoneticPr fontId="4"/>
  </si>
  <si>
    <t>第１回</t>
    <rPh sb="0" eb="1">
      <t>ダイ</t>
    </rPh>
    <rPh sb="2" eb="3">
      <t>カイ</t>
    </rPh>
    <phoneticPr fontId="4"/>
  </si>
  <si>
    <t>第２回</t>
    <rPh sb="0" eb="1">
      <t>ダイ</t>
    </rPh>
    <rPh sb="2" eb="3">
      <t>カイ</t>
    </rPh>
    <phoneticPr fontId="4"/>
  </si>
  <si>
    <t>第３回</t>
    <rPh sb="0" eb="1">
      <t>ダイ</t>
    </rPh>
    <rPh sb="2" eb="3">
      <t>カイ</t>
    </rPh>
    <phoneticPr fontId="4"/>
  </si>
  <si>
    <t>第２期</t>
    <rPh sb="0" eb="1">
      <t>ダイ</t>
    </rPh>
    <rPh sb="2" eb="3">
      <t>キ</t>
    </rPh>
    <phoneticPr fontId="4"/>
  </si>
  <si>
    <t>追加接種</t>
  </si>
  <si>
    <t>第2回</t>
    <rPh sb="0" eb="3">
      <t>ダイニカイ</t>
    </rPh>
    <phoneticPr fontId="4"/>
  </si>
  <si>
    <t>追加接種</t>
    <rPh sb="0" eb="2">
      <t>ツイカ</t>
    </rPh>
    <rPh sb="2" eb="4">
      <t>セッシュ</t>
    </rPh>
    <phoneticPr fontId="4"/>
  </si>
  <si>
    <t>第１回</t>
  </si>
  <si>
    <t>第２回</t>
  </si>
  <si>
    <t>第３回</t>
  </si>
  <si>
    <t>全道</t>
    <rPh sb="0" eb="2">
      <t>ゼンドウ</t>
    </rPh>
    <phoneticPr fontId="4"/>
  </si>
  <si>
    <t>個別</t>
    <rPh sb="0" eb="2">
      <t>コベツ</t>
    </rPh>
    <phoneticPr fontId="4"/>
  </si>
  <si>
    <t>-</t>
  </si>
  <si>
    <t>集団</t>
    <rPh sb="0" eb="2">
      <t>シュウダン</t>
    </rPh>
    <phoneticPr fontId="4"/>
  </si>
  <si>
    <t>南渡島　　　　　　第2次保健医療福祉圏</t>
    <phoneticPr fontId="4"/>
  </si>
  <si>
    <t>-</t>
    <phoneticPr fontId="4"/>
  </si>
  <si>
    <t>渡島保健所</t>
    <rPh sb="0" eb="2">
      <t>オシマ</t>
    </rPh>
    <rPh sb="2" eb="5">
      <t>ホケンジョ</t>
    </rPh>
    <phoneticPr fontId="4"/>
  </si>
  <si>
    <t>北斗市</t>
    <rPh sb="0" eb="3">
      <t>ホクトシ</t>
    </rPh>
    <phoneticPr fontId="4"/>
  </si>
  <si>
    <t>松前町</t>
    <rPh sb="0" eb="3">
      <t>マツマエチョウ</t>
    </rPh>
    <phoneticPr fontId="4"/>
  </si>
  <si>
    <t>福島町</t>
    <rPh sb="0" eb="3">
      <t>フクシマチョウ</t>
    </rPh>
    <phoneticPr fontId="4"/>
  </si>
  <si>
    <t>知内町</t>
    <rPh sb="0" eb="2">
      <t>シリウチ</t>
    </rPh>
    <rPh sb="2" eb="3">
      <t>チョウ</t>
    </rPh>
    <phoneticPr fontId="4"/>
  </si>
  <si>
    <t>木古内町</t>
    <rPh sb="0" eb="4">
      <t>キコナイチョウ</t>
    </rPh>
    <phoneticPr fontId="4"/>
  </si>
  <si>
    <t>七飯町</t>
    <rPh sb="0" eb="3">
      <t>ナナエチョウ</t>
    </rPh>
    <phoneticPr fontId="4"/>
  </si>
  <si>
    <t>鹿部町</t>
    <rPh sb="0" eb="3">
      <t>シカベチョウ</t>
    </rPh>
    <phoneticPr fontId="4"/>
  </si>
  <si>
    <t>森町</t>
    <rPh sb="0" eb="2">
      <t>モリマチ</t>
    </rPh>
    <phoneticPr fontId="4"/>
  </si>
  <si>
    <t>函館市</t>
    <rPh sb="0" eb="3">
      <t>ハコダテシ</t>
    </rPh>
    <phoneticPr fontId="4"/>
  </si>
  <si>
    <t>北渡島檜山</t>
  </si>
  <si>
    <t>第2次保健医療福祉圏</t>
  </si>
  <si>
    <t>八雲保健所</t>
    <rPh sb="0" eb="2">
      <t>ヤクモ</t>
    </rPh>
    <rPh sb="2" eb="5">
      <t>ホケンジョ</t>
    </rPh>
    <phoneticPr fontId="4"/>
  </si>
  <si>
    <t>八雲町</t>
    <rPh sb="0" eb="3">
      <t>ヤクモチョウ</t>
    </rPh>
    <phoneticPr fontId="4"/>
  </si>
  <si>
    <t>長万部町</t>
    <rPh sb="0" eb="4">
      <t>オシャマンベチョウ</t>
    </rPh>
    <phoneticPr fontId="4"/>
  </si>
  <si>
    <t>今金町</t>
    <rPh sb="0" eb="3">
      <t>イマカネチョウ</t>
    </rPh>
    <phoneticPr fontId="4"/>
  </si>
  <si>
    <t>せたな町</t>
    <rPh sb="3" eb="4">
      <t>マチ</t>
    </rPh>
    <phoneticPr fontId="4"/>
  </si>
  <si>
    <t>南檜山
第2次保健医療福祉圏</t>
    <rPh sb="0" eb="1">
      <t>ミナミ</t>
    </rPh>
    <rPh sb="1" eb="3">
      <t>ヒヤマ</t>
    </rPh>
    <rPh sb="4" eb="5">
      <t>ダイ</t>
    </rPh>
    <rPh sb="6" eb="7">
      <t>ジ</t>
    </rPh>
    <rPh sb="7" eb="9">
      <t>ホケン</t>
    </rPh>
    <rPh sb="9" eb="11">
      <t>イリョウ</t>
    </rPh>
    <rPh sb="11" eb="13">
      <t>フクシ</t>
    </rPh>
    <rPh sb="13" eb="14">
      <t>ケン</t>
    </rPh>
    <phoneticPr fontId="4"/>
  </si>
  <si>
    <t>江差保健所</t>
    <rPh sb="0" eb="2">
      <t>エサシ</t>
    </rPh>
    <rPh sb="2" eb="5">
      <t>ホケンジョ</t>
    </rPh>
    <phoneticPr fontId="4"/>
  </si>
  <si>
    <t>江差町</t>
    <rPh sb="0" eb="2">
      <t>エサシ</t>
    </rPh>
    <rPh sb="2" eb="3">
      <t>マチ</t>
    </rPh>
    <phoneticPr fontId="4"/>
  </si>
  <si>
    <t>上ノ国町</t>
    <rPh sb="0" eb="1">
      <t>カミ</t>
    </rPh>
    <rPh sb="2" eb="4">
      <t>クニチョウ</t>
    </rPh>
    <phoneticPr fontId="4"/>
  </si>
  <si>
    <t>厚沢部町</t>
    <rPh sb="0" eb="4">
      <t>アッサブチョウ</t>
    </rPh>
    <phoneticPr fontId="4"/>
  </si>
  <si>
    <t>乙部町</t>
    <rPh sb="0" eb="3">
      <t>オトベチョウ</t>
    </rPh>
    <phoneticPr fontId="4"/>
  </si>
  <si>
    <t>奥尻町</t>
    <rPh sb="0" eb="3">
      <t>オクシリチョウ</t>
    </rPh>
    <phoneticPr fontId="4"/>
  </si>
  <si>
    <t>資料　地域保健・健康増進事業報告　</t>
    <rPh sb="3" eb="5">
      <t>チイキ</t>
    </rPh>
    <rPh sb="5" eb="7">
      <t>ホケン</t>
    </rPh>
    <rPh sb="8" eb="10">
      <t>ケンコウ</t>
    </rPh>
    <rPh sb="10" eb="12">
      <t>ゾウシン</t>
    </rPh>
    <phoneticPr fontId="4"/>
  </si>
  <si>
    <t>第３４－２表　予防接種（定期）接種者数</t>
    <rPh sb="15" eb="17">
      <t>セッシュ</t>
    </rPh>
    <rPh sb="17" eb="18">
      <t>シャ</t>
    </rPh>
    <rPh sb="18" eb="19">
      <t>スウ</t>
    </rPh>
    <phoneticPr fontId="4"/>
  </si>
  <si>
    <t>インフルエンザワクチン</t>
  </si>
  <si>
    <t>成人用肺炎球菌ワクチン</t>
    <rPh sb="0" eb="3">
      <t>セイジンヨウ</t>
    </rPh>
    <rPh sb="3" eb="5">
      <t>ハイエン</t>
    </rPh>
    <rPh sb="5" eb="7">
      <t>キュウキン</t>
    </rPh>
    <phoneticPr fontId="4"/>
  </si>
  <si>
    <t>60歳以上65歳未満</t>
    <rPh sb="2" eb="3">
      <t>サイ</t>
    </rPh>
    <rPh sb="3" eb="5">
      <t>イジョウ</t>
    </rPh>
    <rPh sb="7" eb="8">
      <t>サイ</t>
    </rPh>
    <rPh sb="8" eb="10">
      <t>ミマン</t>
    </rPh>
    <phoneticPr fontId="4"/>
  </si>
  <si>
    <t>65歳
以上</t>
    <rPh sb="2" eb="3">
      <t>サイ</t>
    </rPh>
    <rPh sb="4" eb="6">
      <t>イジョウ</t>
    </rPh>
    <phoneticPr fontId="4"/>
  </si>
  <si>
    <t>60歳以上
65歳未満</t>
    <rPh sb="2" eb="3">
      <t>サイ</t>
    </rPh>
    <rPh sb="3" eb="5">
      <t>イジョウ</t>
    </rPh>
    <rPh sb="8" eb="9">
      <t>サイ</t>
    </rPh>
    <rPh sb="9" eb="11">
      <t>ミマン</t>
    </rPh>
    <phoneticPr fontId="4"/>
  </si>
  <si>
    <t>65歳相当</t>
    <rPh sb="2" eb="3">
      <t>サイ</t>
    </rPh>
    <rPh sb="3" eb="5">
      <t>ソウトウ</t>
    </rPh>
    <phoneticPr fontId="4"/>
  </si>
  <si>
    <t>70歳相当</t>
    <rPh sb="2" eb="3">
      <t>サイ</t>
    </rPh>
    <rPh sb="3" eb="5">
      <t>ソウトウ</t>
    </rPh>
    <phoneticPr fontId="4"/>
  </si>
  <si>
    <t>75歳相当</t>
    <rPh sb="2" eb="3">
      <t>サイ</t>
    </rPh>
    <rPh sb="3" eb="5">
      <t>ソウトウ</t>
    </rPh>
    <phoneticPr fontId="4"/>
  </si>
  <si>
    <t>80歳相当</t>
    <rPh sb="2" eb="3">
      <t>サイ</t>
    </rPh>
    <rPh sb="3" eb="5">
      <t>ソウトウ</t>
    </rPh>
    <phoneticPr fontId="4"/>
  </si>
  <si>
    <t>85歳相当</t>
    <rPh sb="2" eb="3">
      <t>サイ</t>
    </rPh>
    <rPh sb="3" eb="5">
      <t>ソウトウ</t>
    </rPh>
    <phoneticPr fontId="4"/>
  </si>
  <si>
    <t>90歳相当</t>
    <rPh sb="2" eb="3">
      <t>サイ</t>
    </rPh>
    <rPh sb="3" eb="5">
      <t>ソウトウ</t>
    </rPh>
    <phoneticPr fontId="4"/>
  </si>
  <si>
    <t>95歳相当</t>
    <rPh sb="2" eb="3">
      <t>サイ</t>
    </rPh>
    <rPh sb="3" eb="5">
      <t>ソウトウ</t>
    </rPh>
    <phoneticPr fontId="4"/>
  </si>
  <si>
    <t>100歳
相当</t>
    <rPh sb="3" eb="4">
      <t>サイ</t>
    </rPh>
    <rPh sb="5" eb="7">
      <t>ソウトウ</t>
    </rPh>
    <phoneticPr fontId="4"/>
  </si>
  <si>
    <t>計</t>
    <rPh sb="0" eb="1">
      <t>ケイ</t>
    </rPh>
    <phoneticPr fontId="4"/>
  </si>
  <si>
    <t>全道</t>
  </si>
  <si>
    <t>接種者数</t>
    <rPh sb="0" eb="2">
      <t>セッシュ</t>
    </rPh>
    <rPh sb="2" eb="3">
      <t>シャ</t>
    </rPh>
    <rPh sb="3" eb="4">
      <t>スウ</t>
    </rPh>
    <phoneticPr fontId="4"/>
  </si>
  <si>
    <t>対象者数</t>
    <rPh sb="0" eb="3">
      <t>タイショウシャ</t>
    </rPh>
    <rPh sb="3" eb="4">
      <t>スウ</t>
    </rPh>
    <phoneticPr fontId="4"/>
  </si>
  <si>
    <t>南渡島
第2次保健医療福祉圏</t>
    <rPh sb="0" eb="1">
      <t>ミナミ</t>
    </rPh>
    <rPh sb="1" eb="3">
      <t>オシマ</t>
    </rPh>
    <rPh sb="4" eb="5">
      <t>ダイ</t>
    </rPh>
    <rPh sb="6" eb="7">
      <t>ジ</t>
    </rPh>
    <rPh sb="7" eb="9">
      <t>ホケン</t>
    </rPh>
    <rPh sb="9" eb="11">
      <t>イリョウ</t>
    </rPh>
    <rPh sb="11" eb="13">
      <t>フクシ</t>
    </rPh>
    <rPh sb="13" eb="14">
      <t>ケン</t>
    </rPh>
    <phoneticPr fontId="4"/>
  </si>
  <si>
    <t>知内町</t>
    <rPh sb="0" eb="1">
      <t>シ</t>
    </rPh>
    <rPh sb="1" eb="2">
      <t>ウチ</t>
    </rPh>
    <rPh sb="2" eb="3">
      <t>チョウ</t>
    </rPh>
    <phoneticPr fontId="4"/>
  </si>
  <si>
    <t>七飯町</t>
    <rPh sb="0" eb="2">
      <t>ナナエ</t>
    </rPh>
    <rPh sb="2" eb="3">
      <t>チョウ</t>
    </rPh>
    <phoneticPr fontId="4"/>
  </si>
  <si>
    <t>鹿部町</t>
    <rPh sb="0" eb="2">
      <t>シカベ</t>
    </rPh>
    <rPh sb="2" eb="3">
      <t>チョウ</t>
    </rPh>
    <phoneticPr fontId="4"/>
  </si>
  <si>
    <t>北渡島檜山
第2次保健医療福祉圏</t>
    <rPh sb="0" eb="1">
      <t>キタ</t>
    </rPh>
    <rPh sb="1" eb="3">
      <t>オシマ</t>
    </rPh>
    <rPh sb="3" eb="5">
      <t>ヒヤマ</t>
    </rPh>
    <rPh sb="6" eb="7">
      <t>ダイ</t>
    </rPh>
    <rPh sb="8" eb="9">
      <t>ジ</t>
    </rPh>
    <rPh sb="9" eb="11">
      <t>ホケン</t>
    </rPh>
    <rPh sb="11" eb="13">
      <t>イリョウ</t>
    </rPh>
    <rPh sb="13" eb="15">
      <t>フクシ</t>
    </rPh>
    <rPh sb="15" eb="16">
      <t>ケン</t>
    </rPh>
    <phoneticPr fontId="4"/>
  </si>
  <si>
    <t>八雲保健所</t>
    <rPh sb="0" eb="2">
      <t>ヤクモ</t>
    </rPh>
    <rPh sb="2" eb="5">
      <t>ホケンショ</t>
    </rPh>
    <phoneticPr fontId="4"/>
  </si>
  <si>
    <t>せたな町</t>
    <rPh sb="3" eb="4">
      <t>チョウ</t>
    </rPh>
    <phoneticPr fontId="4"/>
  </si>
  <si>
    <t>江差町</t>
    <rPh sb="0" eb="3">
      <t>エサシチョウ</t>
    </rPh>
    <phoneticPr fontId="4"/>
  </si>
  <si>
    <t>資料　地域保健・健康増進事業報告</t>
    <rPh sb="0" eb="2">
      <t>シリョウ</t>
    </rPh>
    <rPh sb="3" eb="5">
      <t>チイキ</t>
    </rPh>
    <rPh sb="5" eb="7">
      <t>ホケン</t>
    </rPh>
    <rPh sb="8" eb="10">
      <t>ケンコウ</t>
    </rPh>
    <rPh sb="10" eb="12">
      <t>ゾウシン</t>
    </rPh>
    <rPh sb="12" eb="14">
      <t>ジギョウ</t>
    </rPh>
    <rPh sb="14" eb="16">
      <t>ホウコク</t>
    </rPh>
    <phoneticPr fontId="15"/>
  </si>
  <si>
    <t>第３５－１表　感染症患者数</t>
    <phoneticPr fontId="4"/>
  </si>
  <si>
    <t>一類感染症</t>
  </si>
  <si>
    <t>二類感染症</t>
  </si>
  <si>
    <t>三類感染症</t>
    <rPh sb="0" eb="1">
      <t>サン</t>
    </rPh>
    <phoneticPr fontId="4"/>
  </si>
  <si>
    <t>エボラ出血熱</t>
  </si>
  <si>
    <t>クリミア・コンゴ出血熱</t>
  </si>
  <si>
    <t>痘そう</t>
    <rPh sb="0" eb="1">
      <t>トウ</t>
    </rPh>
    <phoneticPr fontId="4"/>
  </si>
  <si>
    <t>南米出血熱</t>
    <rPh sb="0" eb="2">
      <t>ナンベイ</t>
    </rPh>
    <rPh sb="2" eb="4">
      <t>シュッケツ</t>
    </rPh>
    <rPh sb="4" eb="5">
      <t>ネツ</t>
    </rPh>
    <phoneticPr fontId="4"/>
  </si>
  <si>
    <t>ペスト</t>
  </si>
  <si>
    <t>マールブルグ病</t>
    <phoneticPr fontId="4"/>
  </si>
  <si>
    <t>ラッサ熱</t>
  </si>
  <si>
    <t>急性灰白髄炎</t>
  </si>
  <si>
    <t>結核</t>
    <rPh sb="0" eb="2">
      <t>ケッカク</t>
    </rPh>
    <phoneticPr fontId="4"/>
  </si>
  <si>
    <t>ジフテリア</t>
  </si>
  <si>
    <t>重症急性呼吸器症候群（※１）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4"/>
  </si>
  <si>
    <t>中東呼吸器症候群（※２）</t>
    <rPh sb="0" eb="2">
      <t>チュウトウ</t>
    </rPh>
    <rPh sb="2" eb="5">
      <t>コキュウキ</t>
    </rPh>
    <rPh sb="5" eb="8">
      <t>ショウコウグン</t>
    </rPh>
    <phoneticPr fontId="4"/>
  </si>
  <si>
    <t>鳥インフルエンザ（Ｈ５Ｎ１）</t>
    <rPh sb="0" eb="1">
      <t>トリ</t>
    </rPh>
    <phoneticPr fontId="4"/>
  </si>
  <si>
    <t>鳥インフルエンザ（Ｈ７Ｎ９）</t>
    <rPh sb="0" eb="1">
      <t>トリ</t>
    </rPh>
    <phoneticPr fontId="4"/>
  </si>
  <si>
    <t>コレラ</t>
    <phoneticPr fontId="4"/>
  </si>
  <si>
    <t>細菌性赤痢</t>
    <rPh sb="0" eb="3">
      <t>サイキンセイ</t>
    </rPh>
    <rPh sb="3" eb="5">
      <t>セキリ</t>
    </rPh>
    <phoneticPr fontId="4"/>
  </si>
  <si>
    <t>腸管出血性大腸菌感染症</t>
    <phoneticPr fontId="4"/>
  </si>
  <si>
    <t>腸チフス</t>
    <phoneticPr fontId="4"/>
  </si>
  <si>
    <t>パラチフス</t>
    <phoneticPr fontId="4"/>
  </si>
  <si>
    <t>全国</t>
    <phoneticPr fontId="4"/>
  </si>
  <si>
    <t>渡島保健所</t>
    <rPh sb="0" eb="2">
      <t>オシマ</t>
    </rPh>
    <phoneticPr fontId="4"/>
  </si>
  <si>
    <t>市立函館保健所</t>
  </si>
  <si>
    <t>四類感染症（全数把握）</t>
    <rPh sb="0" eb="1">
      <t>ヨン</t>
    </rPh>
    <phoneticPr fontId="4"/>
  </si>
  <si>
    <t>Ｅ型肝炎</t>
    <rPh sb="1" eb="2">
      <t>カタ</t>
    </rPh>
    <rPh sb="2" eb="4">
      <t>カンエン</t>
    </rPh>
    <phoneticPr fontId="4"/>
  </si>
  <si>
    <t>ウエストナイル熱 （※３）</t>
    <rPh sb="7" eb="8">
      <t>ネツ</t>
    </rPh>
    <phoneticPr fontId="4"/>
  </si>
  <si>
    <t>Ａ型肝炎</t>
    <rPh sb="1" eb="2">
      <t>カタ</t>
    </rPh>
    <rPh sb="2" eb="4">
      <t>カンエン</t>
    </rPh>
    <phoneticPr fontId="4"/>
  </si>
  <si>
    <t>エキノコックス症</t>
  </si>
  <si>
    <t>黄熱</t>
  </si>
  <si>
    <t>オウム病</t>
    <rPh sb="3" eb="4">
      <t>ビョウ</t>
    </rPh>
    <phoneticPr fontId="4"/>
  </si>
  <si>
    <t>オムスク出血熱</t>
    <rPh sb="4" eb="6">
      <t>シュッケツ</t>
    </rPh>
    <rPh sb="6" eb="7">
      <t>ネツ</t>
    </rPh>
    <phoneticPr fontId="4"/>
  </si>
  <si>
    <t>回帰熱</t>
    <rPh sb="0" eb="3">
      <t>カイキネツ</t>
    </rPh>
    <phoneticPr fontId="4"/>
  </si>
  <si>
    <t>キャサヌル森林病</t>
    <rPh sb="5" eb="7">
      <t>シンリン</t>
    </rPh>
    <rPh sb="7" eb="8">
      <t>ビョウ</t>
    </rPh>
    <phoneticPr fontId="4"/>
  </si>
  <si>
    <t>Ｑ熱</t>
    <rPh sb="1" eb="2">
      <t>ネツ</t>
    </rPh>
    <phoneticPr fontId="4"/>
  </si>
  <si>
    <t>狂犬病</t>
    <rPh sb="0" eb="3">
      <t>キョウケンビョウ</t>
    </rPh>
    <phoneticPr fontId="4"/>
  </si>
  <si>
    <t>コクシジオイデス症</t>
    <rPh sb="8" eb="9">
      <t>ショウ</t>
    </rPh>
    <phoneticPr fontId="4"/>
  </si>
  <si>
    <t>サル痘</t>
    <rPh sb="2" eb="3">
      <t>トウ</t>
    </rPh>
    <phoneticPr fontId="4"/>
  </si>
  <si>
    <t>ジカウイルス感染症</t>
    <rPh sb="6" eb="9">
      <t>カンセンショウ</t>
    </rPh>
    <phoneticPr fontId="4"/>
  </si>
  <si>
    <t>重症熱性血小板減少症候群（ＳＦＴＳ）(※４）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4"/>
  </si>
  <si>
    <t>腎症候性出血熱</t>
    <rPh sb="0" eb="1">
      <t>ジン</t>
    </rPh>
    <rPh sb="1" eb="2">
      <t>ショウ</t>
    </rPh>
    <rPh sb="2" eb="3">
      <t>コウ</t>
    </rPh>
    <rPh sb="3" eb="4">
      <t>セイ</t>
    </rPh>
    <rPh sb="4" eb="6">
      <t>シュッケツ</t>
    </rPh>
    <rPh sb="6" eb="7">
      <t>ネツ</t>
    </rPh>
    <phoneticPr fontId="4"/>
  </si>
  <si>
    <t>西部ウマ脳炎</t>
    <rPh sb="0" eb="2">
      <t>セイブ</t>
    </rPh>
    <rPh sb="4" eb="6">
      <t>ノウエン</t>
    </rPh>
    <phoneticPr fontId="4"/>
  </si>
  <si>
    <t>ダニ媒介脳炎</t>
    <rPh sb="2" eb="4">
      <t>バイカイ</t>
    </rPh>
    <rPh sb="4" eb="6">
      <t>ノウエン</t>
    </rPh>
    <phoneticPr fontId="4"/>
  </si>
  <si>
    <t>炭疽</t>
    <rPh sb="0" eb="2">
      <t>タンソ</t>
    </rPh>
    <phoneticPr fontId="4"/>
  </si>
  <si>
    <t>チクングニア熱</t>
    <rPh sb="6" eb="7">
      <t>ネツ</t>
    </rPh>
    <phoneticPr fontId="4"/>
  </si>
  <si>
    <t>つつが虫病</t>
    <rPh sb="3" eb="4">
      <t>ムシ</t>
    </rPh>
    <rPh sb="4" eb="5">
      <t>ビョウ</t>
    </rPh>
    <phoneticPr fontId="4"/>
  </si>
  <si>
    <t>デング熱</t>
    <rPh sb="3" eb="4">
      <t>ネツ</t>
    </rPh>
    <phoneticPr fontId="4"/>
  </si>
  <si>
    <t>全国</t>
  </si>
  <si>
    <t>四類感染症（全数把握）</t>
  </si>
  <si>
    <t>東部ウマ脳炎</t>
    <rPh sb="0" eb="2">
      <t>トウブ</t>
    </rPh>
    <rPh sb="4" eb="6">
      <t>ノウエン</t>
    </rPh>
    <phoneticPr fontId="4"/>
  </si>
  <si>
    <t>鳥インフルエンザ（Ｈ５Ｎ１及びＨ７Ｎ９を除く）</t>
    <rPh sb="0" eb="1">
      <t>トリ</t>
    </rPh>
    <rPh sb="13" eb="14">
      <t>オヨ</t>
    </rPh>
    <rPh sb="20" eb="21">
      <t>ノゾ</t>
    </rPh>
    <phoneticPr fontId="4"/>
  </si>
  <si>
    <t>ニパウイルス感染症</t>
    <rPh sb="6" eb="9">
      <t>カンセンショウ</t>
    </rPh>
    <phoneticPr fontId="4"/>
  </si>
  <si>
    <t>日本紅斑熱</t>
    <phoneticPr fontId="4"/>
  </si>
  <si>
    <t>日本脳炎</t>
  </si>
  <si>
    <t>ハンタウイルス肺症候群</t>
    <phoneticPr fontId="4"/>
  </si>
  <si>
    <t>Ｂウイルス病</t>
    <phoneticPr fontId="4"/>
  </si>
  <si>
    <t>鼻疽</t>
    <rPh sb="0" eb="1">
      <t>ハナ</t>
    </rPh>
    <rPh sb="1" eb="2">
      <t>ソ</t>
    </rPh>
    <phoneticPr fontId="4"/>
  </si>
  <si>
    <t>ブルセラ症</t>
    <rPh sb="4" eb="5">
      <t>ショウ</t>
    </rPh>
    <phoneticPr fontId="4"/>
  </si>
  <si>
    <t>ベネズエラウマ脳炎</t>
    <rPh sb="7" eb="9">
      <t>ノウエン</t>
    </rPh>
    <phoneticPr fontId="4"/>
  </si>
  <si>
    <t>ヘンドラウイルス感染症</t>
    <rPh sb="8" eb="11">
      <t>カンセンショウ</t>
    </rPh>
    <phoneticPr fontId="4"/>
  </si>
  <si>
    <t>発しんチフス</t>
    <rPh sb="0" eb="1">
      <t>ハッ</t>
    </rPh>
    <phoneticPr fontId="4"/>
  </si>
  <si>
    <t>ボツリヌス症</t>
    <rPh sb="5" eb="6">
      <t>ショウ</t>
    </rPh>
    <phoneticPr fontId="4"/>
  </si>
  <si>
    <t>マラリア</t>
    <phoneticPr fontId="4"/>
  </si>
  <si>
    <t>野兎病</t>
    <rPh sb="0" eb="1">
      <t>ヤ</t>
    </rPh>
    <rPh sb="1" eb="2">
      <t>ト</t>
    </rPh>
    <rPh sb="2" eb="3">
      <t>ビョウ</t>
    </rPh>
    <phoneticPr fontId="4"/>
  </si>
  <si>
    <t>ライム病</t>
    <rPh sb="3" eb="4">
      <t>ビョウ</t>
    </rPh>
    <phoneticPr fontId="4"/>
  </si>
  <si>
    <t>リッサウイルス感染症</t>
    <rPh sb="7" eb="10">
      <t>カンセンショウ</t>
    </rPh>
    <phoneticPr fontId="4"/>
  </si>
  <si>
    <t>リフトバレー熱</t>
    <rPh sb="6" eb="7">
      <t>ネツ</t>
    </rPh>
    <phoneticPr fontId="4"/>
  </si>
  <si>
    <t>類鼻疽</t>
    <rPh sb="0" eb="1">
      <t>ルイ</t>
    </rPh>
    <rPh sb="1" eb="2">
      <t>ハナ</t>
    </rPh>
    <rPh sb="2" eb="3">
      <t>ソ</t>
    </rPh>
    <phoneticPr fontId="4"/>
  </si>
  <si>
    <t>レジオネラ症</t>
    <rPh sb="5" eb="6">
      <t>ショウ</t>
    </rPh>
    <phoneticPr fontId="4"/>
  </si>
  <si>
    <t>レプトスピラ症</t>
    <rPh sb="6" eb="7">
      <t>ショウ</t>
    </rPh>
    <phoneticPr fontId="4"/>
  </si>
  <si>
    <t>ロッキー山紅斑熱</t>
    <rPh sb="4" eb="5">
      <t>サン</t>
    </rPh>
    <rPh sb="5" eb="6">
      <t>コウ</t>
    </rPh>
    <rPh sb="6" eb="7">
      <t>ハン</t>
    </rPh>
    <rPh sb="7" eb="8">
      <t>ネツ</t>
    </rPh>
    <phoneticPr fontId="4"/>
  </si>
  <si>
    <t>平成28年</t>
    <rPh sb="0" eb="2">
      <t>ヘイセイ</t>
    </rPh>
    <rPh sb="4" eb="5">
      <t>ネン</t>
    </rPh>
    <phoneticPr fontId="4"/>
  </si>
  <si>
    <t>五類感染症（全数把握）</t>
    <rPh sb="0" eb="1">
      <t>ゴ</t>
    </rPh>
    <phoneticPr fontId="4"/>
  </si>
  <si>
    <t>新型インフルエンザ等感染症</t>
    <rPh sb="0" eb="2">
      <t>シンガタ</t>
    </rPh>
    <rPh sb="9" eb="10">
      <t>トウ</t>
    </rPh>
    <rPh sb="10" eb="13">
      <t>カンセンショウ</t>
    </rPh>
    <phoneticPr fontId="4"/>
  </si>
  <si>
    <t>アメーバ赤痢</t>
    <rPh sb="4" eb="6">
      <t>セキリ</t>
    </rPh>
    <phoneticPr fontId="4"/>
  </si>
  <si>
    <t>ウイルス性肝炎　（※５）</t>
    <rPh sb="4" eb="5">
      <t>セイ</t>
    </rPh>
    <rPh sb="5" eb="7">
      <t>カンエン</t>
    </rPh>
    <phoneticPr fontId="4"/>
  </si>
  <si>
    <t>カルバペネム耐性腸内細菌科細菌感染症</t>
    <rPh sb="6" eb="8">
      <t>タイセイ</t>
    </rPh>
    <rPh sb="8" eb="9">
      <t>チョウ</t>
    </rPh>
    <rPh sb="9" eb="10">
      <t>ナイ</t>
    </rPh>
    <rPh sb="10" eb="12">
      <t>サイキン</t>
    </rPh>
    <rPh sb="12" eb="13">
      <t>カ</t>
    </rPh>
    <rPh sb="13" eb="15">
      <t>サイキン</t>
    </rPh>
    <rPh sb="15" eb="18">
      <t>カンセンショウ</t>
    </rPh>
    <phoneticPr fontId="4"/>
  </si>
  <si>
    <t>急性脳炎 　　（※６）</t>
    <rPh sb="0" eb="2">
      <t>キュウセイ</t>
    </rPh>
    <rPh sb="2" eb="4">
      <t>ノウエン</t>
    </rPh>
    <phoneticPr fontId="4"/>
  </si>
  <si>
    <t>クリプトスポリジウム症</t>
    <rPh sb="10" eb="11">
      <t>ショウ</t>
    </rPh>
    <phoneticPr fontId="4"/>
  </si>
  <si>
    <t>クロイツフェルト・ヤコブ病</t>
    <rPh sb="12" eb="13">
      <t>ビョウ</t>
    </rPh>
    <phoneticPr fontId="4"/>
  </si>
  <si>
    <t>劇症型溶血性レンサ球菌感染症</t>
    <rPh sb="0" eb="1">
      <t>ゲキ</t>
    </rPh>
    <rPh sb="1" eb="2">
      <t>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4">
      <t>カンセンショウ</t>
    </rPh>
    <phoneticPr fontId="4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</si>
  <si>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4"/>
  </si>
  <si>
    <t>ジアルジア症</t>
  </si>
  <si>
    <t>侵襲性インフルエンザ菌感染症</t>
    <rPh sb="0" eb="3">
      <t>シンシュウセイ</t>
    </rPh>
    <rPh sb="10" eb="11">
      <t>キン</t>
    </rPh>
    <rPh sb="11" eb="14">
      <t>カンセンショウ</t>
    </rPh>
    <phoneticPr fontId="4"/>
  </si>
  <si>
    <t>侵襲性髄膜炎菌感染症</t>
    <rPh sb="0" eb="3">
      <t>シンシュウセイ</t>
    </rPh>
    <rPh sb="3" eb="6">
      <t>ズイマクエン</t>
    </rPh>
    <rPh sb="6" eb="7">
      <t>キン</t>
    </rPh>
    <rPh sb="7" eb="10">
      <t>カンセンショウ</t>
    </rPh>
    <phoneticPr fontId="4"/>
  </si>
  <si>
    <t>侵襲性肺炎球菌感染症</t>
    <rPh sb="0" eb="3">
      <t>シンシュウセイ</t>
    </rPh>
    <rPh sb="3" eb="5">
      <t>ハイエン</t>
    </rPh>
    <rPh sb="5" eb="6">
      <t>キュウ</t>
    </rPh>
    <rPh sb="6" eb="7">
      <t>キン</t>
    </rPh>
    <rPh sb="7" eb="10">
      <t>カンセンショウ</t>
    </rPh>
    <phoneticPr fontId="4"/>
  </si>
  <si>
    <t>水痘（患者が入院を要すると認められる者に限る）</t>
    <rPh sb="0" eb="2">
      <t>スイトウ</t>
    </rPh>
    <rPh sb="3" eb="5">
      <t>カンジャ</t>
    </rPh>
    <rPh sb="6" eb="8">
      <t>ニュウイン</t>
    </rPh>
    <rPh sb="9" eb="10">
      <t>ヨウ</t>
    </rPh>
    <rPh sb="13" eb="14">
      <t>ミト</t>
    </rPh>
    <rPh sb="18" eb="19">
      <t>モノ</t>
    </rPh>
    <rPh sb="20" eb="21">
      <t>カギ</t>
    </rPh>
    <phoneticPr fontId="4"/>
  </si>
  <si>
    <t>先天性風しん症候群</t>
    <rPh sb="0" eb="3">
      <t>センテンセイ</t>
    </rPh>
    <rPh sb="3" eb="4">
      <t>フウ</t>
    </rPh>
    <rPh sb="6" eb="9">
      <t>ショウコウグン</t>
    </rPh>
    <phoneticPr fontId="4"/>
  </si>
  <si>
    <t>梅毒</t>
  </si>
  <si>
    <t>播種性クリプトコックス症</t>
    <rPh sb="0" eb="3">
      <t>ハシュセイ</t>
    </rPh>
    <rPh sb="11" eb="12">
      <t>ショウ</t>
    </rPh>
    <phoneticPr fontId="4"/>
  </si>
  <si>
    <t>破傷風</t>
  </si>
  <si>
    <t>バンコマイシン耐性黄色ブドウ球菌感染症</t>
    <rPh sb="9" eb="11">
      <t>オウショク</t>
    </rPh>
    <phoneticPr fontId="4"/>
  </si>
  <si>
    <t>バンコマイシン耐性腸球菌感染症</t>
  </si>
  <si>
    <t>風しん</t>
    <rPh sb="0" eb="1">
      <t>フウ</t>
    </rPh>
    <phoneticPr fontId="4"/>
  </si>
  <si>
    <t>麻しん</t>
    <rPh sb="0" eb="1">
      <t>マ</t>
    </rPh>
    <phoneticPr fontId="4"/>
  </si>
  <si>
    <t>薬剤耐性アシネトバクター感染症</t>
  </si>
  <si>
    <t>新型インフルエンザ</t>
    <rPh sb="0" eb="2">
      <t>シンガタ</t>
    </rPh>
    <phoneticPr fontId="4"/>
  </si>
  <si>
    <t>再興型インフルエンザ</t>
    <rPh sb="0" eb="2">
      <t>サイコウ</t>
    </rPh>
    <rPh sb="2" eb="3">
      <t>ガタ</t>
    </rPh>
    <phoneticPr fontId="4"/>
  </si>
  <si>
    <t>全道</t>
    <rPh sb="1" eb="2">
      <t>ミチ</t>
    </rPh>
    <phoneticPr fontId="4"/>
  </si>
  <si>
    <t>資料　感染症発生動向調査</t>
    <rPh sb="0" eb="2">
      <t>シリョウ</t>
    </rPh>
    <rPh sb="3" eb="6">
      <t>カンセンショウ</t>
    </rPh>
    <rPh sb="6" eb="8">
      <t>ハッセイ</t>
    </rPh>
    <rPh sb="8" eb="10">
      <t>ドウコウ</t>
    </rPh>
    <rPh sb="10" eb="12">
      <t>チョウサ</t>
    </rPh>
    <phoneticPr fontId="4"/>
  </si>
  <si>
    <t>※１　病原体がコロナウイルス属ＳＡＲＳコロナウイルスであるものに限る。</t>
    <rPh sb="3" eb="6">
      <t>ビョウゲンタイ</t>
    </rPh>
    <rPh sb="14" eb="15">
      <t>ゾク</t>
    </rPh>
    <rPh sb="32" eb="33">
      <t>カギ</t>
    </rPh>
    <phoneticPr fontId="4"/>
  </si>
  <si>
    <r>
      <t>※２　病原体がベータコロナウイルス属</t>
    </r>
    <r>
      <rPr>
        <sz val="9"/>
        <color indexed="10"/>
        <rFont val="メイリオ"/>
        <family val="3"/>
        <charset val="128"/>
      </rPr>
      <t>MERS</t>
    </r>
    <r>
      <rPr>
        <sz val="9"/>
        <rFont val="メイリオ"/>
        <family val="3"/>
        <charset val="128"/>
      </rPr>
      <t>コロナウイルスであるものに限る。</t>
    </r>
    <rPh sb="3" eb="6">
      <t>ビョウゲンタイ</t>
    </rPh>
    <rPh sb="17" eb="18">
      <t>ゾク</t>
    </rPh>
    <rPh sb="35" eb="36">
      <t>カギ</t>
    </rPh>
    <phoneticPr fontId="4"/>
  </si>
  <si>
    <t>※３　ウエストナイル脳炎を含む。</t>
    <rPh sb="10" eb="12">
      <t>ノウエン</t>
    </rPh>
    <rPh sb="13" eb="14">
      <t>フク</t>
    </rPh>
    <phoneticPr fontId="4"/>
  </si>
  <si>
    <t>※４　病原体がフレボウイルス属ＳＦＴＳウイルスであるものに限る。</t>
    <rPh sb="3" eb="6">
      <t>ビョウゲンタイ</t>
    </rPh>
    <rPh sb="14" eb="15">
      <t>ゾク</t>
    </rPh>
    <rPh sb="29" eb="30">
      <t>カギ</t>
    </rPh>
    <phoneticPr fontId="4"/>
  </si>
  <si>
    <t>※５　Ｅ型肝炎及びＡ型肝炎を除く。</t>
    <rPh sb="4" eb="5">
      <t>カタ</t>
    </rPh>
    <rPh sb="5" eb="7">
      <t>カンエン</t>
    </rPh>
    <rPh sb="7" eb="8">
      <t>オヨ</t>
    </rPh>
    <rPh sb="10" eb="11">
      <t>カタ</t>
    </rPh>
    <rPh sb="11" eb="13">
      <t>カンエン</t>
    </rPh>
    <rPh sb="14" eb="15">
      <t>ノゾ</t>
    </rPh>
    <phoneticPr fontId="4"/>
  </si>
  <si>
    <t>※６　ウエストナイル脳炎、西部ウマ脳炎、ダニ媒介脳炎、東部ウマ脳炎、日本脳炎、ベネズエラウマ脳炎及びリフトバレー熱を除く。</t>
    <rPh sb="10" eb="12">
      <t>ノウエン</t>
    </rPh>
    <rPh sb="13" eb="15">
      <t>セイブ</t>
    </rPh>
    <rPh sb="17" eb="19">
      <t>ノウエン</t>
    </rPh>
    <rPh sb="22" eb="24">
      <t>バイカイ</t>
    </rPh>
    <rPh sb="24" eb="26">
      <t>ノウエン</t>
    </rPh>
    <rPh sb="27" eb="29">
      <t>トウブ</t>
    </rPh>
    <rPh sb="31" eb="33">
      <t>ノウエン</t>
    </rPh>
    <rPh sb="34" eb="36">
      <t>ニホン</t>
    </rPh>
    <rPh sb="36" eb="38">
      <t>ノウエン</t>
    </rPh>
    <rPh sb="46" eb="48">
      <t>ノウエン</t>
    </rPh>
    <rPh sb="48" eb="49">
      <t>オヨ</t>
    </rPh>
    <rPh sb="56" eb="57">
      <t>ネツ</t>
    </rPh>
    <rPh sb="58" eb="59">
      <t>ノゾ</t>
    </rPh>
    <phoneticPr fontId="4"/>
  </si>
  <si>
    <t>第３５－２表　エイズ</t>
    <phoneticPr fontId="4"/>
  </si>
  <si>
    <t>相談件数</t>
    <rPh sb="0" eb="2">
      <t>ソウダン</t>
    </rPh>
    <rPh sb="2" eb="4">
      <t>ケンスウ</t>
    </rPh>
    <phoneticPr fontId="4"/>
  </si>
  <si>
    <t>訪問指導</t>
    <rPh sb="0" eb="2">
      <t>ホウモン</t>
    </rPh>
    <rPh sb="2" eb="4">
      <t>シドウ</t>
    </rPh>
    <phoneticPr fontId="4"/>
  </si>
  <si>
    <t>ＨＩＶ抗体検査のための　　採血件数</t>
    <rPh sb="3" eb="5">
      <t>コウタイ</t>
    </rPh>
    <rPh sb="5" eb="7">
      <t>ケンサ</t>
    </rPh>
    <rPh sb="13" eb="15">
      <t>サイケツ</t>
    </rPh>
    <rPh sb="15" eb="17">
      <t>ケンスウ</t>
    </rPh>
    <phoneticPr fontId="4"/>
  </si>
  <si>
    <t>陽性件数</t>
    <rPh sb="0" eb="2">
      <t>ヨウセイ</t>
    </rPh>
    <rPh sb="2" eb="4">
      <t>ケンスウ</t>
    </rPh>
    <phoneticPr fontId="4"/>
  </si>
  <si>
    <t>電話</t>
    <rPh sb="0" eb="2">
      <t>デンワ</t>
    </rPh>
    <phoneticPr fontId="4"/>
  </si>
  <si>
    <t>来所</t>
    <rPh sb="0" eb="2">
      <t>ライショ</t>
    </rPh>
    <phoneticPr fontId="4"/>
  </si>
  <si>
    <t>実人員</t>
    <rPh sb="0" eb="1">
      <t>ジツ</t>
    </rPh>
    <rPh sb="1" eb="3">
      <t>ジンイン</t>
    </rPh>
    <phoneticPr fontId="4"/>
  </si>
  <si>
    <t>延人員</t>
    <rPh sb="0" eb="1">
      <t>ノ</t>
    </rPh>
    <rPh sb="1" eb="3">
      <t>ジンイン</t>
    </rPh>
    <phoneticPr fontId="4"/>
  </si>
  <si>
    <t>スクリーニング検査</t>
    <rPh sb="7" eb="9">
      <t>ケンサ</t>
    </rPh>
    <phoneticPr fontId="4"/>
  </si>
  <si>
    <t>確認検査</t>
    <rPh sb="0" eb="2">
      <t>カクニン</t>
    </rPh>
    <rPh sb="2" eb="4">
      <t>ケンサ</t>
    </rPh>
    <phoneticPr fontId="4"/>
  </si>
  <si>
    <t>（再掲）医療社会事業員が関与した件数</t>
    <rPh sb="1" eb="3">
      <t>サイケイ</t>
    </rPh>
    <rPh sb="4" eb="6">
      <t>イリョウ</t>
    </rPh>
    <rPh sb="6" eb="8">
      <t>シャカイ</t>
    </rPh>
    <rPh sb="8" eb="10">
      <t>ジギョウ</t>
    </rPh>
    <rPh sb="10" eb="11">
      <t>イン</t>
    </rPh>
    <rPh sb="12" eb="14">
      <t>カンヨ</t>
    </rPh>
    <rPh sb="16" eb="18">
      <t>ケンスウ</t>
    </rPh>
    <phoneticPr fontId="4"/>
  </si>
  <si>
    <t>市立函館保健所</t>
    <rPh sb="0" eb="2">
      <t>シリツ</t>
    </rPh>
    <rPh sb="2" eb="4">
      <t>ハコダテ</t>
    </rPh>
    <phoneticPr fontId="4"/>
  </si>
  <si>
    <t>資料　地域保健･健康増進事業報告</t>
    <rPh sb="0" eb="2">
      <t>シリョウ</t>
    </rPh>
    <rPh sb="3" eb="5">
      <t>チイキ</t>
    </rPh>
    <rPh sb="5" eb="7">
      <t>ホケン</t>
    </rPh>
    <rPh sb="8" eb="10">
      <t>ケンコウ</t>
    </rPh>
    <rPh sb="10" eb="12">
      <t>ゾウシン</t>
    </rPh>
    <rPh sb="12" eb="14">
      <t>ジギョウ</t>
    </rPh>
    <rPh sb="14" eb="16">
      <t>ホウコク</t>
    </rPh>
    <phoneticPr fontId="4"/>
  </si>
  <si>
    <t>第３６表　エキノコックス症検診数</t>
    <phoneticPr fontId="4"/>
  </si>
  <si>
    <t>一次検診</t>
    <phoneticPr fontId="4"/>
  </si>
  <si>
    <t>二次検診</t>
  </si>
  <si>
    <t>要経過観察者</t>
  </si>
  <si>
    <t>受診者</t>
    <phoneticPr fontId="4"/>
  </si>
  <si>
    <t>陽性
疑陽性者</t>
    <rPh sb="3" eb="4">
      <t>ギ</t>
    </rPh>
    <rPh sb="4" eb="6">
      <t>ヨウセイ</t>
    </rPh>
    <rPh sb="6" eb="7">
      <t>シャ</t>
    </rPh>
    <phoneticPr fontId="4"/>
  </si>
  <si>
    <t>陽性率</t>
    <rPh sb="0" eb="2">
      <t>ヨウセイ</t>
    </rPh>
    <rPh sb="2" eb="3">
      <t>リツ</t>
    </rPh>
    <phoneticPr fontId="4"/>
  </si>
  <si>
    <t>受診者</t>
    <rPh sb="0" eb="3">
      <t>ジュシンシャ</t>
    </rPh>
    <phoneticPr fontId="4"/>
  </si>
  <si>
    <t>新規</t>
    <phoneticPr fontId="4"/>
  </si>
  <si>
    <t>現在数</t>
    <phoneticPr fontId="4"/>
  </si>
  <si>
    <t>％</t>
  </si>
  <si>
    <t>a</t>
    <phoneticPr fontId="4"/>
  </si>
  <si>
    <t>b</t>
    <phoneticPr fontId="4"/>
  </si>
  <si>
    <t>b/a</t>
    <phoneticPr fontId="4"/>
  </si>
  <si>
    <t>全道</t>
    <rPh sb="0" eb="1">
      <t>ゼン</t>
    </rPh>
    <rPh sb="1" eb="2">
      <t>ミチ</t>
    </rPh>
    <phoneticPr fontId="4"/>
  </si>
  <si>
    <t>知内町</t>
    <rPh sb="0" eb="3">
      <t>シリウチチョウ</t>
    </rPh>
    <phoneticPr fontId="4"/>
  </si>
  <si>
    <t>函館市</t>
  </si>
  <si>
    <t>資料　エキノコックス症対策実施状況調査</t>
    <rPh sb="11" eb="13">
      <t>タイサク</t>
    </rPh>
    <rPh sb="17" eb="19">
      <t>チョウサ</t>
    </rPh>
    <phoneticPr fontId="4"/>
  </si>
  <si>
    <t>第３７表　エキノコックス症媒介動物剖検数</t>
    <rPh sb="0" eb="1">
      <t>ダイ</t>
    </rPh>
    <rPh sb="3" eb="4">
      <t>ヒョウ</t>
    </rPh>
    <rPh sb="12" eb="13">
      <t>ショウ</t>
    </rPh>
    <rPh sb="13" eb="15">
      <t>バイカイ</t>
    </rPh>
    <rPh sb="15" eb="17">
      <t>ドウブツ</t>
    </rPh>
    <rPh sb="17" eb="19">
      <t>ボウケン</t>
    </rPh>
    <rPh sb="19" eb="20">
      <t>スウ</t>
    </rPh>
    <phoneticPr fontId="4"/>
  </si>
  <si>
    <t>平成28年度</t>
    <phoneticPr fontId="4"/>
  </si>
  <si>
    <t>きつね</t>
    <phoneticPr fontId="4"/>
  </si>
  <si>
    <t>野ねずみ</t>
    <phoneticPr fontId="4"/>
  </si>
  <si>
    <t>犬</t>
  </si>
  <si>
    <t>と畜</t>
    <phoneticPr fontId="4"/>
  </si>
  <si>
    <t>その他</t>
    <phoneticPr fontId="4"/>
  </si>
  <si>
    <t>剖検数</t>
  </si>
  <si>
    <t>虫体確認数</t>
    <phoneticPr fontId="4"/>
  </si>
  <si>
    <t>累計虫体確認数</t>
    <rPh sb="2" eb="3">
      <t>チュウ</t>
    </rPh>
    <rPh sb="3" eb="4">
      <t>タイ</t>
    </rPh>
    <rPh sb="4" eb="7">
      <t>カクニンスウ</t>
    </rPh>
    <phoneticPr fontId="4"/>
  </si>
  <si>
    <t>資料　エキノコックス症媒介動物疫学調査</t>
    <rPh sb="10" eb="11">
      <t>ショウ</t>
    </rPh>
    <rPh sb="11" eb="13">
      <t>バイカイ</t>
    </rPh>
    <rPh sb="13" eb="15">
      <t>ドウブツ</t>
    </rPh>
    <rPh sb="15" eb="17">
      <t>エキガク</t>
    </rPh>
    <rPh sb="17" eb="19">
      <t>チョウサ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</si>
</sst>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b/>
      <sz val="11"/>
      <name val="ＭＳ 明朝"/>
      <family val="1"/>
      <charset val="128"/>
    </font>
    <font>
      <sz val="11"/>
      <name val="Arial"/>
      <family val="2"/>
    </font>
    <font>
      <sz val="12"/>
      <name val="Arial"/>
      <family val="2"/>
    </font>
    <font>
      <b/>
      <sz val="11"/>
      <color theme="1"/>
      <name val="ＭＳ 明朝"/>
      <family val="1"/>
      <charset val="128"/>
    </font>
    <font>
      <sz val="11"/>
      <color theme="1"/>
      <name val="Arial"/>
      <family val="2"/>
    </font>
    <font>
      <b/>
      <sz val="9"/>
      <name val="ＭＳ 明朝"/>
      <family val="1"/>
      <charset val="128"/>
    </font>
    <font>
      <sz val="9"/>
      <name val="Arial"/>
      <family val="2"/>
    </font>
    <font>
      <b/>
      <sz val="9"/>
      <color theme="1"/>
      <name val="ＭＳ 明朝"/>
      <family val="1"/>
      <charset val="128"/>
    </font>
    <font>
      <sz val="9"/>
      <color theme="1"/>
      <name val="Arial"/>
      <family val="2"/>
    </font>
    <font>
      <u/>
      <sz val="9"/>
      <color indexed="36"/>
      <name val="Arial"/>
      <family val="2"/>
    </font>
    <font>
      <sz val="11"/>
      <name val="ＭＳ 明朝"/>
      <family val="1"/>
      <charset val="128"/>
    </font>
    <font>
      <sz val="9"/>
      <color rgb="FFFF0000"/>
      <name val="メイリオ"/>
      <family val="3"/>
      <charset val="128"/>
    </font>
    <font>
      <sz val="9"/>
      <color indexed="10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FF0000"/>
      </diagonal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8" fillId="0" borderId="0"/>
    <xf numFmtId="0" fontId="8" fillId="0" borderId="0"/>
  </cellStyleXfs>
  <cellXfs count="416">
    <xf numFmtId="0" fontId="0" fillId="0" borderId="0" xfId="0">
      <alignment vertical="center"/>
    </xf>
    <xf numFmtId="38" fontId="2" fillId="0" borderId="0" xfId="2" applyFont="1" applyBorder="1" applyAlignment="1">
      <alignment horizontal="left" vertical="top"/>
    </xf>
    <xf numFmtId="38" fontId="2" fillId="0" borderId="0" xfId="2" applyFont="1" applyBorder="1" applyAlignment="1">
      <alignment horizontal="right" vertical="center"/>
    </xf>
    <xf numFmtId="38" fontId="2" fillId="0" borderId="0" xfId="2" applyFont="1" applyAlignment="1"/>
    <xf numFmtId="38" fontId="2" fillId="0" borderId="0" xfId="1" applyFont="1" applyFill="1" applyAlignment="1">
      <alignment horizontal="right"/>
    </xf>
    <xf numFmtId="38" fontId="5" fillId="0" borderId="0" xfId="1" applyFont="1" applyFill="1" applyAlignment="1">
      <alignment horizontal="right"/>
    </xf>
    <xf numFmtId="38" fontId="6" fillId="0" borderId="0" xfId="2" applyFont="1" applyAlignment="1"/>
    <xf numFmtId="38" fontId="7" fillId="0" borderId="0" xfId="2" applyFont="1"/>
    <xf numFmtId="38" fontId="2" fillId="0" borderId="1" xfId="2" applyFont="1" applyBorder="1" applyAlignment="1">
      <alignment horizontal="left" vertical="top"/>
    </xf>
    <xf numFmtId="38" fontId="2" fillId="0" borderId="2" xfId="2" applyFont="1" applyBorder="1" applyAlignment="1">
      <alignment horizontal="right"/>
    </xf>
    <xf numFmtId="38" fontId="5" fillId="0" borderId="3" xfId="2" applyFont="1" applyBorder="1" applyAlignment="1">
      <alignment horizontal="center" vertical="center" wrapText="1"/>
    </xf>
    <xf numFmtId="38" fontId="5" fillId="0" borderId="4" xfId="2" applyFont="1" applyBorder="1" applyAlignment="1">
      <alignment horizontal="center" vertical="center" shrinkToFit="1"/>
    </xf>
    <xf numFmtId="38" fontId="5" fillId="0" borderId="5" xfId="2" applyFont="1" applyBorder="1" applyAlignment="1">
      <alignment horizontal="center" vertical="center" shrinkToFit="1"/>
    </xf>
    <xf numFmtId="0" fontId="5" fillId="0" borderId="6" xfId="3" applyFont="1" applyBorder="1" applyAlignment="1">
      <alignment horizontal="center" vertical="center" shrinkToFit="1"/>
    </xf>
    <xf numFmtId="0" fontId="5" fillId="0" borderId="4" xfId="3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8" fontId="9" fillId="0" borderId="0" xfId="2" applyFont="1" applyAlignment="1"/>
    <xf numFmtId="38" fontId="2" fillId="0" borderId="7" xfId="2" applyFont="1" applyBorder="1" applyAlignment="1">
      <alignment horizontal="left" vertical="top"/>
    </xf>
    <xf numFmtId="38" fontId="2" fillId="0" borderId="8" xfId="2" applyFont="1" applyBorder="1" applyAlignment="1">
      <alignment horizontal="right"/>
    </xf>
    <xf numFmtId="38" fontId="5" fillId="0" borderId="9" xfId="2" applyFont="1" applyBorder="1" applyAlignment="1">
      <alignment horizontal="center" vertical="center"/>
    </xf>
    <xf numFmtId="38" fontId="5" fillId="0" borderId="2" xfId="2" applyFont="1" applyBorder="1" applyAlignment="1">
      <alignment horizontal="center" vertical="center"/>
    </xf>
    <xf numFmtId="38" fontId="5" fillId="0" borderId="10" xfId="2" applyFont="1" applyBorder="1" applyAlignment="1">
      <alignment horizontal="center" vertical="center"/>
    </xf>
    <xf numFmtId="38" fontId="5" fillId="0" borderId="4" xfId="2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8" fontId="5" fillId="0" borderId="6" xfId="2" applyFont="1" applyBorder="1" applyAlignment="1">
      <alignment vertical="center"/>
    </xf>
    <xf numFmtId="38" fontId="5" fillId="0" borderId="5" xfId="2" applyFont="1" applyBorder="1" applyAlignment="1">
      <alignment horizontal="center" vertical="center"/>
    </xf>
    <xf numFmtId="38" fontId="5" fillId="0" borderId="6" xfId="2" applyFont="1" applyBorder="1" applyAlignment="1">
      <alignment horizontal="center" vertical="center"/>
    </xf>
    <xf numFmtId="38" fontId="5" fillId="0" borderId="4" xfId="2" applyFont="1" applyBorder="1" applyAlignment="1">
      <alignment vertical="center"/>
    </xf>
    <xf numFmtId="38" fontId="5" fillId="0" borderId="5" xfId="2" applyFont="1" applyBorder="1" applyAlignment="1">
      <alignment vertical="center"/>
    </xf>
    <xf numFmtId="38" fontId="5" fillId="0" borderId="10" xfId="2" applyFont="1" applyBorder="1" applyAlignment="1">
      <alignment horizontal="center" vertical="center" wrapText="1"/>
    </xf>
    <xf numFmtId="38" fontId="2" fillId="0" borderId="10" xfId="2" applyFont="1" applyBorder="1" applyAlignment="1">
      <alignment horizontal="center" vertical="center" wrapText="1"/>
    </xf>
    <xf numFmtId="38" fontId="2" fillId="0" borderId="3" xfId="2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38" fontId="5" fillId="0" borderId="3" xfId="2" applyFont="1" applyBorder="1" applyAlignment="1">
      <alignment horizontal="center" vertical="center"/>
    </xf>
    <xf numFmtId="38" fontId="5" fillId="0" borderId="12" xfId="2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38" fontId="5" fillId="0" borderId="12" xfId="2" applyFont="1" applyBorder="1" applyAlignment="1">
      <alignment horizontal="center" vertical="center" wrapText="1"/>
    </xf>
    <xf numFmtId="38" fontId="2" fillId="0" borderId="12" xfId="2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38" fontId="5" fillId="0" borderId="8" xfId="2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38" fontId="2" fillId="0" borderId="14" xfId="2" applyFont="1" applyBorder="1" applyAlignment="1">
      <alignment horizontal="left" vertical="top" wrapText="1"/>
    </xf>
    <xf numFmtId="38" fontId="2" fillId="0" borderId="15" xfId="2" applyFont="1" applyBorder="1" applyAlignment="1">
      <alignment horizontal="right" wrapText="1"/>
    </xf>
    <xf numFmtId="38" fontId="5" fillId="0" borderId="15" xfId="2" applyFont="1" applyBorder="1" applyAlignment="1">
      <alignment horizontal="center" vertical="center"/>
    </xf>
    <xf numFmtId="38" fontId="5" fillId="0" borderId="16" xfId="2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38" fontId="5" fillId="0" borderId="16" xfId="2" applyFont="1" applyBorder="1" applyAlignment="1">
      <alignment horizontal="center" vertical="center" wrapText="1"/>
    </xf>
    <xf numFmtId="38" fontId="2" fillId="0" borderId="16" xfId="2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8" fontId="2" fillId="2" borderId="10" xfId="2" applyFont="1" applyFill="1" applyBorder="1" applyAlignment="1">
      <alignment horizontal="left" vertical="top"/>
    </xf>
    <xf numFmtId="38" fontId="2" fillId="2" borderId="3" xfId="2" applyFont="1" applyFill="1" applyBorder="1" applyAlignment="1">
      <alignment horizontal="right" vertical="center"/>
    </xf>
    <xf numFmtId="38" fontId="2" fillId="2" borderId="3" xfId="2" applyFont="1" applyFill="1" applyBorder="1" applyAlignment="1">
      <alignment horizontal="right"/>
    </xf>
    <xf numFmtId="38" fontId="5" fillId="2" borderId="3" xfId="2" applyFont="1" applyFill="1" applyBorder="1" applyAlignment="1">
      <alignment horizontal="right"/>
    </xf>
    <xf numFmtId="38" fontId="2" fillId="2" borderId="16" xfId="2" applyFont="1" applyFill="1" applyBorder="1" applyAlignment="1">
      <alignment horizontal="left" vertical="top"/>
    </xf>
    <xf numFmtId="38" fontId="5" fillId="2" borderId="4" xfId="2" applyFont="1" applyFill="1" applyBorder="1" applyAlignment="1">
      <alignment horizontal="right"/>
    </xf>
    <xf numFmtId="38" fontId="2" fillId="3" borderId="10" xfId="2" applyFont="1" applyFill="1" applyBorder="1" applyAlignment="1">
      <alignment horizontal="left" vertical="top" wrapText="1"/>
    </xf>
    <xf numFmtId="38" fontId="2" fillId="3" borderId="3" xfId="2" applyFont="1" applyFill="1" applyBorder="1" applyAlignment="1">
      <alignment horizontal="right" vertical="center"/>
    </xf>
    <xf numFmtId="38" fontId="2" fillId="3" borderId="3" xfId="2" applyFont="1" applyFill="1" applyBorder="1" applyAlignment="1">
      <alignment horizontal="right"/>
    </xf>
    <xf numFmtId="38" fontId="5" fillId="3" borderId="3" xfId="2" applyFont="1" applyFill="1" applyBorder="1" applyAlignment="1">
      <alignment horizontal="right"/>
    </xf>
    <xf numFmtId="38" fontId="6" fillId="0" borderId="0" xfId="2" applyFont="1" applyFill="1" applyAlignment="1"/>
    <xf numFmtId="38" fontId="7" fillId="0" borderId="0" xfId="2" applyFont="1" applyFill="1"/>
    <xf numFmtId="0" fontId="0" fillId="3" borderId="16" xfId="0" applyFill="1" applyBorder="1" applyAlignment="1">
      <alignment horizontal="left" vertical="top" wrapText="1"/>
    </xf>
    <xf numFmtId="38" fontId="2" fillId="4" borderId="10" xfId="2" applyFont="1" applyFill="1" applyBorder="1" applyAlignment="1">
      <alignment horizontal="left" vertical="top"/>
    </xf>
    <xf numFmtId="38" fontId="2" fillId="4" borderId="3" xfId="2" applyFont="1" applyFill="1" applyBorder="1" applyAlignment="1">
      <alignment horizontal="right" vertical="center"/>
    </xf>
    <xf numFmtId="38" fontId="2" fillId="4" borderId="3" xfId="2" applyFont="1" applyFill="1" applyBorder="1" applyAlignment="1">
      <alignment horizontal="right"/>
    </xf>
    <xf numFmtId="38" fontId="5" fillId="4" borderId="3" xfId="2" applyFont="1" applyFill="1" applyBorder="1" applyAlignment="1">
      <alignment horizontal="right"/>
    </xf>
    <xf numFmtId="38" fontId="2" fillId="4" borderId="16" xfId="2" applyFont="1" applyFill="1" applyBorder="1" applyAlignment="1">
      <alignment horizontal="left" vertical="top"/>
    </xf>
    <xf numFmtId="38" fontId="2" fillId="5" borderId="10" xfId="2" applyFont="1" applyFill="1" applyBorder="1" applyAlignment="1">
      <alignment horizontal="left" vertical="top"/>
    </xf>
    <xf numFmtId="38" fontId="2" fillId="5" borderId="3" xfId="2" applyFont="1" applyFill="1" applyBorder="1" applyAlignment="1">
      <alignment horizontal="right" vertical="center"/>
    </xf>
    <xf numFmtId="38" fontId="2" fillId="5" borderId="3" xfId="2" applyFont="1" applyFill="1" applyBorder="1" applyAlignment="1">
      <alignment horizontal="right"/>
    </xf>
    <xf numFmtId="38" fontId="5" fillId="5" borderId="3" xfId="2" applyFont="1" applyFill="1" applyBorder="1" applyAlignment="1">
      <alignment horizontal="right"/>
    </xf>
    <xf numFmtId="38" fontId="2" fillId="5" borderId="16" xfId="2" applyFont="1" applyFill="1" applyBorder="1" applyAlignment="1">
      <alignment horizontal="left" vertical="top"/>
    </xf>
    <xf numFmtId="38" fontId="2" fillId="3" borderId="10" xfId="2" applyFont="1" applyFill="1" applyBorder="1" applyAlignment="1">
      <alignment horizontal="left" vertical="top"/>
    </xf>
    <xf numFmtId="38" fontId="2" fillId="3" borderId="16" xfId="2" applyFont="1" applyFill="1" applyBorder="1" applyAlignment="1">
      <alignment horizontal="left" vertical="top"/>
    </xf>
    <xf numFmtId="38" fontId="5" fillId="3" borderId="10" xfId="2" applyFont="1" applyFill="1" applyBorder="1" applyAlignment="1">
      <alignment horizontal="left" vertical="top" wrapText="1"/>
    </xf>
    <xf numFmtId="38" fontId="5" fillId="3" borderId="3" xfId="2" applyFont="1" applyFill="1" applyBorder="1" applyAlignment="1">
      <alignment horizontal="right" vertical="center"/>
    </xf>
    <xf numFmtId="38" fontId="10" fillId="0" borderId="0" xfId="2" applyFont="1"/>
    <xf numFmtId="38" fontId="5" fillId="3" borderId="16" xfId="2" applyFont="1" applyFill="1" applyBorder="1" applyAlignment="1">
      <alignment horizontal="left" vertical="top"/>
    </xf>
    <xf numFmtId="38" fontId="5" fillId="4" borderId="10" xfId="2" applyFont="1" applyFill="1" applyBorder="1" applyAlignment="1">
      <alignment horizontal="left" vertical="top"/>
    </xf>
    <xf numFmtId="38" fontId="5" fillId="4" borderId="3" xfId="2" applyFont="1" applyFill="1" applyBorder="1" applyAlignment="1">
      <alignment horizontal="right" vertical="center"/>
    </xf>
    <xf numFmtId="38" fontId="5" fillId="4" borderId="16" xfId="2" applyFont="1" applyFill="1" applyBorder="1" applyAlignment="1">
      <alignment horizontal="left" vertical="top"/>
    </xf>
    <xf numFmtId="38" fontId="5" fillId="5" borderId="10" xfId="2" applyFont="1" applyFill="1" applyBorder="1" applyAlignment="1">
      <alignment horizontal="left" vertical="top"/>
    </xf>
    <xf numFmtId="38" fontId="5" fillId="5" borderId="3" xfId="2" applyFont="1" applyFill="1" applyBorder="1" applyAlignment="1">
      <alignment horizontal="right" vertical="center"/>
    </xf>
    <xf numFmtId="38" fontId="5" fillId="5" borderId="16" xfId="2" applyFont="1" applyFill="1" applyBorder="1" applyAlignment="1">
      <alignment horizontal="left" vertical="top"/>
    </xf>
    <xf numFmtId="38" fontId="5" fillId="5" borderId="18" xfId="2" applyFont="1" applyFill="1" applyBorder="1" applyAlignment="1">
      <alignment horizontal="left" vertical="top"/>
    </xf>
    <xf numFmtId="38" fontId="2" fillId="0" borderId="19" xfId="2" applyFont="1" applyBorder="1" applyAlignment="1">
      <alignment horizontal="left" vertical="top"/>
    </xf>
    <xf numFmtId="38" fontId="2" fillId="0" borderId="0" xfId="2" applyFont="1" applyBorder="1" applyAlignment="1">
      <alignment horizontal="right"/>
    </xf>
    <xf numFmtId="38" fontId="2" fillId="0" borderId="0" xfId="2" applyFont="1" applyBorder="1" applyAlignment="1"/>
    <xf numFmtId="0" fontId="2" fillId="0" borderId="0" xfId="3" applyFont="1" applyBorder="1" applyAlignment="1">
      <alignment horizontal="left" vertical="top"/>
    </xf>
    <xf numFmtId="0" fontId="2" fillId="0" borderId="0" xfId="3" applyFont="1" applyBorder="1" applyAlignment="1">
      <alignment horizontal="right"/>
    </xf>
    <xf numFmtId="0" fontId="2" fillId="0" borderId="0" xfId="3" applyFont="1" applyBorder="1" applyAlignment="1">
      <alignment horizontal="left"/>
    </xf>
    <xf numFmtId="38" fontId="2" fillId="0" borderId="0" xfId="2" applyFont="1"/>
    <xf numFmtId="38" fontId="6" fillId="0" borderId="0" xfId="2" applyFont="1" applyAlignment="1">
      <alignment horizontal="left" vertical="top"/>
    </xf>
    <xf numFmtId="38" fontId="6" fillId="0" borderId="0" xfId="2" applyFont="1" applyAlignment="1">
      <alignment horizontal="right" vertical="center"/>
    </xf>
    <xf numFmtId="38" fontId="11" fillId="0" borderId="0" xfId="2" applyFont="1" applyAlignment="1">
      <alignment horizontal="left" vertical="top"/>
    </xf>
    <xf numFmtId="38" fontId="11" fillId="0" borderId="0" xfId="2" applyFont="1" applyAlignment="1">
      <alignment horizontal="right" vertical="center"/>
    </xf>
    <xf numFmtId="38" fontId="11" fillId="0" borderId="0" xfId="2" applyFont="1" applyAlignment="1"/>
    <xf numFmtId="38" fontId="12" fillId="0" borderId="0" xfId="2" applyFont="1"/>
    <xf numFmtId="38" fontId="12" fillId="0" borderId="0" xfId="2" applyFont="1" applyAlignment="1">
      <alignment horizontal="left" vertical="top"/>
    </xf>
    <xf numFmtId="38" fontId="12" fillId="0" borderId="0" xfId="2" applyFont="1" applyAlignment="1">
      <alignment horizontal="right"/>
    </xf>
    <xf numFmtId="38" fontId="5" fillId="0" borderId="0" xfId="2" applyFont="1" applyBorder="1" applyAlignment="1">
      <alignment horizontal="left" vertical="top"/>
    </xf>
    <xf numFmtId="38" fontId="5" fillId="0" borderId="0" xfId="2" applyFont="1" applyBorder="1" applyAlignment="1">
      <alignment horizontal="right" vertical="center"/>
    </xf>
    <xf numFmtId="38" fontId="5" fillId="0" borderId="0" xfId="2" applyFont="1" applyAlignment="1"/>
    <xf numFmtId="38" fontId="5" fillId="0" borderId="0" xfId="2" applyFont="1" applyAlignment="1">
      <alignment horizontal="right" vertical="center"/>
    </xf>
    <xf numFmtId="38" fontId="5" fillId="0" borderId="1" xfId="2" applyFont="1" applyBorder="1" applyAlignment="1">
      <alignment horizontal="left" vertical="top"/>
    </xf>
    <xf numFmtId="38" fontId="5" fillId="0" borderId="2" xfId="2" applyFont="1" applyBorder="1" applyAlignment="1">
      <alignment horizontal="right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" xfId="3" applyFont="1" applyBorder="1" applyAlignment="1">
      <alignment horizontal="center" vertical="center"/>
    </xf>
    <xf numFmtId="38" fontId="5" fillId="0" borderId="7" xfId="2" applyFont="1" applyBorder="1" applyAlignment="1">
      <alignment horizontal="left" vertical="top"/>
    </xf>
    <xf numFmtId="38" fontId="5" fillId="0" borderId="8" xfId="2" applyFont="1" applyBorder="1" applyAlignment="1">
      <alignment horizontal="right"/>
    </xf>
    <xf numFmtId="38" fontId="5" fillId="0" borderId="12" xfId="2" applyFont="1" applyBorder="1" applyAlignment="1">
      <alignment horizontal="right"/>
    </xf>
    <xf numFmtId="38" fontId="5" fillId="0" borderId="14" xfId="2" applyFont="1" applyBorder="1" applyAlignment="1">
      <alignment horizontal="center" vertical="center" wrapText="1"/>
    </xf>
    <xf numFmtId="38" fontId="5" fillId="0" borderId="10" xfId="2" applyFont="1" applyBorder="1" applyAlignment="1">
      <alignment horizontal="center" vertical="center" wrapText="1"/>
    </xf>
    <xf numFmtId="38" fontId="5" fillId="0" borderId="6" xfId="2" applyFont="1" applyBorder="1" applyAlignment="1">
      <alignment horizontal="center" vertical="center" wrapText="1"/>
    </xf>
    <xf numFmtId="38" fontId="5" fillId="0" borderId="12" xfId="2" applyFont="1" applyBorder="1" applyAlignment="1">
      <alignment horizontal="center"/>
    </xf>
    <xf numFmtId="0" fontId="5" fillId="0" borderId="6" xfId="3" applyFont="1" applyBorder="1" applyAlignment="1">
      <alignment horizontal="center" vertical="center" wrapText="1"/>
    </xf>
    <xf numFmtId="38" fontId="5" fillId="0" borderId="14" xfId="2" applyFont="1" applyBorder="1" applyAlignment="1">
      <alignment horizontal="left" vertical="top" wrapText="1"/>
    </xf>
    <xf numFmtId="38" fontId="5" fillId="0" borderId="15" xfId="2" applyFont="1" applyBorder="1" applyAlignment="1">
      <alignment horizontal="right" wrapText="1"/>
    </xf>
    <xf numFmtId="38" fontId="5" fillId="0" borderId="12" xfId="2" applyFont="1" applyBorder="1" applyAlignment="1">
      <alignment horizontal="right" wrapText="1"/>
    </xf>
    <xf numFmtId="0" fontId="5" fillId="0" borderId="1" xfId="3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38" fontId="5" fillId="6" borderId="10" xfId="1" applyFont="1" applyFill="1" applyBorder="1" applyAlignment="1">
      <alignment horizontal="left" vertical="center" wrapText="1"/>
    </xf>
    <xf numFmtId="38" fontId="5" fillId="6" borderId="16" xfId="1" applyFont="1" applyFill="1" applyBorder="1" applyAlignment="1">
      <alignment horizontal="left" vertical="center" wrapText="1"/>
    </xf>
    <xf numFmtId="38" fontId="5" fillId="2" borderId="3" xfId="2" applyFont="1" applyFill="1" applyBorder="1" applyAlignment="1">
      <alignment horizontal="right" vertical="center"/>
    </xf>
    <xf numFmtId="38" fontId="5" fillId="2" borderId="20" xfId="2" applyFont="1" applyFill="1" applyBorder="1" applyAlignment="1">
      <alignment horizontal="right" vertical="center"/>
    </xf>
    <xf numFmtId="38" fontId="5" fillId="2" borderId="10" xfId="2" applyFont="1" applyFill="1" applyBorder="1" applyAlignment="1">
      <alignment horizontal="right"/>
    </xf>
    <xf numFmtId="38" fontId="5" fillId="3" borderId="10" xfId="1" applyFont="1" applyFill="1" applyBorder="1" applyAlignment="1">
      <alignment horizontal="left" vertical="center" wrapText="1"/>
    </xf>
    <xf numFmtId="38" fontId="5" fillId="3" borderId="3" xfId="2" applyFont="1" applyFill="1" applyBorder="1" applyAlignment="1"/>
    <xf numFmtId="38" fontId="9" fillId="0" borderId="0" xfId="2" applyFont="1" applyFill="1" applyAlignment="1"/>
    <xf numFmtId="38" fontId="10" fillId="0" borderId="0" xfId="2" applyFont="1" applyFill="1"/>
    <xf numFmtId="38" fontId="5" fillId="3" borderId="16" xfId="1" applyFont="1" applyFill="1" applyBorder="1" applyAlignment="1">
      <alignment horizontal="left" vertical="center" wrapText="1"/>
    </xf>
    <xf numFmtId="38" fontId="5" fillId="3" borderId="20" xfId="2" applyFont="1" applyFill="1" applyBorder="1" applyAlignment="1">
      <alignment horizontal="right" vertical="center"/>
    </xf>
    <xf numFmtId="38" fontId="5" fillId="3" borderId="20" xfId="2" applyFont="1" applyFill="1" applyBorder="1" applyAlignment="1">
      <alignment horizontal="right"/>
    </xf>
    <xf numFmtId="38" fontId="5" fillId="3" borderId="20" xfId="2" applyFont="1" applyFill="1" applyBorder="1" applyAlignment="1"/>
    <xf numFmtId="38" fontId="5" fillId="4" borderId="10" xfId="1" applyFont="1" applyFill="1" applyBorder="1" applyAlignment="1">
      <alignment horizontal="left" vertical="center"/>
    </xf>
    <xf numFmtId="38" fontId="5" fillId="4" borderId="3" xfId="2" applyFont="1" applyFill="1" applyBorder="1" applyAlignment="1"/>
    <xf numFmtId="38" fontId="5" fillId="4" borderId="18" xfId="1" applyFont="1" applyFill="1" applyBorder="1" applyAlignment="1">
      <alignment horizontal="left" vertical="center"/>
    </xf>
    <xf numFmtId="38" fontId="5" fillId="4" borderId="20" xfId="2" applyFont="1" applyFill="1" applyBorder="1" applyAlignment="1">
      <alignment horizontal="right" vertical="center"/>
    </xf>
    <xf numFmtId="38" fontId="5" fillId="4" borderId="20" xfId="2" applyFont="1" applyFill="1" applyBorder="1" applyAlignment="1">
      <alignment horizontal="right"/>
    </xf>
    <xf numFmtId="38" fontId="5" fillId="4" borderId="20" xfId="2" applyFont="1" applyFill="1" applyBorder="1" applyAlignment="1"/>
    <xf numFmtId="38" fontId="5" fillId="5" borderId="21" xfId="1" applyFont="1" applyFill="1" applyBorder="1" applyAlignment="1">
      <alignment vertical="center"/>
    </xf>
    <xf numFmtId="38" fontId="5" fillId="5" borderId="3" xfId="2" applyFont="1" applyFill="1" applyBorder="1" applyAlignment="1"/>
    <xf numFmtId="38" fontId="5" fillId="5" borderId="18" xfId="1" applyFont="1" applyFill="1" applyBorder="1" applyAlignment="1">
      <alignment vertical="center"/>
    </xf>
    <xf numFmtId="38" fontId="5" fillId="5" borderId="20" xfId="2" applyFont="1" applyFill="1" applyBorder="1" applyAlignment="1">
      <alignment horizontal="right" vertical="center"/>
    </xf>
    <xf numFmtId="38" fontId="5" fillId="5" borderId="20" xfId="2" applyFont="1" applyFill="1" applyBorder="1" applyAlignment="1">
      <alignment horizontal="right"/>
    </xf>
    <xf numFmtId="38" fontId="5" fillId="4" borderId="21" xfId="1" applyFont="1" applyFill="1" applyBorder="1" applyAlignment="1">
      <alignment vertical="center"/>
    </xf>
    <xf numFmtId="38" fontId="5" fillId="4" borderId="18" xfId="1" applyFont="1" applyFill="1" applyBorder="1" applyAlignment="1">
      <alignment vertical="center"/>
    </xf>
    <xf numFmtId="38" fontId="5" fillId="6" borderId="21" xfId="1" applyFont="1" applyFill="1" applyBorder="1" applyAlignment="1">
      <alignment horizontal="left" vertical="center" wrapText="1"/>
    </xf>
    <xf numFmtId="38" fontId="5" fillId="0" borderId="3" xfId="2" applyFont="1" applyBorder="1" applyAlignment="1">
      <alignment horizontal="right" vertical="center"/>
    </xf>
    <xf numFmtId="38" fontId="5" fillId="0" borderId="3" xfId="2" applyFont="1" applyBorder="1" applyAlignment="1">
      <alignment horizontal="right"/>
    </xf>
    <xf numFmtId="38" fontId="5" fillId="0" borderId="3" xfId="2" applyFont="1" applyBorder="1" applyAlignment="1"/>
    <xf numFmtId="38" fontId="5" fillId="0" borderId="22" xfId="2" applyFont="1" applyFill="1" applyBorder="1" applyAlignment="1">
      <alignment horizontal="right" vertical="center"/>
    </xf>
    <xf numFmtId="38" fontId="5" fillId="0" borderId="22" xfId="2" applyFont="1" applyFill="1" applyBorder="1" applyAlignment="1">
      <alignment horizontal="right"/>
    </xf>
    <xf numFmtId="38" fontId="5" fillId="0" borderId="3" xfId="2" applyFont="1" applyFill="1" applyBorder="1" applyAlignment="1">
      <alignment horizontal="right"/>
    </xf>
    <xf numFmtId="38" fontId="5" fillId="0" borderId="22" xfId="2" applyFont="1" applyFill="1" applyBorder="1" applyAlignment="1"/>
    <xf numFmtId="38" fontId="5" fillId="7" borderId="10" xfId="1" applyFont="1" applyFill="1" applyBorder="1" applyAlignment="1">
      <alignment horizontal="left" vertical="center"/>
    </xf>
    <xf numFmtId="38" fontId="5" fillId="7" borderId="18" xfId="1" applyFont="1" applyFill="1" applyBorder="1" applyAlignment="1">
      <alignment horizontal="left" vertical="center"/>
    </xf>
    <xf numFmtId="38" fontId="5" fillId="3" borderId="21" xfId="1" applyFont="1" applyFill="1" applyBorder="1" applyAlignment="1">
      <alignment horizontal="left" vertical="center" wrapText="1"/>
    </xf>
    <xf numFmtId="38" fontId="13" fillId="0" borderId="0" xfId="2" applyFont="1" applyAlignment="1"/>
    <xf numFmtId="38" fontId="14" fillId="0" borderId="0" xfId="2" applyFont="1"/>
    <xf numFmtId="38" fontId="5" fillId="4" borderId="3" xfId="2" applyNumberFormat="1" applyFont="1" applyFill="1" applyBorder="1" applyAlignment="1">
      <alignment horizontal="right" vertical="center"/>
    </xf>
    <xf numFmtId="38" fontId="2" fillId="0" borderId="0" xfId="2" applyFont="1" applyAlignment="1">
      <alignment horizontal="left" vertical="top"/>
    </xf>
    <xf numFmtId="0" fontId="2" fillId="0" borderId="0" xfId="4" applyNumberFormat="1" applyFont="1" applyFill="1" applyBorder="1" applyAlignment="1" applyProtection="1">
      <alignment horizontal="left" vertical="center"/>
      <protection locked="0"/>
    </xf>
    <xf numFmtId="0" fontId="2" fillId="0" borderId="0" xfId="4" applyFont="1" applyProtection="1">
      <protection locked="0"/>
    </xf>
    <xf numFmtId="0" fontId="2" fillId="0" borderId="0" xfId="4" applyFont="1" applyBorder="1" applyProtection="1">
      <protection locked="0"/>
    </xf>
    <xf numFmtId="0" fontId="16" fillId="0" borderId="0" xfId="4" applyFont="1" applyProtection="1">
      <protection locked="0"/>
    </xf>
    <xf numFmtId="0" fontId="16" fillId="0" borderId="0" xfId="4" applyFont="1"/>
    <xf numFmtId="0" fontId="2" fillId="0" borderId="10" xfId="4" applyNumberFormat="1" applyFont="1" applyFill="1" applyBorder="1" applyAlignment="1" applyProtection="1">
      <alignment horizontal="left" vertical="center"/>
      <protection locked="0"/>
    </xf>
    <xf numFmtId="0" fontId="2" fillId="0" borderId="4" xfId="4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4" applyFont="1" applyBorder="1"/>
    <xf numFmtId="0" fontId="2" fillId="0" borderId="16" xfId="4" applyNumberFormat="1" applyFont="1" applyFill="1" applyBorder="1" applyAlignment="1" applyProtection="1">
      <alignment horizontal="left" vertical="top" textRotation="255" wrapText="1"/>
      <protection locked="0"/>
    </xf>
    <xf numFmtId="0" fontId="2" fillId="0" borderId="3" xfId="4" applyNumberFormat="1" applyFont="1" applyFill="1" applyBorder="1" applyAlignment="1" applyProtection="1">
      <alignment horizontal="center" vertical="top" textRotation="255" wrapText="1"/>
      <protection locked="0"/>
    </xf>
    <xf numFmtId="0" fontId="2" fillId="0" borderId="0" xfId="4" applyNumberFormat="1" applyFont="1" applyFill="1" applyBorder="1" applyAlignment="1" applyProtection="1">
      <alignment horizontal="center" vertical="top" textRotation="255" wrapText="1"/>
      <protection locked="0"/>
    </xf>
    <xf numFmtId="0" fontId="2" fillId="6" borderId="3" xfId="0" applyNumberFormat="1" applyFont="1" applyFill="1" applyBorder="1" applyAlignment="1">
      <alignment horizontal="left" vertical="center"/>
    </xf>
    <xf numFmtId="3" fontId="2" fillId="2" borderId="16" xfId="0" applyNumberFormat="1" applyFont="1" applyFill="1" applyBorder="1" applyAlignment="1">
      <alignment horizontal="right" vertical="center"/>
    </xf>
    <xf numFmtId="3" fontId="2" fillId="2" borderId="3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Alignment="1"/>
    <xf numFmtId="0" fontId="2" fillId="0" borderId="0" xfId="0" applyFont="1">
      <alignment vertical="center"/>
    </xf>
    <xf numFmtId="0" fontId="7" fillId="0" borderId="0" xfId="0" applyFont="1">
      <alignment vertical="center"/>
    </xf>
    <xf numFmtId="38" fontId="2" fillId="3" borderId="3" xfId="1" applyFont="1" applyFill="1" applyBorder="1" applyAlignment="1">
      <alignment horizontal="left" vertical="center" wrapText="1"/>
    </xf>
    <xf numFmtId="3" fontId="2" fillId="3" borderId="3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/>
    <xf numFmtId="0" fontId="2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2" fillId="4" borderId="3" xfId="0" applyNumberFormat="1" applyFont="1" applyFill="1" applyBorder="1" applyAlignment="1">
      <alignment horizontal="left" vertical="center"/>
    </xf>
    <xf numFmtId="3" fontId="2" fillId="4" borderId="3" xfId="0" applyNumberFormat="1" applyFont="1" applyFill="1" applyBorder="1" applyAlignment="1">
      <alignment horizontal="right" vertical="center"/>
    </xf>
    <xf numFmtId="0" fontId="2" fillId="5" borderId="3" xfId="0" applyNumberFormat="1" applyFont="1" applyFill="1" applyBorder="1" applyAlignment="1">
      <alignment horizontal="left" vertical="center"/>
    </xf>
    <xf numFmtId="3" fontId="2" fillId="5" borderId="3" xfId="0" applyNumberFormat="1" applyFont="1" applyFill="1" applyBorder="1" applyAlignment="1">
      <alignment horizontal="right" vertical="center"/>
    </xf>
    <xf numFmtId="0" fontId="2" fillId="3" borderId="3" xfId="0" applyNumberFormat="1" applyFont="1" applyFill="1" applyBorder="1" applyAlignment="1">
      <alignment horizontal="left" vertical="center" wrapText="1"/>
    </xf>
    <xf numFmtId="0" fontId="5" fillId="3" borderId="3" xfId="0" applyNumberFormat="1" applyFont="1" applyFill="1" applyBorder="1" applyAlignment="1">
      <alignment horizontal="left" vertical="center" wrapText="1"/>
    </xf>
    <xf numFmtId="3" fontId="5" fillId="3" borderId="3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/>
    <xf numFmtId="0" fontId="5" fillId="0" borderId="0" xfId="0" applyNumberFormat="1" applyFont="1" applyFill="1" applyAlignment="1"/>
    <xf numFmtId="0" fontId="5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5" fillId="4" borderId="3" xfId="0" applyNumberFormat="1" applyFont="1" applyFill="1" applyBorder="1" applyAlignment="1">
      <alignment horizontal="left" vertical="center"/>
    </xf>
    <xf numFmtId="3" fontId="5" fillId="4" borderId="3" xfId="0" applyNumberFormat="1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4" applyFont="1" applyBorder="1" applyAlignment="1" applyProtection="1">
      <alignment horizontal="center" vertical="center"/>
      <protection locked="0"/>
    </xf>
    <xf numFmtId="0" fontId="16" fillId="0" borderId="0" xfId="4" applyFont="1" applyBorder="1" applyAlignment="1" applyProtection="1">
      <alignment horizontal="center" vertical="center"/>
      <protection locked="0"/>
    </xf>
    <xf numFmtId="0" fontId="16" fillId="0" borderId="0" xfId="4" applyFont="1" applyBorder="1"/>
    <xf numFmtId="0" fontId="5" fillId="0" borderId="3" xfId="4" applyNumberFormat="1" applyFont="1" applyFill="1" applyBorder="1" applyAlignment="1" applyProtection="1">
      <alignment horizontal="center" vertical="top" textRotation="255" wrapText="1"/>
      <protection locked="0"/>
    </xf>
    <xf numFmtId="0" fontId="2" fillId="0" borderId="16" xfId="4" applyNumberFormat="1" applyFont="1" applyFill="1" applyBorder="1" applyAlignment="1" applyProtection="1">
      <alignment horizontal="center" vertical="top" textRotation="255" wrapText="1"/>
      <protection locked="0"/>
    </xf>
    <xf numFmtId="0" fontId="2" fillId="0" borderId="0" xfId="4" applyFont="1"/>
    <xf numFmtId="0" fontId="6" fillId="0" borderId="0" xfId="4" applyNumberFormat="1" applyFont="1" applyFill="1" applyBorder="1" applyAlignment="1" applyProtection="1">
      <alignment horizontal="center" vertical="top" textRotation="255" wrapText="1"/>
      <protection locked="0"/>
    </xf>
    <xf numFmtId="0" fontId="2" fillId="0" borderId="0" xfId="0" applyFont="1" applyFill="1" applyBorder="1">
      <alignment vertical="center"/>
    </xf>
    <xf numFmtId="0" fontId="2" fillId="0" borderId="0" xfId="4" applyNumberFormat="1" applyFont="1" applyFill="1" applyBorder="1" applyAlignment="1" applyProtection="1">
      <alignment horizontal="left"/>
      <protection locked="0"/>
    </xf>
    <xf numFmtId="3" fontId="2" fillId="0" borderId="0" xfId="4" applyNumberFormat="1" applyFont="1" applyFill="1" applyBorder="1" applyAlignment="1" applyProtection="1">
      <alignment horizontal="right" vertical="center"/>
      <protection locked="0"/>
    </xf>
    <xf numFmtId="3" fontId="6" fillId="0" borderId="0" xfId="4" applyNumberFormat="1" applyFont="1" applyFill="1" applyBorder="1" applyAlignment="1" applyProtection="1">
      <alignment horizontal="right" vertical="center"/>
      <protection locked="0"/>
    </xf>
    <xf numFmtId="0" fontId="2" fillId="0" borderId="14" xfId="4" applyNumberFormat="1" applyFont="1" applyFill="1" applyBorder="1" applyAlignment="1" applyProtection="1">
      <alignment horizontal="center" vertical="top" textRotation="255" wrapText="1"/>
      <protection locked="0"/>
    </xf>
    <xf numFmtId="3" fontId="2" fillId="4" borderId="3" xfId="0" quotePrefix="1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right" vertical="center"/>
    </xf>
    <xf numFmtId="0" fontId="2" fillId="0" borderId="0" xfId="0" applyNumberFormat="1" applyFont="1" applyFill="1" applyAlignment="1">
      <alignment horizontal="left"/>
    </xf>
    <xf numFmtId="38" fontId="2" fillId="0" borderId="0" xfId="1" applyFont="1" applyAlignment="1">
      <alignment horizontal="right" vertical="center"/>
    </xf>
    <xf numFmtId="3" fontId="2" fillId="0" borderId="23" xfId="4" applyNumberFormat="1" applyFont="1" applyFill="1" applyBorder="1" applyAlignment="1" applyProtection="1">
      <alignment horizontal="right" vertical="center"/>
      <protection locked="0"/>
    </xf>
    <xf numFmtId="3" fontId="5" fillId="0" borderId="23" xfId="4" applyNumberFormat="1" applyFont="1" applyFill="1" applyBorder="1" applyAlignment="1" applyProtection="1">
      <alignment horizontal="right" vertical="center"/>
      <protection locked="0"/>
    </xf>
    <xf numFmtId="0" fontId="2" fillId="0" borderId="5" xfId="4" applyNumberFormat="1" applyFont="1" applyFill="1" applyBorder="1" applyAlignment="1" applyProtection="1">
      <alignment horizontal="center" vertical="center"/>
      <protection locked="0"/>
    </xf>
    <xf numFmtId="0" fontId="2" fillId="0" borderId="6" xfId="4" applyNumberFormat="1" applyFont="1" applyFill="1" applyBorder="1" applyAlignment="1" applyProtection="1">
      <alignment horizontal="center" vertical="center"/>
      <protection locked="0"/>
    </xf>
    <xf numFmtId="0" fontId="2" fillId="0" borderId="4" xfId="4" applyFont="1" applyBorder="1" applyAlignment="1" applyProtection="1">
      <alignment horizontal="center" vertical="center" wrapText="1"/>
      <protection locked="0"/>
    </xf>
    <xf numFmtId="0" fontId="2" fillId="0" borderId="6" xfId="4" applyFont="1" applyBorder="1" applyAlignment="1" applyProtection="1">
      <alignment horizontal="center" vertical="center" wrapText="1"/>
      <protection locked="0"/>
    </xf>
    <xf numFmtId="0" fontId="2" fillId="0" borderId="4" xfId="4" applyNumberFormat="1" applyFont="1" applyFill="1" applyBorder="1" applyAlignment="1" applyProtection="1">
      <alignment horizontal="center" vertical="top" textRotation="255" wrapText="1"/>
      <protection locked="0"/>
    </xf>
    <xf numFmtId="0" fontId="17" fillId="0" borderId="3" xfId="4" applyNumberFormat="1" applyFont="1" applyFill="1" applyBorder="1" applyAlignment="1" applyProtection="1">
      <alignment horizontal="center" vertical="top" textRotation="255" wrapText="1"/>
      <protection locked="0"/>
    </xf>
    <xf numFmtId="0" fontId="2" fillId="8" borderId="0" xfId="4" applyFont="1" applyFill="1" applyProtection="1">
      <protection locked="0"/>
    </xf>
    <xf numFmtId="3" fontId="2" fillId="2" borderId="4" xfId="0" applyNumberFormat="1" applyFont="1" applyFill="1" applyBorder="1" applyAlignment="1">
      <alignment horizontal="right" vertical="center"/>
    </xf>
    <xf numFmtId="3" fontId="2" fillId="4" borderId="4" xfId="0" applyNumberFormat="1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3" xfId="0" applyNumberFormat="1" applyFont="1" applyFill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17" fillId="0" borderId="0" xfId="4" applyNumberFormat="1" applyFont="1" applyFill="1" applyBorder="1" applyAlignment="1" applyProtection="1">
      <alignment horizontal="right" vertical="center"/>
      <protection locked="0"/>
    </xf>
    <xf numFmtId="0" fontId="17" fillId="0" borderId="0" xfId="4" applyFont="1" applyProtection="1">
      <protection locked="0"/>
    </xf>
    <xf numFmtId="38" fontId="6" fillId="0" borderId="0" xfId="2" applyFont="1" applyAlignment="1">
      <alignment horizontal="left" vertical="center"/>
    </xf>
    <xf numFmtId="0" fontId="7" fillId="0" borderId="0" xfId="4" applyFont="1"/>
    <xf numFmtId="0" fontId="12" fillId="0" borderId="0" xfId="4" applyFont="1" applyAlignment="1">
      <alignment horizontal="left"/>
    </xf>
    <xf numFmtId="0" fontId="12" fillId="0" borderId="0" xfId="4" applyFont="1"/>
    <xf numFmtId="0" fontId="19" fillId="0" borderId="0" xfId="4" applyNumberFormat="1" applyFont="1" applyFill="1" applyBorder="1" applyAlignment="1" applyProtection="1">
      <alignment horizontal="left" vertical="center"/>
      <protection locked="0"/>
    </xf>
    <xf numFmtId="0" fontId="2" fillId="0" borderId="23" xfId="4" applyFont="1" applyBorder="1" applyProtection="1">
      <protection locked="0"/>
    </xf>
    <xf numFmtId="0" fontId="18" fillId="0" borderId="10" xfId="4" applyNumberFormat="1" applyFont="1" applyFill="1" applyBorder="1" applyAlignment="1" applyProtection="1">
      <alignment horizontal="left" vertical="center"/>
      <protection locked="0"/>
    </xf>
    <xf numFmtId="0" fontId="19" fillId="0" borderId="10" xfId="4" applyNumberFormat="1" applyFont="1" applyFill="1" applyBorder="1" applyAlignment="1" applyProtection="1">
      <alignment horizontal="center" vertical="center"/>
      <protection locked="0"/>
    </xf>
    <xf numFmtId="0" fontId="19" fillId="0" borderId="19" xfId="4" applyNumberFormat="1" applyFont="1" applyFill="1" applyBorder="1" applyAlignment="1" applyProtection="1">
      <alignment horizontal="center" vertical="center"/>
      <protection locked="0"/>
    </xf>
    <xf numFmtId="0" fontId="19" fillId="0" borderId="24" xfId="4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19" fillId="0" borderId="25" xfId="4" applyNumberFormat="1" applyFont="1" applyFill="1" applyBorder="1" applyAlignment="1" applyProtection="1">
      <alignment horizontal="left" vertical="center" wrapText="1"/>
      <protection locked="0"/>
    </xf>
    <xf numFmtId="0" fontId="19" fillId="0" borderId="6" xfId="4" applyNumberFormat="1" applyFont="1" applyFill="1" applyBorder="1" applyAlignment="1" applyProtection="1">
      <alignment horizontal="left" vertical="center" wrapText="1"/>
      <protection locked="0"/>
    </xf>
    <xf numFmtId="0" fontId="19" fillId="0" borderId="3" xfId="4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4" applyFont="1" applyBorder="1" applyProtection="1">
      <protection locked="0"/>
    </xf>
    <xf numFmtId="0" fontId="19" fillId="0" borderId="12" xfId="4" applyNumberFormat="1" applyFont="1" applyFill="1" applyBorder="1" applyAlignment="1" applyProtection="1">
      <alignment horizontal="left" vertical="top" textRotation="255" wrapText="1"/>
      <protection locked="0"/>
    </xf>
    <xf numFmtId="0" fontId="19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9" fillId="0" borderId="5" xfId="4" applyNumberFormat="1" applyFont="1" applyFill="1" applyBorder="1" applyAlignment="1" applyProtection="1">
      <alignment horizontal="center" vertical="center" textRotation="255" wrapText="1"/>
      <protection locked="0"/>
    </xf>
    <xf numFmtId="0" fontId="19" fillId="0" borderId="16" xfId="4" applyNumberFormat="1" applyFont="1" applyFill="1" applyBorder="1" applyAlignment="1" applyProtection="1">
      <alignment horizontal="left" vertical="top" textRotation="255" wrapText="1"/>
      <protection locked="0"/>
    </xf>
    <xf numFmtId="0" fontId="19" fillId="0" borderId="14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4" applyNumberFormat="1" applyFont="1" applyFill="1" applyBorder="1" applyAlignment="1" applyProtection="1">
      <alignment horizontal="center" vertical="center" wrapText="1"/>
      <protection locked="0"/>
    </xf>
    <xf numFmtId="0" fontId="19" fillId="0" borderId="4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Alignment="1"/>
    <xf numFmtId="3" fontId="2" fillId="3" borderId="4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/>
    <xf numFmtId="3" fontId="2" fillId="5" borderId="4" xfId="0" applyNumberFormat="1" applyFont="1" applyFill="1" applyBorder="1" applyAlignment="1">
      <alignment horizontal="right" vertical="center"/>
    </xf>
    <xf numFmtId="0" fontId="6" fillId="0" borderId="0" xfId="4" applyNumberFormat="1" applyFont="1" applyFill="1" applyAlignment="1" applyProtection="1">
      <protection locked="0"/>
    </xf>
    <xf numFmtId="3" fontId="5" fillId="3" borderId="4" xfId="0" applyNumberFormat="1" applyFont="1" applyFill="1" applyBorder="1" applyAlignment="1">
      <alignment horizontal="right" vertical="center"/>
    </xf>
    <xf numFmtId="0" fontId="14" fillId="0" borderId="0" xfId="4" applyFont="1"/>
    <xf numFmtId="3" fontId="5" fillId="4" borderId="4" xfId="0" applyNumberFormat="1" applyFont="1" applyFill="1" applyBorder="1" applyAlignment="1">
      <alignment horizontal="right" vertical="center"/>
    </xf>
    <xf numFmtId="3" fontId="19" fillId="0" borderId="0" xfId="4" applyNumberFormat="1" applyFont="1" applyFill="1" applyBorder="1" applyAlignment="1" applyProtection="1">
      <alignment horizontal="right" vertical="center"/>
      <protection locked="0"/>
    </xf>
    <xf numFmtId="3" fontId="18" fillId="0" borderId="0" xfId="4" applyNumberFormat="1" applyFont="1" applyFill="1" applyBorder="1" applyAlignment="1" applyProtection="1">
      <alignment horizontal="right" vertical="center"/>
      <protection locked="0"/>
    </xf>
    <xf numFmtId="38" fontId="2" fillId="9" borderId="26" xfId="2" applyNumberFormat="1" applyFont="1" applyFill="1" applyBorder="1" applyAlignment="1">
      <alignment horizontal="left" vertical="center"/>
    </xf>
    <xf numFmtId="176" fontId="2" fillId="9" borderId="0" xfId="2" applyNumberFormat="1" applyFont="1" applyFill="1" applyAlignment="1"/>
    <xf numFmtId="38" fontId="2" fillId="9" borderId="0" xfId="2" applyNumberFormat="1" applyFont="1" applyFill="1" applyAlignment="1"/>
    <xf numFmtId="0" fontId="1" fillId="0" borderId="0" xfId="3" applyFont="1"/>
    <xf numFmtId="38" fontId="2" fillId="9" borderId="10" xfId="2" applyNumberFormat="1" applyFont="1" applyFill="1" applyBorder="1" applyAlignment="1">
      <alignment horizontal="left"/>
    </xf>
    <xf numFmtId="38" fontId="2" fillId="9" borderId="27" xfId="2" applyNumberFormat="1" applyFont="1" applyFill="1" applyBorder="1" applyAlignment="1">
      <alignment horizontal="center" vertical="center"/>
    </xf>
    <xf numFmtId="38" fontId="2" fillId="9" borderId="28" xfId="2" applyNumberFormat="1" applyFont="1" applyFill="1" applyBorder="1" applyAlignment="1">
      <alignment horizontal="center" vertical="center"/>
    </xf>
    <xf numFmtId="38" fontId="2" fillId="9" borderId="3" xfId="2" applyNumberFormat="1" applyFont="1" applyFill="1" applyBorder="1" applyAlignment="1">
      <alignment horizontal="center" vertical="center"/>
    </xf>
    <xf numFmtId="38" fontId="2" fillId="9" borderId="29" xfId="2" applyNumberFormat="1" applyFont="1" applyFill="1" applyBorder="1" applyAlignment="1">
      <alignment horizontal="center" vertical="center"/>
    </xf>
    <xf numFmtId="0" fontId="1" fillId="0" borderId="0" xfId="3" applyFont="1" applyBorder="1"/>
    <xf numFmtId="38" fontId="2" fillId="0" borderId="12" xfId="2" applyNumberFormat="1" applyFont="1" applyFill="1" applyBorder="1" applyAlignment="1">
      <alignment horizontal="left" wrapText="1"/>
    </xf>
    <xf numFmtId="38" fontId="2" fillId="0" borderId="30" xfId="2" applyNumberFormat="1" applyFont="1" applyFill="1" applyBorder="1" applyAlignment="1">
      <alignment horizontal="center" vertical="center"/>
    </xf>
    <xf numFmtId="38" fontId="2" fillId="0" borderId="31" xfId="2" applyNumberFormat="1" applyFont="1" applyFill="1" applyBorder="1" applyAlignment="1">
      <alignment horizontal="center" vertical="center" wrapText="1"/>
    </xf>
    <xf numFmtId="176" fontId="2" fillId="0" borderId="32" xfId="2" applyNumberFormat="1" applyFont="1" applyFill="1" applyBorder="1" applyAlignment="1">
      <alignment horizontal="center" vertical="center"/>
    </xf>
    <xf numFmtId="176" fontId="2" fillId="0" borderId="3" xfId="2" applyNumberFormat="1" applyFont="1" applyFill="1" applyBorder="1" applyAlignment="1">
      <alignment horizontal="center" vertical="center"/>
    </xf>
    <xf numFmtId="38" fontId="2" fillId="0" borderId="33" xfId="2" applyNumberFormat="1" applyFont="1" applyFill="1" applyBorder="1" applyAlignment="1">
      <alignment horizontal="center" vertical="center"/>
    </xf>
    <xf numFmtId="38" fontId="2" fillId="0" borderId="31" xfId="2" applyNumberFormat="1" applyFont="1" applyFill="1" applyBorder="1" applyAlignment="1">
      <alignment horizontal="center" vertical="center"/>
    </xf>
    <xf numFmtId="0" fontId="1" fillId="0" borderId="0" xfId="3" applyFont="1" applyFill="1" applyBorder="1"/>
    <xf numFmtId="0" fontId="1" fillId="0" borderId="0" xfId="3" applyFont="1" applyFill="1"/>
    <xf numFmtId="38" fontId="2" fillId="0" borderId="34" xfId="2" applyNumberFormat="1" applyFont="1" applyFill="1" applyBorder="1" applyAlignment="1">
      <alignment horizontal="center" vertical="center"/>
    </xf>
    <xf numFmtId="38" fontId="2" fillId="0" borderId="35" xfId="2" applyNumberFormat="1" applyFont="1" applyFill="1" applyBorder="1" applyAlignment="1">
      <alignment horizontal="center" vertical="center" wrapText="1"/>
    </xf>
    <xf numFmtId="176" fontId="2" fillId="0" borderId="36" xfId="2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2" fillId="0" borderId="37" xfId="2" applyNumberFormat="1" applyFont="1" applyFill="1" applyBorder="1" applyAlignment="1">
      <alignment horizontal="center" vertical="center"/>
    </xf>
    <xf numFmtId="38" fontId="2" fillId="0" borderId="35" xfId="2" applyNumberFormat="1" applyFont="1" applyFill="1" applyBorder="1" applyAlignment="1">
      <alignment horizontal="center" vertical="center"/>
    </xf>
    <xf numFmtId="38" fontId="2" fillId="0" borderId="16" xfId="2" applyNumberFormat="1" applyFont="1" applyFill="1" applyBorder="1" applyAlignment="1">
      <alignment horizontal="left" wrapText="1"/>
    </xf>
    <xf numFmtId="38" fontId="2" fillId="0" borderId="0" xfId="2" applyNumberFormat="1" applyFont="1" applyFill="1" applyBorder="1" applyAlignment="1">
      <alignment horizontal="center" vertical="center"/>
    </xf>
    <xf numFmtId="38" fontId="2" fillId="0" borderId="36" xfId="2" applyNumberFormat="1" applyFont="1" applyFill="1" applyBorder="1" applyAlignment="1">
      <alignment horizontal="center" vertical="center"/>
    </xf>
    <xf numFmtId="38" fontId="2" fillId="0" borderId="38" xfId="2" applyNumberFormat="1" applyFont="1" applyFill="1" applyBorder="1" applyAlignment="1">
      <alignment horizontal="center" vertical="center"/>
    </xf>
    <xf numFmtId="38" fontId="2" fillId="0" borderId="39" xfId="2" applyNumberFormat="1" applyFont="1" applyFill="1" applyBorder="1" applyAlignment="1">
      <alignment horizontal="center" vertical="center"/>
    </xf>
    <xf numFmtId="38" fontId="2" fillId="6" borderId="3" xfId="2" applyNumberFormat="1" applyFont="1" applyFill="1" applyBorder="1" applyAlignment="1">
      <alignment horizontal="left" vertical="center"/>
    </xf>
    <xf numFmtId="38" fontId="2" fillId="2" borderId="19" xfId="2" applyNumberFormat="1" applyFont="1" applyFill="1" applyBorder="1" applyAlignment="1">
      <alignment horizontal="right" vertical="center"/>
    </xf>
    <xf numFmtId="38" fontId="2" fillId="2" borderId="32" xfId="2" applyNumberFormat="1" applyFont="1" applyFill="1" applyBorder="1" applyAlignment="1">
      <alignment horizontal="right" vertical="center"/>
    </xf>
    <xf numFmtId="176" fontId="2" fillId="2" borderId="3" xfId="2" applyNumberFormat="1" applyFont="1" applyFill="1" applyBorder="1" applyAlignment="1">
      <alignment horizontal="right"/>
    </xf>
    <xf numFmtId="176" fontId="2" fillId="2" borderId="0" xfId="2" applyNumberFormat="1" applyFont="1" applyFill="1" applyBorder="1" applyAlignment="1">
      <alignment horizontal="right"/>
    </xf>
    <xf numFmtId="38" fontId="2" fillId="2" borderId="31" xfId="2" applyNumberFormat="1" applyFont="1" applyFill="1" applyBorder="1" applyAlignment="1">
      <alignment horizontal="right" vertical="center"/>
    </xf>
    <xf numFmtId="38" fontId="2" fillId="3" borderId="3" xfId="2" applyNumberFormat="1" applyFont="1" applyFill="1" applyBorder="1" applyAlignment="1">
      <alignment horizontal="right" vertical="center"/>
    </xf>
    <xf numFmtId="176" fontId="2" fillId="3" borderId="3" xfId="2" applyNumberFormat="1" applyFont="1" applyFill="1" applyBorder="1" applyAlignment="1">
      <alignment horizontal="right" vertical="center"/>
    </xf>
    <xf numFmtId="38" fontId="2" fillId="3" borderId="40" xfId="2" applyNumberFormat="1" applyFont="1" applyFill="1" applyBorder="1" applyAlignment="1">
      <alignment horizontal="right" vertical="center"/>
    </xf>
    <xf numFmtId="0" fontId="1" fillId="0" borderId="0" xfId="3" applyFont="1" applyFill="1" applyBorder="1" applyAlignment="1">
      <alignment vertical="center"/>
    </xf>
    <xf numFmtId="0" fontId="1" fillId="0" borderId="0" xfId="3" applyFont="1" applyFill="1" applyAlignment="1">
      <alignment vertical="center"/>
    </xf>
    <xf numFmtId="38" fontId="2" fillId="4" borderId="10" xfId="1" applyFont="1" applyFill="1" applyBorder="1" applyAlignment="1">
      <alignment horizontal="left" vertical="center"/>
    </xf>
    <xf numFmtId="38" fontId="2" fillId="4" borderId="3" xfId="2" applyNumberFormat="1" applyFont="1" applyFill="1" applyBorder="1" applyAlignment="1">
      <alignment horizontal="right"/>
    </xf>
    <xf numFmtId="176" fontId="2" fillId="4" borderId="3" xfId="2" applyNumberFormat="1" applyFont="1" applyFill="1" applyBorder="1" applyAlignment="1">
      <alignment horizontal="right"/>
    </xf>
    <xf numFmtId="38" fontId="2" fillId="5" borderId="3" xfId="1" applyFont="1" applyFill="1" applyBorder="1" applyAlignment="1">
      <alignment horizontal="left" vertical="center"/>
    </xf>
    <xf numFmtId="38" fontId="2" fillId="5" borderId="3" xfId="2" applyNumberFormat="1" applyFont="1" applyFill="1" applyBorder="1" applyAlignment="1">
      <alignment horizontal="right"/>
    </xf>
    <xf numFmtId="176" fontId="2" fillId="5" borderId="3" xfId="2" applyNumberFormat="1" applyFont="1" applyFill="1" applyBorder="1" applyAlignment="1">
      <alignment horizontal="right"/>
    </xf>
    <xf numFmtId="38" fontId="2" fillId="5" borderId="16" xfId="1" applyFont="1" applyFill="1" applyBorder="1" applyAlignment="1">
      <alignment horizontal="left" vertical="center"/>
    </xf>
    <xf numFmtId="38" fontId="2" fillId="4" borderId="16" xfId="1" applyFont="1" applyFill="1" applyBorder="1" applyAlignment="1">
      <alignment horizontal="left" vertical="center"/>
    </xf>
    <xf numFmtId="38" fontId="2" fillId="3" borderId="16" xfId="1" applyFont="1" applyFill="1" applyBorder="1" applyAlignment="1">
      <alignment horizontal="left" vertical="center" wrapText="1"/>
    </xf>
    <xf numFmtId="38" fontId="2" fillId="4" borderId="3" xfId="2" applyNumberFormat="1" applyFont="1" applyFill="1" applyBorder="1" applyAlignment="1">
      <alignment horizontal="left" vertical="center"/>
    </xf>
    <xf numFmtId="38" fontId="2" fillId="5" borderId="3" xfId="2" applyNumberFormat="1" applyFont="1" applyFill="1" applyBorder="1" applyAlignment="1">
      <alignment horizontal="left" vertical="center"/>
    </xf>
    <xf numFmtId="38" fontId="2" fillId="5" borderId="16" xfId="2" applyNumberFormat="1" applyFont="1" applyFill="1" applyBorder="1" applyAlignment="1">
      <alignment horizontal="left" vertical="center"/>
    </xf>
    <xf numFmtId="38" fontId="5" fillId="3" borderId="16" xfId="2" applyNumberFormat="1" applyFont="1" applyFill="1" applyBorder="1" applyAlignment="1">
      <alignment horizontal="left" vertical="center" wrapText="1"/>
    </xf>
    <xf numFmtId="38" fontId="5" fillId="3" borderId="3" xfId="2" applyNumberFormat="1" applyFont="1" applyFill="1" applyBorder="1" applyAlignment="1">
      <alignment horizontal="right" vertical="center"/>
    </xf>
    <xf numFmtId="176" fontId="5" fillId="3" borderId="3" xfId="2" applyNumberFormat="1" applyFont="1" applyFill="1" applyBorder="1" applyAlignment="1">
      <alignment horizontal="right" vertical="center"/>
    </xf>
    <xf numFmtId="0" fontId="20" fillId="0" borderId="0" xfId="3" applyFont="1" applyFill="1" applyBorder="1" applyAlignment="1">
      <alignment vertical="center"/>
    </xf>
    <xf numFmtId="0" fontId="20" fillId="0" borderId="0" xfId="3" applyFont="1" applyFill="1" applyAlignment="1">
      <alignment vertical="center"/>
    </xf>
    <xf numFmtId="38" fontId="5" fillId="4" borderId="3" xfId="2" applyNumberFormat="1" applyFont="1" applyFill="1" applyBorder="1" applyAlignment="1">
      <alignment horizontal="right"/>
    </xf>
    <xf numFmtId="176" fontId="5" fillId="4" borderId="3" xfId="2" applyNumberFormat="1" applyFont="1" applyFill="1" applyBorder="1" applyAlignment="1">
      <alignment horizontal="right"/>
    </xf>
    <xf numFmtId="38" fontId="5" fillId="5" borderId="3" xfId="2" applyNumberFormat="1" applyFont="1" applyFill="1" applyBorder="1" applyAlignment="1">
      <alignment horizontal="right"/>
    </xf>
    <xf numFmtId="176" fontId="5" fillId="5" borderId="3" xfId="2" applyNumberFormat="1" applyFont="1" applyFill="1" applyBorder="1" applyAlignment="1">
      <alignment horizontal="right"/>
    </xf>
    <xf numFmtId="38" fontId="2" fillId="9" borderId="0" xfId="2" applyNumberFormat="1" applyFont="1" applyFill="1" applyBorder="1" applyAlignment="1">
      <alignment horizontal="left"/>
    </xf>
    <xf numFmtId="0" fontId="2" fillId="0" borderId="0" xfId="3" applyFont="1"/>
    <xf numFmtId="0" fontId="6" fillId="0" borderId="0" xfId="3" applyFont="1"/>
    <xf numFmtId="0" fontId="6" fillId="0" borderId="0" xfId="3" applyFont="1" applyAlignment="1">
      <alignment horizontal="left"/>
    </xf>
    <xf numFmtId="0" fontId="21" fillId="0" borderId="0" xfId="3" applyFont="1" applyAlignment="1">
      <alignment horizontal="left"/>
    </xf>
    <xf numFmtId="0" fontId="21" fillId="0" borderId="0" xfId="3" applyFont="1"/>
    <xf numFmtId="38" fontId="2" fillId="9" borderId="0" xfId="2" applyFont="1" applyFill="1" applyBorder="1" applyAlignment="1">
      <alignment horizontal="left" vertical="center"/>
    </xf>
    <xf numFmtId="38" fontId="2" fillId="9" borderId="0" xfId="2" applyFont="1" applyFill="1" applyAlignment="1"/>
    <xf numFmtId="38" fontId="2" fillId="9" borderId="0" xfId="2" applyFont="1" applyFill="1" applyAlignment="1">
      <alignment horizontal="right"/>
    </xf>
    <xf numFmtId="38" fontId="6" fillId="9" borderId="0" xfId="2" applyFont="1" applyFill="1" applyAlignment="1"/>
    <xf numFmtId="38" fontId="1" fillId="9" borderId="0" xfId="2" applyFont="1" applyFill="1"/>
    <xf numFmtId="38" fontId="2" fillId="9" borderId="10" xfId="2" applyFont="1" applyFill="1" applyBorder="1" applyAlignment="1">
      <alignment horizontal="left"/>
    </xf>
    <xf numFmtId="38" fontId="2" fillId="9" borderId="27" xfId="2" applyFont="1" applyFill="1" applyBorder="1" applyAlignment="1">
      <alignment horizontal="center" vertical="center"/>
    </xf>
    <xf numFmtId="38" fontId="2" fillId="9" borderId="28" xfId="2" applyFont="1" applyFill="1" applyBorder="1" applyAlignment="1">
      <alignment horizontal="center" vertical="center"/>
    </xf>
    <xf numFmtId="38" fontId="2" fillId="9" borderId="41" xfId="2" applyFont="1" applyFill="1" applyBorder="1" applyAlignment="1">
      <alignment horizontal="center" vertical="center"/>
    </xf>
    <xf numFmtId="38" fontId="2" fillId="9" borderId="29" xfId="2" applyFont="1" applyFill="1" applyBorder="1" applyAlignment="1">
      <alignment horizontal="center" vertical="center"/>
    </xf>
    <xf numFmtId="38" fontId="2" fillId="9" borderId="12" xfId="2" applyFont="1" applyFill="1" applyBorder="1" applyAlignment="1">
      <alignment horizontal="left" vertical="top" textRotation="255"/>
    </xf>
    <xf numFmtId="38" fontId="2" fillId="9" borderId="30" xfId="2" applyFont="1" applyFill="1" applyBorder="1" applyAlignment="1">
      <alignment horizontal="center" vertical="top" textRotation="255"/>
    </xf>
    <xf numFmtId="38" fontId="2" fillId="9" borderId="31" xfId="2" applyFont="1" applyFill="1" applyBorder="1" applyAlignment="1">
      <alignment horizontal="center" vertical="top" textRotation="255" wrapText="1"/>
    </xf>
    <xf numFmtId="38" fontId="2" fillId="9" borderId="31" xfId="2" applyFont="1" applyFill="1" applyBorder="1" applyAlignment="1">
      <alignment horizontal="center" vertical="top" textRotation="255"/>
    </xf>
    <xf numFmtId="38" fontId="6" fillId="9" borderId="0" xfId="2" applyFont="1" applyFill="1" applyBorder="1" applyAlignment="1">
      <alignment vertical="top" textRotation="255"/>
    </xf>
    <xf numFmtId="38" fontId="6" fillId="9" borderId="0" xfId="2" applyFont="1" applyFill="1" applyAlignment="1">
      <alignment vertical="top" textRotation="255"/>
    </xf>
    <xf numFmtId="38" fontId="1" fillId="9" borderId="0" xfId="2" applyFont="1" applyFill="1" applyAlignment="1">
      <alignment vertical="top" textRotation="255"/>
    </xf>
    <xf numFmtId="38" fontId="2" fillId="9" borderId="16" xfId="2" applyFont="1" applyFill="1" applyBorder="1" applyAlignment="1">
      <alignment horizontal="left" wrapText="1"/>
    </xf>
    <xf numFmtId="38" fontId="2" fillId="9" borderId="42" xfId="2" applyFont="1" applyFill="1" applyBorder="1" applyAlignment="1">
      <alignment horizontal="center" vertical="top" textRotation="255"/>
    </xf>
    <xf numFmtId="38" fontId="2" fillId="9" borderId="39" xfId="2" applyFont="1" applyFill="1" applyBorder="1" applyAlignment="1">
      <alignment horizontal="center" vertical="top" textRotation="255"/>
    </xf>
    <xf numFmtId="38" fontId="2" fillId="6" borderId="3" xfId="2" applyFont="1" applyFill="1" applyBorder="1" applyAlignment="1">
      <alignment vertical="center"/>
    </xf>
    <xf numFmtId="38" fontId="2" fillId="2" borderId="10" xfId="2" applyFont="1" applyFill="1" applyBorder="1" applyAlignment="1">
      <alignment horizontal="right" vertical="center"/>
    </xf>
    <xf numFmtId="38" fontId="6" fillId="9" borderId="0" xfId="2" applyFont="1" applyFill="1" applyBorder="1" applyAlignment="1">
      <alignment vertical="center"/>
    </xf>
    <xf numFmtId="38" fontId="1" fillId="9" borderId="0" xfId="2" applyFont="1" applyFill="1" applyAlignment="1"/>
    <xf numFmtId="38" fontId="2" fillId="3" borderId="10" xfId="2" applyFont="1" applyFill="1" applyBorder="1" applyAlignment="1">
      <alignment horizontal="right" vertical="center"/>
    </xf>
    <xf numFmtId="38" fontId="2" fillId="4" borderId="10" xfId="2" applyFont="1" applyFill="1" applyBorder="1" applyAlignment="1">
      <alignment horizontal="right" vertical="center"/>
    </xf>
    <xf numFmtId="38" fontId="6" fillId="0" borderId="0" xfId="2" applyFont="1" applyFill="1" applyBorder="1" applyAlignment="1">
      <alignment vertical="center"/>
    </xf>
    <xf numFmtId="38" fontId="1" fillId="0" borderId="0" xfId="2" applyFont="1" applyFill="1" applyAlignment="1"/>
    <xf numFmtId="38" fontId="2" fillId="5" borderId="10" xfId="1" applyFont="1" applyFill="1" applyBorder="1" applyAlignment="1">
      <alignment horizontal="left" vertical="center"/>
    </xf>
    <xf numFmtId="38" fontId="1" fillId="0" borderId="0" xfId="2" applyFont="1" applyFill="1"/>
    <xf numFmtId="38" fontId="2" fillId="5" borderId="12" xfId="1" applyFont="1" applyFill="1" applyBorder="1" applyAlignment="1">
      <alignment horizontal="left" vertical="center"/>
    </xf>
    <xf numFmtId="38" fontId="2" fillId="4" borderId="3" xfId="2" applyFont="1" applyFill="1" applyBorder="1" applyAlignment="1">
      <alignment horizontal="left" vertical="center"/>
    </xf>
    <xf numFmtId="38" fontId="2" fillId="5" borderId="10" xfId="2" applyFont="1" applyFill="1" applyBorder="1" applyAlignment="1">
      <alignment horizontal="left" vertical="center"/>
    </xf>
    <xf numFmtId="38" fontId="2" fillId="5" borderId="12" xfId="2" applyFont="1" applyFill="1" applyBorder="1" applyAlignment="1">
      <alignment horizontal="left" vertical="center"/>
    </xf>
    <xf numFmtId="38" fontId="2" fillId="5" borderId="16" xfId="2" applyFont="1" applyFill="1" applyBorder="1" applyAlignment="1">
      <alignment horizontal="left" vertical="center"/>
    </xf>
    <xf numFmtId="38" fontId="5" fillId="3" borderId="16" xfId="2" applyFont="1" applyFill="1" applyBorder="1" applyAlignment="1">
      <alignment horizontal="left" vertical="center" wrapText="1"/>
    </xf>
    <xf numFmtId="38" fontId="9" fillId="9" borderId="0" xfId="2" applyFont="1" applyFill="1" applyAlignment="1"/>
    <xf numFmtId="38" fontId="20" fillId="9" borderId="0" xfId="2" applyFont="1" applyFill="1"/>
    <xf numFmtId="38" fontId="5" fillId="4" borderId="3" xfId="2" applyFont="1" applyFill="1" applyBorder="1" applyAlignment="1">
      <alignment horizontal="left" vertical="center"/>
    </xf>
    <xf numFmtId="38" fontId="5" fillId="5" borderId="10" xfId="2" applyFont="1" applyFill="1" applyBorder="1" applyAlignment="1">
      <alignment horizontal="left" vertical="center"/>
    </xf>
    <xf numFmtId="38" fontId="5" fillId="5" borderId="12" xfId="2" applyFont="1" applyFill="1" applyBorder="1" applyAlignment="1">
      <alignment horizontal="left" vertical="center"/>
    </xf>
    <xf numFmtId="38" fontId="5" fillId="5" borderId="16" xfId="2" applyFont="1" applyFill="1" applyBorder="1" applyAlignment="1">
      <alignment horizontal="left" vertical="center"/>
    </xf>
    <xf numFmtId="38" fontId="2" fillId="9" borderId="0" xfId="2" applyFont="1" applyFill="1" applyBorder="1" applyAlignment="1">
      <alignment horizontal="left"/>
    </xf>
    <xf numFmtId="38" fontId="2" fillId="9" borderId="0" xfId="2" applyFont="1" applyFill="1" applyAlignment="1">
      <alignment horizontal="left"/>
    </xf>
    <xf numFmtId="38" fontId="6" fillId="9" borderId="0" xfId="2" applyFont="1" applyFill="1" applyAlignment="1">
      <alignment horizontal="left"/>
    </xf>
    <xf numFmtId="38" fontId="11" fillId="9" borderId="0" xfId="2" applyFont="1" applyFill="1" applyAlignment="1">
      <alignment horizontal="left"/>
    </xf>
    <xf numFmtId="38" fontId="11" fillId="9" borderId="0" xfId="2" applyFont="1" applyFill="1" applyAlignment="1"/>
    <xf numFmtId="38" fontId="21" fillId="9" borderId="0" xfId="2" applyFont="1" applyFill="1"/>
    <xf numFmtId="38" fontId="22" fillId="9" borderId="0" xfId="2" applyFont="1" applyFill="1"/>
    <xf numFmtId="38" fontId="21" fillId="9" borderId="0" xfId="2" applyFont="1" applyFill="1" applyAlignment="1">
      <alignment horizontal="left"/>
    </xf>
  </cellXfs>
  <cellStyles count="5">
    <cellStyle name="桁区切り" xfId="1" builtinId="6"/>
    <cellStyle name="桁区切り 2" xfId="2"/>
    <cellStyle name="標準" xfId="0" builtinId="0"/>
    <cellStyle name="標準 2" xfId="3"/>
    <cellStyle name="標準_19年報様式(28～35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1335;&#28193;&#23798;&#12305;28&#24180;&#24230;&#24180;&#22577;&#27096;&#24335;18&#65374;3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⑳改正案一覧"/>
      <sheetName val="18"/>
      <sheetName val="19"/>
      <sheetName val="20"/>
      <sheetName val="21"/>
      <sheetName val="22"/>
      <sheetName val="23"/>
      <sheetName val="24"/>
      <sheetName val="25-1"/>
      <sheetName val="25-2"/>
      <sheetName val="26-1"/>
      <sheetName val="26-2"/>
      <sheetName val="26-3"/>
      <sheetName val="27-1"/>
      <sheetName val="27-2"/>
      <sheetName val="28-1"/>
      <sheetName val="28-2"/>
      <sheetName val="29-1"/>
      <sheetName val="29-2"/>
      <sheetName val="30"/>
      <sheetName val="31"/>
      <sheetName val="32"/>
      <sheetName val="33 -1"/>
      <sheetName val="33-2"/>
      <sheetName val="34-1"/>
      <sheetName val="34-２"/>
      <sheetName val="35-1"/>
      <sheetName val="35-2"/>
      <sheetName val="36"/>
      <sheetName val="3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V67"/>
  <sheetViews>
    <sheetView showGridLines="0" tabSelected="1" view="pageBreakPreview" zoomScale="80" zoomScaleNormal="100" zoomScaleSheetLayoutView="80" workbookViewId="0">
      <pane xSplit="2" ySplit="10" topLeftCell="C29" activePane="bottomRight" state="frozen"/>
      <selection activeCell="J31" sqref="J31"/>
      <selection pane="topRight" activeCell="J31" sqref="J31"/>
      <selection pane="bottomLeft" activeCell="J31" sqref="J31"/>
      <selection pane="bottomRight" activeCell="J31" sqref="J31"/>
    </sheetView>
  </sheetViews>
  <sheetFormatPr defaultColWidth="9" defaultRowHeight="11.5" x14ac:dyDescent="0.25"/>
  <cols>
    <col min="1" max="1" width="15" style="120" customWidth="1"/>
    <col min="2" max="2" width="8.26953125" style="121" customWidth="1"/>
    <col min="3" max="5" width="7.08984375" style="119" customWidth="1"/>
    <col min="6" max="6" width="9.453125" style="119" customWidth="1"/>
    <col min="7" max="8" width="7.08984375" style="119" customWidth="1"/>
    <col min="9" max="9" width="9.6328125" style="119" customWidth="1"/>
    <col min="10" max="45" width="7.08984375" style="119" customWidth="1"/>
    <col min="46" max="16384" width="9" style="119"/>
  </cols>
  <sheetData>
    <row r="1" spans="1:48" s="7" customFormat="1" ht="18" customHeight="1" x14ac:dyDescent="0.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4"/>
      <c r="AQ1" s="3"/>
      <c r="AR1" s="3"/>
      <c r="AS1" s="5" t="s">
        <v>1</v>
      </c>
      <c r="AT1" s="6"/>
      <c r="AU1" s="6"/>
      <c r="AV1" s="6"/>
    </row>
    <row r="2" spans="1:48" s="7" customFormat="1" ht="51.75" customHeight="1" x14ac:dyDescent="0.5">
      <c r="A2" s="8"/>
      <c r="B2" s="9"/>
      <c r="C2" s="10" t="s">
        <v>2</v>
      </c>
      <c r="D2" s="10"/>
      <c r="E2" s="10"/>
      <c r="F2" s="10"/>
      <c r="G2" s="10" t="s">
        <v>3</v>
      </c>
      <c r="H2" s="10"/>
      <c r="I2" s="10"/>
      <c r="J2" s="10"/>
      <c r="K2" s="11" t="s">
        <v>4</v>
      </c>
      <c r="L2" s="12"/>
      <c r="M2" s="12"/>
      <c r="N2" s="13"/>
      <c r="O2" s="14" t="s">
        <v>5</v>
      </c>
      <c r="P2" s="15"/>
      <c r="Q2" s="15"/>
      <c r="R2" s="16"/>
      <c r="S2" s="17" t="s">
        <v>6</v>
      </c>
      <c r="T2" s="18"/>
      <c r="U2" s="18"/>
      <c r="V2" s="19"/>
      <c r="W2" s="20" t="s">
        <v>7</v>
      </c>
      <c r="X2" s="21"/>
      <c r="Y2" s="21"/>
      <c r="Z2" s="22"/>
      <c r="AA2" s="20" t="s">
        <v>8</v>
      </c>
      <c r="AB2" s="21"/>
      <c r="AC2" s="21"/>
      <c r="AD2" s="22"/>
      <c r="AE2" s="20" t="s">
        <v>9</v>
      </c>
      <c r="AF2" s="21"/>
      <c r="AG2" s="22"/>
      <c r="AH2" s="20" t="s">
        <v>10</v>
      </c>
      <c r="AI2" s="22"/>
      <c r="AJ2" s="23" t="s">
        <v>11</v>
      </c>
      <c r="AK2" s="18"/>
      <c r="AL2" s="19"/>
      <c r="AM2" s="23" t="s">
        <v>12</v>
      </c>
      <c r="AN2" s="19"/>
      <c r="AO2" s="23" t="s">
        <v>13</v>
      </c>
      <c r="AP2" s="19"/>
      <c r="AQ2" s="23" t="s">
        <v>14</v>
      </c>
      <c r="AR2" s="19"/>
      <c r="AS2" s="24" t="s">
        <v>15</v>
      </c>
      <c r="AT2" s="25"/>
      <c r="AU2" s="25"/>
      <c r="AV2" s="6"/>
    </row>
    <row r="3" spans="1:48" s="7" customFormat="1" ht="13.5" customHeight="1" x14ac:dyDescent="0.5">
      <c r="A3" s="26"/>
      <c r="B3" s="27"/>
      <c r="C3" s="28" t="s">
        <v>16</v>
      </c>
      <c r="D3" s="28"/>
      <c r="E3" s="28"/>
      <c r="F3" s="29"/>
      <c r="G3" s="28" t="s">
        <v>17</v>
      </c>
      <c r="H3" s="28"/>
      <c r="I3" s="29"/>
      <c r="J3" s="30" t="s">
        <v>18</v>
      </c>
      <c r="K3" s="31" t="s">
        <v>19</v>
      </c>
      <c r="L3" s="32"/>
      <c r="M3" s="33"/>
      <c r="N3" s="34"/>
      <c r="O3" s="31" t="s">
        <v>17</v>
      </c>
      <c r="P3" s="35"/>
      <c r="Q3" s="35"/>
      <c r="R3" s="36"/>
      <c r="S3" s="37"/>
      <c r="T3" s="38" t="s">
        <v>16</v>
      </c>
      <c r="U3" s="38"/>
      <c r="V3" s="39" t="s">
        <v>20</v>
      </c>
      <c r="W3" s="40" t="s">
        <v>21</v>
      </c>
      <c r="X3" s="40" t="s">
        <v>22</v>
      </c>
      <c r="Y3" s="40" t="s">
        <v>23</v>
      </c>
      <c r="Z3" s="40" t="s">
        <v>24</v>
      </c>
      <c r="AA3" s="41" t="s">
        <v>21</v>
      </c>
      <c r="AB3" s="41" t="s">
        <v>22</v>
      </c>
      <c r="AC3" s="41" t="s">
        <v>23</v>
      </c>
      <c r="AD3" s="41" t="s">
        <v>24</v>
      </c>
      <c r="AE3" s="41" t="s">
        <v>21</v>
      </c>
      <c r="AF3" s="41" t="s">
        <v>22</v>
      </c>
      <c r="AG3" s="41" t="s">
        <v>23</v>
      </c>
      <c r="AH3" s="42" t="s">
        <v>21</v>
      </c>
      <c r="AI3" s="42" t="s">
        <v>22</v>
      </c>
      <c r="AJ3" s="43" t="s">
        <v>25</v>
      </c>
      <c r="AK3" s="43" t="s">
        <v>26</v>
      </c>
      <c r="AL3" s="43" t="s">
        <v>27</v>
      </c>
      <c r="AM3" s="43" t="s">
        <v>17</v>
      </c>
      <c r="AN3" s="43" t="s">
        <v>28</v>
      </c>
      <c r="AO3" s="43" t="s">
        <v>16</v>
      </c>
      <c r="AP3" s="43" t="s">
        <v>20</v>
      </c>
      <c r="AQ3" s="43" t="s">
        <v>16</v>
      </c>
      <c r="AR3" s="43" t="s">
        <v>20</v>
      </c>
      <c r="AS3" s="44"/>
      <c r="AT3" s="25"/>
      <c r="AU3" s="25"/>
      <c r="AV3" s="6"/>
    </row>
    <row r="4" spans="1:48" s="7" customFormat="1" ht="13.5" customHeight="1" x14ac:dyDescent="0.5">
      <c r="A4" s="26"/>
      <c r="B4" s="27"/>
      <c r="C4" s="45" t="s">
        <v>19</v>
      </c>
      <c r="D4" s="45"/>
      <c r="E4" s="45"/>
      <c r="F4" s="29" t="s">
        <v>29</v>
      </c>
      <c r="G4" s="31" t="s">
        <v>19</v>
      </c>
      <c r="H4" s="36"/>
      <c r="I4" s="45" t="s">
        <v>29</v>
      </c>
      <c r="J4" s="46"/>
      <c r="K4" s="47" t="s">
        <v>21</v>
      </c>
      <c r="L4" s="47" t="s">
        <v>30</v>
      </c>
      <c r="M4" s="47" t="s">
        <v>23</v>
      </c>
      <c r="N4" s="10" t="s">
        <v>31</v>
      </c>
      <c r="O4" s="31" t="s">
        <v>19</v>
      </c>
      <c r="P4" s="32"/>
      <c r="Q4" s="33"/>
      <c r="R4" s="10" t="s">
        <v>31</v>
      </c>
      <c r="S4" s="31" t="s">
        <v>19</v>
      </c>
      <c r="T4" s="35"/>
      <c r="U4" s="48" t="s">
        <v>31</v>
      </c>
      <c r="V4" s="49"/>
      <c r="W4" s="50"/>
      <c r="X4" s="50"/>
      <c r="Y4" s="50"/>
      <c r="Z4" s="50"/>
      <c r="AA4" s="41"/>
      <c r="AB4" s="41"/>
      <c r="AC4" s="41"/>
      <c r="AD4" s="41"/>
      <c r="AE4" s="41"/>
      <c r="AF4" s="41"/>
      <c r="AG4" s="41"/>
      <c r="AH4" s="51"/>
      <c r="AI4" s="51"/>
      <c r="AJ4" s="52"/>
      <c r="AK4" s="52"/>
      <c r="AL4" s="52"/>
      <c r="AM4" s="52"/>
      <c r="AN4" s="52"/>
      <c r="AO4" s="52"/>
      <c r="AP4" s="52"/>
      <c r="AQ4" s="52"/>
      <c r="AR4" s="52"/>
      <c r="AS4" s="53"/>
      <c r="AT4" s="25"/>
      <c r="AU4" s="25"/>
      <c r="AV4" s="6"/>
    </row>
    <row r="5" spans="1:48" s="7" customFormat="1" ht="7.5" customHeight="1" x14ac:dyDescent="0.5">
      <c r="A5" s="26"/>
      <c r="B5" s="27"/>
      <c r="C5" s="45" t="s">
        <v>32</v>
      </c>
      <c r="D5" s="45" t="s">
        <v>33</v>
      </c>
      <c r="E5" s="45" t="s">
        <v>34</v>
      </c>
      <c r="F5" s="54"/>
      <c r="G5" s="45" t="s">
        <v>32</v>
      </c>
      <c r="H5" s="45" t="s">
        <v>33</v>
      </c>
      <c r="I5" s="45"/>
      <c r="J5" s="46"/>
      <c r="K5" s="47"/>
      <c r="L5" s="47"/>
      <c r="M5" s="47"/>
      <c r="N5" s="55"/>
      <c r="O5" s="56" t="s">
        <v>21</v>
      </c>
      <c r="P5" s="56" t="s">
        <v>30</v>
      </c>
      <c r="Q5" s="56" t="s">
        <v>23</v>
      </c>
      <c r="R5" s="55"/>
      <c r="S5" s="56" t="s">
        <v>21</v>
      </c>
      <c r="T5" s="48" t="s">
        <v>30</v>
      </c>
      <c r="U5" s="57"/>
      <c r="V5" s="49"/>
      <c r="W5" s="50"/>
      <c r="X5" s="50"/>
      <c r="Y5" s="50"/>
      <c r="Z5" s="50"/>
      <c r="AA5" s="41"/>
      <c r="AB5" s="41"/>
      <c r="AC5" s="41"/>
      <c r="AD5" s="41"/>
      <c r="AE5" s="41"/>
      <c r="AF5" s="41"/>
      <c r="AG5" s="41"/>
      <c r="AH5" s="51"/>
      <c r="AI5" s="51"/>
      <c r="AJ5" s="52"/>
      <c r="AK5" s="52"/>
      <c r="AL5" s="52"/>
      <c r="AM5" s="52"/>
      <c r="AN5" s="52"/>
      <c r="AO5" s="52"/>
      <c r="AP5" s="52"/>
      <c r="AQ5" s="52"/>
      <c r="AR5" s="52"/>
      <c r="AS5" s="53"/>
      <c r="AT5" s="25"/>
      <c r="AU5" s="25"/>
      <c r="AV5" s="6"/>
    </row>
    <row r="6" spans="1:48" s="7" customFormat="1" ht="7.5" customHeight="1" x14ac:dyDescent="0.5">
      <c r="A6" s="58"/>
      <c r="B6" s="59"/>
      <c r="C6" s="45"/>
      <c r="D6" s="45"/>
      <c r="E6" s="45"/>
      <c r="F6" s="60"/>
      <c r="G6" s="45"/>
      <c r="H6" s="45"/>
      <c r="I6" s="45"/>
      <c r="J6" s="61"/>
      <c r="K6" s="47"/>
      <c r="L6" s="47"/>
      <c r="M6" s="47"/>
      <c r="N6" s="62"/>
      <c r="O6" s="63"/>
      <c r="P6" s="63"/>
      <c r="Q6" s="63"/>
      <c r="R6" s="62"/>
      <c r="S6" s="63"/>
      <c r="T6" s="64"/>
      <c r="U6" s="65"/>
      <c r="V6" s="66"/>
      <c r="W6" s="67"/>
      <c r="X6" s="67"/>
      <c r="Y6" s="67"/>
      <c r="Z6" s="67"/>
      <c r="AA6" s="41"/>
      <c r="AB6" s="41"/>
      <c r="AC6" s="41"/>
      <c r="AD6" s="41"/>
      <c r="AE6" s="41"/>
      <c r="AF6" s="41"/>
      <c r="AG6" s="41"/>
      <c r="AH6" s="68"/>
      <c r="AI6" s="68"/>
      <c r="AJ6" s="69"/>
      <c r="AK6" s="69"/>
      <c r="AL6" s="69"/>
      <c r="AM6" s="69"/>
      <c r="AN6" s="69"/>
      <c r="AO6" s="69"/>
      <c r="AP6" s="69"/>
      <c r="AQ6" s="69"/>
      <c r="AR6" s="69"/>
      <c r="AS6" s="70"/>
      <c r="AT6" s="25"/>
      <c r="AU6" s="25"/>
      <c r="AV6" s="6"/>
    </row>
    <row r="7" spans="1:48" s="7" customFormat="1" ht="20.149999999999999" customHeight="1" x14ac:dyDescent="0.5">
      <c r="A7" s="71" t="s">
        <v>35</v>
      </c>
      <c r="B7" s="72" t="s">
        <v>36</v>
      </c>
      <c r="C7" s="73">
        <v>1</v>
      </c>
      <c r="D7" s="73">
        <v>1</v>
      </c>
      <c r="E7" s="73">
        <v>2</v>
      </c>
      <c r="F7" s="73">
        <v>15</v>
      </c>
      <c r="G7" s="73">
        <v>1</v>
      </c>
      <c r="H7" s="73" t="s">
        <v>37</v>
      </c>
      <c r="I7" s="73" t="s">
        <v>37</v>
      </c>
      <c r="J7" s="73">
        <v>34263</v>
      </c>
      <c r="K7" s="73">
        <v>157</v>
      </c>
      <c r="L7" s="73">
        <v>413</v>
      </c>
      <c r="M7" s="73">
        <v>748</v>
      </c>
      <c r="N7" s="73">
        <v>2491</v>
      </c>
      <c r="O7" s="73">
        <v>34711</v>
      </c>
      <c r="P7" s="73">
        <v>34952</v>
      </c>
      <c r="Q7" s="73">
        <v>35152</v>
      </c>
      <c r="R7" s="73">
        <v>36699</v>
      </c>
      <c r="S7" s="73">
        <v>154276</v>
      </c>
      <c r="T7" s="73">
        <v>135705</v>
      </c>
      <c r="U7" s="73">
        <v>22236</v>
      </c>
      <c r="V7" s="73">
        <v>7974</v>
      </c>
      <c r="W7" s="73">
        <v>34755</v>
      </c>
      <c r="X7" s="73">
        <v>34733</v>
      </c>
      <c r="Y7" s="73">
        <v>34701</v>
      </c>
      <c r="Z7" s="73">
        <v>36667</v>
      </c>
      <c r="AA7" s="73">
        <v>34798</v>
      </c>
      <c r="AB7" s="73">
        <v>34838</v>
      </c>
      <c r="AC7" s="73">
        <v>34754</v>
      </c>
      <c r="AD7" s="73">
        <v>35651</v>
      </c>
      <c r="AE7" s="73">
        <v>48</v>
      </c>
      <c r="AF7" s="73">
        <v>43</v>
      </c>
      <c r="AG7" s="73">
        <v>50</v>
      </c>
      <c r="AH7" s="73">
        <v>45294</v>
      </c>
      <c r="AI7" s="73">
        <v>21814</v>
      </c>
      <c r="AJ7" s="74">
        <v>26395</v>
      </c>
      <c r="AK7" s="74">
        <v>23022</v>
      </c>
      <c r="AL7" s="74">
        <v>7193</v>
      </c>
      <c r="AM7" s="74">
        <v>35238</v>
      </c>
      <c r="AN7" s="74">
        <v>36801</v>
      </c>
      <c r="AO7" s="74">
        <v>3</v>
      </c>
      <c r="AP7" s="74">
        <v>3</v>
      </c>
      <c r="AQ7" s="74">
        <v>1</v>
      </c>
      <c r="AR7" s="74">
        <v>3</v>
      </c>
      <c r="AS7" s="74">
        <v>12158</v>
      </c>
      <c r="AT7" s="25"/>
      <c r="AU7" s="25"/>
      <c r="AV7" s="6"/>
    </row>
    <row r="8" spans="1:48" s="7" customFormat="1" ht="20.149999999999999" customHeight="1" x14ac:dyDescent="0.5">
      <c r="A8" s="75"/>
      <c r="B8" s="72" t="s">
        <v>38</v>
      </c>
      <c r="C8" s="73" t="s">
        <v>37</v>
      </c>
      <c r="D8" s="73" t="s">
        <v>37</v>
      </c>
      <c r="E8" s="73" t="s">
        <v>37</v>
      </c>
      <c r="F8" s="73">
        <v>1</v>
      </c>
      <c r="G8" s="73" t="s">
        <v>37</v>
      </c>
      <c r="H8" s="73" t="s">
        <v>37</v>
      </c>
      <c r="I8" s="73" t="s">
        <v>37</v>
      </c>
      <c r="J8" s="73">
        <v>1935</v>
      </c>
      <c r="K8" s="73">
        <v>6</v>
      </c>
      <c r="L8" s="73">
        <v>11</v>
      </c>
      <c r="M8" s="73">
        <v>13</v>
      </c>
      <c r="N8" s="73">
        <v>27</v>
      </c>
      <c r="O8" s="73">
        <v>507</v>
      </c>
      <c r="P8" s="73">
        <v>504</v>
      </c>
      <c r="Q8" s="73">
        <v>576</v>
      </c>
      <c r="R8" s="73">
        <v>648</v>
      </c>
      <c r="S8" s="73">
        <v>1473</v>
      </c>
      <c r="T8" s="73">
        <v>1303</v>
      </c>
      <c r="U8" s="73">
        <v>424</v>
      </c>
      <c r="V8" s="73">
        <v>137</v>
      </c>
      <c r="W8" s="73">
        <v>285</v>
      </c>
      <c r="X8" s="73">
        <v>298</v>
      </c>
      <c r="Y8" s="73">
        <v>302</v>
      </c>
      <c r="Z8" s="73">
        <v>370</v>
      </c>
      <c r="AA8" s="73">
        <v>287</v>
      </c>
      <c r="AB8" s="73">
        <v>298</v>
      </c>
      <c r="AC8" s="73">
        <v>308</v>
      </c>
      <c r="AD8" s="73">
        <v>362</v>
      </c>
      <c r="AE8" s="73">
        <v>6</v>
      </c>
      <c r="AF8" s="73">
        <v>6</v>
      </c>
      <c r="AG8" s="73">
        <v>4</v>
      </c>
      <c r="AH8" s="73">
        <v>405</v>
      </c>
      <c r="AI8" s="73">
        <v>355</v>
      </c>
      <c r="AJ8" s="76">
        <v>204</v>
      </c>
      <c r="AK8" s="76">
        <v>177</v>
      </c>
      <c r="AL8" s="76">
        <v>72</v>
      </c>
      <c r="AM8" s="76">
        <v>403</v>
      </c>
      <c r="AN8" s="76">
        <v>515</v>
      </c>
      <c r="AO8" s="76" t="s">
        <v>37</v>
      </c>
      <c r="AP8" s="76" t="s">
        <v>37</v>
      </c>
      <c r="AQ8" s="76" t="s">
        <v>37</v>
      </c>
      <c r="AR8" s="76" t="s">
        <v>37</v>
      </c>
      <c r="AS8" s="73">
        <v>23355</v>
      </c>
      <c r="AT8" s="6"/>
      <c r="AU8" s="6"/>
      <c r="AV8" s="6"/>
    </row>
    <row r="9" spans="1:48" s="82" customFormat="1" ht="20.149999999999999" customHeight="1" x14ac:dyDescent="0.5">
      <c r="A9" s="77" t="s">
        <v>39</v>
      </c>
      <c r="B9" s="78" t="s">
        <v>36</v>
      </c>
      <c r="C9" s="79" t="s">
        <v>40</v>
      </c>
      <c r="D9" s="79" t="s">
        <v>40</v>
      </c>
      <c r="E9" s="79" t="s">
        <v>40</v>
      </c>
      <c r="F9" s="79" t="s">
        <v>40</v>
      </c>
      <c r="G9" s="79" t="s">
        <v>40</v>
      </c>
      <c r="H9" s="79" t="s">
        <v>40</v>
      </c>
      <c r="I9" s="79" t="s">
        <v>40</v>
      </c>
      <c r="J9" s="79">
        <f t="shared" ref="J9:AN9" si="0">SUM(J11,J29)</f>
        <v>2608</v>
      </c>
      <c r="K9" s="79">
        <f t="shared" si="0"/>
        <v>7</v>
      </c>
      <c r="L9" s="79">
        <f t="shared" si="0"/>
        <v>27</v>
      </c>
      <c r="M9" s="79">
        <f t="shared" si="0"/>
        <v>55</v>
      </c>
      <c r="N9" s="79">
        <f t="shared" si="0"/>
        <v>208</v>
      </c>
      <c r="O9" s="79">
        <f t="shared" si="0"/>
        <v>2189</v>
      </c>
      <c r="P9" s="79">
        <f t="shared" si="0"/>
        <v>2179</v>
      </c>
      <c r="Q9" s="79">
        <f t="shared" si="0"/>
        <v>2240</v>
      </c>
      <c r="R9" s="79">
        <f t="shared" si="0"/>
        <v>2419</v>
      </c>
      <c r="S9" s="79">
        <f>SUM(S11,S29)</f>
        <v>12467</v>
      </c>
      <c r="T9" s="79">
        <f>SUM(T11,T29)</f>
        <v>11477</v>
      </c>
      <c r="U9" s="79">
        <f>SUM(U11,U29)</f>
        <v>2555</v>
      </c>
      <c r="V9" s="79">
        <f>SUM(V11,V29)</f>
        <v>1062</v>
      </c>
      <c r="W9" s="79">
        <f t="shared" si="0"/>
        <v>2169</v>
      </c>
      <c r="X9" s="79">
        <f t="shared" si="0"/>
        <v>2186</v>
      </c>
      <c r="Y9" s="79">
        <f t="shared" si="0"/>
        <v>2164</v>
      </c>
      <c r="Z9" s="79">
        <f t="shared" si="0"/>
        <v>2303</v>
      </c>
      <c r="AA9" s="79">
        <f t="shared" si="0"/>
        <v>2171</v>
      </c>
      <c r="AB9" s="79">
        <f t="shared" si="0"/>
        <v>2187</v>
      </c>
      <c r="AC9" s="79">
        <f t="shared" si="0"/>
        <v>2171</v>
      </c>
      <c r="AD9" s="79">
        <f t="shared" si="0"/>
        <v>2297</v>
      </c>
      <c r="AE9" s="79">
        <f t="shared" si="0"/>
        <v>7</v>
      </c>
      <c r="AF9" s="79">
        <f t="shared" si="0"/>
        <v>7</v>
      </c>
      <c r="AG9" s="79">
        <f t="shared" si="0"/>
        <v>8</v>
      </c>
      <c r="AH9" s="79">
        <f t="shared" si="0"/>
        <v>2309</v>
      </c>
      <c r="AI9" s="79">
        <f t="shared" si="0"/>
        <v>2174</v>
      </c>
      <c r="AJ9" s="80">
        <f t="shared" si="0"/>
        <v>1576</v>
      </c>
      <c r="AK9" s="80">
        <f t="shared" si="0"/>
        <v>1374</v>
      </c>
      <c r="AL9" s="80">
        <f t="shared" si="0"/>
        <v>447</v>
      </c>
      <c r="AM9" s="80">
        <f t="shared" si="0"/>
        <v>1595</v>
      </c>
      <c r="AN9" s="80">
        <f t="shared" si="0"/>
        <v>1656</v>
      </c>
      <c r="AO9" s="80" t="s">
        <v>40</v>
      </c>
      <c r="AP9" s="80" t="s">
        <v>40</v>
      </c>
      <c r="AQ9" s="80" t="s">
        <v>40</v>
      </c>
      <c r="AR9" s="80" t="s">
        <v>40</v>
      </c>
      <c r="AS9" s="79">
        <f>SUM(AS11,AS29)</f>
        <v>647</v>
      </c>
      <c r="AT9" s="81"/>
      <c r="AU9" s="81"/>
      <c r="AV9" s="81"/>
    </row>
    <row r="10" spans="1:48" s="82" customFormat="1" ht="20.149999999999999" customHeight="1" x14ac:dyDescent="0.5">
      <c r="A10" s="83"/>
      <c r="B10" s="78" t="s">
        <v>38</v>
      </c>
      <c r="C10" s="79" t="s">
        <v>40</v>
      </c>
      <c r="D10" s="79" t="s">
        <v>40</v>
      </c>
      <c r="E10" s="79" t="s">
        <v>40</v>
      </c>
      <c r="F10" s="79" t="s">
        <v>40</v>
      </c>
      <c r="G10" s="79" t="s">
        <v>40</v>
      </c>
      <c r="H10" s="79" t="s">
        <v>40</v>
      </c>
      <c r="I10" s="79" t="s">
        <v>40</v>
      </c>
      <c r="J10" s="79">
        <f>SUM(J12,J30)</f>
        <v>26</v>
      </c>
      <c r="K10" s="79" t="s">
        <v>40</v>
      </c>
      <c r="L10" s="79" t="s">
        <v>40</v>
      </c>
      <c r="M10" s="79" t="s">
        <v>40</v>
      </c>
      <c r="N10" s="79" t="s">
        <v>40</v>
      </c>
      <c r="O10" s="79" t="s">
        <v>40</v>
      </c>
      <c r="P10" s="79" t="s">
        <v>40</v>
      </c>
      <c r="Q10" s="79" t="s">
        <v>40</v>
      </c>
      <c r="R10" s="79" t="s">
        <v>40</v>
      </c>
      <c r="S10" s="79" t="s">
        <v>40</v>
      </c>
      <c r="T10" s="79" t="s">
        <v>40</v>
      </c>
      <c r="U10" s="79" t="s">
        <v>40</v>
      </c>
      <c r="V10" s="79" t="s">
        <v>40</v>
      </c>
      <c r="W10" s="79" t="s">
        <v>40</v>
      </c>
      <c r="X10" s="79" t="s">
        <v>40</v>
      </c>
      <c r="Y10" s="79" t="s">
        <v>40</v>
      </c>
      <c r="Z10" s="79" t="s">
        <v>40</v>
      </c>
      <c r="AA10" s="79" t="s">
        <v>40</v>
      </c>
      <c r="AB10" s="79" t="s">
        <v>40</v>
      </c>
      <c r="AC10" s="79" t="s">
        <v>40</v>
      </c>
      <c r="AD10" s="79" t="s">
        <v>40</v>
      </c>
      <c r="AE10" s="79" t="s">
        <v>40</v>
      </c>
      <c r="AF10" s="79" t="s">
        <v>40</v>
      </c>
      <c r="AG10" s="79" t="s">
        <v>40</v>
      </c>
      <c r="AH10" s="79" t="s">
        <v>40</v>
      </c>
      <c r="AI10" s="79" t="s">
        <v>40</v>
      </c>
      <c r="AJ10" s="80" t="s">
        <v>40</v>
      </c>
      <c r="AK10" s="80" t="s">
        <v>40</v>
      </c>
      <c r="AL10" s="80" t="s">
        <v>40</v>
      </c>
      <c r="AM10" s="80" t="s">
        <v>40</v>
      </c>
      <c r="AN10" s="80" t="s">
        <v>40</v>
      </c>
      <c r="AO10" s="80" t="s">
        <v>40</v>
      </c>
      <c r="AP10" s="80" t="s">
        <v>40</v>
      </c>
      <c r="AQ10" s="80" t="s">
        <v>40</v>
      </c>
      <c r="AR10" s="80" t="s">
        <v>40</v>
      </c>
      <c r="AS10" s="79">
        <f>SUM(AS12,AS30)</f>
        <v>1549</v>
      </c>
      <c r="AT10" s="81"/>
      <c r="AU10" s="81"/>
      <c r="AV10" s="81"/>
    </row>
    <row r="11" spans="1:48" s="7" customFormat="1" ht="20.149999999999999" customHeight="1" x14ac:dyDescent="0.5">
      <c r="A11" s="84" t="s">
        <v>41</v>
      </c>
      <c r="B11" s="85" t="s">
        <v>36</v>
      </c>
      <c r="C11" s="86" t="s">
        <v>40</v>
      </c>
      <c r="D11" s="86" t="s">
        <v>40</v>
      </c>
      <c r="E11" s="86" t="s">
        <v>40</v>
      </c>
      <c r="F11" s="86" t="s">
        <v>40</v>
      </c>
      <c r="G11" s="86" t="s">
        <v>40</v>
      </c>
      <c r="H11" s="86" t="s">
        <v>40</v>
      </c>
      <c r="I11" s="86" t="s">
        <v>40</v>
      </c>
      <c r="J11" s="86">
        <f t="shared" ref="J11:AI11" si="1">SUM(J13,J15,J17,J19,,J21,,,J23,J25,J27)</f>
        <v>932</v>
      </c>
      <c r="K11" s="86">
        <f t="shared" si="1"/>
        <v>2</v>
      </c>
      <c r="L11" s="86">
        <f t="shared" si="1"/>
        <v>5</v>
      </c>
      <c r="M11" s="86">
        <f t="shared" si="1"/>
        <v>18</v>
      </c>
      <c r="N11" s="86">
        <f t="shared" si="1"/>
        <v>74</v>
      </c>
      <c r="O11" s="86">
        <f t="shared" si="1"/>
        <v>653</v>
      </c>
      <c r="P11" s="86">
        <f t="shared" si="1"/>
        <v>647</v>
      </c>
      <c r="Q11" s="86">
        <f t="shared" si="1"/>
        <v>666</v>
      </c>
      <c r="R11" s="86">
        <f t="shared" si="1"/>
        <v>718</v>
      </c>
      <c r="S11" s="86">
        <f>SUM(S13,S15,S17,S19,,S21,,,S23,S25,S27)</f>
        <v>4571</v>
      </c>
      <c r="T11" s="86">
        <f>SUM(T13,T15,T17,T19,,T21,,,T23,T25,T27)</f>
        <v>4146</v>
      </c>
      <c r="U11" s="86">
        <f>SUM(U13,U15,U17,U19,,U21,,,U23,U25,U27)</f>
        <v>703</v>
      </c>
      <c r="V11" s="86">
        <f>SUM(V13,V15,V17,V19,,V21,,,V23,V25,V27)</f>
        <v>357</v>
      </c>
      <c r="W11" s="86">
        <f t="shared" si="1"/>
        <v>656</v>
      </c>
      <c r="X11" s="86">
        <f t="shared" si="1"/>
        <v>656</v>
      </c>
      <c r="Y11" s="86">
        <f t="shared" si="1"/>
        <v>657</v>
      </c>
      <c r="Z11" s="86">
        <f t="shared" si="1"/>
        <v>699</v>
      </c>
      <c r="AA11" s="86">
        <f t="shared" si="1"/>
        <v>659</v>
      </c>
      <c r="AB11" s="86">
        <f t="shared" si="1"/>
        <v>655</v>
      </c>
      <c r="AC11" s="86">
        <f t="shared" si="1"/>
        <v>658</v>
      </c>
      <c r="AD11" s="86">
        <f t="shared" si="1"/>
        <v>693</v>
      </c>
      <c r="AE11" s="86">
        <f t="shared" si="1"/>
        <v>6</v>
      </c>
      <c r="AF11" s="86">
        <f t="shared" si="1"/>
        <v>5</v>
      </c>
      <c r="AG11" s="86">
        <f t="shared" si="1"/>
        <v>6</v>
      </c>
      <c r="AH11" s="86">
        <f t="shared" si="1"/>
        <v>677</v>
      </c>
      <c r="AI11" s="86">
        <f t="shared" si="1"/>
        <v>619</v>
      </c>
      <c r="AJ11" s="87">
        <f>SUM(AJ13,AJ15,AJ17,AJ19,,AJ21,,,AJ23,AJ25,AJ27)</f>
        <v>512</v>
      </c>
      <c r="AK11" s="87">
        <f>SUM(AK13,AK15,AK17,AK19,,AK21,,,AK23,AK25,AK27)</f>
        <v>445</v>
      </c>
      <c r="AL11" s="87">
        <f>SUM(AL13,AL15,AL17,AL19,,AL21,,,AL23,AL25,AL27)</f>
        <v>162</v>
      </c>
      <c r="AM11" s="87" t="s">
        <v>40</v>
      </c>
      <c r="AN11" s="87" t="s">
        <v>40</v>
      </c>
      <c r="AO11" s="87" t="s">
        <v>40</v>
      </c>
      <c r="AP11" s="87" t="s">
        <v>40</v>
      </c>
      <c r="AQ11" s="87" t="s">
        <v>40</v>
      </c>
      <c r="AR11" s="87" t="s">
        <v>40</v>
      </c>
      <c r="AS11" s="86">
        <f>SUM(AS13,AS15,AS17,AS19,,AS21,,,AS23,AS25,AS27)</f>
        <v>641</v>
      </c>
      <c r="AT11" s="6"/>
      <c r="AU11" s="6"/>
      <c r="AV11" s="6"/>
    </row>
    <row r="12" spans="1:48" s="7" customFormat="1" ht="20.149999999999999" customHeight="1" x14ac:dyDescent="0.5">
      <c r="A12" s="88"/>
      <c r="B12" s="85" t="s">
        <v>38</v>
      </c>
      <c r="C12" s="86" t="s">
        <v>40</v>
      </c>
      <c r="D12" s="86" t="s">
        <v>40</v>
      </c>
      <c r="E12" s="86" t="s">
        <v>40</v>
      </c>
      <c r="F12" s="86" t="s">
        <v>40</v>
      </c>
      <c r="G12" s="86" t="s">
        <v>40</v>
      </c>
      <c r="H12" s="86" t="s">
        <v>40</v>
      </c>
      <c r="I12" s="86" t="s">
        <v>40</v>
      </c>
      <c r="J12" s="86">
        <f>SUM(J14,J16,J18,J20,,J22,,,J24,J26,J28)</f>
        <v>26</v>
      </c>
      <c r="K12" s="86" t="s">
        <v>40</v>
      </c>
      <c r="L12" s="86" t="s">
        <v>40</v>
      </c>
      <c r="M12" s="86" t="s">
        <v>40</v>
      </c>
      <c r="N12" s="86" t="s">
        <v>40</v>
      </c>
      <c r="O12" s="86" t="s">
        <v>40</v>
      </c>
      <c r="P12" s="86" t="s">
        <v>40</v>
      </c>
      <c r="Q12" s="86" t="s">
        <v>40</v>
      </c>
      <c r="R12" s="86" t="s">
        <v>40</v>
      </c>
      <c r="S12" s="86" t="s">
        <v>40</v>
      </c>
      <c r="T12" s="86" t="s">
        <v>40</v>
      </c>
      <c r="U12" s="86" t="s">
        <v>40</v>
      </c>
      <c r="V12" s="86" t="s">
        <v>40</v>
      </c>
      <c r="W12" s="86" t="s">
        <v>40</v>
      </c>
      <c r="X12" s="86" t="s">
        <v>40</v>
      </c>
      <c r="Y12" s="86" t="s">
        <v>40</v>
      </c>
      <c r="Z12" s="86" t="s">
        <v>40</v>
      </c>
      <c r="AA12" s="86" t="s">
        <v>40</v>
      </c>
      <c r="AB12" s="86" t="s">
        <v>40</v>
      </c>
      <c r="AC12" s="86" t="s">
        <v>40</v>
      </c>
      <c r="AD12" s="86" t="s">
        <v>40</v>
      </c>
      <c r="AE12" s="86" t="s">
        <v>40</v>
      </c>
      <c r="AF12" s="86" t="s">
        <v>40</v>
      </c>
      <c r="AG12" s="86" t="s">
        <v>40</v>
      </c>
      <c r="AH12" s="86" t="s">
        <v>40</v>
      </c>
      <c r="AI12" s="86" t="s">
        <v>40</v>
      </c>
      <c r="AJ12" s="87" t="s">
        <v>40</v>
      </c>
      <c r="AK12" s="87" t="s">
        <v>40</v>
      </c>
      <c r="AL12" s="87" t="s">
        <v>40</v>
      </c>
      <c r="AM12" s="87" t="s">
        <v>40</v>
      </c>
      <c r="AN12" s="87" t="s">
        <v>40</v>
      </c>
      <c r="AO12" s="87" t="s">
        <v>40</v>
      </c>
      <c r="AP12" s="87" t="s">
        <v>40</v>
      </c>
      <c r="AQ12" s="87" t="s">
        <v>40</v>
      </c>
      <c r="AR12" s="87" t="s">
        <v>40</v>
      </c>
      <c r="AS12" s="86">
        <f>SUM(AS14,AS16,AS18,AS20,,AS22,,,AS24,AS26,AS28)</f>
        <v>0</v>
      </c>
      <c r="AT12" s="6"/>
      <c r="AU12" s="6"/>
      <c r="AV12" s="6"/>
    </row>
    <row r="13" spans="1:48" s="7" customFormat="1" ht="20.149999999999999" customHeight="1" x14ac:dyDescent="0.5">
      <c r="A13" s="89" t="s">
        <v>42</v>
      </c>
      <c r="B13" s="90" t="s">
        <v>36</v>
      </c>
      <c r="C13" s="91" t="s">
        <v>40</v>
      </c>
      <c r="D13" s="91" t="s">
        <v>40</v>
      </c>
      <c r="E13" s="91" t="s">
        <v>40</v>
      </c>
      <c r="F13" s="91" t="s">
        <v>40</v>
      </c>
      <c r="G13" s="91" t="s">
        <v>40</v>
      </c>
      <c r="H13" s="91" t="s">
        <v>40</v>
      </c>
      <c r="I13" s="91" t="s">
        <v>40</v>
      </c>
      <c r="J13" s="91">
        <v>433</v>
      </c>
      <c r="K13" s="91"/>
      <c r="L13" s="91">
        <v>4</v>
      </c>
      <c r="M13" s="91">
        <v>9</v>
      </c>
      <c r="N13" s="91">
        <v>35</v>
      </c>
      <c r="O13" s="91">
        <v>302</v>
      </c>
      <c r="P13" s="91">
        <v>293</v>
      </c>
      <c r="Q13" s="91">
        <v>297</v>
      </c>
      <c r="R13" s="91">
        <v>344</v>
      </c>
      <c r="S13" s="91">
        <v>1899</v>
      </c>
      <c r="T13" s="91">
        <v>1769</v>
      </c>
      <c r="U13" s="91">
        <v>352</v>
      </c>
      <c r="V13" s="91">
        <v>202</v>
      </c>
      <c r="W13" s="91">
        <v>310</v>
      </c>
      <c r="X13" s="91">
        <v>301</v>
      </c>
      <c r="Y13" s="91">
        <v>299</v>
      </c>
      <c r="Z13" s="91">
        <v>333</v>
      </c>
      <c r="AA13" s="91">
        <v>311</v>
      </c>
      <c r="AB13" s="91">
        <v>300</v>
      </c>
      <c r="AC13" s="91">
        <v>300</v>
      </c>
      <c r="AD13" s="91">
        <v>331</v>
      </c>
      <c r="AE13" s="91">
        <v>6</v>
      </c>
      <c r="AF13" s="91">
        <v>5</v>
      </c>
      <c r="AG13" s="91">
        <v>6</v>
      </c>
      <c r="AH13" s="91">
        <v>325</v>
      </c>
      <c r="AI13" s="91">
        <v>288</v>
      </c>
      <c r="AJ13" s="92">
        <v>242</v>
      </c>
      <c r="AK13" s="92">
        <v>198</v>
      </c>
      <c r="AL13" s="92">
        <v>67</v>
      </c>
      <c r="AM13" s="92">
        <v>321</v>
      </c>
      <c r="AN13" s="92">
        <v>353</v>
      </c>
      <c r="AO13" s="91" t="s">
        <v>40</v>
      </c>
      <c r="AP13" s="91" t="s">
        <v>40</v>
      </c>
      <c r="AQ13" s="91" t="s">
        <v>40</v>
      </c>
      <c r="AR13" s="91" t="s">
        <v>40</v>
      </c>
      <c r="AS13" s="91">
        <v>297</v>
      </c>
      <c r="AT13" s="6"/>
      <c r="AU13" s="6"/>
      <c r="AV13" s="6"/>
    </row>
    <row r="14" spans="1:48" s="7" customFormat="1" ht="20.149999999999999" customHeight="1" x14ac:dyDescent="0.5">
      <c r="A14" s="93"/>
      <c r="B14" s="90" t="s">
        <v>38</v>
      </c>
      <c r="C14" s="91" t="s">
        <v>40</v>
      </c>
      <c r="D14" s="91" t="s">
        <v>40</v>
      </c>
      <c r="E14" s="91" t="s">
        <v>40</v>
      </c>
      <c r="F14" s="91" t="s">
        <v>40</v>
      </c>
      <c r="G14" s="91" t="s">
        <v>40</v>
      </c>
      <c r="H14" s="91" t="s">
        <v>40</v>
      </c>
      <c r="I14" s="91" t="s">
        <v>40</v>
      </c>
      <c r="J14" s="91" t="s">
        <v>40</v>
      </c>
      <c r="K14" s="91" t="s">
        <v>40</v>
      </c>
      <c r="L14" s="91" t="s">
        <v>40</v>
      </c>
      <c r="M14" s="91" t="s">
        <v>40</v>
      </c>
      <c r="N14" s="91" t="s">
        <v>40</v>
      </c>
      <c r="O14" s="91" t="s">
        <v>40</v>
      </c>
      <c r="P14" s="91" t="s">
        <v>40</v>
      </c>
      <c r="Q14" s="91" t="s">
        <v>40</v>
      </c>
      <c r="R14" s="91" t="s">
        <v>40</v>
      </c>
      <c r="S14" s="91" t="s">
        <v>40</v>
      </c>
      <c r="T14" s="91" t="s">
        <v>40</v>
      </c>
      <c r="U14" s="91" t="s">
        <v>40</v>
      </c>
      <c r="V14" s="91" t="s">
        <v>40</v>
      </c>
      <c r="W14" s="91" t="s">
        <v>40</v>
      </c>
      <c r="X14" s="91" t="s">
        <v>40</v>
      </c>
      <c r="Y14" s="91" t="s">
        <v>40</v>
      </c>
      <c r="Z14" s="91" t="s">
        <v>40</v>
      </c>
      <c r="AA14" s="91" t="s">
        <v>40</v>
      </c>
      <c r="AB14" s="91" t="s">
        <v>40</v>
      </c>
      <c r="AC14" s="91" t="s">
        <v>40</v>
      </c>
      <c r="AD14" s="91" t="s">
        <v>40</v>
      </c>
      <c r="AE14" s="91" t="s">
        <v>40</v>
      </c>
      <c r="AF14" s="91" t="s">
        <v>40</v>
      </c>
      <c r="AG14" s="91" t="s">
        <v>40</v>
      </c>
      <c r="AH14" s="91" t="s">
        <v>40</v>
      </c>
      <c r="AI14" s="91" t="s">
        <v>40</v>
      </c>
      <c r="AJ14" s="91" t="s">
        <v>40</v>
      </c>
      <c r="AK14" s="91" t="s">
        <v>40</v>
      </c>
      <c r="AL14" s="91" t="s">
        <v>40</v>
      </c>
      <c r="AM14" s="91" t="s">
        <v>40</v>
      </c>
      <c r="AN14" s="91" t="s">
        <v>40</v>
      </c>
      <c r="AO14" s="91" t="s">
        <v>40</v>
      </c>
      <c r="AP14" s="91" t="s">
        <v>40</v>
      </c>
      <c r="AQ14" s="91" t="s">
        <v>40</v>
      </c>
      <c r="AR14" s="91" t="s">
        <v>40</v>
      </c>
      <c r="AS14" s="91" t="s">
        <v>40</v>
      </c>
      <c r="AT14" s="6"/>
      <c r="AU14" s="6"/>
      <c r="AV14" s="6"/>
    </row>
    <row r="15" spans="1:48" s="7" customFormat="1" ht="20.149999999999999" customHeight="1" x14ac:dyDescent="0.5">
      <c r="A15" s="89" t="s">
        <v>43</v>
      </c>
      <c r="B15" s="90" t="s">
        <v>36</v>
      </c>
      <c r="C15" s="91" t="s">
        <v>40</v>
      </c>
      <c r="D15" s="91" t="s">
        <v>40</v>
      </c>
      <c r="E15" s="91" t="s">
        <v>40</v>
      </c>
      <c r="F15" s="91" t="s">
        <v>40</v>
      </c>
      <c r="G15" s="91" t="s">
        <v>40</v>
      </c>
      <c r="H15" s="91" t="s">
        <v>40</v>
      </c>
      <c r="I15" s="91" t="s">
        <v>40</v>
      </c>
      <c r="J15" s="91">
        <v>46</v>
      </c>
      <c r="K15" s="91" t="s">
        <v>40</v>
      </c>
      <c r="L15" s="91" t="s">
        <v>40</v>
      </c>
      <c r="M15" s="91" t="s">
        <v>40</v>
      </c>
      <c r="N15" s="91">
        <v>1</v>
      </c>
      <c r="O15" s="91">
        <v>29</v>
      </c>
      <c r="P15" s="91">
        <v>29</v>
      </c>
      <c r="Q15" s="91">
        <v>33</v>
      </c>
      <c r="R15" s="91">
        <v>23</v>
      </c>
      <c r="S15" s="91">
        <v>325</v>
      </c>
      <c r="T15" s="91">
        <v>312</v>
      </c>
      <c r="U15" s="91">
        <v>19</v>
      </c>
      <c r="V15" s="91">
        <v>10</v>
      </c>
      <c r="W15" s="91">
        <v>30</v>
      </c>
      <c r="X15" s="91">
        <v>29</v>
      </c>
      <c r="Y15" s="91">
        <v>29</v>
      </c>
      <c r="Z15" s="91">
        <v>22</v>
      </c>
      <c r="AA15" s="91">
        <v>30</v>
      </c>
      <c r="AB15" s="91">
        <v>29</v>
      </c>
      <c r="AC15" s="91">
        <v>29</v>
      </c>
      <c r="AD15" s="91">
        <v>21</v>
      </c>
      <c r="AE15" s="91" t="s">
        <v>40</v>
      </c>
      <c r="AF15" s="91" t="s">
        <v>40</v>
      </c>
      <c r="AG15" s="91" t="s">
        <v>40</v>
      </c>
      <c r="AH15" s="91">
        <v>24</v>
      </c>
      <c r="AI15" s="91">
        <v>20</v>
      </c>
      <c r="AJ15" s="92">
        <v>24</v>
      </c>
      <c r="AK15" s="92">
        <v>21</v>
      </c>
      <c r="AL15" s="92">
        <v>6</v>
      </c>
      <c r="AM15" s="92">
        <v>24</v>
      </c>
      <c r="AN15" s="92">
        <v>32</v>
      </c>
      <c r="AO15" s="91" t="s">
        <v>40</v>
      </c>
      <c r="AP15" s="91" t="s">
        <v>40</v>
      </c>
      <c r="AQ15" s="91" t="s">
        <v>40</v>
      </c>
      <c r="AR15" s="91" t="s">
        <v>40</v>
      </c>
      <c r="AS15" s="91">
        <v>27</v>
      </c>
      <c r="AT15" s="6"/>
      <c r="AU15" s="6"/>
      <c r="AV15" s="6"/>
    </row>
    <row r="16" spans="1:48" s="7" customFormat="1" ht="20.149999999999999" customHeight="1" x14ac:dyDescent="0.5">
      <c r="A16" s="93"/>
      <c r="B16" s="90" t="s">
        <v>38</v>
      </c>
      <c r="C16" s="91" t="s">
        <v>40</v>
      </c>
      <c r="D16" s="91" t="s">
        <v>40</v>
      </c>
      <c r="E16" s="91" t="s">
        <v>40</v>
      </c>
      <c r="F16" s="91" t="s">
        <v>40</v>
      </c>
      <c r="G16" s="91" t="s">
        <v>40</v>
      </c>
      <c r="H16" s="91" t="s">
        <v>40</v>
      </c>
      <c r="I16" s="91" t="s">
        <v>40</v>
      </c>
      <c r="J16" s="91" t="s">
        <v>40</v>
      </c>
      <c r="K16" s="91" t="s">
        <v>40</v>
      </c>
      <c r="L16" s="91" t="s">
        <v>40</v>
      </c>
      <c r="M16" s="91" t="s">
        <v>40</v>
      </c>
      <c r="N16" s="91" t="s">
        <v>40</v>
      </c>
      <c r="O16" s="91" t="s">
        <v>40</v>
      </c>
      <c r="P16" s="91" t="s">
        <v>40</v>
      </c>
      <c r="Q16" s="91" t="s">
        <v>40</v>
      </c>
      <c r="R16" s="91" t="s">
        <v>40</v>
      </c>
      <c r="S16" s="91" t="s">
        <v>40</v>
      </c>
      <c r="T16" s="91" t="s">
        <v>40</v>
      </c>
      <c r="U16" s="91" t="s">
        <v>40</v>
      </c>
      <c r="V16" s="91" t="s">
        <v>40</v>
      </c>
      <c r="W16" s="91" t="s">
        <v>40</v>
      </c>
      <c r="X16" s="91" t="s">
        <v>40</v>
      </c>
      <c r="Y16" s="91" t="s">
        <v>40</v>
      </c>
      <c r="Z16" s="91" t="s">
        <v>40</v>
      </c>
      <c r="AA16" s="91" t="s">
        <v>40</v>
      </c>
      <c r="AB16" s="91" t="s">
        <v>40</v>
      </c>
      <c r="AC16" s="91" t="s">
        <v>40</v>
      </c>
      <c r="AD16" s="91" t="s">
        <v>40</v>
      </c>
      <c r="AE16" s="91" t="s">
        <v>40</v>
      </c>
      <c r="AF16" s="91" t="s">
        <v>40</v>
      </c>
      <c r="AG16" s="91" t="s">
        <v>40</v>
      </c>
      <c r="AH16" s="91" t="s">
        <v>40</v>
      </c>
      <c r="AI16" s="91" t="s">
        <v>40</v>
      </c>
      <c r="AJ16" s="91" t="s">
        <v>40</v>
      </c>
      <c r="AK16" s="91" t="s">
        <v>40</v>
      </c>
      <c r="AL16" s="91" t="s">
        <v>40</v>
      </c>
      <c r="AM16" s="91" t="s">
        <v>40</v>
      </c>
      <c r="AN16" s="91" t="s">
        <v>40</v>
      </c>
      <c r="AO16" s="91" t="s">
        <v>40</v>
      </c>
      <c r="AP16" s="91" t="s">
        <v>40</v>
      </c>
      <c r="AQ16" s="91" t="s">
        <v>40</v>
      </c>
      <c r="AR16" s="91" t="s">
        <v>40</v>
      </c>
      <c r="AS16" s="91" t="s">
        <v>40</v>
      </c>
      <c r="AT16" s="6"/>
      <c r="AU16" s="6"/>
      <c r="AV16" s="6"/>
    </row>
    <row r="17" spans="1:48" s="7" customFormat="1" ht="20.149999999999999" customHeight="1" x14ac:dyDescent="0.5">
      <c r="A17" s="89" t="s">
        <v>44</v>
      </c>
      <c r="B17" s="90" t="s">
        <v>36</v>
      </c>
      <c r="C17" s="91" t="s">
        <v>40</v>
      </c>
      <c r="D17" s="91" t="s">
        <v>40</v>
      </c>
      <c r="E17" s="91" t="s">
        <v>40</v>
      </c>
      <c r="F17" s="91" t="s">
        <v>40</v>
      </c>
      <c r="G17" s="91" t="s">
        <v>40</v>
      </c>
      <c r="H17" s="91" t="s">
        <v>40</v>
      </c>
      <c r="I17" s="91" t="s">
        <v>40</v>
      </c>
      <c r="J17" s="91">
        <v>24</v>
      </c>
      <c r="K17" s="91"/>
      <c r="L17" s="91"/>
      <c r="M17" s="91"/>
      <c r="N17" s="91"/>
      <c r="O17" s="91">
        <v>10</v>
      </c>
      <c r="P17" s="91">
        <v>14</v>
      </c>
      <c r="Q17" s="91">
        <v>15</v>
      </c>
      <c r="R17" s="91">
        <v>22</v>
      </c>
      <c r="S17" s="91">
        <v>180</v>
      </c>
      <c r="T17" s="91">
        <v>144</v>
      </c>
      <c r="U17" s="91">
        <v>18</v>
      </c>
      <c r="V17" s="91">
        <v>10</v>
      </c>
      <c r="W17" s="91">
        <v>11</v>
      </c>
      <c r="X17" s="91">
        <v>14</v>
      </c>
      <c r="Y17" s="91">
        <v>10</v>
      </c>
      <c r="Z17" s="91">
        <v>17</v>
      </c>
      <c r="AA17" s="91">
        <v>11</v>
      </c>
      <c r="AB17" s="91">
        <v>14</v>
      </c>
      <c r="AC17" s="91">
        <v>10</v>
      </c>
      <c r="AD17" s="91">
        <v>17</v>
      </c>
      <c r="AE17" s="91" t="s">
        <v>40</v>
      </c>
      <c r="AF17" s="91" t="s">
        <v>40</v>
      </c>
      <c r="AG17" s="91" t="s">
        <v>40</v>
      </c>
      <c r="AH17" s="91">
        <v>17</v>
      </c>
      <c r="AI17" s="91">
        <v>12</v>
      </c>
      <c r="AJ17" s="92">
        <v>9</v>
      </c>
      <c r="AK17" s="92">
        <v>9</v>
      </c>
      <c r="AL17" s="92">
        <v>2</v>
      </c>
      <c r="AM17" s="92">
        <v>18</v>
      </c>
      <c r="AN17" s="92">
        <v>14</v>
      </c>
      <c r="AO17" s="91" t="s">
        <v>40</v>
      </c>
      <c r="AP17" s="91" t="s">
        <v>40</v>
      </c>
      <c r="AQ17" s="91" t="s">
        <v>40</v>
      </c>
      <c r="AR17" s="91" t="s">
        <v>40</v>
      </c>
      <c r="AS17" s="91">
        <v>18</v>
      </c>
      <c r="AT17" s="6"/>
      <c r="AU17" s="6"/>
      <c r="AV17" s="6"/>
    </row>
    <row r="18" spans="1:48" s="7" customFormat="1" ht="20.149999999999999" customHeight="1" x14ac:dyDescent="0.5">
      <c r="A18" s="93"/>
      <c r="B18" s="90" t="s">
        <v>38</v>
      </c>
      <c r="C18" s="91" t="s">
        <v>40</v>
      </c>
      <c r="D18" s="91" t="s">
        <v>40</v>
      </c>
      <c r="E18" s="91" t="s">
        <v>40</v>
      </c>
      <c r="F18" s="91" t="s">
        <v>40</v>
      </c>
      <c r="G18" s="91" t="s">
        <v>40</v>
      </c>
      <c r="H18" s="91" t="s">
        <v>40</v>
      </c>
      <c r="I18" s="91" t="s">
        <v>40</v>
      </c>
      <c r="J18" s="91" t="s">
        <v>40</v>
      </c>
      <c r="K18" s="91" t="s">
        <v>40</v>
      </c>
      <c r="L18" s="91" t="s">
        <v>40</v>
      </c>
      <c r="M18" s="91" t="s">
        <v>40</v>
      </c>
      <c r="N18" s="91" t="s">
        <v>40</v>
      </c>
      <c r="O18" s="91" t="s">
        <v>40</v>
      </c>
      <c r="P18" s="91" t="s">
        <v>40</v>
      </c>
      <c r="Q18" s="91" t="s">
        <v>40</v>
      </c>
      <c r="R18" s="91" t="s">
        <v>40</v>
      </c>
      <c r="S18" s="91" t="s">
        <v>40</v>
      </c>
      <c r="T18" s="91" t="s">
        <v>40</v>
      </c>
      <c r="U18" s="91" t="s">
        <v>40</v>
      </c>
      <c r="V18" s="91" t="s">
        <v>40</v>
      </c>
      <c r="W18" s="91" t="s">
        <v>40</v>
      </c>
      <c r="X18" s="91" t="s">
        <v>40</v>
      </c>
      <c r="Y18" s="91" t="s">
        <v>40</v>
      </c>
      <c r="Z18" s="91" t="s">
        <v>40</v>
      </c>
      <c r="AA18" s="91" t="s">
        <v>40</v>
      </c>
      <c r="AB18" s="91" t="s">
        <v>40</v>
      </c>
      <c r="AC18" s="91" t="s">
        <v>40</v>
      </c>
      <c r="AD18" s="91" t="s">
        <v>40</v>
      </c>
      <c r="AE18" s="91" t="s">
        <v>40</v>
      </c>
      <c r="AF18" s="91" t="s">
        <v>40</v>
      </c>
      <c r="AG18" s="91" t="s">
        <v>40</v>
      </c>
      <c r="AH18" s="91" t="s">
        <v>40</v>
      </c>
      <c r="AI18" s="91" t="s">
        <v>40</v>
      </c>
      <c r="AJ18" s="91" t="s">
        <v>40</v>
      </c>
      <c r="AK18" s="91" t="s">
        <v>40</v>
      </c>
      <c r="AL18" s="91" t="s">
        <v>40</v>
      </c>
      <c r="AM18" s="91" t="s">
        <v>40</v>
      </c>
      <c r="AN18" s="91" t="s">
        <v>40</v>
      </c>
      <c r="AO18" s="91" t="s">
        <v>40</v>
      </c>
      <c r="AP18" s="91" t="s">
        <v>40</v>
      </c>
      <c r="AQ18" s="91" t="s">
        <v>40</v>
      </c>
      <c r="AR18" s="91" t="s">
        <v>40</v>
      </c>
      <c r="AS18" s="91"/>
      <c r="AT18" s="6"/>
      <c r="AU18" s="6"/>
      <c r="AV18" s="6"/>
    </row>
    <row r="19" spans="1:48" s="7" customFormat="1" ht="20.149999999999999" customHeight="1" x14ac:dyDescent="0.5">
      <c r="A19" s="89" t="s">
        <v>45</v>
      </c>
      <c r="B19" s="90" t="s">
        <v>36</v>
      </c>
      <c r="C19" s="91" t="s">
        <v>40</v>
      </c>
      <c r="D19" s="91" t="s">
        <v>40</v>
      </c>
      <c r="E19" s="91" t="s">
        <v>40</v>
      </c>
      <c r="F19" s="91" t="s">
        <v>40</v>
      </c>
      <c r="G19" s="91" t="s">
        <v>40</v>
      </c>
      <c r="H19" s="91" t="s">
        <v>40</v>
      </c>
      <c r="I19" s="91" t="s">
        <v>40</v>
      </c>
      <c r="J19" s="91">
        <v>44</v>
      </c>
      <c r="K19" s="91" t="s">
        <v>40</v>
      </c>
      <c r="L19" s="91" t="s">
        <v>40</v>
      </c>
      <c r="M19" s="91" t="s">
        <v>40</v>
      </c>
      <c r="N19" s="91" t="s">
        <v>40</v>
      </c>
      <c r="O19" s="91">
        <v>20</v>
      </c>
      <c r="P19" s="91">
        <v>18</v>
      </c>
      <c r="Q19" s="91">
        <v>20</v>
      </c>
      <c r="R19" s="91">
        <v>27</v>
      </c>
      <c r="S19" s="91">
        <v>110</v>
      </c>
      <c r="T19" s="91">
        <v>107</v>
      </c>
      <c r="U19" s="91">
        <v>20</v>
      </c>
      <c r="V19" s="91">
        <v>13</v>
      </c>
      <c r="W19" s="91">
        <v>16</v>
      </c>
      <c r="X19" s="91">
        <v>19</v>
      </c>
      <c r="Y19" s="91">
        <v>18</v>
      </c>
      <c r="Z19" s="91">
        <v>29</v>
      </c>
      <c r="AA19" s="91">
        <v>16</v>
      </c>
      <c r="AB19" s="91">
        <v>19</v>
      </c>
      <c r="AC19" s="91">
        <v>18</v>
      </c>
      <c r="AD19" s="91">
        <v>26</v>
      </c>
      <c r="AE19" s="91" t="s">
        <v>40</v>
      </c>
      <c r="AF19" s="91" t="s">
        <v>40</v>
      </c>
      <c r="AG19" s="91" t="s">
        <v>40</v>
      </c>
      <c r="AH19" s="91">
        <v>24</v>
      </c>
      <c r="AI19" s="91">
        <v>16</v>
      </c>
      <c r="AJ19" s="92">
        <v>16</v>
      </c>
      <c r="AK19" s="92">
        <v>15</v>
      </c>
      <c r="AL19" s="92">
        <v>23</v>
      </c>
      <c r="AM19" s="92">
        <v>27</v>
      </c>
      <c r="AN19" s="92">
        <v>37</v>
      </c>
      <c r="AO19" s="91" t="s">
        <v>40</v>
      </c>
      <c r="AP19" s="91" t="s">
        <v>40</v>
      </c>
      <c r="AQ19" s="91" t="s">
        <v>40</v>
      </c>
      <c r="AR19" s="91" t="s">
        <v>40</v>
      </c>
      <c r="AS19" s="91">
        <v>21</v>
      </c>
      <c r="AT19" s="6"/>
      <c r="AU19" s="6"/>
      <c r="AV19" s="6"/>
    </row>
    <row r="20" spans="1:48" s="7" customFormat="1" ht="20.149999999999999" customHeight="1" x14ac:dyDescent="0.5">
      <c r="A20" s="93"/>
      <c r="B20" s="90" t="s">
        <v>38</v>
      </c>
      <c r="C20" s="91" t="s">
        <v>40</v>
      </c>
      <c r="D20" s="91" t="s">
        <v>40</v>
      </c>
      <c r="E20" s="91" t="s">
        <v>40</v>
      </c>
      <c r="F20" s="91" t="s">
        <v>40</v>
      </c>
      <c r="G20" s="91" t="s">
        <v>40</v>
      </c>
      <c r="H20" s="91" t="s">
        <v>40</v>
      </c>
      <c r="I20" s="91" t="s">
        <v>40</v>
      </c>
      <c r="J20" s="91" t="s">
        <v>40</v>
      </c>
      <c r="K20" s="91" t="s">
        <v>40</v>
      </c>
      <c r="L20" s="91" t="s">
        <v>40</v>
      </c>
      <c r="M20" s="91" t="s">
        <v>40</v>
      </c>
      <c r="N20" s="91" t="s">
        <v>40</v>
      </c>
      <c r="O20" s="91" t="s">
        <v>40</v>
      </c>
      <c r="P20" s="91" t="s">
        <v>40</v>
      </c>
      <c r="Q20" s="91" t="s">
        <v>40</v>
      </c>
      <c r="R20" s="91" t="s">
        <v>40</v>
      </c>
      <c r="S20" s="91" t="s">
        <v>40</v>
      </c>
      <c r="T20" s="91" t="s">
        <v>40</v>
      </c>
      <c r="U20" s="91" t="s">
        <v>40</v>
      </c>
      <c r="V20" s="91" t="s">
        <v>40</v>
      </c>
      <c r="W20" s="91" t="s">
        <v>40</v>
      </c>
      <c r="X20" s="91" t="s">
        <v>40</v>
      </c>
      <c r="Y20" s="91" t="s">
        <v>40</v>
      </c>
      <c r="Z20" s="91" t="s">
        <v>40</v>
      </c>
      <c r="AA20" s="91" t="s">
        <v>40</v>
      </c>
      <c r="AB20" s="91" t="s">
        <v>40</v>
      </c>
      <c r="AC20" s="91" t="s">
        <v>40</v>
      </c>
      <c r="AD20" s="91" t="s">
        <v>40</v>
      </c>
      <c r="AE20" s="91" t="s">
        <v>40</v>
      </c>
      <c r="AF20" s="91" t="s">
        <v>40</v>
      </c>
      <c r="AG20" s="91" t="s">
        <v>40</v>
      </c>
      <c r="AH20" s="91" t="s">
        <v>40</v>
      </c>
      <c r="AI20" s="91" t="s">
        <v>40</v>
      </c>
      <c r="AJ20" s="91" t="s">
        <v>40</v>
      </c>
      <c r="AK20" s="91" t="s">
        <v>40</v>
      </c>
      <c r="AL20" s="91" t="s">
        <v>40</v>
      </c>
      <c r="AM20" s="91" t="s">
        <v>40</v>
      </c>
      <c r="AN20" s="91" t="s">
        <v>40</v>
      </c>
      <c r="AO20" s="91" t="s">
        <v>40</v>
      </c>
      <c r="AP20" s="91" t="s">
        <v>40</v>
      </c>
      <c r="AQ20" s="91" t="s">
        <v>40</v>
      </c>
      <c r="AR20" s="91" t="s">
        <v>40</v>
      </c>
      <c r="AS20" s="91" t="s">
        <v>37</v>
      </c>
      <c r="AT20" s="6"/>
      <c r="AU20" s="6"/>
      <c r="AV20" s="6"/>
    </row>
    <row r="21" spans="1:48" s="7" customFormat="1" ht="20.149999999999999" customHeight="1" x14ac:dyDescent="0.5">
      <c r="A21" s="89" t="s">
        <v>46</v>
      </c>
      <c r="B21" s="90" t="s">
        <v>36</v>
      </c>
      <c r="C21" s="91" t="s">
        <v>40</v>
      </c>
      <c r="D21" s="91" t="s">
        <v>40</v>
      </c>
      <c r="E21" s="91" t="s">
        <v>40</v>
      </c>
      <c r="F21" s="91" t="s">
        <v>40</v>
      </c>
      <c r="G21" s="91" t="s">
        <v>40</v>
      </c>
      <c r="H21" s="91" t="s">
        <v>40</v>
      </c>
      <c r="I21" s="91" t="s">
        <v>40</v>
      </c>
      <c r="J21" s="91" t="s">
        <v>40</v>
      </c>
      <c r="K21" s="91" t="s">
        <v>40</v>
      </c>
      <c r="L21" s="91" t="s">
        <v>40</v>
      </c>
      <c r="M21" s="91">
        <v>1</v>
      </c>
      <c r="N21" s="91">
        <v>1</v>
      </c>
      <c r="O21" s="91">
        <v>12</v>
      </c>
      <c r="P21" s="91">
        <v>12</v>
      </c>
      <c r="Q21" s="91">
        <v>14</v>
      </c>
      <c r="R21" s="91">
        <v>14</v>
      </c>
      <c r="S21" s="91">
        <v>58</v>
      </c>
      <c r="T21" s="91">
        <v>55</v>
      </c>
      <c r="U21" s="91">
        <v>26</v>
      </c>
      <c r="V21" s="91">
        <v>11</v>
      </c>
      <c r="W21" s="91">
        <v>11</v>
      </c>
      <c r="X21" s="91">
        <v>14</v>
      </c>
      <c r="Y21" s="91">
        <v>14</v>
      </c>
      <c r="Z21" s="91">
        <v>16</v>
      </c>
      <c r="AA21" s="91">
        <v>11</v>
      </c>
      <c r="AB21" s="91">
        <v>14</v>
      </c>
      <c r="AC21" s="91">
        <v>14</v>
      </c>
      <c r="AD21" s="91">
        <v>15</v>
      </c>
      <c r="AE21" s="91" t="s">
        <v>40</v>
      </c>
      <c r="AF21" s="91" t="s">
        <v>40</v>
      </c>
      <c r="AG21" s="91" t="s">
        <v>40</v>
      </c>
      <c r="AH21" s="91">
        <v>12</v>
      </c>
      <c r="AI21" s="91">
        <v>13</v>
      </c>
      <c r="AJ21" s="92">
        <v>11</v>
      </c>
      <c r="AK21" s="92">
        <v>11</v>
      </c>
      <c r="AL21" s="92">
        <v>6</v>
      </c>
      <c r="AM21" s="92">
        <v>13</v>
      </c>
      <c r="AN21" s="92">
        <v>17</v>
      </c>
      <c r="AO21" s="91" t="s">
        <v>40</v>
      </c>
      <c r="AP21" s="91" t="s">
        <v>40</v>
      </c>
      <c r="AQ21" s="91" t="s">
        <v>40</v>
      </c>
      <c r="AR21" s="91" t="s">
        <v>40</v>
      </c>
      <c r="AS21" s="91">
        <v>12</v>
      </c>
      <c r="AT21" s="6"/>
      <c r="AU21" s="6"/>
      <c r="AV21" s="6"/>
    </row>
    <row r="22" spans="1:48" s="7" customFormat="1" ht="20.149999999999999" customHeight="1" x14ac:dyDescent="0.5">
      <c r="A22" s="93"/>
      <c r="B22" s="90" t="s">
        <v>38</v>
      </c>
      <c r="C22" s="91" t="s">
        <v>40</v>
      </c>
      <c r="D22" s="91" t="s">
        <v>40</v>
      </c>
      <c r="E22" s="91" t="s">
        <v>40</v>
      </c>
      <c r="F22" s="91" t="s">
        <v>40</v>
      </c>
      <c r="G22" s="91" t="s">
        <v>40</v>
      </c>
      <c r="H22" s="91" t="s">
        <v>40</v>
      </c>
      <c r="I22" s="91" t="s">
        <v>40</v>
      </c>
      <c r="J22" s="91">
        <v>26</v>
      </c>
      <c r="K22" s="91" t="s">
        <v>40</v>
      </c>
      <c r="L22" s="91" t="s">
        <v>40</v>
      </c>
      <c r="M22" s="91" t="s">
        <v>40</v>
      </c>
      <c r="N22" s="91" t="s">
        <v>40</v>
      </c>
      <c r="O22" s="91" t="s">
        <v>40</v>
      </c>
      <c r="P22" s="91" t="s">
        <v>40</v>
      </c>
      <c r="Q22" s="91" t="s">
        <v>40</v>
      </c>
      <c r="R22" s="91" t="s">
        <v>40</v>
      </c>
      <c r="S22" s="91" t="s">
        <v>40</v>
      </c>
      <c r="T22" s="91" t="s">
        <v>40</v>
      </c>
      <c r="U22" s="91" t="s">
        <v>40</v>
      </c>
      <c r="V22" s="91" t="s">
        <v>40</v>
      </c>
      <c r="W22" s="91" t="s">
        <v>40</v>
      </c>
      <c r="X22" s="91" t="s">
        <v>40</v>
      </c>
      <c r="Y22" s="91" t="s">
        <v>40</v>
      </c>
      <c r="Z22" s="91" t="s">
        <v>40</v>
      </c>
      <c r="AA22" s="91" t="s">
        <v>40</v>
      </c>
      <c r="AB22" s="91" t="s">
        <v>40</v>
      </c>
      <c r="AC22" s="91" t="s">
        <v>40</v>
      </c>
      <c r="AD22" s="91" t="s">
        <v>40</v>
      </c>
      <c r="AE22" s="91" t="s">
        <v>40</v>
      </c>
      <c r="AF22" s="91" t="s">
        <v>40</v>
      </c>
      <c r="AG22" s="91" t="s">
        <v>40</v>
      </c>
      <c r="AH22" s="91" t="s">
        <v>40</v>
      </c>
      <c r="AI22" s="91" t="s">
        <v>40</v>
      </c>
      <c r="AJ22" s="91" t="s">
        <v>40</v>
      </c>
      <c r="AK22" s="91" t="s">
        <v>40</v>
      </c>
      <c r="AL22" s="91" t="s">
        <v>40</v>
      </c>
      <c r="AM22" s="91" t="s">
        <v>40</v>
      </c>
      <c r="AN22" s="91" t="s">
        <v>40</v>
      </c>
      <c r="AO22" s="91" t="s">
        <v>40</v>
      </c>
      <c r="AP22" s="91" t="s">
        <v>40</v>
      </c>
      <c r="AQ22" s="91" t="s">
        <v>40</v>
      </c>
      <c r="AR22" s="91" t="s">
        <v>40</v>
      </c>
      <c r="AS22" s="91" t="s">
        <v>40</v>
      </c>
      <c r="AT22" s="6"/>
      <c r="AU22" s="6"/>
      <c r="AV22" s="6"/>
    </row>
    <row r="23" spans="1:48" s="7" customFormat="1" ht="20.149999999999999" customHeight="1" x14ac:dyDescent="0.5">
      <c r="A23" s="89" t="s">
        <v>47</v>
      </c>
      <c r="B23" s="90" t="s">
        <v>36</v>
      </c>
      <c r="C23" s="91" t="s">
        <v>40</v>
      </c>
      <c r="D23" s="91" t="s">
        <v>40</v>
      </c>
      <c r="E23" s="91" t="s">
        <v>40</v>
      </c>
      <c r="F23" s="91" t="s">
        <v>40</v>
      </c>
      <c r="G23" s="91" t="s">
        <v>40</v>
      </c>
      <c r="H23" s="91" t="s">
        <v>40</v>
      </c>
      <c r="I23" s="91" t="s">
        <v>40</v>
      </c>
      <c r="J23" s="91">
        <v>223</v>
      </c>
      <c r="K23" s="91">
        <v>1</v>
      </c>
      <c r="L23" s="91">
        <v>1</v>
      </c>
      <c r="M23" s="91">
        <v>8</v>
      </c>
      <c r="N23" s="91">
        <v>30</v>
      </c>
      <c r="O23" s="91">
        <v>170</v>
      </c>
      <c r="P23" s="91">
        <v>173</v>
      </c>
      <c r="Q23" s="91">
        <v>180</v>
      </c>
      <c r="R23" s="91">
        <v>180</v>
      </c>
      <c r="S23" s="91">
        <v>1341</v>
      </c>
      <c r="T23" s="91">
        <v>1157</v>
      </c>
      <c r="U23" s="91">
        <v>152</v>
      </c>
      <c r="V23" s="91">
        <v>66</v>
      </c>
      <c r="W23" s="91">
        <v>168</v>
      </c>
      <c r="X23" s="91">
        <v>173</v>
      </c>
      <c r="Y23" s="91">
        <v>177</v>
      </c>
      <c r="Z23" s="91">
        <v>179</v>
      </c>
      <c r="AA23" s="91">
        <v>168</v>
      </c>
      <c r="AB23" s="91">
        <v>173</v>
      </c>
      <c r="AC23" s="91">
        <v>178</v>
      </c>
      <c r="AD23" s="91">
        <v>178</v>
      </c>
      <c r="AE23" s="91" t="s">
        <v>40</v>
      </c>
      <c r="AF23" s="91" t="s">
        <v>40</v>
      </c>
      <c r="AG23" s="91" t="s">
        <v>40</v>
      </c>
      <c r="AH23" s="91">
        <v>172</v>
      </c>
      <c r="AI23" s="91">
        <v>162</v>
      </c>
      <c r="AJ23" s="91">
        <v>134</v>
      </c>
      <c r="AK23" s="91">
        <v>121</v>
      </c>
      <c r="AL23" s="91">
        <v>39</v>
      </c>
      <c r="AM23" s="91">
        <v>180</v>
      </c>
      <c r="AN23" s="91">
        <v>218</v>
      </c>
      <c r="AO23" s="91" t="s">
        <v>40</v>
      </c>
      <c r="AP23" s="91" t="s">
        <v>40</v>
      </c>
      <c r="AQ23" s="91" t="s">
        <v>40</v>
      </c>
      <c r="AR23" s="91" t="s">
        <v>40</v>
      </c>
      <c r="AS23" s="91">
        <v>177</v>
      </c>
      <c r="AT23" s="6"/>
      <c r="AU23" s="6"/>
      <c r="AV23" s="6"/>
    </row>
    <row r="24" spans="1:48" s="7" customFormat="1" ht="20.149999999999999" customHeight="1" x14ac:dyDescent="0.5">
      <c r="A24" s="93"/>
      <c r="B24" s="90" t="s">
        <v>38</v>
      </c>
      <c r="C24" s="91" t="s">
        <v>40</v>
      </c>
      <c r="D24" s="91" t="s">
        <v>40</v>
      </c>
      <c r="E24" s="91" t="s">
        <v>40</v>
      </c>
      <c r="F24" s="91" t="s">
        <v>40</v>
      </c>
      <c r="G24" s="91" t="s">
        <v>40</v>
      </c>
      <c r="H24" s="91" t="s">
        <v>40</v>
      </c>
      <c r="I24" s="91" t="s">
        <v>40</v>
      </c>
      <c r="J24" s="91" t="s">
        <v>40</v>
      </c>
      <c r="K24" s="91" t="s">
        <v>40</v>
      </c>
      <c r="L24" s="91" t="s">
        <v>40</v>
      </c>
      <c r="M24" s="91" t="s">
        <v>40</v>
      </c>
      <c r="N24" s="91" t="s">
        <v>40</v>
      </c>
      <c r="O24" s="91" t="s">
        <v>40</v>
      </c>
      <c r="P24" s="91" t="s">
        <v>40</v>
      </c>
      <c r="Q24" s="91" t="s">
        <v>40</v>
      </c>
      <c r="R24" s="91" t="s">
        <v>40</v>
      </c>
      <c r="S24" s="91" t="s">
        <v>40</v>
      </c>
      <c r="T24" s="91" t="s">
        <v>40</v>
      </c>
      <c r="U24" s="91" t="s">
        <v>40</v>
      </c>
      <c r="V24" s="91" t="s">
        <v>40</v>
      </c>
      <c r="W24" s="91" t="s">
        <v>40</v>
      </c>
      <c r="X24" s="91" t="s">
        <v>40</v>
      </c>
      <c r="Y24" s="91" t="s">
        <v>40</v>
      </c>
      <c r="Z24" s="91" t="s">
        <v>40</v>
      </c>
      <c r="AA24" s="91" t="s">
        <v>40</v>
      </c>
      <c r="AB24" s="91" t="s">
        <v>40</v>
      </c>
      <c r="AC24" s="91" t="s">
        <v>40</v>
      </c>
      <c r="AD24" s="91" t="s">
        <v>40</v>
      </c>
      <c r="AE24" s="91" t="s">
        <v>40</v>
      </c>
      <c r="AF24" s="91" t="s">
        <v>40</v>
      </c>
      <c r="AG24" s="91" t="s">
        <v>40</v>
      </c>
      <c r="AH24" s="91" t="s">
        <v>40</v>
      </c>
      <c r="AI24" s="91" t="s">
        <v>40</v>
      </c>
      <c r="AJ24" s="91" t="s">
        <v>40</v>
      </c>
      <c r="AK24" s="91" t="s">
        <v>40</v>
      </c>
      <c r="AL24" s="91" t="s">
        <v>40</v>
      </c>
      <c r="AM24" s="91" t="s">
        <v>40</v>
      </c>
      <c r="AN24" s="91" t="s">
        <v>40</v>
      </c>
      <c r="AO24" s="91" t="s">
        <v>40</v>
      </c>
      <c r="AP24" s="91" t="s">
        <v>40</v>
      </c>
      <c r="AQ24" s="91" t="s">
        <v>40</v>
      </c>
      <c r="AR24" s="91" t="s">
        <v>40</v>
      </c>
      <c r="AS24" s="91" t="s">
        <v>40</v>
      </c>
      <c r="AT24" s="6"/>
      <c r="AU24" s="6"/>
      <c r="AV24" s="6"/>
    </row>
    <row r="25" spans="1:48" s="7" customFormat="1" ht="20.149999999999999" customHeight="1" x14ac:dyDescent="0.5">
      <c r="A25" s="89" t="s">
        <v>48</v>
      </c>
      <c r="B25" s="90" t="s">
        <v>36</v>
      </c>
      <c r="C25" s="91" t="s">
        <v>40</v>
      </c>
      <c r="D25" s="91" t="s">
        <v>40</v>
      </c>
      <c r="E25" s="91" t="s">
        <v>40</v>
      </c>
      <c r="F25" s="91" t="s">
        <v>40</v>
      </c>
      <c r="G25" s="91" t="s">
        <v>40</v>
      </c>
      <c r="H25" s="91" t="s">
        <v>40</v>
      </c>
      <c r="I25" s="91" t="s">
        <v>40</v>
      </c>
      <c r="J25" s="91">
        <v>31</v>
      </c>
      <c r="K25" s="91" t="s">
        <v>40</v>
      </c>
      <c r="L25" s="91" t="s">
        <v>40</v>
      </c>
      <c r="M25" s="91" t="s">
        <v>40</v>
      </c>
      <c r="N25" s="91">
        <v>4</v>
      </c>
      <c r="O25" s="91">
        <v>20</v>
      </c>
      <c r="P25" s="91">
        <v>21</v>
      </c>
      <c r="Q25" s="91">
        <v>22</v>
      </c>
      <c r="R25" s="91">
        <v>15</v>
      </c>
      <c r="S25" s="91">
        <v>169</v>
      </c>
      <c r="T25" s="91">
        <v>161</v>
      </c>
      <c r="U25" s="91">
        <v>14</v>
      </c>
      <c r="V25" s="91">
        <v>2</v>
      </c>
      <c r="W25" s="91">
        <v>21</v>
      </c>
      <c r="X25" s="91">
        <v>18</v>
      </c>
      <c r="Y25" s="91">
        <v>23</v>
      </c>
      <c r="Z25" s="91">
        <v>20</v>
      </c>
      <c r="AA25" s="91">
        <v>21</v>
      </c>
      <c r="AB25" s="91">
        <v>18</v>
      </c>
      <c r="AC25" s="91">
        <v>23</v>
      </c>
      <c r="AD25" s="91">
        <v>22</v>
      </c>
      <c r="AE25" s="91" t="s">
        <v>40</v>
      </c>
      <c r="AF25" s="91" t="s">
        <v>40</v>
      </c>
      <c r="AG25" s="91" t="s">
        <v>40</v>
      </c>
      <c r="AH25" s="91">
        <v>20</v>
      </c>
      <c r="AI25" s="91">
        <v>21</v>
      </c>
      <c r="AJ25" s="91">
        <v>14</v>
      </c>
      <c r="AK25" s="91">
        <v>13</v>
      </c>
      <c r="AL25" s="91">
        <v>6</v>
      </c>
      <c r="AM25" s="91" t="s">
        <v>40</v>
      </c>
      <c r="AN25" s="91">
        <v>31</v>
      </c>
      <c r="AO25" s="91" t="s">
        <v>40</v>
      </c>
      <c r="AP25" s="91" t="s">
        <v>40</v>
      </c>
      <c r="AQ25" s="91" t="s">
        <v>40</v>
      </c>
      <c r="AR25" s="91" t="s">
        <v>40</v>
      </c>
      <c r="AS25" s="91">
        <v>11</v>
      </c>
      <c r="AT25" s="6"/>
      <c r="AU25" s="6"/>
      <c r="AV25" s="6"/>
    </row>
    <row r="26" spans="1:48" s="7" customFormat="1" ht="20.149999999999999" customHeight="1" x14ac:dyDescent="0.5">
      <c r="A26" s="93"/>
      <c r="B26" s="90" t="s">
        <v>38</v>
      </c>
      <c r="C26" s="91" t="s">
        <v>40</v>
      </c>
      <c r="D26" s="91" t="s">
        <v>40</v>
      </c>
      <c r="E26" s="91" t="s">
        <v>40</v>
      </c>
      <c r="F26" s="91" t="s">
        <v>40</v>
      </c>
      <c r="G26" s="91" t="s">
        <v>40</v>
      </c>
      <c r="H26" s="91" t="s">
        <v>40</v>
      </c>
      <c r="I26" s="91" t="s">
        <v>40</v>
      </c>
      <c r="J26" s="91" t="s">
        <v>40</v>
      </c>
      <c r="K26" s="91" t="s">
        <v>40</v>
      </c>
      <c r="L26" s="91" t="s">
        <v>40</v>
      </c>
      <c r="M26" s="91" t="s">
        <v>40</v>
      </c>
      <c r="N26" s="91" t="s">
        <v>40</v>
      </c>
      <c r="O26" s="91" t="s">
        <v>40</v>
      </c>
      <c r="P26" s="91" t="s">
        <v>40</v>
      </c>
      <c r="Q26" s="91" t="s">
        <v>40</v>
      </c>
      <c r="R26" s="91" t="s">
        <v>40</v>
      </c>
      <c r="S26" s="91" t="s">
        <v>40</v>
      </c>
      <c r="T26" s="91" t="s">
        <v>40</v>
      </c>
      <c r="U26" s="91" t="s">
        <v>40</v>
      </c>
      <c r="V26" s="91" t="s">
        <v>40</v>
      </c>
      <c r="W26" s="91" t="s">
        <v>40</v>
      </c>
      <c r="X26" s="91" t="s">
        <v>40</v>
      </c>
      <c r="Y26" s="91" t="s">
        <v>40</v>
      </c>
      <c r="Z26" s="91" t="s">
        <v>40</v>
      </c>
      <c r="AA26" s="91" t="s">
        <v>40</v>
      </c>
      <c r="AB26" s="91" t="s">
        <v>40</v>
      </c>
      <c r="AC26" s="91" t="s">
        <v>40</v>
      </c>
      <c r="AD26" s="91" t="s">
        <v>40</v>
      </c>
      <c r="AE26" s="91" t="s">
        <v>40</v>
      </c>
      <c r="AF26" s="91" t="s">
        <v>40</v>
      </c>
      <c r="AG26" s="91" t="s">
        <v>40</v>
      </c>
      <c r="AH26" s="91" t="s">
        <v>40</v>
      </c>
      <c r="AI26" s="91" t="s">
        <v>40</v>
      </c>
      <c r="AJ26" s="91" t="s">
        <v>40</v>
      </c>
      <c r="AK26" s="91" t="s">
        <v>40</v>
      </c>
      <c r="AL26" s="91" t="s">
        <v>40</v>
      </c>
      <c r="AM26" s="91" t="s">
        <v>40</v>
      </c>
      <c r="AN26" s="91" t="s">
        <v>40</v>
      </c>
      <c r="AO26" s="91" t="s">
        <v>40</v>
      </c>
      <c r="AP26" s="91" t="s">
        <v>40</v>
      </c>
      <c r="AQ26" s="91" t="s">
        <v>40</v>
      </c>
      <c r="AR26" s="91" t="s">
        <v>40</v>
      </c>
      <c r="AS26" s="91" t="s">
        <v>40</v>
      </c>
      <c r="AT26" s="6"/>
      <c r="AU26" s="6"/>
      <c r="AV26" s="6"/>
    </row>
    <row r="27" spans="1:48" s="7" customFormat="1" ht="20.149999999999999" customHeight="1" x14ac:dyDescent="0.5">
      <c r="A27" s="89" t="s">
        <v>49</v>
      </c>
      <c r="B27" s="90" t="s">
        <v>36</v>
      </c>
      <c r="C27" s="91" t="s">
        <v>40</v>
      </c>
      <c r="D27" s="91" t="s">
        <v>40</v>
      </c>
      <c r="E27" s="91" t="s">
        <v>40</v>
      </c>
      <c r="F27" s="91" t="s">
        <v>40</v>
      </c>
      <c r="G27" s="91" t="s">
        <v>40</v>
      </c>
      <c r="H27" s="91" t="s">
        <v>40</v>
      </c>
      <c r="I27" s="91" t="s">
        <v>40</v>
      </c>
      <c r="J27" s="91">
        <v>131</v>
      </c>
      <c r="K27" s="91">
        <v>1</v>
      </c>
      <c r="L27" s="91" t="s">
        <v>40</v>
      </c>
      <c r="M27" s="91" t="s">
        <v>40</v>
      </c>
      <c r="N27" s="91">
        <v>3</v>
      </c>
      <c r="O27" s="91">
        <v>90</v>
      </c>
      <c r="P27" s="91">
        <v>87</v>
      </c>
      <c r="Q27" s="91">
        <v>85</v>
      </c>
      <c r="R27" s="91">
        <v>93</v>
      </c>
      <c r="S27" s="91">
        <v>489</v>
      </c>
      <c r="T27" s="91">
        <v>441</v>
      </c>
      <c r="U27" s="91">
        <v>102</v>
      </c>
      <c r="V27" s="91">
        <v>43</v>
      </c>
      <c r="W27" s="91">
        <v>89</v>
      </c>
      <c r="X27" s="91">
        <v>88</v>
      </c>
      <c r="Y27" s="91">
        <v>87</v>
      </c>
      <c r="Z27" s="91">
        <v>83</v>
      </c>
      <c r="AA27" s="91">
        <v>91</v>
      </c>
      <c r="AB27" s="91">
        <v>88</v>
      </c>
      <c r="AC27" s="91">
        <v>86</v>
      </c>
      <c r="AD27" s="91">
        <v>83</v>
      </c>
      <c r="AE27" s="91" t="s">
        <v>40</v>
      </c>
      <c r="AF27" s="91" t="s">
        <v>40</v>
      </c>
      <c r="AG27" s="91" t="s">
        <v>40</v>
      </c>
      <c r="AH27" s="91">
        <v>83</v>
      </c>
      <c r="AI27" s="91">
        <v>87</v>
      </c>
      <c r="AJ27" s="91">
        <v>62</v>
      </c>
      <c r="AK27" s="91">
        <v>57</v>
      </c>
      <c r="AL27" s="91">
        <v>13</v>
      </c>
      <c r="AM27" s="91">
        <v>86</v>
      </c>
      <c r="AN27" s="91">
        <v>91</v>
      </c>
      <c r="AO27" s="91" t="s">
        <v>40</v>
      </c>
      <c r="AP27" s="91" t="s">
        <v>40</v>
      </c>
      <c r="AQ27" s="91" t="s">
        <v>40</v>
      </c>
      <c r="AR27" s="91" t="s">
        <v>40</v>
      </c>
      <c r="AS27" s="91">
        <v>78</v>
      </c>
      <c r="AT27" s="6"/>
      <c r="AU27" s="6"/>
      <c r="AV27" s="6"/>
    </row>
    <row r="28" spans="1:48" s="7" customFormat="1" ht="20.149999999999999" customHeight="1" x14ac:dyDescent="0.5">
      <c r="A28" s="93"/>
      <c r="B28" s="90" t="s">
        <v>38</v>
      </c>
      <c r="C28" s="91" t="s">
        <v>40</v>
      </c>
      <c r="D28" s="91" t="s">
        <v>40</v>
      </c>
      <c r="E28" s="91" t="s">
        <v>40</v>
      </c>
      <c r="F28" s="91" t="s">
        <v>40</v>
      </c>
      <c r="G28" s="91" t="s">
        <v>40</v>
      </c>
      <c r="H28" s="91" t="s">
        <v>40</v>
      </c>
      <c r="I28" s="91" t="s">
        <v>40</v>
      </c>
      <c r="J28" s="91" t="s">
        <v>40</v>
      </c>
      <c r="K28" s="91" t="s">
        <v>40</v>
      </c>
      <c r="L28" s="91" t="s">
        <v>40</v>
      </c>
      <c r="M28" s="91" t="s">
        <v>40</v>
      </c>
      <c r="N28" s="91" t="s">
        <v>40</v>
      </c>
      <c r="O28" s="91" t="s">
        <v>40</v>
      </c>
      <c r="P28" s="91" t="s">
        <v>40</v>
      </c>
      <c r="Q28" s="91" t="s">
        <v>40</v>
      </c>
      <c r="R28" s="91" t="s">
        <v>40</v>
      </c>
      <c r="S28" s="91" t="s">
        <v>40</v>
      </c>
      <c r="T28" s="91" t="s">
        <v>40</v>
      </c>
      <c r="U28" s="91" t="s">
        <v>40</v>
      </c>
      <c r="V28" s="91" t="s">
        <v>40</v>
      </c>
      <c r="W28" s="91" t="s">
        <v>40</v>
      </c>
      <c r="X28" s="91" t="s">
        <v>40</v>
      </c>
      <c r="Y28" s="91" t="s">
        <v>40</v>
      </c>
      <c r="Z28" s="91" t="s">
        <v>40</v>
      </c>
      <c r="AA28" s="91" t="s">
        <v>40</v>
      </c>
      <c r="AB28" s="91" t="s">
        <v>40</v>
      </c>
      <c r="AC28" s="91" t="s">
        <v>40</v>
      </c>
      <c r="AD28" s="91" t="s">
        <v>40</v>
      </c>
      <c r="AE28" s="91" t="s">
        <v>40</v>
      </c>
      <c r="AF28" s="91" t="s">
        <v>40</v>
      </c>
      <c r="AG28" s="91" t="s">
        <v>40</v>
      </c>
      <c r="AH28" s="91" t="s">
        <v>40</v>
      </c>
      <c r="AI28" s="91" t="s">
        <v>40</v>
      </c>
      <c r="AJ28" s="91" t="s">
        <v>40</v>
      </c>
      <c r="AK28" s="91" t="s">
        <v>40</v>
      </c>
      <c r="AL28" s="91" t="s">
        <v>40</v>
      </c>
      <c r="AM28" s="91" t="s">
        <v>40</v>
      </c>
      <c r="AN28" s="91" t="s">
        <v>40</v>
      </c>
      <c r="AO28" s="91" t="s">
        <v>40</v>
      </c>
      <c r="AP28" s="91" t="s">
        <v>40</v>
      </c>
      <c r="AQ28" s="91" t="s">
        <v>40</v>
      </c>
      <c r="AR28" s="91" t="s">
        <v>40</v>
      </c>
      <c r="AS28" s="91" t="s">
        <v>40</v>
      </c>
      <c r="AT28" s="6"/>
      <c r="AU28" s="6"/>
      <c r="AV28" s="6"/>
    </row>
    <row r="29" spans="1:48" s="7" customFormat="1" ht="20.149999999999999" customHeight="1" x14ac:dyDescent="0.5">
      <c r="A29" s="84" t="s">
        <v>50</v>
      </c>
      <c r="B29" s="85" t="s">
        <v>36</v>
      </c>
      <c r="C29" s="86" t="s">
        <v>40</v>
      </c>
      <c r="D29" s="86" t="s">
        <v>40</v>
      </c>
      <c r="E29" s="86" t="s">
        <v>40</v>
      </c>
      <c r="F29" s="86" t="s">
        <v>40</v>
      </c>
      <c r="G29" s="86" t="s">
        <v>40</v>
      </c>
      <c r="H29" s="86" t="s">
        <v>40</v>
      </c>
      <c r="I29" s="86" t="s">
        <v>40</v>
      </c>
      <c r="J29" s="86">
        <v>1676</v>
      </c>
      <c r="K29" s="86">
        <v>5</v>
      </c>
      <c r="L29" s="86">
        <v>22</v>
      </c>
      <c r="M29" s="86">
        <v>37</v>
      </c>
      <c r="N29" s="86">
        <v>134</v>
      </c>
      <c r="O29" s="86">
        <v>1536</v>
      </c>
      <c r="P29" s="86">
        <v>1532</v>
      </c>
      <c r="Q29" s="86">
        <v>1574</v>
      </c>
      <c r="R29" s="86">
        <v>1701</v>
      </c>
      <c r="S29" s="86">
        <v>7896</v>
      </c>
      <c r="T29" s="86">
        <v>7331</v>
      </c>
      <c r="U29" s="86">
        <v>1852</v>
      </c>
      <c r="V29" s="86">
        <v>705</v>
      </c>
      <c r="W29" s="86">
        <v>1513</v>
      </c>
      <c r="X29" s="86">
        <v>1530</v>
      </c>
      <c r="Y29" s="86">
        <v>1507</v>
      </c>
      <c r="Z29" s="86">
        <v>1604</v>
      </c>
      <c r="AA29" s="86">
        <v>1512</v>
      </c>
      <c r="AB29" s="86">
        <v>1532</v>
      </c>
      <c r="AC29" s="86">
        <v>1513</v>
      </c>
      <c r="AD29" s="86">
        <v>1604</v>
      </c>
      <c r="AE29" s="86">
        <v>1</v>
      </c>
      <c r="AF29" s="86">
        <v>2</v>
      </c>
      <c r="AG29" s="86">
        <v>2</v>
      </c>
      <c r="AH29" s="86">
        <v>1632</v>
      </c>
      <c r="AI29" s="86">
        <v>1555</v>
      </c>
      <c r="AJ29" s="86">
        <v>1064</v>
      </c>
      <c r="AK29" s="86">
        <v>929</v>
      </c>
      <c r="AL29" s="86">
        <v>285</v>
      </c>
      <c r="AM29" s="86">
        <v>1595</v>
      </c>
      <c r="AN29" s="86">
        <v>1656</v>
      </c>
      <c r="AO29" s="86" t="s">
        <v>40</v>
      </c>
      <c r="AP29" s="86" t="s">
        <v>40</v>
      </c>
      <c r="AQ29" s="86" t="s">
        <v>40</v>
      </c>
      <c r="AR29" s="86" t="s">
        <v>40</v>
      </c>
      <c r="AS29" s="86">
        <v>6</v>
      </c>
      <c r="AT29" s="6"/>
      <c r="AU29" s="6"/>
      <c r="AV29" s="6"/>
    </row>
    <row r="30" spans="1:48" s="7" customFormat="1" ht="20.149999999999999" customHeight="1" x14ac:dyDescent="0.5">
      <c r="A30" s="88"/>
      <c r="B30" s="85" t="s">
        <v>38</v>
      </c>
      <c r="C30" s="86" t="s">
        <v>40</v>
      </c>
      <c r="D30" s="86" t="s">
        <v>40</v>
      </c>
      <c r="E30" s="86" t="s">
        <v>40</v>
      </c>
      <c r="F30" s="86" t="s">
        <v>40</v>
      </c>
      <c r="G30" s="86" t="s">
        <v>40</v>
      </c>
      <c r="H30" s="86" t="s">
        <v>40</v>
      </c>
      <c r="I30" s="86" t="s">
        <v>40</v>
      </c>
      <c r="J30" s="86" t="s">
        <v>40</v>
      </c>
      <c r="K30" s="86" t="s">
        <v>40</v>
      </c>
      <c r="L30" s="86" t="s">
        <v>40</v>
      </c>
      <c r="M30" s="86" t="s">
        <v>40</v>
      </c>
      <c r="N30" s="86" t="s">
        <v>40</v>
      </c>
      <c r="O30" s="86" t="s">
        <v>40</v>
      </c>
      <c r="P30" s="86" t="s">
        <v>40</v>
      </c>
      <c r="Q30" s="86" t="s">
        <v>40</v>
      </c>
      <c r="R30" s="86" t="s">
        <v>40</v>
      </c>
      <c r="S30" s="86" t="s">
        <v>40</v>
      </c>
      <c r="T30" s="86" t="s">
        <v>40</v>
      </c>
      <c r="U30" s="86" t="s">
        <v>40</v>
      </c>
      <c r="V30" s="86" t="s">
        <v>40</v>
      </c>
      <c r="W30" s="86" t="s">
        <v>40</v>
      </c>
      <c r="X30" s="86" t="s">
        <v>40</v>
      </c>
      <c r="Y30" s="86" t="s">
        <v>40</v>
      </c>
      <c r="Z30" s="86" t="s">
        <v>40</v>
      </c>
      <c r="AA30" s="86" t="s">
        <v>40</v>
      </c>
      <c r="AB30" s="86" t="s">
        <v>40</v>
      </c>
      <c r="AC30" s="86" t="s">
        <v>40</v>
      </c>
      <c r="AD30" s="86" t="s">
        <v>40</v>
      </c>
      <c r="AE30" s="86" t="s">
        <v>40</v>
      </c>
      <c r="AF30" s="86" t="s">
        <v>40</v>
      </c>
      <c r="AG30" s="86" t="s">
        <v>40</v>
      </c>
      <c r="AH30" s="86" t="s">
        <v>40</v>
      </c>
      <c r="AI30" s="86" t="s">
        <v>40</v>
      </c>
      <c r="AJ30" s="86" t="s">
        <v>40</v>
      </c>
      <c r="AK30" s="86" t="s">
        <v>40</v>
      </c>
      <c r="AL30" s="86" t="s">
        <v>40</v>
      </c>
      <c r="AM30" s="86" t="s">
        <v>40</v>
      </c>
      <c r="AN30" s="86" t="s">
        <v>40</v>
      </c>
      <c r="AO30" s="86" t="s">
        <v>40</v>
      </c>
      <c r="AP30" s="86" t="s">
        <v>40</v>
      </c>
      <c r="AQ30" s="86" t="s">
        <v>40</v>
      </c>
      <c r="AR30" s="86" t="s">
        <v>40</v>
      </c>
      <c r="AS30" s="86">
        <v>1549</v>
      </c>
      <c r="AT30" s="6"/>
      <c r="AU30" s="6"/>
      <c r="AV30" s="6"/>
    </row>
    <row r="31" spans="1:48" s="7" customFormat="1" ht="20.149999999999999" customHeight="1" x14ac:dyDescent="0.5">
      <c r="A31" s="94" t="s">
        <v>51</v>
      </c>
      <c r="B31" s="78" t="s">
        <v>36</v>
      </c>
      <c r="C31" s="79" t="s">
        <v>40</v>
      </c>
      <c r="D31" s="79" t="s">
        <v>40</v>
      </c>
      <c r="E31" s="79" t="s">
        <v>40</v>
      </c>
      <c r="F31" s="79" t="s">
        <v>40</v>
      </c>
      <c r="G31" s="79" t="s">
        <v>40</v>
      </c>
      <c r="H31" s="79" t="s">
        <v>40</v>
      </c>
      <c r="I31" s="79" t="s">
        <v>40</v>
      </c>
      <c r="J31" s="79" t="s">
        <v>40</v>
      </c>
      <c r="K31" s="79" t="s">
        <v>40</v>
      </c>
      <c r="L31" s="79" t="s">
        <v>40</v>
      </c>
      <c r="M31" s="79" t="s">
        <v>40</v>
      </c>
      <c r="N31" s="79" t="s">
        <v>40</v>
      </c>
      <c r="O31" s="79" t="s">
        <v>40</v>
      </c>
      <c r="P31" s="79" t="s">
        <v>40</v>
      </c>
      <c r="Q31" s="79" t="s">
        <v>40</v>
      </c>
      <c r="R31" s="79" t="s">
        <v>40</v>
      </c>
      <c r="S31" s="79" t="s">
        <v>40</v>
      </c>
      <c r="T31" s="79" t="s">
        <v>40</v>
      </c>
      <c r="U31" s="79" t="s">
        <v>40</v>
      </c>
      <c r="V31" s="79" t="s">
        <v>40</v>
      </c>
      <c r="W31" s="79" t="s">
        <v>40</v>
      </c>
      <c r="X31" s="79" t="s">
        <v>40</v>
      </c>
      <c r="Y31" s="79" t="s">
        <v>40</v>
      </c>
      <c r="Z31" s="79" t="s">
        <v>40</v>
      </c>
      <c r="AA31" s="79" t="s">
        <v>40</v>
      </c>
      <c r="AB31" s="79" t="s">
        <v>40</v>
      </c>
      <c r="AC31" s="79" t="s">
        <v>40</v>
      </c>
      <c r="AD31" s="79" t="s">
        <v>40</v>
      </c>
      <c r="AE31" s="79" t="s">
        <v>40</v>
      </c>
      <c r="AF31" s="79" t="s">
        <v>40</v>
      </c>
      <c r="AG31" s="79" t="s">
        <v>40</v>
      </c>
      <c r="AH31" s="79" t="s">
        <v>40</v>
      </c>
      <c r="AI31" s="79" t="s">
        <v>40</v>
      </c>
      <c r="AJ31" s="79" t="s">
        <v>40</v>
      </c>
      <c r="AK31" s="79" t="s">
        <v>40</v>
      </c>
      <c r="AL31" s="79" t="s">
        <v>40</v>
      </c>
      <c r="AM31" s="79" t="s">
        <v>40</v>
      </c>
      <c r="AN31" s="79" t="s">
        <v>40</v>
      </c>
      <c r="AO31" s="79" t="s">
        <v>40</v>
      </c>
      <c r="AP31" s="79" t="s">
        <v>40</v>
      </c>
      <c r="AQ31" s="79" t="s">
        <v>40</v>
      </c>
      <c r="AR31" s="79" t="s">
        <v>40</v>
      </c>
      <c r="AS31" s="79" t="s">
        <v>40</v>
      </c>
      <c r="AT31" s="6"/>
      <c r="AU31" s="6"/>
      <c r="AV31" s="6"/>
    </row>
    <row r="32" spans="1:48" s="7" customFormat="1" ht="20.149999999999999" customHeight="1" x14ac:dyDescent="0.5">
      <c r="A32" s="95" t="s">
        <v>52</v>
      </c>
      <c r="B32" s="78" t="s">
        <v>38</v>
      </c>
      <c r="C32" s="79" t="s">
        <v>40</v>
      </c>
      <c r="D32" s="79" t="s">
        <v>40</v>
      </c>
      <c r="E32" s="79" t="s">
        <v>40</v>
      </c>
      <c r="F32" s="79" t="s">
        <v>40</v>
      </c>
      <c r="G32" s="79" t="s">
        <v>40</v>
      </c>
      <c r="H32" s="79" t="s">
        <v>40</v>
      </c>
      <c r="I32" s="79" t="s">
        <v>40</v>
      </c>
      <c r="J32" s="79" t="s">
        <v>40</v>
      </c>
      <c r="K32" s="79" t="s">
        <v>40</v>
      </c>
      <c r="L32" s="79" t="s">
        <v>40</v>
      </c>
      <c r="M32" s="79" t="s">
        <v>40</v>
      </c>
      <c r="N32" s="79" t="s">
        <v>40</v>
      </c>
      <c r="O32" s="79" t="s">
        <v>40</v>
      </c>
      <c r="P32" s="79" t="s">
        <v>40</v>
      </c>
      <c r="Q32" s="79" t="s">
        <v>40</v>
      </c>
      <c r="R32" s="79" t="s">
        <v>40</v>
      </c>
      <c r="S32" s="79" t="s">
        <v>40</v>
      </c>
      <c r="T32" s="79" t="s">
        <v>40</v>
      </c>
      <c r="U32" s="79" t="s">
        <v>40</v>
      </c>
      <c r="V32" s="79" t="s">
        <v>40</v>
      </c>
      <c r="W32" s="79" t="s">
        <v>40</v>
      </c>
      <c r="X32" s="79" t="s">
        <v>40</v>
      </c>
      <c r="Y32" s="79" t="s">
        <v>40</v>
      </c>
      <c r="Z32" s="79" t="s">
        <v>40</v>
      </c>
      <c r="AA32" s="79" t="s">
        <v>40</v>
      </c>
      <c r="AB32" s="79" t="s">
        <v>40</v>
      </c>
      <c r="AC32" s="79" t="s">
        <v>40</v>
      </c>
      <c r="AD32" s="79" t="s">
        <v>40</v>
      </c>
      <c r="AE32" s="79" t="s">
        <v>40</v>
      </c>
      <c r="AF32" s="79" t="s">
        <v>40</v>
      </c>
      <c r="AG32" s="79" t="s">
        <v>40</v>
      </c>
      <c r="AH32" s="79" t="s">
        <v>40</v>
      </c>
      <c r="AI32" s="79" t="s">
        <v>40</v>
      </c>
      <c r="AJ32" s="79" t="s">
        <v>40</v>
      </c>
      <c r="AK32" s="79" t="s">
        <v>40</v>
      </c>
      <c r="AL32" s="79" t="s">
        <v>40</v>
      </c>
      <c r="AM32" s="79" t="s">
        <v>40</v>
      </c>
      <c r="AN32" s="79" t="s">
        <v>40</v>
      </c>
      <c r="AO32" s="79" t="s">
        <v>40</v>
      </c>
      <c r="AP32" s="79" t="s">
        <v>40</v>
      </c>
      <c r="AQ32" s="79" t="s">
        <v>40</v>
      </c>
      <c r="AR32" s="79" t="s">
        <v>40</v>
      </c>
      <c r="AS32" s="79" t="s">
        <v>40</v>
      </c>
      <c r="AT32" s="6"/>
      <c r="AU32" s="6"/>
      <c r="AV32" s="6"/>
    </row>
    <row r="33" spans="1:48" s="7" customFormat="1" ht="20.149999999999999" customHeight="1" x14ac:dyDescent="0.5">
      <c r="A33" s="84" t="s">
        <v>53</v>
      </c>
      <c r="B33" s="85" t="s">
        <v>36</v>
      </c>
      <c r="C33" s="87" t="str">
        <f>IF(SUM(C35,C37,C39,C41)=0,"-",SUM(C35,C37,C39,C41))</f>
        <v>-</v>
      </c>
      <c r="D33" s="87" t="str">
        <f t="shared" ref="D33:AS34" si="2">IF(SUM(D35,D37,D39,D41)=0,"-",SUM(D35,D37,D39,D41))</f>
        <v>-</v>
      </c>
      <c r="E33" s="87" t="str">
        <f t="shared" si="2"/>
        <v>-</v>
      </c>
      <c r="F33" s="87" t="str">
        <f t="shared" si="2"/>
        <v>-</v>
      </c>
      <c r="G33" s="87" t="str">
        <f t="shared" si="2"/>
        <v>-</v>
      </c>
      <c r="H33" s="87" t="str">
        <f t="shared" si="2"/>
        <v>-</v>
      </c>
      <c r="I33" s="87" t="str">
        <f t="shared" si="2"/>
        <v>-</v>
      </c>
      <c r="J33" s="87">
        <f t="shared" si="2"/>
        <v>54</v>
      </c>
      <c r="K33" s="87" t="str">
        <f t="shared" si="2"/>
        <v>-</v>
      </c>
      <c r="L33" s="87" t="str">
        <f t="shared" si="2"/>
        <v>-</v>
      </c>
      <c r="M33" s="87" t="str">
        <f t="shared" si="2"/>
        <v>-</v>
      </c>
      <c r="N33" s="87">
        <f t="shared" si="2"/>
        <v>1</v>
      </c>
      <c r="O33" s="87">
        <f t="shared" si="2"/>
        <v>34</v>
      </c>
      <c r="P33" s="87">
        <f t="shared" si="2"/>
        <v>35</v>
      </c>
      <c r="Q33" s="87">
        <f t="shared" si="2"/>
        <v>35</v>
      </c>
      <c r="R33" s="87">
        <f t="shared" si="2"/>
        <v>37</v>
      </c>
      <c r="S33" s="87">
        <f t="shared" si="2"/>
        <v>151</v>
      </c>
      <c r="T33" s="87">
        <f t="shared" si="2"/>
        <v>146</v>
      </c>
      <c r="U33" s="87">
        <f t="shared" si="2"/>
        <v>38</v>
      </c>
      <c r="V33" s="87">
        <f t="shared" si="2"/>
        <v>10</v>
      </c>
      <c r="W33" s="87">
        <f t="shared" si="2"/>
        <v>33</v>
      </c>
      <c r="X33" s="87">
        <f t="shared" si="2"/>
        <v>34</v>
      </c>
      <c r="Y33" s="87">
        <f t="shared" si="2"/>
        <v>34</v>
      </c>
      <c r="Z33" s="87">
        <f t="shared" si="2"/>
        <v>28</v>
      </c>
      <c r="AA33" s="87">
        <f t="shared" si="2"/>
        <v>33</v>
      </c>
      <c r="AB33" s="87">
        <f t="shared" si="2"/>
        <v>36</v>
      </c>
      <c r="AC33" s="87">
        <f t="shared" si="2"/>
        <v>34</v>
      </c>
      <c r="AD33" s="87">
        <f t="shared" si="2"/>
        <v>33</v>
      </c>
      <c r="AE33" s="87" t="str">
        <f t="shared" si="2"/>
        <v>-</v>
      </c>
      <c r="AF33" s="87" t="str">
        <f t="shared" si="2"/>
        <v>-</v>
      </c>
      <c r="AG33" s="87" t="str">
        <f t="shared" si="2"/>
        <v>-</v>
      </c>
      <c r="AH33" s="87">
        <f t="shared" si="2"/>
        <v>34</v>
      </c>
      <c r="AI33" s="87">
        <f t="shared" si="2"/>
        <v>34</v>
      </c>
      <c r="AJ33" s="87">
        <f t="shared" si="2"/>
        <v>23</v>
      </c>
      <c r="AK33" s="87">
        <f t="shared" si="2"/>
        <v>24</v>
      </c>
      <c r="AL33" s="87">
        <f t="shared" si="2"/>
        <v>15</v>
      </c>
      <c r="AM33" s="87">
        <f t="shared" si="2"/>
        <v>26</v>
      </c>
      <c r="AN33" s="87">
        <f t="shared" si="2"/>
        <v>38</v>
      </c>
      <c r="AO33" s="87" t="str">
        <f t="shared" si="2"/>
        <v>-</v>
      </c>
      <c r="AP33" s="87" t="str">
        <f t="shared" si="2"/>
        <v>-</v>
      </c>
      <c r="AQ33" s="87" t="str">
        <f t="shared" si="2"/>
        <v>-</v>
      </c>
      <c r="AR33" s="87" t="str">
        <f t="shared" si="2"/>
        <v>-</v>
      </c>
      <c r="AS33" s="87">
        <f t="shared" si="2"/>
        <v>1</v>
      </c>
      <c r="AT33" s="6"/>
      <c r="AU33" s="6"/>
      <c r="AV33" s="6"/>
    </row>
    <row r="34" spans="1:48" s="7" customFormat="1" ht="20.149999999999999" customHeight="1" x14ac:dyDescent="0.5">
      <c r="A34" s="88"/>
      <c r="B34" s="85" t="s">
        <v>38</v>
      </c>
      <c r="C34" s="87" t="str">
        <f>IF(SUM(C36,C38,C40,C42)=0,"-",SUM(C36,C38,C40,C42))</f>
        <v>-</v>
      </c>
      <c r="D34" s="87" t="str">
        <f t="shared" si="2"/>
        <v>-</v>
      </c>
      <c r="E34" s="87" t="str">
        <f t="shared" si="2"/>
        <v>-</v>
      </c>
      <c r="F34" s="87">
        <f t="shared" si="2"/>
        <v>1</v>
      </c>
      <c r="G34" s="87" t="str">
        <f t="shared" si="2"/>
        <v>-</v>
      </c>
      <c r="H34" s="87" t="str">
        <f t="shared" si="2"/>
        <v>-</v>
      </c>
      <c r="I34" s="87" t="str">
        <f t="shared" si="2"/>
        <v>-</v>
      </c>
      <c r="J34" s="87">
        <f t="shared" si="2"/>
        <v>178</v>
      </c>
      <c r="K34" s="87">
        <f t="shared" si="2"/>
        <v>1</v>
      </c>
      <c r="L34" s="87">
        <f t="shared" si="2"/>
        <v>1</v>
      </c>
      <c r="M34" s="87">
        <f t="shared" si="2"/>
        <v>1</v>
      </c>
      <c r="N34" s="87">
        <f t="shared" si="2"/>
        <v>4</v>
      </c>
      <c r="O34" s="87">
        <f t="shared" si="2"/>
        <v>166</v>
      </c>
      <c r="P34" s="87">
        <f t="shared" si="2"/>
        <v>170</v>
      </c>
      <c r="Q34" s="87">
        <f t="shared" si="2"/>
        <v>183</v>
      </c>
      <c r="R34" s="87">
        <f t="shared" si="2"/>
        <v>201</v>
      </c>
      <c r="S34" s="87">
        <f t="shared" si="2"/>
        <v>605</v>
      </c>
      <c r="T34" s="87">
        <f t="shared" si="2"/>
        <v>529</v>
      </c>
      <c r="U34" s="87">
        <f t="shared" si="2"/>
        <v>113</v>
      </c>
      <c r="V34" s="87">
        <f t="shared" si="2"/>
        <v>56</v>
      </c>
      <c r="W34" s="87">
        <f t="shared" si="2"/>
        <v>160</v>
      </c>
      <c r="X34" s="87">
        <f t="shared" si="2"/>
        <v>169</v>
      </c>
      <c r="Y34" s="87">
        <f t="shared" si="2"/>
        <v>174</v>
      </c>
      <c r="Z34" s="87">
        <f t="shared" si="2"/>
        <v>211</v>
      </c>
      <c r="AA34" s="87">
        <f t="shared" si="2"/>
        <v>160</v>
      </c>
      <c r="AB34" s="87">
        <f t="shared" si="2"/>
        <v>171</v>
      </c>
      <c r="AC34" s="87">
        <f t="shared" si="2"/>
        <v>176</v>
      </c>
      <c r="AD34" s="87">
        <f t="shared" si="2"/>
        <v>210</v>
      </c>
      <c r="AE34" s="87">
        <f t="shared" si="2"/>
        <v>1</v>
      </c>
      <c r="AF34" s="87">
        <f t="shared" si="2"/>
        <v>1</v>
      </c>
      <c r="AG34" s="87">
        <f t="shared" si="2"/>
        <v>1</v>
      </c>
      <c r="AH34" s="87">
        <f t="shared" si="2"/>
        <v>198</v>
      </c>
      <c r="AI34" s="87">
        <f t="shared" si="2"/>
        <v>164</v>
      </c>
      <c r="AJ34" s="87">
        <f t="shared" si="2"/>
        <v>41</v>
      </c>
      <c r="AK34" s="87">
        <f t="shared" si="2"/>
        <v>36</v>
      </c>
      <c r="AL34" s="87">
        <f t="shared" si="2"/>
        <v>15</v>
      </c>
      <c r="AM34" s="87">
        <f t="shared" si="2"/>
        <v>71</v>
      </c>
      <c r="AN34" s="87">
        <f t="shared" si="2"/>
        <v>85</v>
      </c>
      <c r="AO34" s="87" t="str">
        <f t="shared" si="2"/>
        <v>-</v>
      </c>
      <c r="AP34" s="87" t="str">
        <f t="shared" si="2"/>
        <v>-</v>
      </c>
      <c r="AQ34" s="87" t="str">
        <f t="shared" si="2"/>
        <v>-</v>
      </c>
      <c r="AR34" s="87" t="str">
        <f t="shared" si="2"/>
        <v>-</v>
      </c>
      <c r="AS34" s="87">
        <f t="shared" si="2"/>
        <v>56</v>
      </c>
      <c r="AT34" s="6"/>
      <c r="AU34" s="6"/>
      <c r="AV34" s="6"/>
    </row>
    <row r="35" spans="1:48" s="7" customFormat="1" ht="20.149999999999999" customHeight="1" x14ac:dyDescent="0.5">
      <c r="A35" s="89" t="s">
        <v>54</v>
      </c>
      <c r="B35" s="90" t="s">
        <v>36</v>
      </c>
      <c r="C35" s="92" t="s">
        <v>40</v>
      </c>
      <c r="D35" s="92" t="s">
        <v>40</v>
      </c>
      <c r="E35" s="92" t="s">
        <v>40</v>
      </c>
      <c r="F35" s="92" t="s">
        <v>40</v>
      </c>
      <c r="G35" s="92" t="s">
        <v>40</v>
      </c>
      <c r="H35" s="92" t="s">
        <v>40</v>
      </c>
      <c r="I35" s="92" t="s">
        <v>40</v>
      </c>
      <c r="J35" s="92" t="s">
        <v>40</v>
      </c>
      <c r="K35" s="92" t="s">
        <v>40</v>
      </c>
      <c r="L35" s="92" t="s">
        <v>40</v>
      </c>
      <c r="M35" s="92" t="s">
        <v>40</v>
      </c>
      <c r="N35" s="92" t="s">
        <v>40</v>
      </c>
      <c r="O35" s="92" t="s">
        <v>40</v>
      </c>
      <c r="P35" s="92" t="s">
        <v>40</v>
      </c>
      <c r="Q35" s="92" t="s">
        <v>40</v>
      </c>
      <c r="R35" s="92" t="s">
        <v>40</v>
      </c>
      <c r="S35" s="92" t="s">
        <v>40</v>
      </c>
      <c r="T35" s="92" t="s">
        <v>40</v>
      </c>
      <c r="U35" s="92" t="s">
        <v>40</v>
      </c>
      <c r="V35" s="92" t="s">
        <v>40</v>
      </c>
      <c r="W35" s="92" t="s">
        <v>40</v>
      </c>
      <c r="X35" s="92" t="s">
        <v>40</v>
      </c>
      <c r="Y35" s="92" t="s">
        <v>40</v>
      </c>
      <c r="Z35" s="92" t="s">
        <v>40</v>
      </c>
      <c r="AA35" s="92" t="s">
        <v>40</v>
      </c>
      <c r="AB35" s="92" t="s">
        <v>40</v>
      </c>
      <c r="AC35" s="92" t="s">
        <v>40</v>
      </c>
      <c r="AD35" s="92" t="s">
        <v>40</v>
      </c>
      <c r="AE35" s="92" t="s">
        <v>40</v>
      </c>
      <c r="AF35" s="92" t="s">
        <v>40</v>
      </c>
      <c r="AG35" s="92" t="s">
        <v>40</v>
      </c>
      <c r="AH35" s="92" t="s">
        <v>40</v>
      </c>
      <c r="AI35" s="92" t="s">
        <v>40</v>
      </c>
      <c r="AJ35" s="92" t="s">
        <v>40</v>
      </c>
      <c r="AK35" s="92" t="s">
        <v>40</v>
      </c>
      <c r="AL35" s="92" t="s">
        <v>40</v>
      </c>
      <c r="AM35" s="92" t="s">
        <v>40</v>
      </c>
      <c r="AN35" s="92" t="s">
        <v>40</v>
      </c>
      <c r="AO35" s="92" t="s">
        <v>40</v>
      </c>
      <c r="AP35" s="92" t="s">
        <v>40</v>
      </c>
      <c r="AQ35" s="92" t="s">
        <v>40</v>
      </c>
      <c r="AR35" s="92" t="s">
        <v>40</v>
      </c>
      <c r="AS35" s="92" t="s">
        <v>40</v>
      </c>
      <c r="AT35" s="6"/>
      <c r="AU35" s="6"/>
      <c r="AV35" s="6"/>
    </row>
    <row r="36" spans="1:48" s="7" customFormat="1" ht="20.149999999999999" customHeight="1" x14ac:dyDescent="0.5">
      <c r="A36" s="93"/>
      <c r="B36" s="90" t="s">
        <v>38</v>
      </c>
      <c r="C36" s="92" t="s">
        <v>40</v>
      </c>
      <c r="D36" s="92" t="s">
        <v>40</v>
      </c>
      <c r="E36" s="92" t="s">
        <v>40</v>
      </c>
      <c r="F36" s="92">
        <v>1</v>
      </c>
      <c r="G36" s="92" t="s">
        <v>40</v>
      </c>
      <c r="H36" s="92" t="s">
        <v>40</v>
      </c>
      <c r="I36" s="92" t="s">
        <v>40</v>
      </c>
      <c r="J36" s="92">
        <v>133</v>
      </c>
      <c r="K36" s="92" t="s">
        <v>40</v>
      </c>
      <c r="L36" s="92" t="s">
        <v>40</v>
      </c>
      <c r="M36" s="92" t="s">
        <v>40</v>
      </c>
      <c r="N36" s="92">
        <v>1</v>
      </c>
      <c r="O36" s="92">
        <v>104</v>
      </c>
      <c r="P36" s="92">
        <v>104</v>
      </c>
      <c r="Q36" s="92">
        <v>111</v>
      </c>
      <c r="R36" s="92">
        <v>136</v>
      </c>
      <c r="S36" s="92">
        <v>435</v>
      </c>
      <c r="T36" s="92">
        <v>373</v>
      </c>
      <c r="U36" s="92">
        <v>87</v>
      </c>
      <c r="V36" s="92">
        <v>44</v>
      </c>
      <c r="W36" s="92">
        <v>97</v>
      </c>
      <c r="X36" s="92">
        <v>105</v>
      </c>
      <c r="Y36" s="92">
        <v>109</v>
      </c>
      <c r="Z36" s="92">
        <v>142</v>
      </c>
      <c r="AA36" s="92">
        <v>97</v>
      </c>
      <c r="AB36" s="92">
        <v>107</v>
      </c>
      <c r="AC36" s="92">
        <v>110</v>
      </c>
      <c r="AD36" s="92">
        <v>142</v>
      </c>
      <c r="AE36" s="92" t="s">
        <v>40</v>
      </c>
      <c r="AF36" s="92" t="s">
        <v>40</v>
      </c>
      <c r="AG36" s="92" t="s">
        <v>40</v>
      </c>
      <c r="AH36" s="92">
        <v>124</v>
      </c>
      <c r="AI36" s="92">
        <v>104</v>
      </c>
      <c r="AJ36" s="92" t="s">
        <v>40</v>
      </c>
      <c r="AK36" s="92" t="s">
        <v>40</v>
      </c>
      <c r="AL36" s="92" t="s">
        <v>40</v>
      </c>
      <c r="AM36" s="92" t="s">
        <v>40</v>
      </c>
      <c r="AN36" s="92" t="s">
        <v>40</v>
      </c>
      <c r="AO36" s="92" t="s">
        <v>40</v>
      </c>
      <c r="AP36" s="92" t="s">
        <v>40</v>
      </c>
      <c r="AQ36" s="92" t="s">
        <v>40</v>
      </c>
      <c r="AR36" s="92" t="s">
        <v>40</v>
      </c>
      <c r="AS36" s="92" t="s">
        <v>40</v>
      </c>
      <c r="AT36" s="6"/>
      <c r="AU36" s="6"/>
      <c r="AV36" s="6"/>
    </row>
    <row r="37" spans="1:48" s="7" customFormat="1" ht="20.149999999999999" customHeight="1" x14ac:dyDescent="0.5">
      <c r="A37" s="89" t="s">
        <v>55</v>
      </c>
      <c r="B37" s="90" t="s">
        <v>36</v>
      </c>
      <c r="C37" s="92" t="s">
        <v>40</v>
      </c>
      <c r="D37" s="92" t="s">
        <v>40</v>
      </c>
      <c r="E37" s="92" t="s">
        <v>40</v>
      </c>
      <c r="F37" s="92" t="s">
        <v>40</v>
      </c>
      <c r="G37" s="92" t="s">
        <v>40</v>
      </c>
      <c r="H37" s="92" t="s">
        <v>40</v>
      </c>
      <c r="I37" s="92" t="s">
        <v>40</v>
      </c>
      <c r="J37" s="92">
        <v>29</v>
      </c>
      <c r="K37" s="92" t="s">
        <v>40</v>
      </c>
      <c r="L37" s="92" t="s">
        <v>40</v>
      </c>
      <c r="M37" s="92" t="s">
        <v>40</v>
      </c>
      <c r="N37" s="92">
        <v>1</v>
      </c>
      <c r="O37" s="92">
        <v>30</v>
      </c>
      <c r="P37" s="92">
        <v>33</v>
      </c>
      <c r="Q37" s="92">
        <v>33</v>
      </c>
      <c r="R37" s="92">
        <v>37</v>
      </c>
      <c r="S37" s="92">
        <v>124</v>
      </c>
      <c r="T37" s="92">
        <v>120</v>
      </c>
      <c r="U37" s="92">
        <v>30</v>
      </c>
      <c r="V37" s="92">
        <v>4</v>
      </c>
      <c r="W37" s="92">
        <v>29</v>
      </c>
      <c r="X37" s="92">
        <v>30</v>
      </c>
      <c r="Y37" s="92">
        <v>32</v>
      </c>
      <c r="Z37" s="92">
        <v>28</v>
      </c>
      <c r="AA37" s="92">
        <v>29</v>
      </c>
      <c r="AB37" s="92">
        <v>32</v>
      </c>
      <c r="AC37" s="92">
        <v>32</v>
      </c>
      <c r="AD37" s="92">
        <v>33</v>
      </c>
      <c r="AE37" s="92" t="s">
        <v>40</v>
      </c>
      <c r="AF37" s="92" t="s">
        <v>40</v>
      </c>
      <c r="AG37" s="92" t="s">
        <v>40</v>
      </c>
      <c r="AH37" s="92">
        <v>34</v>
      </c>
      <c r="AI37" s="92">
        <v>34</v>
      </c>
      <c r="AJ37" s="92">
        <v>20</v>
      </c>
      <c r="AK37" s="92">
        <v>20</v>
      </c>
      <c r="AL37" s="92">
        <v>15</v>
      </c>
      <c r="AM37" s="92">
        <v>26</v>
      </c>
      <c r="AN37" s="92">
        <v>37</v>
      </c>
      <c r="AO37" s="92" t="s">
        <v>40</v>
      </c>
      <c r="AP37" s="92" t="s">
        <v>40</v>
      </c>
      <c r="AQ37" s="92" t="s">
        <v>40</v>
      </c>
      <c r="AR37" s="92" t="s">
        <v>40</v>
      </c>
      <c r="AS37" s="92" t="s">
        <v>40</v>
      </c>
      <c r="AT37" s="6"/>
      <c r="AU37" s="6"/>
      <c r="AV37" s="6"/>
    </row>
    <row r="38" spans="1:48" s="7" customFormat="1" ht="20.149999999999999" customHeight="1" x14ac:dyDescent="0.5">
      <c r="A38" s="93"/>
      <c r="B38" s="90" t="s">
        <v>38</v>
      </c>
      <c r="C38" s="92" t="s">
        <v>40</v>
      </c>
      <c r="D38" s="92" t="s">
        <v>40</v>
      </c>
      <c r="E38" s="92" t="s">
        <v>40</v>
      </c>
      <c r="F38" s="92" t="s">
        <v>40</v>
      </c>
      <c r="G38" s="92" t="s">
        <v>40</v>
      </c>
      <c r="H38" s="92" t="s">
        <v>40</v>
      </c>
      <c r="I38" s="92" t="s">
        <v>40</v>
      </c>
      <c r="J38" s="92" t="s">
        <v>40</v>
      </c>
      <c r="K38" s="92" t="s">
        <v>40</v>
      </c>
      <c r="L38" s="92" t="s">
        <v>40</v>
      </c>
      <c r="M38" s="92" t="s">
        <v>40</v>
      </c>
      <c r="N38" s="92" t="s">
        <v>40</v>
      </c>
      <c r="O38" s="92" t="s">
        <v>40</v>
      </c>
      <c r="P38" s="92" t="s">
        <v>40</v>
      </c>
      <c r="Q38" s="92" t="s">
        <v>40</v>
      </c>
      <c r="R38" s="92" t="s">
        <v>40</v>
      </c>
      <c r="S38" s="92" t="s">
        <v>40</v>
      </c>
      <c r="T38" s="92" t="s">
        <v>40</v>
      </c>
      <c r="U38" s="92" t="s">
        <v>40</v>
      </c>
      <c r="V38" s="92" t="s">
        <v>40</v>
      </c>
      <c r="W38" s="92" t="s">
        <v>40</v>
      </c>
      <c r="X38" s="92" t="s">
        <v>40</v>
      </c>
      <c r="Y38" s="92" t="s">
        <v>40</v>
      </c>
      <c r="Z38" s="92" t="s">
        <v>40</v>
      </c>
      <c r="AA38" s="92" t="s">
        <v>40</v>
      </c>
      <c r="AB38" s="92" t="s">
        <v>40</v>
      </c>
      <c r="AC38" s="92" t="s">
        <v>40</v>
      </c>
      <c r="AD38" s="92" t="s">
        <v>40</v>
      </c>
      <c r="AE38" s="92" t="s">
        <v>40</v>
      </c>
      <c r="AF38" s="92" t="s">
        <v>40</v>
      </c>
      <c r="AG38" s="92" t="s">
        <v>40</v>
      </c>
      <c r="AH38" s="92" t="s">
        <v>40</v>
      </c>
      <c r="AI38" s="92" t="s">
        <v>40</v>
      </c>
      <c r="AJ38" s="92" t="s">
        <v>40</v>
      </c>
      <c r="AK38" s="92" t="s">
        <v>40</v>
      </c>
      <c r="AL38" s="92" t="s">
        <v>40</v>
      </c>
      <c r="AM38" s="92" t="s">
        <v>40</v>
      </c>
      <c r="AN38" s="92" t="s">
        <v>40</v>
      </c>
      <c r="AO38" s="92" t="s">
        <v>40</v>
      </c>
      <c r="AP38" s="92" t="s">
        <v>40</v>
      </c>
      <c r="AQ38" s="92" t="s">
        <v>40</v>
      </c>
      <c r="AR38" s="92" t="s">
        <v>40</v>
      </c>
      <c r="AS38" s="92">
        <v>26</v>
      </c>
      <c r="AT38" s="6"/>
      <c r="AU38" s="6"/>
      <c r="AV38" s="6"/>
    </row>
    <row r="39" spans="1:48" s="7" customFormat="1" ht="20.149999999999999" customHeight="1" x14ac:dyDescent="0.5">
      <c r="A39" s="89" t="s">
        <v>56</v>
      </c>
      <c r="B39" s="90" t="s">
        <v>36</v>
      </c>
      <c r="C39" s="92" t="s">
        <v>40</v>
      </c>
      <c r="D39" s="92" t="s">
        <v>40</v>
      </c>
      <c r="E39" s="92" t="s">
        <v>40</v>
      </c>
      <c r="F39" s="92" t="s">
        <v>40</v>
      </c>
      <c r="G39" s="92" t="s">
        <v>40</v>
      </c>
      <c r="H39" s="92" t="s">
        <v>40</v>
      </c>
      <c r="I39" s="92" t="s">
        <v>40</v>
      </c>
      <c r="J39" s="92">
        <v>25</v>
      </c>
      <c r="K39" s="92" t="s">
        <v>40</v>
      </c>
      <c r="L39" s="92" t="s">
        <v>40</v>
      </c>
      <c r="M39" s="92" t="s">
        <v>40</v>
      </c>
      <c r="N39" s="92" t="s">
        <v>40</v>
      </c>
      <c r="O39" s="92">
        <v>4</v>
      </c>
      <c r="P39" s="92">
        <v>2</v>
      </c>
      <c r="Q39" s="92">
        <v>2</v>
      </c>
      <c r="R39" s="92" t="s">
        <v>40</v>
      </c>
      <c r="S39" s="92">
        <v>27</v>
      </c>
      <c r="T39" s="92">
        <v>26</v>
      </c>
      <c r="U39" s="92">
        <v>8</v>
      </c>
      <c r="V39" s="92">
        <v>6</v>
      </c>
      <c r="W39" s="92">
        <v>4</v>
      </c>
      <c r="X39" s="92">
        <v>4</v>
      </c>
      <c r="Y39" s="92">
        <v>2</v>
      </c>
      <c r="Z39" s="92"/>
      <c r="AA39" s="92">
        <v>4</v>
      </c>
      <c r="AB39" s="92">
        <v>4</v>
      </c>
      <c r="AC39" s="92">
        <v>2</v>
      </c>
      <c r="AD39" s="92"/>
      <c r="AE39" s="92" t="s">
        <v>40</v>
      </c>
      <c r="AF39" s="92" t="s">
        <v>40</v>
      </c>
      <c r="AG39" s="92" t="s">
        <v>40</v>
      </c>
      <c r="AH39" s="92" t="s">
        <v>40</v>
      </c>
      <c r="AI39" s="92" t="s">
        <v>40</v>
      </c>
      <c r="AJ39" s="92">
        <v>3</v>
      </c>
      <c r="AK39" s="92">
        <v>4</v>
      </c>
      <c r="AL39" s="92"/>
      <c r="AM39" s="92"/>
      <c r="AN39" s="92">
        <v>1</v>
      </c>
      <c r="AO39" s="92" t="s">
        <v>40</v>
      </c>
      <c r="AP39" s="92" t="s">
        <v>40</v>
      </c>
      <c r="AQ39" s="92" t="s">
        <v>40</v>
      </c>
      <c r="AR39" s="92" t="s">
        <v>40</v>
      </c>
      <c r="AS39" s="92">
        <v>1</v>
      </c>
      <c r="AT39" s="6"/>
      <c r="AU39" s="6"/>
      <c r="AV39" s="6"/>
    </row>
    <row r="40" spans="1:48" s="7" customFormat="1" ht="20.149999999999999" customHeight="1" x14ac:dyDescent="0.5">
      <c r="A40" s="93"/>
      <c r="B40" s="90" t="s">
        <v>38</v>
      </c>
      <c r="C40" s="92" t="s">
        <v>40</v>
      </c>
      <c r="D40" s="92" t="s">
        <v>40</v>
      </c>
      <c r="E40" s="92" t="s">
        <v>40</v>
      </c>
      <c r="F40" s="92" t="s">
        <v>40</v>
      </c>
      <c r="G40" s="92" t="s">
        <v>40</v>
      </c>
      <c r="H40" s="92" t="s">
        <v>40</v>
      </c>
      <c r="I40" s="92" t="s">
        <v>40</v>
      </c>
      <c r="J40" s="92" t="s">
        <v>40</v>
      </c>
      <c r="K40" s="92" t="s">
        <v>40</v>
      </c>
      <c r="L40" s="92" t="s">
        <v>40</v>
      </c>
      <c r="M40" s="92" t="s">
        <v>40</v>
      </c>
      <c r="N40" s="92" t="s">
        <v>40</v>
      </c>
      <c r="O40" s="92">
        <v>28</v>
      </c>
      <c r="P40" s="92">
        <v>28</v>
      </c>
      <c r="Q40" s="92">
        <v>27</v>
      </c>
      <c r="R40" s="92">
        <v>37</v>
      </c>
      <c r="S40" s="92">
        <v>170</v>
      </c>
      <c r="T40" s="92">
        <v>156</v>
      </c>
      <c r="U40" s="92">
        <v>26</v>
      </c>
      <c r="V40" s="92">
        <v>12</v>
      </c>
      <c r="W40" s="92">
        <v>29</v>
      </c>
      <c r="X40" s="92">
        <v>28</v>
      </c>
      <c r="Y40" s="92">
        <v>26</v>
      </c>
      <c r="Z40" s="92">
        <v>35</v>
      </c>
      <c r="AA40" s="92">
        <v>29</v>
      </c>
      <c r="AB40" s="92">
        <v>28</v>
      </c>
      <c r="AC40" s="92">
        <v>26</v>
      </c>
      <c r="AD40" s="92">
        <v>35</v>
      </c>
      <c r="AE40" s="92" t="s">
        <v>40</v>
      </c>
      <c r="AF40" s="92" t="s">
        <v>40</v>
      </c>
      <c r="AG40" s="92" t="s">
        <v>40</v>
      </c>
      <c r="AH40" s="92">
        <v>39</v>
      </c>
      <c r="AI40" s="92">
        <v>24</v>
      </c>
      <c r="AJ40" s="92">
        <v>20</v>
      </c>
      <c r="AK40" s="92">
        <v>15</v>
      </c>
      <c r="AL40" s="92">
        <v>7</v>
      </c>
      <c r="AM40" s="92">
        <v>39</v>
      </c>
      <c r="AN40" s="92">
        <v>32</v>
      </c>
      <c r="AO40" s="92" t="s">
        <v>40</v>
      </c>
      <c r="AP40" s="92" t="s">
        <v>40</v>
      </c>
      <c r="AQ40" s="92" t="s">
        <v>40</v>
      </c>
      <c r="AR40" s="92" t="s">
        <v>40</v>
      </c>
      <c r="AS40" s="92">
        <v>30</v>
      </c>
      <c r="AT40" s="6"/>
      <c r="AU40" s="6"/>
      <c r="AV40" s="6"/>
    </row>
    <row r="41" spans="1:48" s="7" customFormat="1" ht="20.149999999999999" customHeight="1" x14ac:dyDescent="0.5">
      <c r="A41" s="89" t="s">
        <v>57</v>
      </c>
      <c r="B41" s="90" t="s">
        <v>36</v>
      </c>
      <c r="C41" s="92" t="s">
        <v>40</v>
      </c>
      <c r="D41" s="92" t="s">
        <v>40</v>
      </c>
      <c r="E41" s="92" t="s">
        <v>40</v>
      </c>
      <c r="F41" s="92" t="s">
        <v>40</v>
      </c>
      <c r="G41" s="92" t="s">
        <v>40</v>
      </c>
      <c r="H41" s="92" t="s">
        <v>40</v>
      </c>
      <c r="I41" s="92" t="s">
        <v>40</v>
      </c>
      <c r="J41" s="92" t="s">
        <v>40</v>
      </c>
      <c r="K41" s="92" t="s">
        <v>40</v>
      </c>
      <c r="L41" s="92" t="s">
        <v>40</v>
      </c>
      <c r="M41" s="92" t="s">
        <v>40</v>
      </c>
      <c r="N41" s="92" t="s">
        <v>40</v>
      </c>
      <c r="O41" s="92" t="s">
        <v>40</v>
      </c>
      <c r="P41" s="92" t="s">
        <v>40</v>
      </c>
      <c r="Q41" s="92" t="s">
        <v>40</v>
      </c>
      <c r="R41" s="92" t="s">
        <v>40</v>
      </c>
      <c r="S41" s="92" t="s">
        <v>40</v>
      </c>
      <c r="T41" s="92" t="s">
        <v>40</v>
      </c>
      <c r="U41" s="92" t="s">
        <v>40</v>
      </c>
      <c r="V41" s="92" t="s">
        <v>40</v>
      </c>
      <c r="W41" s="92" t="s">
        <v>40</v>
      </c>
      <c r="X41" s="92" t="s">
        <v>40</v>
      </c>
      <c r="Y41" s="92" t="s">
        <v>40</v>
      </c>
      <c r="Z41" s="92" t="s">
        <v>40</v>
      </c>
      <c r="AA41" s="92" t="s">
        <v>40</v>
      </c>
      <c r="AB41" s="92" t="s">
        <v>40</v>
      </c>
      <c r="AC41" s="92" t="s">
        <v>40</v>
      </c>
      <c r="AD41" s="92" t="s">
        <v>40</v>
      </c>
      <c r="AE41" s="92" t="s">
        <v>40</v>
      </c>
      <c r="AF41" s="92" t="s">
        <v>40</v>
      </c>
      <c r="AG41" s="92" t="s">
        <v>40</v>
      </c>
      <c r="AH41" s="92" t="s">
        <v>40</v>
      </c>
      <c r="AI41" s="92" t="s">
        <v>40</v>
      </c>
      <c r="AJ41" s="92" t="s">
        <v>40</v>
      </c>
      <c r="AK41" s="92" t="s">
        <v>40</v>
      </c>
      <c r="AL41" s="92" t="s">
        <v>40</v>
      </c>
      <c r="AM41" s="92" t="s">
        <v>40</v>
      </c>
      <c r="AN41" s="92" t="s">
        <v>40</v>
      </c>
      <c r="AO41" s="92" t="s">
        <v>40</v>
      </c>
      <c r="AP41" s="92" t="s">
        <v>40</v>
      </c>
      <c r="AQ41" s="92" t="s">
        <v>40</v>
      </c>
      <c r="AR41" s="92" t="s">
        <v>40</v>
      </c>
      <c r="AS41" s="92" t="s">
        <v>40</v>
      </c>
      <c r="AT41" s="6"/>
      <c r="AU41" s="6"/>
      <c r="AV41" s="6"/>
    </row>
    <row r="42" spans="1:48" s="7" customFormat="1" ht="20.149999999999999" customHeight="1" x14ac:dyDescent="0.5">
      <c r="A42" s="93"/>
      <c r="B42" s="90" t="s">
        <v>38</v>
      </c>
      <c r="C42" s="92" t="s">
        <v>40</v>
      </c>
      <c r="D42" s="92" t="s">
        <v>40</v>
      </c>
      <c r="E42" s="92" t="s">
        <v>40</v>
      </c>
      <c r="F42" s="92" t="s">
        <v>40</v>
      </c>
      <c r="G42" s="92" t="s">
        <v>40</v>
      </c>
      <c r="H42" s="92" t="s">
        <v>40</v>
      </c>
      <c r="I42" s="92" t="s">
        <v>40</v>
      </c>
      <c r="J42" s="92">
        <v>45</v>
      </c>
      <c r="K42" s="92">
        <v>1</v>
      </c>
      <c r="L42" s="92">
        <v>1</v>
      </c>
      <c r="M42" s="92">
        <v>1</v>
      </c>
      <c r="N42" s="92">
        <v>3</v>
      </c>
      <c r="O42" s="92">
        <v>34</v>
      </c>
      <c r="P42" s="92">
        <v>38</v>
      </c>
      <c r="Q42" s="92">
        <v>45</v>
      </c>
      <c r="R42" s="92">
        <v>28</v>
      </c>
      <c r="S42" s="92" t="s">
        <v>40</v>
      </c>
      <c r="T42" s="92" t="s">
        <v>40</v>
      </c>
      <c r="U42" s="92" t="s">
        <v>40</v>
      </c>
      <c r="V42" s="92" t="s">
        <v>40</v>
      </c>
      <c r="W42" s="92">
        <v>34</v>
      </c>
      <c r="X42" s="92">
        <v>36</v>
      </c>
      <c r="Y42" s="92">
        <v>39</v>
      </c>
      <c r="Z42" s="92">
        <v>34</v>
      </c>
      <c r="AA42" s="92">
        <v>34</v>
      </c>
      <c r="AB42" s="92">
        <v>36</v>
      </c>
      <c r="AC42" s="92">
        <v>40</v>
      </c>
      <c r="AD42" s="92">
        <v>33</v>
      </c>
      <c r="AE42" s="92">
        <v>1</v>
      </c>
      <c r="AF42" s="92">
        <v>1</v>
      </c>
      <c r="AG42" s="92">
        <v>1</v>
      </c>
      <c r="AH42" s="92">
        <v>35</v>
      </c>
      <c r="AI42" s="92">
        <v>36</v>
      </c>
      <c r="AJ42" s="92">
        <v>21</v>
      </c>
      <c r="AK42" s="92">
        <v>21</v>
      </c>
      <c r="AL42" s="92">
        <v>8</v>
      </c>
      <c r="AM42" s="92">
        <v>32</v>
      </c>
      <c r="AN42" s="92">
        <v>53</v>
      </c>
      <c r="AO42" s="92" t="s">
        <v>40</v>
      </c>
      <c r="AP42" s="92" t="s">
        <v>40</v>
      </c>
      <c r="AQ42" s="92" t="s">
        <v>40</v>
      </c>
      <c r="AR42" s="92" t="s">
        <v>40</v>
      </c>
      <c r="AS42" s="92" t="s">
        <v>40</v>
      </c>
      <c r="AT42" s="6"/>
      <c r="AU42" s="6"/>
      <c r="AV42" s="6"/>
    </row>
    <row r="43" spans="1:48" s="98" customFormat="1" ht="20.149999999999999" customHeight="1" x14ac:dyDescent="0.5">
      <c r="A43" s="96" t="s">
        <v>58</v>
      </c>
      <c r="B43" s="97" t="s">
        <v>36</v>
      </c>
      <c r="C43" s="80" t="str">
        <f>C45</f>
        <v>-</v>
      </c>
      <c r="D43" s="80" t="str">
        <f t="shared" ref="D43:AS44" si="3">D45</f>
        <v>-</v>
      </c>
      <c r="E43" s="80" t="str">
        <f t="shared" si="3"/>
        <v>-</v>
      </c>
      <c r="F43" s="80" t="str">
        <f t="shared" si="3"/>
        <v>-</v>
      </c>
      <c r="G43" s="80" t="str">
        <f t="shared" si="3"/>
        <v>-</v>
      </c>
      <c r="H43" s="80" t="str">
        <f t="shared" si="3"/>
        <v>-</v>
      </c>
      <c r="I43" s="80" t="str">
        <f t="shared" si="3"/>
        <v>-</v>
      </c>
      <c r="J43" s="80">
        <f t="shared" si="3"/>
        <v>62</v>
      </c>
      <c r="K43" s="80">
        <f t="shared" si="3"/>
        <v>1</v>
      </c>
      <c r="L43" s="80">
        <f t="shared" si="3"/>
        <v>2</v>
      </c>
      <c r="M43" s="80" t="str">
        <f t="shared" si="3"/>
        <v>-</v>
      </c>
      <c r="N43" s="80" t="str">
        <f t="shared" si="3"/>
        <v>-</v>
      </c>
      <c r="O43" s="80">
        <f t="shared" si="3"/>
        <v>99</v>
      </c>
      <c r="P43" s="80">
        <f t="shared" si="3"/>
        <v>95</v>
      </c>
      <c r="Q43" s="80">
        <f t="shared" si="3"/>
        <v>95</v>
      </c>
      <c r="R43" s="80">
        <f t="shared" si="3"/>
        <v>83</v>
      </c>
      <c r="S43" s="80">
        <f t="shared" si="3"/>
        <v>273</v>
      </c>
      <c r="T43" s="80">
        <f t="shared" si="3"/>
        <v>246</v>
      </c>
      <c r="U43" s="80">
        <f t="shared" si="3"/>
        <v>27</v>
      </c>
      <c r="V43" s="80">
        <f t="shared" si="3"/>
        <v>7</v>
      </c>
      <c r="W43" s="80">
        <f t="shared" si="3"/>
        <v>97</v>
      </c>
      <c r="X43" s="80">
        <f t="shared" si="3"/>
        <v>93</v>
      </c>
      <c r="Y43" s="80">
        <f t="shared" si="3"/>
        <v>113</v>
      </c>
      <c r="Z43" s="80">
        <f t="shared" si="3"/>
        <v>68</v>
      </c>
      <c r="AA43" s="80">
        <f t="shared" si="3"/>
        <v>95</v>
      </c>
      <c r="AB43" s="80">
        <f t="shared" si="3"/>
        <v>94</v>
      </c>
      <c r="AC43" s="80">
        <f t="shared" si="3"/>
        <v>97</v>
      </c>
      <c r="AD43" s="80">
        <f t="shared" si="3"/>
        <v>75</v>
      </c>
      <c r="AE43" s="80" t="str">
        <f t="shared" si="3"/>
        <v>-</v>
      </c>
      <c r="AF43" s="80" t="str">
        <f t="shared" si="3"/>
        <v>-</v>
      </c>
      <c r="AG43" s="80" t="str">
        <f t="shared" si="3"/>
        <v>-</v>
      </c>
      <c r="AH43" s="80">
        <f t="shared" si="3"/>
        <v>70</v>
      </c>
      <c r="AI43" s="80">
        <f t="shared" si="3"/>
        <v>71</v>
      </c>
      <c r="AJ43" s="80">
        <f t="shared" si="3"/>
        <v>76</v>
      </c>
      <c r="AK43" s="80">
        <f>AK45</f>
        <v>67</v>
      </c>
      <c r="AL43" s="80">
        <f t="shared" si="3"/>
        <v>2</v>
      </c>
      <c r="AM43" s="80">
        <f t="shared" si="3"/>
        <v>78</v>
      </c>
      <c r="AN43" s="80">
        <f t="shared" si="3"/>
        <v>80</v>
      </c>
      <c r="AO43" s="80" t="str">
        <f t="shared" si="3"/>
        <v>-</v>
      </c>
      <c r="AP43" s="80" t="str">
        <f t="shared" si="3"/>
        <v>-</v>
      </c>
      <c r="AQ43" s="80" t="str">
        <f t="shared" si="3"/>
        <v>-</v>
      </c>
      <c r="AR43" s="80" t="str">
        <f t="shared" si="3"/>
        <v>-</v>
      </c>
      <c r="AS43" s="80">
        <f t="shared" si="3"/>
        <v>40</v>
      </c>
      <c r="AT43" s="25"/>
      <c r="AU43" s="25"/>
      <c r="AV43" s="25"/>
    </row>
    <row r="44" spans="1:48" s="98" customFormat="1" ht="20.149999999999999" customHeight="1" x14ac:dyDescent="0.5">
      <c r="A44" s="99"/>
      <c r="B44" s="97" t="s">
        <v>38</v>
      </c>
      <c r="C44" s="80" t="str">
        <f>C46</f>
        <v>-</v>
      </c>
      <c r="D44" s="80" t="str">
        <f t="shared" si="3"/>
        <v>-</v>
      </c>
      <c r="E44" s="80" t="str">
        <f t="shared" si="3"/>
        <v>-</v>
      </c>
      <c r="F44" s="80" t="str">
        <f t="shared" si="3"/>
        <v>-</v>
      </c>
      <c r="G44" s="80" t="str">
        <f t="shared" si="3"/>
        <v>-</v>
      </c>
      <c r="H44" s="80" t="str">
        <f t="shared" si="3"/>
        <v>-</v>
      </c>
      <c r="I44" s="80" t="str">
        <f t="shared" si="3"/>
        <v>-</v>
      </c>
      <c r="J44" s="80">
        <f t="shared" si="3"/>
        <v>119</v>
      </c>
      <c r="K44" s="80" t="str">
        <f t="shared" si="3"/>
        <v>-</v>
      </c>
      <c r="L44" s="80" t="str">
        <f t="shared" si="3"/>
        <v>-</v>
      </c>
      <c r="M44" s="80" t="str">
        <f t="shared" si="3"/>
        <v>-</v>
      </c>
      <c r="N44" s="80">
        <f t="shared" si="3"/>
        <v>1</v>
      </c>
      <c r="O44" s="80">
        <f t="shared" si="3"/>
        <v>27</v>
      </c>
      <c r="P44" s="80">
        <f t="shared" si="3"/>
        <v>28</v>
      </c>
      <c r="Q44" s="80">
        <f t="shared" si="3"/>
        <v>31</v>
      </c>
      <c r="R44" s="80">
        <f t="shared" si="3"/>
        <v>35</v>
      </c>
      <c r="S44" s="80">
        <f t="shared" si="3"/>
        <v>153</v>
      </c>
      <c r="T44" s="80">
        <f t="shared" si="3"/>
        <v>139</v>
      </c>
      <c r="U44" s="80">
        <f t="shared" si="3"/>
        <v>49</v>
      </c>
      <c r="V44" s="80">
        <f t="shared" si="3"/>
        <v>16</v>
      </c>
      <c r="W44" s="80">
        <f t="shared" si="3"/>
        <v>26</v>
      </c>
      <c r="X44" s="80">
        <f t="shared" si="3"/>
        <v>28</v>
      </c>
      <c r="Y44" s="80">
        <f t="shared" si="3"/>
        <v>28</v>
      </c>
      <c r="Z44" s="80">
        <f t="shared" si="3"/>
        <v>36</v>
      </c>
      <c r="AA44" s="80">
        <f t="shared" si="3"/>
        <v>26</v>
      </c>
      <c r="AB44" s="80">
        <f t="shared" si="3"/>
        <v>27</v>
      </c>
      <c r="AC44" s="80">
        <f t="shared" si="3"/>
        <v>29</v>
      </c>
      <c r="AD44" s="80">
        <f t="shared" si="3"/>
        <v>36</v>
      </c>
      <c r="AE44" s="80" t="str">
        <f t="shared" si="3"/>
        <v>-</v>
      </c>
      <c r="AF44" s="80" t="str">
        <f t="shared" si="3"/>
        <v>-</v>
      </c>
      <c r="AG44" s="80" t="str">
        <f t="shared" si="3"/>
        <v>-</v>
      </c>
      <c r="AH44" s="80">
        <f t="shared" si="3"/>
        <v>45</v>
      </c>
      <c r="AI44" s="80">
        <f t="shared" si="3"/>
        <v>33</v>
      </c>
      <c r="AJ44" s="80">
        <f t="shared" si="3"/>
        <v>19</v>
      </c>
      <c r="AK44" s="80">
        <f>AK46</f>
        <v>20</v>
      </c>
      <c r="AL44" s="80">
        <f t="shared" si="3"/>
        <v>4</v>
      </c>
      <c r="AM44" s="80">
        <f t="shared" si="3"/>
        <v>40</v>
      </c>
      <c r="AN44" s="80">
        <f t="shared" si="3"/>
        <v>74</v>
      </c>
      <c r="AO44" s="80" t="str">
        <f t="shared" si="3"/>
        <v>-</v>
      </c>
      <c r="AP44" s="80" t="str">
        <f t="shared" si="3"/>
        <v>-</v>
      </c>
      <c r="AQ44" s="80" t="str">
        <f t="shared" si="3"/>
        <v>-</v>
      </c>
      <c r="AR44" s="80" t="str">
        <f t="shared" si="3"/>
        <v>-</v>
      </c>
      <c r="AS44" s="80">
        <f t="shared" si="3"/>
        <v>86</v>
      </c>
      <c r="AT44" s="25"/>
      <c r="AU44" s="25"/>
      <c r="AV44" s="25"/>
    </row>
    <row r="45" spans="1:48" s="98" customFormat="1" ht="20.149999999999999" customHeight="1" x14ac:dyDescent="0.5">
      <c r="A45" s="100" t="s">
        <v>59</v>
      </c>
      <c r="B45" s="101" t="s">
        <v>36</v>
      </c>
      <c r="C45" s="87" t="str">
        <f>IF(SUM(C47,C49,C51,C53,C55)=0,"-",SUM(C47,C49,C51,C53,C55))</f>
        <v>-</v>
      </c>
      <c r="D45" s="87" t="str">
        <f t="shared" ref="D45:AS46" si="4">IF(SUM(D47,D49,D51,D53,D55)=0,"-",SUM(D47,D49,D51,D53,D55))</f>
        <v>-</v>
      </c>
      <c r="E45" s="87" t="str">
        <f t="shared" si="4"/>
        <v>-</v>
      </c>
      <c r="F45" s="87" t="str">
        <f t="shared" si="4"/>
        <v>-</v>
      </c>
      <c r="G45" s="87" t="str">
        <f t="shared" si="4"/>
        <v>-</v>
      </c>
      <c r="H45" s="87" t="str">
        <f t="shared" si="4"/>
        <v>-</v>
      </c>
      <c r="I45" s="87" t="str">
        <f t="shared" si="4"/>
        <v>-</v>
      </c>
      <c r="J45" s="87">
        <f t="shared" si="4"/>
        <v>62</v>
      </c>
      <c r="K45" s="87">
        <f t="shared" si="4"/>
        <v>1</v>
      </c>
      <c r="L45" s="87">
        <f t="shared" si="4"/>
        <v>2</v>
      </c>
      <c r="M45" s="87" t="str">
        <f t="shared" si="4"/>
        <v>-</v>
      </c>
      <c r="N45" s="87" t="str">
        <f t="shared" si="4"/>
        <v>-</v>
      </c>
      <c r="O45" s="87">
        <f t="shared" si="4"/>
        <v>99</v>
      </c>
      <c r="P45" s="87">
        <f t="shared" si="4"/>
        <v>95</v>
      </c>
      <c r="Q45" s="87">
        <f t="shared" si="4"/>
        <v>95</v>
      </c>
      <c r="R45" s="87">
        <f t="shared" si="4"/>
        <v>83</v>
      </c>
      <c r="S45" s="87">
        <f t="shared" si="4"/>
        <v>273</v>
      </c>
      <c r="T45" s="87">
        <f t="shared" si="4"/>
        <v>246</v>
      </c>
      <c r="U45" s="87">
        <f t="shared" si="4"/>
        <v>27</v>
      </c>
      <c r="V45" s="87">
        <f t="shared" si="4"/>
        <v>7</v>
      </c>
      <c r="W45" s="87">
        <f t="shared" si="4"/>
        <v>97</v>
      </c>
      <c r="X45" s="87">
        <f t="shared" si="4"/>
        <v>93</v>
      </c>
      <c r="Y45" s="87">
        <f t="shared" si="4"/>
        <v>113</v>
      </c>
      <c r="Z45" s="87">
        <f t="shared" si="4"/>
        <v>68</v>
      </c>
      <c r="AA45" s="87">
        <f t="shared" si="4"/>
        <v>95</v>
      </c>
      <c r="AB45" s="87">
        <f t="shared" si="4"/>
        <v>94</v>
      </c>
      <c r="AC45" s="87">
        <f t="shared" si="4"/>
        <v>97</v>
      </c>
      <c r="AD45" s="87">
        <f t="shared" si="4"/>
        <v>75</v>
      </c>
      <c r="AE45" s="87" t="str">
        <f t="shared" si="4"/>
        <v>-</v>
      </c>
      <c r="AF45" s="87" t="str">
        <f t="shared" si="4"/>
        <v>-</v>
      </c>
      <c r="AG45" s="87" t="str">
        <f t="shared" si="4"/>
        <v>-</v>
      </c>
      <c r="AH45" s="87">
        <f t="shared" si="4"/>
        <v>70</v>
      </c>
      <c r="AI45" s="87">
        <f t="shared" si="4"/>
        <v>71</v>
      </c>
      <c r="AJ45" s="87">
        <f t="shared" si="4"/>
        <v>76</v>
      </c>
      <c r="AK45" s="87">
        <f t="shared" si="4"/>
        <v>67</v>
      </c>
      <c r="AL45" s="87">
        <f t="shared" si="4"/>
        <v>2</v>
      </c>
      <c r="AM45" s="87">
        <f t="shared" si="4"/>
        <v>78</v>
      </c>
      <c r="AN45" s="87">
        <f t="shared" si="4"/>
        <v>80</v>
      </c>
      <c r="AO45" s="87" t="str">
        <f t="shared" si="4"/>
        <v>-</v>
      </c>
      <c r="AP45" s="87" t="str">
        <f t="shared" si="4"/>
        <v>-</v>
      </c>
      <c r="AQ45" s="87" t="str">
        <f t="shared" si="4"/>
        <v>-</v>
      </c>
      <c r="AR45" s="87" t="str">
        <f t="shared" si="4"/>
        <v>-</v>
      </c>
      <c r="AS45" s="87">
        <f t="shared" si="4"/>
        <v>40</v>
      </c>
      <c r="AT45" s="25"/>
      <c r="AU45" s="25"/>
      <c r="AV45" s="25"/>
    </row>
    <row r="46" spans="1:48" s="98" customFormat="1" ht="20.149999999999999" customHeight="1" x14ac:dyDescent="0.5">
      <c r="A46" s="102"/>
      <c r="B46" s="101" t="s">
        <v>38</v>
      </c>
      <c r="C46" s="87" t="str">
        <f>IF(SUM(C48,C50,C52,C54,C56)=0,"-",SUM(C48,C50,C52,C54,C56))</f>
        <v>-</v>
      </c>
      <c r="D46" s="87" t="str">
        <f t="shared" si="4"/>
        <v>-</v>
      </c>
      <c r="E46" s="87" t="str">
        <f t="shared" si="4"/>
        <v>-</v>
      </c>
      <c r="F46" s="87" t="str">
        <f t="shared" si="4"/>
        <v>-</v>
      </c>
      <c r="G46" s="87" t="str">
        <f t="shared" si="4"/>
        <v>-</v>
      </c>
      <c r="H46" s="87" t="str">
        <f t="shared" si="4"/>
        <v>-</v>
      </c>
      <c r="I46" s="87" t="str">
        <f t="shared" si="4"/>
        <v>-</v>
      </c>
      <c r="J46" s="87">
        <f t="shared" si="4"/>
        <v>119</v>
      </c>
      <c r="K46" s="87" t="str">
        <f t="shared" si="4"/>
        <v>-</v>
      </c>
      <c r="L46" s="87" t="str">
        <f t="shared" si="4"/>
        <v>-</v>
      </c>
      <c r="M46" s="87" t="str">
        <f t="shared" si="4"/>
        <v>-</v>
      </c>
      <c r="N46" s="87">
        <f t="shared" si="4"/>
        <v>1</v>
      </c>
      <c r="O46" s="87">
        <f t="shared" si="4"/>
        <v>27</v>
      </c>
      <c r="P46" s="87">
        <f t="shared" si="4"/>
        <v>28</v>
      </c>
      <c r="Q46" s="87">
        <f t="shared" si="4"/>
        <v>31</v>
      </c>
      <c r="R46" s="87">
        <f t="shared" si="4"/>
        <v>35</v>
      </c>
      <c r="S46" s="87">
        <f t="shared" si="4"/>
        <v>153</v>
      </c>
      <c r="T46" s="87">
        <f t="shared" si="4"/>
        <v>139</v>
      </c>
      <c r="U46" s="87">
        <f t="shared" si="4"/>
        <v>49</v>
      </c>
      <c r="V46" s="87">
        <f t="shared" si="4"/>
        <v>16</v>
      </c>
      <c r="W46" s="87">
        <f t="shared" si="4"/>
        <v>26</v>
      </c>
      <c r="X46" s="87">
        <f t="shared" si="4"/>
        <v>28</v>
      </c>
      <c r="Y46" s="87">
        <f t="shared" si="4"/>
        <v>28</v>
      </c>
      <c r="Z46" s="87">
        <f t="shared" si="4"/>
        <v>36</v>
      </c>
      <c r="AA46" s="87">
        <f t="shared" si="4"/>
        <v>26</v>
      </c>
      <c r="AB46" s="87">
        <f t="shared" si="4"/>
        <v>27</v>
      </c>
      <c r="AC46" s="87">
        <f t="shared" si="4"/>
        <v>29</v>
      </c>
      <c r="AD46" s="87">
        <f t="shared" si="4"/>
        <v>36</v>
      </c>
      <c r="AE46" s="87" t="str">
        <f t="shared" si="4"/>
        <v>-</v>
      </c>
      <c r="AF46" s="87" t="str">
        <f t="shared" si="4"/>
        <v>-</v>
      </c>
      <c r="AG46" s="87" t="str">
        <f t="shared" si="4"/>
        <v>-</v>
      </c>
      <c r="AH46" s="87">
        <f t="shared" si="4"/>
        <v>45</v>
      </c>
      <c r="AI46" s="87">
        <f t="shared" si="4"/>
        <v>33</v>
      </c>
      <c r="AJ46" s="87">
        <f t="shared" si="4"/>
        <v>19</v>
      </c>
      <c r="AK46" s="87">
        <f t="shared" si="4"/>
        <v>20</v>
      </c>
      <c r="AL46" s="87">
        <f t="shared" si="4"/>
        <v>4</v>
      </c>
      <c r="AM46" s="87">
        <f t="shared" si="4"/>
        <v>40</v>
      </c>
      <c r="AN46" s="87">
        <f t="shared" si="4"/>
        <v>74</v>
      </c>
      <c r="AO46" s="87" t="str">
        <f t="shared" si="4"/>
        <v>-</v>
      </c>
      <c r="AP46" s="87" t="str">
        <f t="shared" si="4"/>
        <v>-</v>
      </c>
      <c r="AQ46" s="87" t="str">
        <f t="shared" si="4"/>
        <v>-</v>
      </c>
      <c r="AR46" s="87" t="str">
        <f t="shared" si="4"/>
        <v>-</v>
      </c>
      <c r="AS46" s="87">
        <f t="shared" si="4"/>
        <v>86</v>
      </c>
      <c r="AT46" s="25"/>
      <c r="AU46" s="25"/>
      <c r="AV46" s="25"/>
    </row>
    <row r="47" spans="1:48" s="98" customFormat="1" ht="20.149999999999999" customHeight="1" x14ac:dyDescent="0.5">
      <c r="A47" s="103" t="s">
        <v>60</v>
      </c>
      <c r="B47" s="104" t="s">
        <v>36</v>
      </c>
      <c r="C47" s="92" t="s">
        <v>37</v>
      </c>
      <c r="D47" s="92" t="s">
        <v>37</v>
      </c>
      <c r="E47" s="92" t="s">
        <v>37</v>
      </c>
      <c r="F47" s="92" t="s">
        <v>37</v>
      </c>
      <c r="G47" s="92" t="s">
        <v>37</v>
      </c>
      <c r="H47" s="92" t="s">
        <v>37</v>
      </c>
      <c r="I47" s="92" t="s">
        <v>37</v>
      </c>
      <c r="J47" s="92">
        <v>57</v>
      </c>
      <c r="K47" s="92">
        <v>1</v>
      </c>
      <c r="L47" s="92">
        <v>2</v>
      </c>
      <c r="M47" s="92" t="s">
        <v>37</v>
      </c>
      <c r="N47" s="92" t="s">
        <v>37</v>
      </c>
      <c r="O47" s="92">
        <v>60</v>
      </c>
      <c r="P47" s="92">
        <v>56</v>
      </c>
      <c r="Q47" s="92">
        <v>56</v>
      </c>
      <c r="R47" s="92">
        <v>41</v>
      </c>
      <c r="S47" s="92">
        <v>142</v>
      </c>
      <c r="T47" s="92">
        <v>131</v>
      </c>
      <c r="U47" s="92">
        <v>9</v>
      </c>
      <c r="V47" s="92">
        <v>1</v>
      </c>
      <c r="W47" s="92">
        <v>58</v>
      </c>
      <c r="X47" s="92">
        <v>57</v>
      </c>
      <c r="Y47" s="92">
        <v>76</v>
      </c>
      <c r="Z47" s="92">
        <v>32</v>
      </c>
      <c r="AA47" s="92">
        <v>58</v>
      </c>
      <c r="AB47" s="92">
        <v>58</v>
      </c>
      <c r="AC47" s="92">
        <v>58</v>
      </c>
      <c r="AD47" s="92">
        <v>37</v>
      </c>
      <c r="AE47" s="92" t="s">
        <v>37</v>
      </c>
      <c r="AF47" s="92" t="s">
        <v>37</v>
      </c>
      <c r="AG47" s="92" t="s">
        <v>37</v>
      </c>
      <c r="AH47" s="92">
        <v>30</v>
      </c>
      <c r="AI47" s="92">
        <v>32</v>
      </c>
      <c r="AJ47" s="92">
        <v>46</v>
      </c>
      <c r="AK47" s="92">
        <v>39</v>
      </c>
      <c r="AL47" s="92" t="s">
        <v>37</v>
      </c>
      <c r="AM47" s="92">
        <v>37</v>
      </c>
      <c r="AN47" s="92">
        <v>53</v>
      </c>
      <c r="AO47" s="92" t="s">
        <v>37</v>
      </c>
      <c r="AP47" s="92" t="s">
        <v>37</v>
      </c>
      <c r="AQ47" s="92" t="s">
        <v>37</v>
      </c>
      <c r="AR47" s="92" t="s">
        <v>37</v>
      </c>
      <c r="AS47" s="92" t="s">
        <v>37</v>
      </c>
      <c r="AT47" s="25"/>
      <c r="AU47" s="25"/>
      <c r="AV47" s="25"/>
    </row>
    <row r="48" spans="1:48" s="98" customFormat="1" ht="20.149999999999999" customHeight="1" x14ac:dyDescent="0.5">
      <c r="A48" s="105"/>
      <c r="B48" s="104" t="s">
        <v>38</v>
      </c>
      <c r="C48" s="92" t="s">
        <v>37</v>
      </c>
      <c r="D48" s="92" t="s">
        <v>37</v>
      </c>
      <c r="E48" s="92" t="s">
        <v>37</v>
      </c>
      <c r="F48" s="92" t="s">
        <v>37</v>
      </c>
      <c r="G48" s="92" t="s">
        <v>37</v>
      </c>
      <c r="H48" s="92" t="s">
        <v>37</v>
      </c>
      <c r="I48" s="92" t="s">
        <v>37</v>
      </c>
      <c r="J48" s="92" t="s">
        <v>37</v>
      </c>
      <c r="K48" s="92" t="s">
        <v>37</v>
      </c>
      <c r="L48" s="92" t="s">
        <v>37</v>
      </c>
      <c r="M48" s="92" t="s">
        <v>37</v>
      </c>
      <c r="N48" s="92" t="s">
        <v>37</v>
      </c>
      <c r="O48" s="92" t="s">
        <v>37</v>
      </c>
      <c r="P48" s="92" t="s">
        <v>37</v>
      </c>
      <c r="Q48" s="92" t="s">
        <v>37</v>
      </c>
      <c r="R48" s="92" t="s">
        <v>37</v>
      </c>
      <c r="S48" s="92" t="s">
        <v>37</v>
      </c>
      <c r="T48" s="92" t="s">
        <v>37</v>
      </c>
      <c r="U48" s="92" t="s">
        <v>37</v>
      </c>
      <c r="V48" s="92" t="s">
        <v>37</v>
      </c>
      <c r="W48" s="92" t="s">
        <v>37</v>
      </c>
      <c r="X48" s="92" t="s">
        <v>37</v>
      </c>
      <c r="Y48" s="92" t="s">
        <v>37</v>
      </c>
      <c r="Z48" s="92" t="s">
        <v>37</v>
      </c>
      <c r="AA48" s="92" t="s">
        <v>37</v>
      </c>
      <c r="AB48" s="92" t="s">
        <v>37</v>
      </c>
      <c r="AC48" s="92" t="s">
        <v>37</v>
      </c>
      <c r="AD48" s="92" t="s">
        <v>37</v>
      </c>
      <c r="AE48" s="92" t="s">
        <v>37</v>
      </c>
      <c r="AF48" s="92" t="s">
        <v>37</v>
      </c>
      <c r="AG48" s="92" t="s">
        <v>37</v>
      </c>
      <c r="AH48" s="92" t="s">
        <v>37</v>
      </c>
      <c r="AI48" s="92" t="s">
        <v>37</v>
      </c>
      <c r="AJ48" s="92" t="s">
        <v>37</v>
      </c>
      <c r="AK48" s="92" t="s">
        <v>37</v>
      </c>
      <c r="AL48" s="92" t="s">
        <v>37</v>
      </c>
      <c r="AM48" s="92" t="s">
        <v>37</v>
      </c>
      <c r="AN48" s="92" t="s">
        <v>37</v>
      </c>
      <c r="AO48" s="92" t="s">
        <v>37</v>
      </c>
      <c r="AP48" s="92" t="s">
        <v>37</v>
      </c>
      <c r="AQ48" s="92" t="s">
        <v>37</v>
      </c>
      <c r="AR48" s="92" t="s">
        <v>37</v>
      </c>
      <c r="AS48" s="92">
        <v>51</v>
      </c>
      <c r="AT48" s="25"/>
      <c r="AU48" s="25"/>
      <c r="AV48" s="25"/>
    </row>
    <row r="49" spans="1:48" s="98" customFormat="1" ht="20.149999999999999" customHeight="1" x14ac:dyDescent="0.5">
      <c r="A49" s="103" t="s">
        <v>61</v>
      </c>
      <c r="B49" s="104" t="s">
        <v>36</v>
      </c>
      <c r="C49" s="92" t="s">
        <v>37</v>
      </c>
      <c r="D49" s="92" t="s">
        <v>37</v>
      </c>
      <c r="E49" s="92" t="s">
        <v>37</v>
      </c>
      <c r="F49" s="92" t="s">
        <v>37</v>
      </c>
      <c r="G49" s="92" t="s">
        <v>37</v>
      </c>
      <c r="H49" s="92" t="s">
        <v>37</v>
      </c>
      <c r="I49" s="92" t="s">
        <v>37</v>
      </c>
      <c r="J49" s="92" t="s">
        <v>37</v>
      </c>
      <c r="K49" s="92" t="s">
        <v>37</v>
      </c>
      <c r="L49" s="92" t="s">
        <v>37</v>
      </c>
      <c r="M49" s="92" t="s">
        <v>37</v>
      </c>
      <c r="N49" s="92" t="s">
        <v>37</v>
      </c>
      <c r="O49" s="92">
        <v>18</v>
      </c>
      <c r="P49" s="92">
        <v>18</v>
      </c>
      <c r="Q49" s="92">
        <v>21</v>
      </c>
      <c r="R49" s="92">
        <v>16</v>
      </c>
      <c r="S49" s="92">
        <v>53</v>
      </c>
      <c r="T49" s="92">
        <v>47</v>
      </c>
      <c r="U49" s="92">
        <v>8</v>
      </c>
      <c r="V49" s="92">
        <v>1</v>
      </c>
      <c r="W49" s="92">
        <v>20</v>
      </c>
      <c r="X49" s="92">
        <v>17</v>
      </c>
      <c r="Y49" s="92">
        <v>17</v>
      </c>
      <c r="Z49" s="92">
        <v>16</v>
      </c>
      <c r="AA49" s="92">
        <v>18</v>
      </c>
      <c r="AB49" s="92">
        <v>17</v>
      </c>
      <c r="AC49" s="92">
        <v>19</v>
      </c>
      <c r="AD49" s="92">
        <v>18</v>
      </c>
      <c r="AE49" s="92" t="s">
        <v>37</v>
      </c>
      <c r="AF49" s="92" t="s">
        <v>37</v>
      </c>
      <c r="AG49" s="92" t="s">
        <v>37</v>
      </c>
      <c r="AH49" s="92">
        <v>19</v>
      </c>
      <c r="AI49" s="92">
        <v>18</v>
      </c>
      <c r="AJ49" s="92">
        <v>13</v>
      </c>
      <c r="AK49" s="92">
        <v>11</v>
      </c>
      <c r="AL49" s="92" t="s">
        <v>37</v>
      </c>
      <c r="AM49" s="92">
        <v>19</v>
      </c>
      <c r="AN49" s="92" t="s">
        <v>37</v>
      </c>
      <c r="AO49" s="92" t="s">
        <v>37</v>
      </c>
      <c r="AP49" s="92" t="s">
        <v>37</v>
      </c>
      <c r="AQ49" s="92" t="s">
        <v>37</v>
      </c>
      <c r="AR49" s="92" t="s">
        <v>37</v>
      </c>
      <c r="AS49" s="92">
        <v>20</v>
      </c>
      <c r="AT49" s="25"/>
      <c r="AU49" s="25"/>
      <c r="AV49" s="25"/>
    </row>
    <row r="50" spans="1:48" s="98" customFormat="1" ht="20.149999999999999" customHeight="1" x14ac:dyDescent="0.5">
      <c r="A50" s="105"/>
      <c r="B50" s="104" t="s">
        <v>38</v>
      </c>
      <c r="C50" s="92" t="s">
        <v>37</v>
      </c>
      <c r="D50" s="92" t="s">
        <v>37</v>
      </c>
      <c r="E50" s="92" t="s">
        <v>37</v>
      </c>
      <c r="F50" s="92" t="s">
        <v>37</v>
      </c>
      <c r="G50" s="92" t="s">
        <v>37</v>
      </c>
      <c r="H50" s="92" t="s">
        <v>37</v>
      </c>
      <c r="I50" s="92" t="s">
        <v>37</v>
      </c>
      <c r="J50" s="92">
        <v>36</v>
      </c>
      <c r="K50" s="92" t="s">
        <v>37</v>
      </c>
      <c r="L50" s="92" t="s">
        <v>37</v>
      </c>
      <c r="M50" s="92" t="s">
        <v>37</v>
      </c>
      <c r="N50" s="92" t="s">
        <v>37</v>
      </c>
      <c r="O50" s="92" t="s">
        <v>37</v>
      </c>
      <c r="P50" s="92" t="s">
        <v>37</v>
      </c>
      <c r="Q50" s="92" t="s">
        <v>37</v>
      </c>
      <c r="R50" s="92" t="s">
        <v>37</v>
      </c>
      <c r="S50" s="92" t="s">
        <v>37</v>
      </c>
      <c r="T50" s="92" t="s">
        <v>37</v>
      </c>
      <c r="U50" s="92" t="s">
        <v>37</v>
      </c>
      <c r="V50" s="92" t="s">
        <v>37</v>
      </c>
      <c r="W50" s="92" t="s">
        <v>37</v>
      </c>
      <c r="X50" s="92" t="s">
        <v>37</v>
      </c>
      <c r="Y50" s="92" t="s">
        <v>37</v>
      </c>
      <c r="Z50" s="92" t="s">
        <v>37</v>
      </c>
      <c r="AA50" s="92" t="s">
        <v>37</v>
      </c>
      <c r="AB50" s="92" t="s">
        <v>37</v>
      </c>
      <c r="AC50" s="92" t="s">
        <v>37</v>
      </c>
      <c r="AD50" s="92" t="s">
        <v>37</v>
      </c>
      <c r="AE50" s="92" t="s">
        <v>37</v>
      </c>
      <c r="AF50" s="92" t="s">
        <v>37</v>
      </c>
      <c r="AG50" s="92" t="s">
        <v>37</v>
      </c>
      <c r="AH50" s="92" t="s">
        <v>37</v>
      </c>
      <c r="AI50" s="92" t="s">
        <v>37</v>
      </c>
      <c r="AJ50" s="92" t="s">
        <v>37</v>
      </c>
      <c r="AK50" s="92" t="s">
        <v>37</v>
      </c>
      <c r="AL50" s="92" t="s">
        <v>37</v>
      </c>
      <c r="AM50" s="92" t="s">
        <v>37</v>
      </c>
      <c r="AN50" s="92">
        <v>36</v>
      </c>
      <c r="AO50" s="92" t="s">
        <v>37</v>
      </c>
      <c r="AP50" s="92" t="s">
        <v>37</v>
      </c>
      <c r="AQ50" s="92" t="s">
        <v>37</v>
      </c>
      <c r="AR50" s="92" t="s">
        <v>37</v>
      </c>
      <c r="AS50" s="92" t="s">
        <v>37</v>
      </c>
      <c r="AT50" s="25"/>
      <c r="AU50" s="25"/>
      <c r="AV50" s="25"/>
    </row>
    <row r="51" spans="1:48" s="98" customFormat="1" ht="20.149999999999999" customHeight="1" x14ac:dyDescent="0.5">
      <c r="A51" s="103" t="s">
        <v>62</v>
      </c>
      <c r="B51" s="104" t="s">
        <v>36</v>
      </c>
      <c r="C51" s="92" t="s">
        <v>37</v>
      </c>
      <c r="D51" s="92" t="s">
        <v>37</v>
      </c>
      <c r="E51" s="92" t="s">
        <v>37</v>
      </c>
      <c r="F51" s="92" t="s">
        <v>37</v>
      </c>
      <c r="G51" s="92" t="s">
        <v>37</v>
      </c>
      <c r="H51" s="92" t="s">
        <v>37</v>
      </c>
      <c r="I51" s="92" t="s">
        <v>37</v>
      </c>
      <c r="J51" s="92">
        <v>5</v>
      </c>
      <c r="K51" s="92" t="s">
        <v>37</v>
      </c>
      <c r="L51" s="92" t="s">
        <v>37</v>
      </c>
      <c r="M51" s="92" t="s">
        <v>37</v>
      </c>
      <c r="N51" s="92" t="s">
        <v>37</v>
      </c>
      <c r="O51" s="92">
        <v>21</v>
      </c>
      <c r="P51" s="92">
        <v>21</v>
      </c>
      <c r="Q51" s="92">
        <v>18</v>
      </c>
      <c r="R51" s="92">
        <v>26</v>
      </c>
      <c r="S51" s="92">
        <v>78</v>
      </c>
      <c r="T51" s="92">
        <v>68</v>
      </c>
      <c r="U51" s="92">
        <v>10</v>
      </c>
      <c r="V51" s="92">
        <v>5</v>
      </c>
      <c r="W51" s="92">
        <v>19</v>
      </c>
      <c r="X51" s="92">
        <v>19</v>
      </c>
      <c r="Y51" s="92">
        <v>20</v>
      </c>
      <c r="Z51" s="92">
        <v>20</v>
      </c>
      <c r="AA51" s="92">
        <v>19</v>
      </c>
      <c r="AB51" s="92">
        <v>19</v>
      </c>
      <c r="AC51" s="92">
        <v>20</v>
      </c>
      <c r="AD51" s="92">
        <v>20</v>
      </c>
      <c r="AE51" s="92" t="s">
        <v>37</v>
      </c>
      <c r="AF51" s="92" t="s">
        <v>37</v>
      </c>
      <c r="AG51" s="92" t="s">
        <v>37</v>
      </c>
      <c r="AH51" s="92">
        <v>21</v>
      </c>
      <c r="AI51" s="92">
        <v>21</v>
      </c>
      <c r="AJ51" s="92">
        <v>17</v>
      </c>
      <c r="AK51" s="92">
        <v>17</v>
      </c>
      <c r="AL51" s="92">
        <v>2</v>
      </c>
      <c r="AM51" s="92">
        <v>22</v>
      </c>
      <c r="AN51" s="92">
        <v>27</v>
      </c>
      <c r="AO51" s="92" t="s">
        <v>37</v>
      </c>
      <c r="AP51" s="92" t="s">
        <v>37</v>
      </c>
      <c r="AQ51" s="92" t="s">
        <v>37</v>
      </c>
      <c r="AR51" s="92" t="s">
        <v>37</v>
      </c>
      <c r="AS51" s="92">
        <v>20</v>
      </c>
      <c r="AT51" s="25"/>
      <c r="AU51" s="25"/>
      <c r="AV51" s="25"/>
    </row>
    <row r="52" spans="1:48" s="98" customFormat="1" ht="20.149999999999999" customHeight="1" x14ac:dyDescent="0.5">
      <c r="A52" s="106"/>
      <c r="B52" s="104" t="s">
        <v>38</v>
      </c>
      <c r="C52" s="92" t="s">
        <v>37</v>
      </c>
      <c r="D52" s="92" t="s">
        <v>37</v>
      </c>
      <c r="E52" s="92" t="s">
        <v>37</v>
      </c>
      <c r="F52" s="92" t="s">
        <v>37</v>
      </c>
      <c r="G52" s="92" t="s">
        <v>37</v>
      </c>
      <c r="H52" s="92" t="s">
        <v>37</v>
      </c>
      <c r="I52" s="92" t="s">
        <v>37</v>
      </c>
      <c r="J52" s="92">
        <v>28</v>
      </c>
      <c r="K52" s="92" t="s">
        <v>37</v>
      </c>
      <c r="L52" s="92" t="s">
        <v>37</v>
      </c>
      <c r="M52" s="92" t="s">
        <v>37</v>
      </c>
      <c r="N52" s="92" t="s">
        <v>37</v>
      </c>
      <c r="O52" s="92" t="s">
        <v>40</v>
      </c>
      <c r="P52" s="92" t="s">
        <v>40</v>
      </c>
      <c r="Q52" s="92" t="s">
        <v>40</v>
      </c>
      <c r="R52" s="92" t="s">
        <v>40</v>
      </c>
      <c r="S52" s="92" t="s">
        <v>40</v>
      </c>
      <c r="T52" s="92" t="s">
        <v>40</v>
      </c>
      <c r="U52" s="92" t="s">
        <v>40</v>
      </c>
      <c r="V52" s="92" t="s">
        <v>40</v>
      </c>
      <c r="W52" s="92" t="s">
        <v>40</v>
      </c>
      <c r="X52" s="92" t="s">
        <v>40</v>
      </c>
      <c r="Y52" s="92" t="s">
        <v>40</v>
      </c>
      <c r="Z52" s="92" t="s">
        <v>40</v>
      </c>
      <c r="AA52" s="92" t="s">
        <v>40</v>
      </c>
      <c r="AB52" s="92" t="s">
        <v>37</v>
      </c>
      <c r="AC52" s="92" t="s">
        <v>37</v>
      </c>
      <c r="AD52" s="92" t="s">
        <v>37</v>
      </c>
      <c r="AE52" s="92" t="s">
        <v>37</v>
      </c>
      <c r="AF52" s="92" t="s">
        <v>37</v>
      </c>
      <c r="AG52" s="92" t="s">
        <v>37</v>
      </c>
      <c r="AH52" s="92" t="s">
        <v>37</v>
      </c>
      <c r="AI52" s="92" t="s">
        <v>37</v>
      </c>
      <c r="AJ52" s="92" t="s">
        <v>37</v>
      </c>
      <c r="AK52" s="92" t="s">
        <v>37</v>
      </c>
      <c r="AL52" s="92" t="s">
        <v>37</v>
      </c>
      <c r="AM52" s="92" t="s">
        <v>37</v>
      </c>
      <c r="AN52" s="92" t="s">
        <v>37</v>
      </c>
      <c r="AO52" s="92" t="s">
        <v>37</v>
      </c>
      <c r="AP52" s="92" t="s">
        <v>37</v>
      </c>
      <c r="AQ52" s="92" t="s">
        <v>37</v>
      </c>
      <c r="AR52" s="92" t="s">
        <v>37</v>
      </c>
      <c r="AS52" s="92" t="s">
        <v>37</v>
      </c>
      <c r="AT52" s="25"/>
      <c r="AU52" s="25"/>
      <c r="AV52" s="25"/>
    </row>
    <row r="53" spans="1:48" s="98" customFormat="1" ht="20.149999999999999" customHeight="1" x14ac:dyDescent="0.5">
      <c r="A53" s="103" t="s">
        <v>63</v>
      </c>
      <c r="B53" s="104" t="s">
        <v>36</v>
      </c>
      <c r="C53" s="92" t="s">
        <v>37</v>
      </c>
      <c r="D53" s="92" t="s">
        <v>37</v>
      </c>
      <c r="E53" s="92" t="s">
        <v>37</v>
      </c>
      <c r="F53" s="92" t="s">
        <v>37</v>
      </c>
      <c r="G53" s="92" t="s">
        <v>37</v>
      </c>
      <c r="H53" s="92" t="s">
        <v>37</v>
      </c>
      <c r="I53" s="92" t="s">
        <v>37</v>
      </c>
      <c r="J53" s="92" t="s">
        <v>37</v>
      </c>
      <c r="K53" s="92" t="s">
        <v>37</v>
      </c>
      <c r="L53" s="92" t="s">
        <v>37</v>
      </c>
      <c r="M53" s="92" t="s">
        <v>37</v>
      </c>
      <c r="N53" s="92" t="s">
        <v>37</v>
      </c>
      <c r="O53" s="92" t="s">
        <v>37</v>
      </c>
      <c r="P53" s="92" t="s">
        <v>37</v>
      </c>
      <c r="Q53" s="92" t="s">
        <v>37</v>
      </c>
      <c r="R53" s="92" t="s">
        <v>37</v>
      </c>
      <c r="S53" s="92" t="s">
        <v>37</v>
      </c>
      <c r="T53" s="92" t="s">
        <v>37</v>
      </c>
      <c r="U53" s="92" t="s">
        <v>37</v>
      </c>
      <c r="V53" s="92" t="s">
        <v>37</v>
      </c>
      <c r="W53" s="92" t="s">
        <v>37</v>
      </c>
      <c r="X53" s="92" t="s">
        <v>37</v>
      </c>
      <c r="Y53" s="92" t="s">
        <v>37</v>
      </c>
      <c r="Z53" s="92" t="s">
        <v>37</v>
      </c>
      <c r="AA53" s="92" t="s">
        <v>37</v>
      </c>
      <c r="AB53" s="92" t="s">
        <v>37</v>
      </c>
      <c r="AC53" s="92" t="s">
        <v>37</v>
      </c>
      <c r="AD53" s="92" t="s">
        <v>37</v>
      </c>
      <c r="AE53" s="92" t="s">
        <v>37</v>
      </c>
      <c r="AF53" s="92" t="s">
        <v>37</v>
      </c>
      <c r="AG53" s="92" t="s">
        <v>37</v>
      </c>
      <c r="AH53" s="92" t="s">
        <v>37</v>
      </c>
      <c r="AI53" s="92" t="s">
        <v>37</v>
      </c>
      <c r="AJ53" s="92" t="s">
        <v>37</v>
      </c>
      <c r="AK53" s="92" t="s">
        <v>37</v>
      </c>
      <c r="AL53" s="92" t="s">
        <v>37</v>
      </c>
      <c r="AM53" s="92" t="s">
        <v>37</v>
      </c>
      <c r="AN53" s="92" t="s">
        <v>37</v>
      </c>
      <c r="AO53" s="92" t="s">
        <v>37</v>
      </c>
      <c r="AP53" s="92" t="s">
        <v>37</v>
      </c>
      <c r="AQ53" s="92" t="s">
        <v>37</v>
      </c>
      <c r="AR53" s="92" t="s">
        <v>37</v>
      </c>
      <c r="AS53" s="92" t="s">
        <v>37</v>
      </c>
      <c r="AT53" s="25"/>
      <c r="AU53" s="25"/>
      <c r="AV53" s="25"/>
    </row>
    <row r="54" spans="1:48" s="98" customFormat="1" ht="20.149999999999999" customHeight="1" x14ac:dyDescent="0.5">
      <c r="A54" s="106"/>
      <c r="B54" s="104" t="s">
        <v>38</v>
      </c>
      <c r="C54" s="92" t="s">
        <v>37</v>
      </c>
      <c r="D54" s="92" t="s">
        <v>37</v>
      </c>
      <c r="E54" s="92" t="s">
        <v>37</v>
      </c>
      <c r="F54" s="92" t="s">
        <v>37</v>
      </c>
      <c r="G54" s="92" t="s">
        <v>37</v>
      </c>
      <c r="H54" s="92" t="s">
        <v>37</v>
      </c>
      <c r="I54" s="92" t="s">
        <v>37</v>
      </c>
      <c r="J54" s="92">
        <v>42</v>
      </c>
      <c r="K54" s="92" t="s">
        <v>37</v>
      </c>
      <c r="L54" s="92" t="s">
        <v>37</v>
      </c>
      <c r="M54" s="92" t="s">
        <v>37</v>
      </c>
      <c r="N54" s="92">
        <v>1</v>
      </c>
      <c r="O54" s="92">
        <v>13</v>
      </c>
      <c r="P54" s="92">
        <v>14</v>
      </c>
      <c r="Q54" s="92">
        <v>16</v>
      </c>
      <c r="R54" s="92">
        <v>19</v>
      </c>
      <c r="S54" s="92">
        <v>130</v>
      </c>
      <c r="T54" s="92">
        <v>121</v>
      </c>
      <c r="U54" s="92">
        <v>49</v>
      </c>
      <c r="V54" s="92">
        <v>16</v>
      </c>
      <c r="W54" s="92">
        <v>14</v>
      </c>
      <c r="X54" s="92">
        <v>15</v>
      </c>
      <c r="Y54" s="92">
        <v>15</v>
      </c>
      <c r="Z54" s="92">
        <v>21</v>
      </c>
      <c r="AA54" s="92">
        <v>14</v>
      </c>
      <c r="AB54" s="92">
        <v>14</v>
      </c>
      <c r="AC54" s="92">
        <v>16</v>
      </c>
      <c r="AD54" s="92">
        <v>18</v>
      </c>
      <c r="AE54" s="92" t="s">
        <v>37</v>
      </c>
      <c r="AF54" s="92" t="s">
        <v>37</v>
      </c>
      <c r="AG54" s="92" t="s">
        <v>37</v>
      </c>
      <c r="AH54" s="92">
        <v>22</v>
      </c>
      <c r="AI54" s="92">
        <v>19</v>
      </c>
      <c r="AJ54" s="92">
        <v>11</v>
      </c>
      <c r="AK54" s="92">
        <v>11</v>
      </c>
      <c r="AL54" s="92">
        <v>1</v>
      </c>
      <c r="AM54" s="92">
        <v>21</v>
      </c>
      <c r="AN54" s="92">
        <v>24</v>
      </c>
      <c r="AO54" s="92" t="s">
        <v>37</v>
      </c>
      <c r="AP54" s="92" t="s">
        <v>37</v>
      </c>
      <c r="AQ54" s="92" t="s">
        <v>37</v>
      </c>
      <c r="AR54" s="92" t="s">
        <v>37</v>
      </c>
      <c r="AS54" s="92">
        <v>17</v>
      </c>
      <c r="AT54" s="25"/>
      <c r="AU54" s="25"/>
      <c r="AV54" s="25"/>
    </row>
    <row r="55" spans="1:48" s="98" customFormat="1" ht="20.149999999999999" customHeight="1" x14ac:dyDescent="0.5">
      <c r="A55" s="103" t="s">
        <v>64</v>
      </c>
      <c r="B55" s="104" t="s">
        <v>36</v>
      </c>
      <c r="C55" s="92" t="s">
        <v>37</v>
      </c>
      <c r="D55" s="92" t="s">
        <v>37</v>
      </c>
      <c r="E55" s="92" t="s">
        <v>37</v>
      </c>
      <c r="F55" s="92" t="s">
        <v>37</v>
      </c>
      <c r="G55" s="92" t="s">
        <v>37</v>
      </c>
      <c r="H55" s="92" t="s">
        <v>37</v>
      </c>
      <c r="I55" s="92" t="s">
        <v>37</v>
      </c>
      <c r="J55" s="92" t="s">
        <v>37</v>
      </c>
      <c r="K55" s="92" t="s">
        <v>37</v>
      </c>
      <c r="L55" s="92" t="s">
        <v>37</v>
      </c>
      <c r="M55" s="92" t="s">
        <v>37</v>
      </c>
      <c r="N55" s="92" t="s">
        <v>37</v>
      </c>
      <c r="O55" s="92" t="s">
        <v>37</v>
      </c>
      <c r="P55" s="92" t="s">
        <v>37</v>
      </c>
      <c r="Q55" s="92" t="s">
        <v>37</v>
      </c>
      <c r="R55" s="92" t="s">
        <v>37</v>
      </c>
      <c r="S55" s="92" t="s">
        <v>37</v>
      </c>
      <c r="T55" s="92" t="s">
        <v>37</v>
      </c>
      <c r="U55" s="92" t="s">
        <v>37</v>
      </c>
      <c r="V55" s="92" t="s">
        <v>37</v>
      </c>
      <c r="W55" s="92" t="s">
        <v>37</v>
      </c>
      <c r="X55" s="92" t="s">
        <v>37</v>
      </c>
      <c r="Y55" s="92" t="s">
        <v>37</v>
      </c>
      <c r="Z55" s="92" t="s">
        <v>37</v>
      </c>
      <c r="AA55" s="92" t="s">
        <v>37</v>
      </c>
      <c r="AB55" s="92" t="s">
        <v>37</v>
      </c>
      <c r="AC55" s="92" t="s">
        <v>37</v>
      </c>
      <c r="AD55" s="92" t="s">
        <v>37</v>
      </c>
      <c r="AE55" s="92" t="s">
        <v>37</v>
      </c>
      <c r="AF55" s="92" t="s">
        <v>37</v>
      </c>
      <c r="AG55" s="92" t="s">
        <v>37</v>
      </c>
      <c r="AH55" s="92" t="s">
        <v>37</v>
      </c>
      <c r="AI55" s="92" t="s">
        <v>37</v>
      </c>
      <c r="AJ55" s="92" t="s">
        <v>37</v>
      </c>
      <c r="AK55" s="92" t="s">
        <v>37</v>
      </c>
      <c r="AL55" s="92" t="s">
        <v>37</v>
      </c>
      <c r="AM55" s="92" t="s">
        <v>37</v>
      </c>
      <c r="AN55" s="92" t="s">
        <v>37</v>
      </c>
      <c r="AO55" s="92" t="s">
        <v>37</v>
      </c>
      <c r="AP55" s="92" t="s">
        <v>37</v>
      </c>
      <c r="AQ55" s="92" t="s">
        <v>37</v>
      </c>
      <c r="AR55" s="92" t="s">
        <v>37</v>
      </c>
      <c r="AS55" s="92" t="s">
        <v>37</v>
      </c>
      <c r="AT55" s="25"/>
      <c r="AU55" s="25"/>
      <c r="AV55" s="25"/>
    </row>
    <row r="56" spans="1:48" s="98" customFormat="1" ht="20.149999999999999" customHeight="1" x14ac:dyDescent="0.5">
      <c r="A56" s="106"/>
      <c r="B56" s="104" t="s">
        <v>38</v>
      </c>
      <c r="C56" s="92" t="s">
        <v>37</v>
      </c>
      <c r="D56" s="92" t="s">
        <v>37</v>
      </c>
      <c r="E56" s="92" t="s">
        <v>37</v>
      </c>
      <c r="F56" s="92" t="s">
        <v>37</v>
      </c>
      <c r="G56" s="92" t="s">
        <v>37</v>
      </c>
      <c r="H56" s="92" t="s">
        <v>37</v>
      </c>
      <c r="I56" s="92" t="s">
        <v>37</v>
      </c>
      <c r="J56" s="92">
        <v>13</v>
      </c>
      <c r="K56" s="92" t="s">
        <v>37</v>
      </c>
      <c r="L56" s="92" t="s">
        <v>37</v>
      </c>
      <c r="M56" s="92" t="s">
        <v>37</v>
      </c>
      <c r="N56" s="92" t="s">
        <v>37</v>
      </c>
      <c r="O56" s="92">
        <v>14</v>
      </c>
      <c r="P56" s="92">
        <v>14</v>
      </c>
      <c r="Q56" s="92">
        <v>15</v>
      </c>
      <c r="R56" s="92">
        <v>16</v>
      </c>
      <c r="S56" s="92">
        <v>23</v>
      </c>
      <c r="T56" s="92">
        <v>18</v>
      </c>
      <c r="U56" s="92" t="s">
        <v>37</v>
      </c>
      <c r="V56" s="92" t="s">
        <v>37</v>
      </c>
      <c r="W56" s="92">
        <v>12</v>
      </c>
      <c r="X56" s="92">
        <v>13</v>
      </c>
      <c r="Y56" s="92">
        <v>13</v>
      </c>
      <c r="Z56" s="92">
        <v>15</v>
      </c>
      <c r="AA56" s="92">
        <v>12</v>
      </c>
      <c r="AB56" s="92">
        <v>13</v>
      </c>
      <c r="AC56" s="92">
        <v>13</v>
      </c>
      <c r="AD56" s="92">
        <v>18</v>
      </c>
      <c r="AE56" s="92" t="s">
        <v>37</v>
      </c>
      <c r="AF56" s="92" t="s">
        <v>37</v>
      </c>
      <c r="AG56" s="92" t="s">
        <v>37</v>
      </c>
      <c r="AH56" s="92">
        <v>23</v>
      </c>
      <c r="AI56" s="92">
        <v>14</v>
      </c>
      <c r="AJ56" s="92">
        <v>8</v>
      </c>
      <c r="AK56" s="92">
        <v>9</v>
      </c>
      <c r="AL56" s="92">
        <v>3</v>
      </c>
      <c r="AM56" s="92">
        <v>19</v>
      </c>
      <c r="AN56" s="92">
        <v>14</v>
      </c>
      <c r="AO56" s="92" t="s">
        <v>37</v>
      </c>
      <c r="AP56" s="92" t="s">
        <v>37</v>
      </c>
      <c r="AQ56" s="92" t="s">
        <v>37</v>
      </c>
      <c r="AR56" s="92" t="s">
        <v>37</v>
      </c>
      <c r="AS56" s="92">
        <v>18</v>
      </c>
      <c r="AT56" s="25"/>
      <c r="AU56" s="25"/>
      <c r="AV56" s="25"/>
    </row>
    <row r="57" spans="1:48" s="7" customFormat="1" ht="12.75" customHeight="1" x14ac:dyDescent="0.5">
      <c r="A57" s="107" t="s">
        <v>65</v>
      </c>
      <c r="B57" s="108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</row>
    <row r="58" spans="1:48" s="7" customFormat="1" ht="16" x14ac:dyDescent="0.5">
      <c r="A58" s="110"/>
      <c r="B58" s="111"/>
      <c r="C58" s="112"/>
      <c r="D58" s="112"/>
      <c r="E58" s="3"/>
      <c r="F58" s="113"/>
      <c r="G58" s="112"/>
      <c r="H58" s="112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</row>
    <row r="59" spans="1:48" s="7" customFormat="1" ht="14.25" customHeight="1" x14ac:dyDescent="0.3">
      <c r="A59" s="114"/>
      <c r="B59" s="11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</row>
    <row r="60" spans="1:48" s="7" customFormat="1" ht="14.25" customHeight="1" x14ac:dyDescent="0.3">
      <c r="A60" s="114"/>
      <c r="B60" s="11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</row>
    <row r="61" spans="1:48" s="7" customFormat="1" ht="14.25" customHeight="1" x14ac:dyDescent="0.3">
      <c r="A61" s="114"/>
      <c r="B61" s="11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</row>
    <row r="62" spans="1:48" s="7" customFormat="1" ht="14.25" customHeight="1" x14ac:dyDescent="0.3">
      <c r="A62" s="114"/>
      <c r="B62" s="11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</row>
    <row r="63" spans="1:48" s="7" customFormat="1" ht="14.25" customHeight="1" x14ac:dyDescent="0.3">
      <c r="A63" s="114"/>
      <c r="B63" s="11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</row>
    <row r="64" spans="1:48" ht="12" customHeight="1" x14ac:dyDescent="0.25">
      <c r="A64" s="116"/>
      <c r="B64" s="117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</row>
    <row r="65" spans="1:48" ht="12" customHeight="1" x14ac:dyDescent="0.25">
      <c r="A65" s="116"/>
      <c r="B65" s="117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</row>
    <row r="66" spans="1:48" ht="12" customHeight="1" x14ac:dyDescent="0.25">
      <c r="A66" s="116"/>
      <c r="B66" s="117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</row>
    <row r="67" spans="1:48" ht="12" customHeight="1" x14ac:dyDescent="0.25">
      <c r="A67" s="116"/>
      <c r="B67" s="117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</row>
  </sheetData>
  <mergeCells count="88">
    <mergeCell ref="A49:A50"/>
    <mergeCell ref="A51:A52"/>
    <mergeCell ref="A53:A54"/>
    <mergeCell ref="A55:A56"/>
    <mergeCell ref="A37:A38"/>
    <mergeCell ref="A39:A40"/>
    <mergeCell ref="A41:A42"/>
    <mergeCell ref="A43:A44"/>
    <mergeCell ref="A45:A46"/>
    <mergeCell ref="A47:A48"/>
    <mergeCell ref="A23:A24"/>
    <mergeCell ref="A25:A26"/>
    <mergeCell ref="A27:A28"/>
    <mergeCell ref="A29:A30"/>
    <mergeCell ref="A33:A34"/>
    <mergeCell ref="A35:A36"/>
    <mergeCell ref="A11:A12"/>
    <mergeCell ref="A13:A14"/>
    <mergeCell ref="A15:A16"/>
    <mergeCell ref="A17:A18"/>
    <mergeCell ref="A19:A20"/>
    <mergeCell ref="A21:A22"/>
    <mergeCell ref="P5:P6"/>
    <mergeCell ref="Q5:Q6"/>
    <mergeCell ref="S5:S6"/>
    <mergeCell ref="T5:T6"/>
    <mergeCell ref="A7:A8"/>
    <mergeCell ref="A9:A10"/>
    <mergeCell ref="O4:Q4"/>
    <mergeCell ref="R4:R6"/>
    <mergeCell ref="S4:T4"/>
    <mergeCell ref="U4:U6"/>
    <mergeCell ref="C5:C6"/>
    <mergeCell ref="D5:D6"/>
    <mergeCell ref="E5:E6"/>
    <mergeCell ref="G5:G6"/>
    <mergeCell ref="H5:H6"/>
    <mergeCell ref="O5:O6"/>
    <mergeCell ref="AR3:AR6"/>
    <mergeCell ref="AS3:AS6"/>
    <mergeCell ref="C4:E4"/>
    <mergeCell ref="F4:F6"/>
    <mergeCell ref="G4:H4"/>
    <mergeCell ref="I4:I6"/>
    <mergeCell ref="K4:K6"/>
    <mergeCell ref="L4:L6"/>
    <mergeCell ref="M4:M6"/>
    <mergeCell ref="N4:N6"/>
    <mergeCell ref="AL3:AL6"/>
    <mergeCell ref="AM3:AM6"/>
    <mergeCell ref="AN3:AN6"/>
    <mergeCell ref="AO3:AO6"/>
    <mergeCell ref="AP3:AP6"/>
    <mergeCell ref="AQ3:AQ6"/>
    <mergeCell ref="AF3:AF6"/>
    <mergeCell ref="AG3:AG6"/>
    <mergeCell ref="AH3:AH6"/>
    <mergeCell ref="AI3:AI6"/>
    <mergeCell ref="AJ3:AJ6"/>
    <mergeCell ref="AK3:AK6"/>
    <mergeCell ref="Z3:Z6"/>
    <mergeCell ref="AA3:AA6"/>
    <mergeCell ref="AB3:AB6"/>
    <mergeCell ref="AC3:AC6"/>
    <mergeCell ref="AD3:AD6"/>
    <mergeCell ref="AE3:AE6"/>
    <mergeCell ref="AQ2:AR2"/>
    <mergeCell ref="C3:F3"/>
    <mergeCell ref="G3:I3"/>
    <mergeCell ref="J3:J6"/>
    <mergeCell ref="K3:M3"/>
    <mergeCell ref="O3:R3"/>
    <mergeCell ref="V3:V6"/>
    <mergeCell ref="W3:W6"/>
    <mergeCell ref="X3:X6"/>
    <mergeCell ref="Y3:Y6"/>
    <mergeCell ref="AA2:AD2"/>
    <mergeCell ref="AE2:AG2"/>
    <mergeCell ref="AH2:AI2"/>
    <mergeCell ref="AJ2:AL2"/>
    <mergeCell ref="AM2:AN2"/>
    <mergeCell ref="AO2:AP2"/>
    <mergeCell ref="C2:F2"/>
    <mergeCell ref="G2:J2"/>
    <mergeCell ref="K2:N2"/>
    <mergeCell ref="O2:R2"/>
    <mergeCell ref="S2:V2"/>
    <mergeCell ref="W2:Z2"/>
  </mergeCells>
  <phoneticPr fontId="3"/>
  <pageMargins left="0.39370078740157483" right="0.23622047244094491" top="0.98425196850393704" bottom="0.23622047244094491" header="0" footer="0"/>
  <pageSetup paperSize="9" scale="41" orientation="landscape" r:id="rId1"/>
  <headerFooter alignWithMargins="0"/>
  <rowBreaks count="4" manualBreakCount="4">
    <brk id="30" min="55878" max="31" man="1"/>
    <brk id="34" min="57226" max="35" man="1"/>
    <brk id="38" min="39362" max="39" man="1"/>
    <brk id="11194" min="29" max="335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76"/>
  <sheetViews>
    <sheetView showGridLines="0" view="pageBreakPreview" zoomScale="80" zoomScaleNormal="100" zoomScaleSheetLayoutView="80" workbookViewId="0">
      <pane xSplit="2" ySplit="9" topLeftCell="C19" activePane="bottomRight" state="frozen"/>
      <selection activeCell="J31" sqref="J31"/>
      <selection pane="topRight" activeCell="J31" sqref="J31"/>
      <selection pane="bottomLeft" activeCell="J31" sqref="J31"/>
      <selection pane="bottomRight" activeCell="J31" sqref="J31"/>
    </sheetView>
  </sheetViews>
  <sheetFormatPr defaultColWidth="9" defaultRowHeight="11.5" x14ac:dyDescent="0.25"/>
  <cols>
    <col min="1" max="1" width="17.453125" style="120" customWidth="1"/>
    <col min="2" max="3" width="10.453125" style="121" customWidth="1"/>
    <col min="4" max="4" width="10.36328125" style="119" customWidth="1"/>
    <col min="5" max="6" width="9" style="119"/>
    <col min="7" max="7" width="11.26953125" style="119" customWidth="1"/>
    <col min="8" max="16384" width="9" style="119"/>
  </cols>
  <sheetData>
    <row r="1" spans="1:18" s="98" customFormat="1" ht="18" customHeight="1" x14ac:dyDescent="0.5">
      <c r="A1" s="122" t="s">
        <v>66</v>
      </c>
      <c r="B1" s="123"/>
      <c r="C1" s="123"/>
      <c r="D1" s="124"/>
      <c r="E1" s="125"/>
      <c r="F1" s="125"/>
      <c r="G1" s="125"/>
      <c r="H1" s="125"/>
      <c r="I1" s="125"/>
      <c r="J1" s="125"/>
      <c r="K1" s="125"/>
      <c r="L1" s="125"/>
      <c r="M1" s="125"/>
      <c r="N1" s="5" t="s">
        <v>1</v>
      </c>
      <c r="O1" s="124"/>
      <c r="P1" s="25"/>
      <c r="Q1" s="25"/>
      <c r="R1" s="25"/>
    </row>
    <row r="2" spans="1:18" s="98" customFormat="1" ht="37.5" customHeight="1" x14ac:dyDescent="0.5">
      <c r="A2" s="126"/>
      <c r="B2" s="127"/>
      <c r="C2" s="31" t="s">
        <v>67</v>
      </c>
      <c r="D2" s="128"/>
      <c r="E2" s="129"/>
      <c r="F2" s="130" t="s">
        <v>68</v>
      </c>
      <c r="G2" s="128"/>
      <c r="H2" s="128"/>
      <c r="I2" s="128"/>
      <c r="J2" s="128"/>
      <c r="K2" s="128"/>
      <c r="L2" s="128"/>
      <c r="M2" s="128"/>
      <c r="N2" s="128"/>
      <c r="O2" s="129"/>
      <c r="P2" s="25"/>
      <c r="Q2" s="25"/>
      <c r="R2" s="25"/>
    </row>
    <row r="3" spans="1:18" s="98" customFormat="1" ht="13.5" customHeight="1" x14ac:dyDescent="0.5">
      <c r="A3" s="131"/>
      <c r="B3" s="132"/>
      <c r="C3" s="133"/>
      <c r="D3" s="66" t="s">
        <v>69</v>
      </c>
      <c r="E3" s="134" t="s">
        <v>70</v>
      </c>
      <c r="F3" s="135"/>
      <c r="G3" s="136" t="s">
        <v>71</v>
      </c>
      <c r="H3" s="10" t="s">
        <v>72</v>
      </c>
      <c r="I3" s="10" t="s">
        <v>73</v>
      </c>
      <c r="J3" s="10" t="s">
        <v>74</v>
      </c>
      <c r="K3" s="10" t="s">
        <v>75</v>
      </c>
      <c r="L3" s="10" t="s">
        <v>76</v>
      </c>
      <c r="M3" s="10" t="s">
        <v>77</v>
      </c>
      <c r="N3" s="10" t="s">
        <v>78</v>
      </c>
      <c r="O3" s="10" t="s">
        <v>79</v>
      </c>
      <c r="P3" s="25"/>
      <c r="Q3" s="25"/>
      <c r="R3" s="25"/>
    </row>
    <row r="4" spans="1:18" s="98" customFormat="1" ht="13.5" customHeight="1" x14ac:dyDescent="0.5">
      <c r="A4" s="131"/>
      <c r="B4" s="132"/>
      <c r="C4" s="137" t="s">
        <v>80</v>
      </c>
      <c r="D4" s="55"/>
      <c r="E4" s="17"/>
      <c r="F4" s="137" t="s">
        <v>80</v>
      </c>
      <c r="G4" s="138"/>
      <c r="H4" s="55"/>
      <c r="I4" s="55"/>
      <c r="J4" s="55"/>
      <c r="K4" s="55"/>
      <c r="L4" s="55"/>
      <c r="M4" s="55"/>
      <c r="N4" s="55"/>
      <c r="O4" s="55"/>
      <c r="P4" s="25"/>
      <c r="Q4" s="25"/>
      <c r="R4" s="25"/>
    </row>
    <row r="5" spans="1:18" s="98" customFormat="1" ht="13.5" customHeight="1" x14ac:dyDescent="0.5">
      <c r="A5" s="139"/>
      <c r="B5" s="140"/>
      <c r="C5" s="141"/>
      <c r="D5" s="62"/>
      <c r="E5" s="142"/>
      <c r="F5" s="143"/>
      <c r="G5" s="144"/>
      <c r="H5" s="62"/>
      <c r="I5" s="62"/>
      <c r="J5" s="62"/>
      <c r="K5" s="62"/>
      <c r="L5" s="62"/>
      <c r="M5" s="62"/>
      <c r="N5" s="62"/>
      <c r="O5" s="62"/>
      <c r="P5" s="25"/>
      <c r="Q5" s="25"/>
      <c r="R5" s="25"/>
    </row>
    <row r="6" spans="1:18" s="98" customFormat="1" ht="18" customHeight="1" x14ac:dyDescent="0.5">
      <c r="A6" s="145" t="s">
        <v>81</v>
      </c>
      <c r="B6" s="74" t="s">
        <v>82</v>
      </c>
      <c r="C6" s="74">
        <v>754241</v>
      </c>
      <c r="D6" s="74">
        <v>1518</v>
      </c>
      <c r="E6" s="74">
        <v>752723</v>
      </c>
      <c r="F6" s="74">
        <v>88907</v>
      </c>
      <c r="G6" s="74">
        <v>152</v>
      </c>
      <c r="H6" s="74">
        <v>23233</v>
      </c>
      <c r="I6" s="74">
        <v>21807</v>
      </c>
      <c r="J6" s="74">
        <v>18877</v>
      </c>
      <c r="K6" s="74">
        <v>12192</v>
      </c>
      <c r="L6" s="74">
        <v>7685</v>
      </c>
      <c r="M6" s="74">
        <v>3602</v>
      </c>
      <c r="N6" s="74">
        <v>1148</v>
      </c>
      <c r="O6" s="74">
        <v>211</v>
      </c>
      <c r="P6" s="25"/>
      <c r="Q6" s="25"/>
      <c r="R6" s="25"/>
    </row>
    <row r="7" spans="1:18" s="98" customFormat="1" ht="18" customHeight="1" x14ac:dyDescent="0.5">
      <c r="A7" s="146"/>
      <c r="B7" s="147" t="s">
        <v>83</v>
      </c>
      <c r="C7" s="148"/>
      <c r="D7" s="149">
        <v>2030</v>
      </c>
      <c r="E7" s="148"/>
      <c r="F7" s="148"/>
      <c r="G7" s="74">
        <v>1967</v>
      </c>
      <c r="H7" s="148"/>
      <c r="I7" s="148"/>
      <c r="J7" s="148"/>
      <c r="K7" s="148"/>
      <c r="L7" s="148"/>
      <c r="M7" s="148"/>
      <c r="N7" s="148"/>
      <c r="O7" s="148"/>
      <c r="P7" s="25"/>
      <c r="Q7" s="25"/>
      <c r="R7" s="25"/>
    </row>
    <row r="8" spans="1:18" s="153" customFormat="1" ht="18" customHeight="1" x14ac:dyDescent="0.5">
      <c r="A8" s="150" t="s">
        <v>84</v>
      </c>
      <c r="B8" s="80" t="s">
        <v>82</v>
      </c>
      <c r="C8" s="80">
        <f>SUM(C10,C28)</f>
        <v>60944</v>
      </c>
      <c r="D8" s="80">
        <f>SUM(D10,D28)</f>
        <v>131</v>
      </c>
      <c r="E8" s="80">
        <f t="shared" ref="E8:O8" si="0">SUM(E10,E28)</f>
        <v>60813</v>
      </c>
      <c r="F8" s="80">
        <f>SUM(F10,F28)</f>
        <v>9356</v>
      </c>
      <c r="G8" s="80">
        <f t="shared" si="0"/>
        <v>4</v>
      </c>
      <c r="H8" s="80">
        <f t="shared" si="0"/>
        <v>2402</v>
      </c>
      <c r="I8" s="80">
        <f t="shared" si="0"/>
        <v>2235</v>
      </c>
      <c r="J8" s="80">
        <f t="shared" si="0"/>
        <v>1949</v>
      </c>
      <c r="K8" s="80">
        <f t="shared" si="0"/>
        <v>1350</v>
      </c>
      <c r="L8" s="80">
        <f t="shared" si="0"/>
        <v>857</v>
      </c>
      <c r="M8" s="80">
        <f t="shared" si="0"/>
        <v>391</v>
      </c>
      <c r="N8" s="80">
        <f t="shared" si="0"/>
        <v>151</v>
      </c>
      <c r="O8" s="151">
        <f t="shared" si="0"/>
        <v>17</v>
      </c>
      <c r="P8" s="152"/>
      <c r="Q8" s="152"/>
      <c r="R8" s="152"/>
    </row>
    <row r="9" spans="1:18" s="153" customFormat="1" ht="18" customHeight="1" x14ac:dyDescent="0.5">
      <c r="A9" s="154"/>
      <c r="B9" s="97" t="s">
        <v>83</v>
      </c>
      <c r="C9" s="155"/>
      <c r="D9" s="80">
        <f>SUM(D11,D29)</f>
        <v>293</v>
      </c>
      <c r="E9" s="156"/>
      <c r="F9" s="156"/>
      <c r="G9" s="80">
        <f>SUM(G11,G29)</f>
        <v>285</v>
      </c>
      <c r="H9" s="156"/>
      <c r="I9" s="156"/>
      <c r="J9" s="156"/>
      <c r="K9" s="156"/>
      <c r="L9" s="156"/>
      <c r="M9" s="156"/>
      <c r="N9" s="156"/>
      <c r="O9" s="157"/>
      <c r="P9" s="152"/>
      <c r="Q9" s="152"/>
      <c r="R9" s="152"/>
    </row>
    <row r="10" spans="1:18" s="98" customFormat="1" ht="18" customHeight="1" x14ac:dyDescent="0.5">
      <c r="A10" s="158" t="s">
        <v>41</v>
      </c>
      <c r="B10" s="101" t="s">
        <v>82</v>
      </c>
      <c r="C10" s="101">
        <f t="shared" ref="C10:O10" si="1">SUM(C12,C14,C16,C18,C20,C22,C24,C26)</f>
        <v>16415</v>
      </c>
      <c r="D10" s="87">
        <f t="shared" si="1"/>
        <v>26</v>
      </c>
      <c r="E10" s="87">
        <f t="shared" si="1"/>
        <v>16389</v>
      </c>
      <c r="F10" s="87">
        <f t="shared" si="1"/>
        <v>2289</v>
      </c>
      <c r="G10" s="87">
        <f t="shared" si="1"/>
        <v>2</v>
      </c>
      <c r="H10" s="87">
        <f t="shared" si="1"/>
        <v>665</v>
      </c>
      <c r="I10" s="87">
        <f t="shared" si="1"/>
        <v>521</v>
      </c>
      <c r="J10" s="87">
        <f t="shared" si="1"/>
        <v>449</v>
      </c>
      <c r="K10" s="87">
        <f t="shared" si="1"/>
        <v>306</v>
      </c>
      <c r="L10" s="87">
        <f t="shared" si="1"/>
        <v>206</v>
      </c>
      <c r="M10" s="87">
        <f t="shared" si="1"/>
        <v>102</v>
      </c>
      <c r="N10" s="87">
        <f t="shared" si="1"/>
        <v>34</v>
      </c>
      <c r="O10" s="159">
        <f t="shared" si="1"/>
        <v>4</v>
      </c>
      <c r="P10" s="25"/>
      <c r="Q10" s="25"/>
      <c r="R10" s="25"/>
    </row>
    <row r="11" spans="1:18" s="98" customFormat="1" ht="18" customHeight="1" x14ac:dyDescent="0.5">
      <c r="A11" s="160"/>
      <c r="B11" s="101" t="s">
        <v>83</v>
      </c>
      <c r="C11" s="161"/>
      <c r="D11" s="87">
        <f>SUM(D13,D15,D17,D19,D21,D23,D25,D27)</f>
        <v>81</v>
      </c>
      <c r="E11" s="162"/>
      <c r="F11" s="162"/>
      <c r="G11" s="87">
        <f>SUM(G13,G15,G17,G19,G21,G23,G25,G27)</f>
        <v>73</v>
      </c>
      <c r="H11" s="162"/>
      <c r="I11" s="162"/>
      <c r="J11" s="162"/>
      <c r="K11" s="162"/>
      <c r="L11" s="162"/>
      <c r="M11" s="162"/>
      <c r="N11" s="162"/>
      <c r="O11" s="163"/>
      <c r="P11" s="25"/>
      <c r="Q11" s="25"/>
      <c r="R11" s="25"/>
    </row>
    <row r="12" spans="1:18" s="98" customFormat="1" ht="18" customHeight="1" x14ac:dyDescent="0.5">
      <c r="A12" s="164" t="s">
        <v>42</v>
      </c>
      <c r="B12" s="104" t="s">
        <v>82</v>
      </c>
      <c r="C12" s="104">
        <f>IF(SUM(D12:E12)=0,"-",SUM(D12:E12))</f>
        <v>5366</v>
      </c>
      <c r="D12" s="92">
        <v>2</v>
      </c>
      <c r="E12" s="92">
        <v>5364</v>
      </c>
      <c r="F12" s="92">
        <f>IF(SUM(G12:O12)=0,"-",SUM(G12:O12))</f>
        <v>962</v>
      </c>
      <c r="G12" s="92">
        <v>2</v>
      </c>
      <c r="H12" s="92">
        <v>250</v>
      </c>
      <c r="I12" s="92">
        <v>208</v>
      </c>
      <c r="J12" s="92">
        <v>201</v>
      </c>
      <c r="K12" s="92">
        <v>138</v>
      </c>
      <c r="L12" s="92">
        <v>97</v>
      </c>
      <c r="M12" s="92">
        <v>51</v>
      </c>
      <c r="N12" s="92">
        <v>13</v>
      </c>
      <c r="O12" s="165">
        <v>2</v>
      </c>
      <c r="P12" s="25"/>
      <c r="Q12" s="25"/>
      <c r="R12" s="25"/>
    </row>
    <row r="13" spans="1:18" s="98" customFormat="1" ht="18" customHeight="1" x14ac:dyDescent="0.5">
      <c r="A13" s="166"/>
      <c r="B13" s="104" t="s">
        <v>83</v>
      </c>
      <c r="C13" s="167"/>
      <c r="D13" s="92">
        <v>27</v>
      </c>
      <c r="E13" s="168"/>
      <c r="F13" s="168"/>
      <c r="G13" s="92">
        <v>21</v>
      </c>
      <c r="H13" s="168"/>
      <c r="I13" s="168"/>
      <c r="J13" s="168"/>
      <c r="K13" s="168"/>
      <c r="L13" s="168"/>
      <c r="M13" s="168"/>
      <c r="N13" s="168"/>
      <c r="O13" s="168"/>
      <c r="P13" s="25"/>
      <c r="Q13" s="25"/>
      <c r="R13" s="25"/>
    </row>
    <row r="14" spans="1:18" s="98" customFormat="1" ht="18" customHeight="1" x14ac:dyDescent="0.5">
      <c r="A14" s="164" t="s">
        <v>43</v>
      </c>
      <c r="B14" s="104" t="s">
        <v>82</v>
      </c>
      <c r="C14" s="104">
        <f>IF(SUM(D14:E14)=0,"-",SUM(D14:E14))</f>
        <v>1289</v>
      </c>
      <c r="D14" s="92">
        <v>2</v>
      </c>
      <c r="E14" s="92">
        <v>1287</v>
      </c>
      <c r="F14" s="92">
        <f>IF(SUM(G14:O14)=0,"-",SUM(G14:O14))</f>
        <v>67</v>
      </c>
      <c r="G14" s="92" t="s">
        <v>40</v>
      </c>
      <c r="H14" s="92">
        <v>4</v>
      </c>
      <c r="I14" s="92">
        <v>6</v>
      </c>
      <c r="J14" s="92">
        <v>11</v>
      </c>
      <c r="K14" s="92">
        <v>17</v>
      </c>
      <c r="L14" s="92">
        <v>8</v>
      </c>
      <c r="M14" s="92">
        <v>12</v>
      </c>
      <c r="N14" s="92">
        <v>8</v>
      </c>
      <c r="O14" s="92">
        <v>1</v>
      </c>
      <c r="P14" s="25"/>
      <c r="Q14" s="25"/>
      <c r="R14" s="25"/>
    </row>
    <row r="15" spans="1:18" s="98" customFormat="1" ht="18" customHeight="1" x14ac:dyDescent="0.5">
      <c r="A15" s="166"/>
      <c r="B15" s="104" t="s">
        <v>83</v>
      </c>
      <c r="C15" s="167"/>
      <c r="D15" s="92">
        <v>10</v>
      </c>
      <c r="E15" s="167"/>
      <c r="F15" s="167"/>
      <c r="G15" s="92">
        <v>10</v>
      </c>
      <c r="H15" s="168"/>
      <c r="I15" s="168"/>
      <c r="J15" s="168"/>
      <c r="K15" s="168"/>
      <c r="L15" s="168"/>
      <c r="M15" s="168"/>
      <c r="N15" s="168"/>
      <c r="O15" s="168"/>
      <c r="P15" s="25"/>
      <c r="Q15" s="25"/>
      <c r="R15" s="25"/>
    </row>
    <row r="16" spans="1:18" s="98" customFormat="1" ht="18" customHeight="1" x14ac:dyDescent="0.5">
      <c r="A16" s="164" t="s">
        <v>44</v>
      </c>
      <c r="B16" s="104" t="s">
        <v>82</v>
      </c>
      <c r="C16" s="104">
        <f>IF(SUM(D16:E16)=0,"-",SUM(D16:E16))</f>
        <v>899</v>
      </c>
      <c r="D16" s="92">
        <v>3</v>
      </c>
      <c r="E16" s="92">
        <v>896</v>
      </c>
      <c r="F16" s="92">
        <f>IF(SUM(G16:O16)=0,"-",SUM(G16:O16))</f>
        <v>86</v>
      </c>
      <c r="G16" s="92" t="s">
        <v>40</v>
      </c>
      <c r="H16" s="92">
        <v>63</v>
      </c>
      <c r="I16" s="92">
        <v>17</v>
      </c>
      <c r="J16" s="92">
        <v>4</v>
      </c>
      <c r="K16" s="92">
        <v>2</v>
      </c>
      <c r="L16" s="92" t="s">
        <v>40</v>
      </c>
      <c r="M16" s="92" t="s">
        <v>40</v>
      </c>
      <c r="N16" s="92" t="s">
        <v>40</v>
      </c>
      <c r="O16" s="92" t="s">
        <v>40</v>
      </c>
      <c r="P16" s="25"/>
      <c r="Q16" s="25"/>
      <c r="R16" s="25"/>
    </row>
    <row r="17" spans="1:18" s="98" customFormat="1" ht="18" customHeight="1" x14ac:dyDescent="0.5">
      <c r="A17" s="166"/>
      <c r="B17" s="104" t="s">
        <v>83</v>
      </c>
      <c r="C17" s="167"/>
      <c r="D17" s="92">
        <v>4</v>
      </c>
      <c r="E17" s="168"/>
      <c r="F17" s="168"/>
      <c r="G17" s="92">
        <v>2</v>
      </c>
      <c r="H17" s="168"/>
      <c r="I17" s="168"/>
      <c r="J17" s="168"/>
      <c r="K17" s="168"/>
      <c r="L17" s="168"/>
      <c r="M17" s="168"/>
      <c r="N17" s="168"/>
      <c r="O17" s="168"/>
      <c r="P17" s="25"/>
      <c r="Q17" s="25"/>
      <c r="R17" s="25"/>
    </row>
    <row r="18" spans="1:18" s="98" customFormat="1" ht="18" customHeight="1" x14ac:dyDescent="0.5">
      <c r="A18" s="164" t="s">
        <v>85</v>
      </c>
      <c r="B18" s="104" t="s">
        <v>82</v>
      </c>
      <c r="C18" s="104">
        <f>IF(SUM(D18:E18)=0,"-",SUM(D18:E18))</f>
        <v>659</v>
      </c>
      <c r="D18" s="92" t="s">
        <v>40</v>
      </c>
      <c r="E18" s="92">
        <v>659</v>
      </c>
      <c r="F18" s="92">
        <f>IF(SUM(G18:O18)=0,"-",SUM(G18:O18))</f>
        <v>132</v>
      </c>
      <c r="G18" s="92" t="s">
        <v>40</v>
      </c>
      <c r="H18" s="92">
        <v>82</v>
      </c>
      <c r="I18" s="92">
        <v>24</v>
      </c>
      <c r="J18" s="92">
        <v>11</v>
      </c>
      <c r="K18" s="92">
        <v>9</v>
      </c>
      <c r="L18" s="92">
        <v>5</v>
      </c>
      <c r="M18" s="92">
        <v>1</v>
      </c>
      <c r="N18" s="92" t="s">
        <v>40</v>
      </c>
      <c r="O18" s="92" t="s">
        <v>40</v>
      </c>
      <c r="P18" s="25"/>
      <c r="Q18" s="25"/>
      <c r="R18" s="25"/>
    </row>
    <row r="19" spans="1:18" s="98" customFormat="1" ht="18" customHeight="1" x14ac:dyDescent="0.5">
      <c r="A19" s="166"/>
      <c r="B19" s="104" t="s">
        <v>83</v>
      </c>
      <c r="C19" s="167"/>
      <c r="D19" s="92">
        <v>4</v>
      </c>
      <c r="E19" s="168"/>
      <c r="F19" s="168"/>
      <c r="G19" s="92">
        <v>4</v>
      </c>
      <c r="H19" s="168"/>
      <c r="I19" s="168"/>
      <c r="J19" s="168"/>
      <c r="K19" s="168"/>
      <c r="L19" s="168"/>
      <c r="M19" s="168"/>
      <c r="N19" s="168"/>
      <c r="O19" s="168"/>
      <c r="P19" s="25"/>
      <c r="Q19" s="25"/>
      <c r="R19" s="25"/>
    </row>
    <row r="20" spans="1:18" s="98" customFormat="1" ht="18" customHeight="1" x14ac:dyDescent="0.5">
      <c r="A20" s="164" t="s">
        <v>46</v>
      </c>
      <c r="B20" s="104" t="s">
        <v>82</v>
      </c>
      <c r="C20" s="104">
        <f>IF(SUM(D20:E20)=0,"-",SUM(D20:E20))</f>
        <v>1028</v>
      </c>
      <c r="D20" s="92">
        <v>2</v>
      </c>
      <c r="E20" s="92">
        <v>1026</v>
      </c>
      <c r="F20" s="92">
        <f>IF(SUM(G20:O20)=0,"-",SUM(G20:O20))</f>
        <v>46</v>
      </c>
      <c r="G20" s="92" t="s">
        <v>40</v>
      </c>
      <c r="H20" s="92">
        <v>24</v>
      </c>
      <c r="I20" s="92">
        <v>7</v>
      </c>
      <c r="J20" s="92">
        <v>9</v>
      </c>
      <c r="K20" s="92">
        <v>2</v>
      </c>
      <c r="L20" s="92">
        <v>4</v>
      </c>
      <c r="M20" s="92" t="s">
        <v>40</v>
      </c>
      <c r="N20" s="92" t="s">
        <v>40</v>
      </c>
      <c r="O20" s="92" t="s">
        <v>40</v>
      </c>
      <c r="P20" s="25"/>
      <c r="Q20" s="25"/>
      <c r="R20" s="25"/>
    </row>
    <row r="21" spans="1:18" s="98" customFormat="1" ht="18" customHeight="1" x14ac:dyDescent="0.5">
      <c r="A21" s="166"/>
      <c r="B21" s="104" t="s">
        <v>83</v>
      </c>
      <c r="C21" s="167"/>
      <c r="D21" s="92">
        <v>4</v>
      </c>
      <c r="E21" s="168"/>
      <c r="F21" s="168"/>
      <c r="G21" s="92">
        <v>4</v>
      </c>
      <c r="H21" s="168"/>
      <c r="I21" s="168"/>
      <c r="J21" s="168"/>
      <c r="K21" s="168"/>
      <c r="L21" s="168"/>
      <c r="M21" s="168"/>
      <c r="N21" s="168"/>
      <c r="O21" s="168"/>
      <c r="P21" s="25"/>
      <c r="Q21" s="25"/>
      <c r="R21" s="25"/>
    </row>
    <row r="22" spans="1:18" s="98" customFormat="1" ht="18" customHeight="1" x14ac:dyDescent="0.5">
      <c r="A22" s="164" t="s">
        <v>86</v>
      </c>
      <c r="B22" s="104" t="s">
        <v>82</v>
      </c>
      <c r="C22" s="104">
        <f>IF(SUM(D22:E22)=0,"-",SUM(D22:E22))</f>
        <v>4035</v>
      </c>
      <c r="D22" s="92">
        <v>9</v>
      </c>
      <c r="E22" s="92">
        <v>4026</v>
      </c>
      <c r="F22" s="92">
        <f>IF(SUM(G22:O22)=0,"-",SUM(G22:O22))</f>
        <v>796</v>
      </c>
      <c r="G22" s="92" t="s">
        <v>40</v>
      </c>
      <c r="H22" s="92">
        <v>186</v>
      </c>
      <c r="I22" s="92">
        <v>209</v>
      </c>
      <c r="J22" s="92">
        <v>167</v>
      </c>
      <c r="K22" s="92">
        <v>109</v>
      </c>
      <c r="L22" s="92">
        <v>80</v>
      </c>
      <c r="M22" s="92">
        <v>32</v>
      </c>
      <c r="N22" s="92">
        <v>12</v>
      </c>
      <c r="O22" s="92">
        <v>1</v>
      </c>
      <c r="P22" s="25"/>
      <c r="Q22" s="25"/>
      <c r="R22" s="25"/>
    </row>
    <row r="23" spans="1:18" s="98" customFormat="1" ht="18" customHeight="1" x14ac:dyDescent="0.5">
      <c r="A23" s="166"/>
      <c r="B23" s="104" t="s">
        <v>83</v>
      </c>
      <c r="C23" s="167"/>
      <c r="D23" s="92">
        <v>16</v>
      </c>
      <c r="E23" s="168"/>
      <c r="F23" s="168"/>
      <c r="G23" s="92">
        <v>16</v>
      </c>
      <c r="H23" s="168"/>
      <c r="I23" s="168"/>
      <c r="J23" s="168"/>
      <c r="K23" s="168"/>
      <c r="L23" s="168"/>
      <c r="M23" s="168"/>
      <c r="N23" s="168"/>
      <c r="O23" s="168"/>
      <c r="P23" s="25"/>
      <c r="Q23" s="25"/>
      <c r="R23" s="25"/>
    </row>
    <row r="24" spans="1:18" s="98" customFormat="1" ht="18" customHeight="1" x14ac:dyDescent="0.5">
      <c r="A24" s="164" t="s">
        <v>87</v>
      </c>
      <c r="B24" s="104" t="s">
        <v>82</v>
      </c>
      <c r="C24" s="104">
        <f>IF(SUM(D24:E24)=0,"-",SUM(D24:E24))</f>
        <v>609</v>
      </c>
      <c r="D24" s="92" t="s">
        <v>40</v>
      </c>
      <c r="E24" s="92">
        <v>609</v>
      </c>
      <c r="F24" s="92">
        <f>IF(SUM(G24:O24)=0,"-",SUM(G24:O24))</f>
        <v>117</v>
      </c>
      <c r="G24" s="92" t="s">
        <v>40</v>
      </c>
      <c r="H24" s="92">
        <v>18</v>
      </c>
      <c r="I24" s="92">
        <v>33</v>
      </c>
      <c r="J24" s="92">
        <v>33</v>
      </c>
      <c r="K24" s="92">
        <v>22</v>
      </c>
      <c r="L24" s="92">
        <v>7</v>
      </c>
      <c r="M24" s="92">
        <v>3</v>
      </c>
      <c r="N24" s="92">
        <v>1</v>
      </c>
      <c r="O24" s="92" t="s">
        <v>40</v>
      </c>
      <c r="P24" s="25"/>
      <c r="Q24" s="25"/>
      <c r="R24" s="25"/>
    </row>
    <row r="25" spans="1:18" s="98" customFormat="1" ht="18" customHeight="1" x14ac:dyDescent="0.5">
      <c r="A25" s="166"/>
      <c r="B25" s="104" t="s">
        <v>83</v>
      </c>
      <c r="C25" s="167"/>
      <c r="D25" s="92" t="s">
        <v>40</v>
      </c>
      <c r="E25" s="168"/>
      <c r="F25" s="168"/>
      <c r="G25" s="92" t="s">
        <v>40</v>
      </c>
      <c r="H25" s="168"/>
      <c r="I25" s="168"/>
      <c r="J25" s="168"/>
      <c r="K25" s="168"/>
      <c r="L25" s="168"/>
      <c r="M25" s="168"/>
      <c r="N25" s="168"/>
      <c r="O25" s="168"/>
      <c r="P25" s="25"/>
      <c r="Q25" s="25"/>
      <c r="R25" s="25"/>
    </row>
    <row r="26" spans="1:18" s="98" customFormat="1" ht="18" customHeight="1" x14ac:dyDescent="0.5">
      <c r="A26" s="164" t="s">
        <v>49</v>
      </c>
      <c r="B26" s="104" t="s">
        <v>82</v>
      </c>
      <c r="C26" s="104">
        <f>IF(SUM(D26:E26)=0,"-",SUM(D26:E26))</f>
        <v>2530</v>
      </c>
      <c r="D26" s="92">
        <v>8</v>
      </c>
      <c r="E26" s="92">
        <v>2522</v>
      </c>
      <c r="F26" s="92">
        <f>IF(SUM(G26:O26)=0,"-",SUM(G26:O26))</f>
        <v>83</v>
      </c>
      <c r="G26" s="92" t="s">
        <v>40</v>
      </c>
      <c r="H26" s="92">
        <v>38</v>
      </c>
      <c r="I26" s="92">
        <v>17</v>
      </c>
      <c r="J26" s="92">
        <v>13</v>
      </c>
      <c r="K26" s="92">
        <v>7</v>
      </c>
      <c r="L26" s="92">
        <v>5</v>
      </c>
      <c r="M26" s="92">
        <v>3</v>
      </c>
      <c r="N26" s="92" t="s">
        <v>40</v>
      </c>
      <c r="O26" s="92" t="s">
        <v>40</v>
      </c>
      <c r="P26" s="25"/>
      <c r="Q26" s="25"/>
      <c r="R26" s="25"/>
    </row>
    <row r="27" spans="1:18" s="98" customFormat="1" ht="18" customHeight="1" x14ac:dyDescent="0.5">
      <c r="A27" s="166"/>
      <c r="B27" s="104" t="s">
        <v>83</v>
      </c>
      <c r="C27" s="167"/>
      <c r="D27" s="92">
        <v>16</v>
      </c>
      <c r="E27" s="168"/>
      <c r="F27" s="168"/>
      <c r="G27" s="92">
        <v>16</v>
      </c>
      <c r="H27" s="168"/>
      <c r="I27" s="168"/>
      <c r="J27" s="168"/>
      <c r="K27" s="168"/>
      <c r="L27" s="168"/>
      <c r="M27" s="168"/>
      <c r="N27" s="168"/>
      <c r="O27" s="168"/>
      <c r="P27" s="25"/>
      <c r="Q27" s="25"/>
      <c r="R27" s="25"/>
    </row>
    <row r="28" spans="1:18" s="98" customFormat="1" ht="18" customHeight="1" x14ac:dyDescent="0.5">
      <c r="A28" s="169" t="s">
        <v>50</v>
      </c>
      <c r="B28" s="101" t="s">
        <v>82</v>
      </c>
      <c r="C28" s="101">
        <v>44529</v>
      </c>
      <c r="D28" s="87">
        <v>105</v>
      </c>
      <c r="E28" s="87">
        <v>44424</v>
      </c>
      <c r="F28" s="87">
        <v>7067</v>
      </c>
      <c r="G28" s="87">
        <v>2</v>
      </c>
      <c r="H28" s="87">
        <v>1737</v>
      </c>
      <c r="I28" s="87">
        <v>1714</v>
      </c>
      <c r="J28" s="87">
        <v>1500</v>
      </c>
      <c r="K28" s="87">
        <v>1044</v>
      </c>
      <c r="L28" s="87">
        <v>651</v>
      </c>
      <c r="M28" s="87">
        <v>289</v>
      </c>
      <c r="N28" s="87">
        <v>117</v>
      </c>
      <c r="O28" s="159">
        <v>13</v>
      </c>
      <c r="P28" s="25"/>
      <c r="Q28" s="25"/>
      <c r="R28" s="25"/>
    </row>
    <row r="29" spans="1:18" s="98" customFormat="1" ht="18" customHeight="1" x14ac:dyDescent="0.5">
      <c r="A29" s="170"/>
      <c r="B29" s="101" t="s">
        <v>83</v>
      </c>
      <c r="C29" s="161"/>
      <c r="D29" s="87">
        <v>212</v>
      </c>
      <c r="E29" s="162"/>
      <c r="F29" s="162"/>
      <c r="G29" s="87">
        <v>212</v>
      </c>
      <c r="H29" s="162"/>
      <c r="I29" s="162"/>
      <c r="J29" s="162"/>
      <c r="K29" s="162"/>
      <c r="L29" s="162"/>
      <c r="M29" s="162"/>
      <c r="N29" s="162"/>
      <c r="O29" s="162"/>
      <c r="P29" s="25"/>
      <c r="Q29" s="25"/>
      <c r="R29" s="25"/>
    </row>
    <row r="30" spans="1:18" s="98" customFormat="1" ht="18" hidden="1" customHeight="1" x14ac:dyDescent="0.5">
      <c r="A30" s="171" t="s">
        <v>88</v>
      </c>
      <c r="B30" s="172" t="s">
        <v>82</v>
      </c>
      <c r="C30" s="172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4"/>
      <c r="P30" s="25"/>
      <c r="Q30" s="25"/>
      <c r="R30" s="25"/>
    </row>
    <row r="31" spans="1:18" s="98" customFormat="1" ht="18" hidden="1" customHeight="1" x14ac:dyDescent="0.5">
      <c r="A31" s="146"/>
      <c r="B31" s="172" t="s">
        <v>83</v>
      </c>
      <c r="C31" s="175"/>
      <c r="D31" s="173"/>
      <c r="E31" s="176"/>
      <c r="F31" s="176"/>
      <c r="G31" s="177"/>
      <c r="H31" s="176"/>
      <c r="I31" s="176"/>
      <c r="J31" s="176"/>
      <c r="K31" s="176"/>
      <c r="L31" s="176"/>
      <c r="M31" s="176"/>
      <c r="N31" s="176"/>
      <c r="O31" s="178"/>
      <c r="P31" s="25"/>
      <c r="Q31" s="25"/>
      <c r="R31" s="25"/>
    </row>
    <row r="32" spans="1:18" s="98" customFormat="1" ht="18" hidden="1" customHeight="1" x14ac:dyDescent="0.5">
      <c r="A32" s="179" t="s">
        <v>89</v>
      </c>
      <c r="B32" s="172" t="s">
        <v>82</v>
      </c>
      <c r="C32" s="172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4"/>
      <c r="P32" s="25"/>
      <c r="Q32" s="25"/>
      <c r="R32" s="25"/>
    </row>
    <row r="33" spans="1:18" s="98" customFormat="1" ht="18" hidden="1" customHeight="1" x14ac:dyDescent="0.5">
      <c r="A33" s="180"/>
      <c r="B33" s="172" t="s">
        <v>83</v>
      </c>
      <c r="C33" s="175"/>
      <c r="D33" s="173"/>
      <c r="E33" s="176"/>
      <c r="F33" s="176"/>
      <c r="G33" s="177"/>
      <c r="H33" s="176"/>
      <c r="I33" s="176"/>
      <c r="J33" s="176"/>
      <c r="K33" s="176"/>
      <c r="L33" s="176"/>
      <c r="M33" s="176"/>
      <c r="N33" s="176"/>
      <c r="O33" s="178"/>
      <c r="P33" s="25"/>
      <c r="Q33" s="25"/>
      <c r="R33" s="25"/>
    </row>
    <row r="34" spans="1:18" s="98" customFormat="1" ht="18" hidden="1" customHeight="1" x14ac:dyDescent="0.5">
      <c r="A34" s="164" t="s">
        <v>54</v>
      </c>
      <c r="B34" s="172" t="s">
        <v>82</v>
      </c>
      <c r="C34" s="172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4"/>
      <c r="P34" s="25"/>
      <c r="Q34" s="25"/>
      <c r="R34" s="25"/>
    </row>
    <row r="35" spans="1:18" s="98" customFormat="1" ht="18" hidden="1" customHeight="1" x14ac:dyDescent="0.5">
      <c r="A35" s="166"/>
      <c r="B35" s="172" t="s">
        <v>83</v>
      </c>
      <c r="C35" s="175"/>
      <c r="D35" s="173"/>
      <c r="E35" s="176"/>
      <c r="F35" s="176"/>
      <c r="G35" s="177"/>
      <c r="H35" s="176"/>
      <c r="I35" s="176"/>
      <c r="J35" s="176"/>
      <c r="K35" s="176"/>
      <c r="L35" s="176"/>
      <c r="M35" s="176"/>
      <c r="N35" s="176"/>
      <c r="O35" s="178"/>
      <c r="P35" s="25"/>
      <c r="Q35" s="25"/>
      <c r="R35" s="25"/>
    </row>
    <row r="36" spans="1:18" s="98" customFormat="1" ht="18" hidden="1" customHeight="1" x14ac:dyDescent="0.5">
      <c r="A36" s="164" t="s">
        <v>55</v>
      </c>
      <c r="B36" s="172" t="s">
        <v>82</v>
      </c>
      <c r="C36" s="172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4"/>
      <c r="P36" s="25"/>
      <c r="Q36" s="25"/>
      <c r="R36" s="25"/>
    </row>
    <row r="37" spans="1:18" s="98" customFormat="1" ht="18" hidden="1" customHeight="1" x14ac:dyDescent="0.5">
      <c r="A37" s="166"/>
      <c r="B37" s="172" t="s">
        <v>83</v>
      </c>
      <c r="C37" s="175"/>
      <c r="D37" s="173"/>
      <c r="E37" s="176"/>
      <c r="F37" s="176"/>
      <c r="G37" s="177"/>
      <c r="H37" s="176"/>
      <c r="I37" s="176"/>
      <c r="J37" s="176"/>
      <c r="K37" s="176"/>
      <c r="L37" s="176"/>
      <c r="M37" s="176"/>
      <c r="N37" s="176"/>
      <c r="O37" s="178"/>
      <c r="P37" s="25"/>
      <c r="Q37" s="25"/>
      <c r="R37" s="25"/>
    </row>
    <row r="38" spans="1:18" s="98" customFormat="1" ht="18" hidden="1" customHeight="1" x14ac:dyDescent="0.5">
      <c r="A38" s="164" t="s">
        <v>56</v>
      </c>
      <c r="B38" s="172" t="s">
        <v>82</v>
      </c>
      <c r="C38" s="172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4"/>
      <c r="P38" s="25"/>
      <c r="Q38" s="25"/>
      <c r="R38" s="25"/>
    </row>
    <row r="39" spans="1:18" s="98" customFormat="1" ht="18" hidden="1" customHeight="1" x14ac:dyDescent="0.5">
      <c r="A39" s="166"/>
      <c r="B39" s="172" t="s">
        <v>83</v>
      </c>
      <c r="C39" s="175"/>
      <c r="D39" s="173"/>
      <c r="E39" s="176"/>
      <c r="F39" s="176"/>
      <c r="G39" s="177"/>
      <c r="H39" s="176"/>
      <c r="I39" s="176"/>
      <c r="J39" s="176"/>
      <c r="K39" s="176"/>
      <c r="L39" s="176"/>
      <c r="M39" s="176"/>
      <c r="N39" s="176"/>
      <c r="O39" s="178"/>
      <c r="P39" s="25"/>
      <c r="Q39" s="25"/>
      <c r="R39" s="25"/>
    </row>
    <row r="40" spans="1:18" s="98" customFormat="1" ht="18" hidden="1" customHeight="1" x14ac:dyDescent="0.5">
      <c r="A40" s="164" t="s">
        <v>90</v>
      </c>
      <c r="B40" s="172" t="s">
        <v>82</v>
      </c>
      <c r="C40" s="172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4"/>
      <c r="P40" s="25"/>
      <c r="Q40" s="25"/>
      <c r="R40" s="25"/>
    </row>
    <row r="41" spans="1:18" s="98" customFormat="1" ht="18" hidden="1" customHeight="1" x14ac:dyDescent="0.5">
      <c r="A41" s="166"/>
      <c r="B41" s="172" t="s">
        <v>83</v>
      </c>
      <c r="C41" s="175"/>
      <c r="D41" s="173"/>
      <c r="E41" s="176"/>
      <c r="F41" s="176"/>
      <c r="G41" s="177"/>
      <c r="H41" s="176"/>
      <c r="I41" s="176"/>
      <c r="J41" s="176"/>
      <c r="K41" s="176"/>
      <c r="L41" s="176"/>
      <c r="M41" s="176"/>
      <c r="N41" s="176"/>
      <c r="O41" s="178"/>
      <c r="P41" s="25"/>
      <c r="Q41" s="25"/>
      <c r="R41" s="25"/>
    </row>
    <row r="42" spans="1:18" s="98" customFormat="1" ht="18" hidden="1" customHeight="1" x14ac:dyDescent="0.5">
      <c r="A42" s="171" t="s">
        <v>58</v>
      </c>
      <c r="B42" s="172" t="s">
        <v>82</v>
      </c>
      <c r="C42" s="172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4"/>
      <c r="P42" s="25"/>
      <c r="Q42" s="25"/>
      <c r="R42" s="25"/>
    </row>
    <row r="43" spans="1:18" s="98" customFormat="1" ht="18" hidden="1" customHeight="1" x14ac:dyDescent="0.5">
      <c r="A43" s="146"/>
      <c r="B43" s="172" t="s">
        <v>83</v>
      </c>
      <c r="C43" s="175"/>
      <c r="D43" s="173"/>
      <c r="E43" s="176"/>
      <c r="F43" s="176"/>
      <c r="G43" s="177"/>
      <c r="H43" s="176"/>
      <c r="I43" s="176"/>
      <c r="J43" s="176"/>
      <c r="K43" s="176"/>
      <c r="L43" s="176"/>
      <c r="M43" s="176"/>
      <c r="N43" s="176"/>
      <c r="O43" s="178"/>
      <c r="P43" s="25"/>
      <c r="Q43" s="25"/>
      <c r="R43" s="25"/>
    </row>
    <row r="44" spans="1:18" s="98" customFormat="1" ht="18" hidden="1" customHeight="1" x14ac:dyDescent="0.5">
      <c r="A44" s="179" t="s">
        <v>59</v>
      </c>
      <c r="B44" s="172" t="s">
        <v>82</v>
      </c>
      <c r="C44" s="172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4"/>
      <c r="P44" s="25"/>
      <c r="Q44" s="25"/>
      <c r="R44" s="25"/>
    </row>
    <row r="45" spans="1:18" s="98" customFormat="1" ht="18" hidden="1" customHeight="1" x14ac:dyDescent="0.5">
      <c r="A45" s="180"/>
      <c r="B45" s="172" t="s">
        <v>83</v>
      </c>
      <c r="C45" s="175"/>
      <c r="D45" s="173"/>
      <c r="E45" s="176"/>
      <c r="F45" s="176"/>
      <c r="G45" s="177"/>
      <c r="H45" s="176"/>
      <c r="I45" s="176"/>
      <c r="J45" s="176"/>
      <c r="K45" s="176"/>
      <c r="L45" s="176"/>
      <c r="M45" s="176"/>
      <c r="N45" s="176"/>
      <c r="O45" s="178"/>
      <c r="P45" s="25"/>
      <c r="Q45" s="25"/>
      <c r="R45" s="25"/>
    </row>
    <row r="46" spans="1:18" s="98" customFormat="1" ht="18" hidden="1" customHeight="1" x14ac:dyDescent="0.5">
      <c r="A46" s="164" t="s">
        <v>91</v>
      </c>
      <c r="B46" s="172" t="s">
        <v>82</v>
      </c>
      <c r="C46" s="172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4"/>
      <c r="P46" s="25"/>
      <c r="Q46" s="25"/>
      <c r="R46" s="25"/>
    </row>
    <row r="47" spans="1:18" s="98" customFormat="1" ht="18" hidden="1" customHeight="1" x14ac:dyDescent="0.5">
      <c r="A47" s="166"/>
      <c r="B47" s="172" t="s">
        <v>83</v>
      </c>
      <c r="C47" s="175"/>
      <c r="D47" s="173"/>
      <c r="E47" s="176"/>
      <c r="F47" s="176"/>
      <c r="G47" s="177"/>
      <c r="H47" s="176"/>
      <c r="I47" s="176"/>
      <c r="J47" s="176"/>
      <c r="K47" s="176"/>
      <c r="L47" s="176"/>
      <c r="M47" s="176"/>
      <c r="N47" s="176"/>
      <c r="O47" s="178"/>
      <c r="P47" s="25"/>
      <c r="Q47" s="25"/>
      <c r="R47" s="25"/>
    </row>
    <row r="48" spans="1:18" s="98" customFormat="1" ht="18" hidden="1" customHeight="1" x14ac:dyDescent="0.5">
      <c r="A48" s="164" t="s">
        <v>61</v>
      </c>
      <c r="B48" s="172" t="s">
        <v>82</v>
      </c>
      <c r="C48" s="172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4"/>
      <c r="P48" s="25"/>
      <c r="Q48" s="25"/>
      <c r="R48" s="25"/>
    </row>
    <row r="49" spans="1:18" s="98" customFormat="1" ht="18" hidden="1" customHeight="1" x14ac:dyDescent="0.5">
      <c r="A49" s="166"/>
      <c r="B49" s="172" t="s">
        <v>83</v>
      </c>
      <c r="C49" s="175"/>
      <c r="D49" s="173"/>
      <c r="E49" s="176"/>
      <c r="F49" s="176"/>
      <c r="G49" s="177"/>
      <c r="H49" s="176"/>
      <c r="I49" s="176"/>
      <c r="J49" s="176"/>
      <c r="K49" s="176"/>
      <c r="L49" s="176"/>
      <c r="M49" s="176"/>
      <c r="N49" s="176"/>
      <c r="O49" s="178"/>
      <c r="P49" s="25"/>
      <c r="Q49" s="25"/>
      <c r="R49" s="25"/>
    </row>
    <row r="50" spans="1:18" s="98" customFormat="1" ht="12.75" customHeight="1" x14ac:dyDescent="0.3">
      <c r="A50" s="181" t="s">
        <v>88</v>
      </c>
      <c r="B50" s="97" t="s">
        <v>82</v>
      </c>
      <c r="C50" s="97">
        <f>C52</f>
        <v>6188</v>
      </c>
      <c r="D50" s="97">
        <f t="shared" ref="D50:O50" si="2">D52</f>
        <v>7</v>
      </c>
      <c r="E50" s="97">
        <f t="shared" si="2"/>
        <v>6181</v>
      </c>
      <c r="F50" s="97">
        <f t="shared" si="2"/>
        <v>1027</v>
      </c>
      <c r="G50" s="97" t="str">
        <f t="shared" si="2"/>
        <v>-</v>
      </c>
      <c r="H50" s="97">
        <f t="shared" si="2"/>
        <v>279</v>
      </c>
      <c r="I50" s="97">
        <f t="shared" si="2"/>
        <v>231</v>
      </c>
      <c r="J50" s="97">
        <f t="shared" si="2"/>
        <v>175</v>
      </c>
      <c r="K50" s="97">
        <f t="shared" si="2"/>
        <v>140</v>
      </c>
      <c r="L50" s="97">
        <f t="shared" si="2"/>
        <v>114</v>
      </c>
      <c r="M50" s="97">
        <f t="shared" si="2"/>
        <v>60</v>
      </c>
      <c r="N50" s="97">
        <f t="shared" si="2"/>
        <v>23</v>
      </c>
      <c r="O50" s="97">
        <f t="shared" si="2"/>
        <v>5</v>
      </c>
    </row>
    <row r="51" spans="1:18" s="98" customFormat="1" ht="16" x14ac:dyDescent="0.5">
      <c r="A51" s="154"/>
      <c r="B51" s="97" t="s">
        <v>83</v>
      </c>
      <c r="C51" s="155"/>
      <c r="D51" s="80">
        <f>D53</f>
        <v>17</v>
      </c>
      <c r="E51" s="156"/>
      <c r="F51" s="156"/>
      <c r="G51" s="80">
        <f>G53</f>
        <v>14</v>
      </c>
      <c r="H51" s="156"/>
      <c r="I51" s="156"/>
      <c r="J51" s="156"/>
      <c r="K51" s="156"/>
      <c r="L51" s="156"/>
      <c r="M51" s="156"/>
      <c r="N51" s="156"/>
      <c r="O51" s="156"/>
    </row>
    <row r="52" spans="1:18" s="98" customFormat="1" ht="14.25" customHeight="1" x14ac:dyDescent="0.5">
      <c r="A52" s="158" t="s">
        <v>89</v>
      </c>
      <c r="B52" s="101" t="s">
        <v>82</v>
      </c>
      <c r="C52" s="101">
        <f>IF(SUM(C54,C56,C58,C60)=0,"-",SUM(C54,C56,C58,C60))</f>
        <v>6188</v>
      </c>
      <c r="D52" s="87">
        <f>IF(SUM(D54,D56,D58,D60)=0,"-",SUM(D54,D56,D58,D60))</f>
        <v>7</v>
      </c>
      <c r="E52" s="87">
        <f t="shared" ref="E52:O52" si="3">IF(SUM(E54,E56,E58,E60)=0,"-",SUM(E54,E56,E58,E60))</f>
        <v>6181</v>
      </c>
      <c r="F52" s="87">
        <f t="shared" si="3"/>
        <v>1027</v>
      </c>
      <c r="G52" s="87" t="str">
        <f t="shared" si="3"/>
        <v>-</v>
      </c>
      <c r="H52" s="87">
        <f t="shared" si="3"/>
        <v>279</v>
      </c>
      <c r="I52" s="87">
        <f t="shared" si="3"/>
        <v>231</v>
      </c>
      <c r="J52" s="87">
        <f t="shared" si="3"/>
        <v>175</v>
      </c>
      <c r="K52" s="87">
        <f t="shared" si="3"/>
        <v>140</v>
      </c>
      <c r="L52" s="87">
        <f t="shared" si="3"/>
        <v>114</v>
      </c>
      <c r="M52" s="87">
        <f t="shared" si="3"/>
        <v>60</v>
      </c>
      <c r="N52" s="87">
        <f t="shared" si="3"/>
        <v>23</v>
      </c>
      <c r="O52" s="159">
        <f t="shared" si="3"/>
        <v>5</v>
      </c>
      <c r="P52" s="25"/>
      <c r="Q52" s="25"/>
      <c r="R52" s="25"/>
    </row>
    <row r="53" spans="1:18" s="98" customFormat="1" ht="14.25" customHeight="1" x14ac:dyDescent="0.5">
      <c r="A53" s="160"/>
      <c r="B53" s="101" t="s">
        <v>83</v>
      </c>
      <c r="C53" s="161"/>
      <c r="D53" s="87">
        <f>IF(SUM(D55,D57,D59,D61)=0,"-",SUM(D55,D57,D59,D61))</f>
        <v>17</v>
      </c>
      <c r="E53" s="162"/>
      <c r="F53" s="162"/>
      <c r="G53" s="87">
        <f>IF(SUM(G55,G57,G59,G61)=0,"-",SUM(G55,G57,G59,G61))</f>
        <v>14</v>
      </c>
      <c r="H53" s="162"/>
      <c r="I53" s="162"/>
      <c r="J53" s="162"/>
      <c r="K53" s="162"/>
      <c r="L53" s="162"/>
      <c r="M53" s="162"/>
      <c r="N53" s="162"/>
      <c r="O53" s="162"/>
      <c r="P53" s="25"/>
      <c r="Q53" s="25"/>
      <c r="R53" s="25"/>
    </row>
    <row r="54" spans="1:18" s="98" customFormat="1" ht="14.25" customHeight="1" x14ac:dyDescent="0.5">
      <c r="A54" s="164" t="s">
        <v>54</v>
      </c>
      <c r="B54" s="104" t="s">
        <v>82</v>
      </c>
      <c r="C54" s="104">
        <f>IF(SUM(D54:E54)=0,"-",SUM(D54:E54))</f>
        <v>2338</v>
      </c>
      <c r="D54" s="92">
        <v>4</v>
      </c>
      <c r="E54" s="92">
        <v>2334</v>
      </c>
      <c r="F54" s="92">
        <f>IF(SUM(G54:O54)=0,"-",SUM(G54:O54))</f>
        <v>456</v>
      </c>
      <c r="G54" s="92" t="s">
        <v>40</v>
      </c>
      <c r="H54" s="92">
        <v>137</v>
      </c>
      <c r="I54" s="92">
        <v>99</v>
      </c>
      <c r="J54" s="92">
        <v>82</v>
      </c>
      <c r="K54" s="92">
        <v>52</v>
      </c>
      <c r="L54" s="92">
        <v>50</v>
      </c>
      <c r="M54" s="92">
        <v>23</v>
      </c>
      <c r="N54" s="92">
        <v>10</v>
      </c>
      <c r="O54" s="165">
        <v>3</v>
      </c>
      <c r="P54" s="25"/>
      <c r="Q54" s="25"/>
      <c r="R54" s="25"/>
    </row>
    <row r="55" spans="1:18" s="98" customFormat="1" ht="14.25" customHeight="1" x14ac:dyDescent="0.5">
      <c r="A55" s="166"/>
      <c r="B55" s="104" t="s">
        <v>83</v>
      </c>
      <c r="C55" s="167"/>
      <c r="D55" s="92">
        <v>6</v>
      </c>
      <c r="E55" s="167"/>
      <c r="F55" s="167"/>
      <c r="G55" s="92">
        <v>4</v>
      </c>
      <c r="H55" s="167"/>
      <c r="I55" s="167"/>
      <c r="J55" s="167"/>
      <c r="K55" s="167"/>
      <c r="L55" s="167"/>
      <c r="M55" s="167"/>
      <c r="N55" s="167"/>
      <c r="O55" s="167"/>
      <c r="P55" s="25"/>
      <c r="Q55" s="25"/>
      <c r="R55" s="25"/>
    </row>
    <row r="56" spans="1:18" s="98" customFormat="1" ht="16" x14ac:dyDescent="0.5">
      <c r="A56" s="164" t="s">
        <v>55</v>
      </c>
      <c r="B56" s="104" t="s">
        <v>82</v>
      </c>
      <c r="C56" s="104">
        <f>IF(SUM(D56:E56)=0,"-",SUM(D56:E56))</f>
        <v>818</v>
      </c>
      <c r="D56" s="92">
        <v>1</v>
      </c>
      <c r="E56" s="92">
        <v>817</v>
      </c>
      <c r="F56" s="92">
        <f>IF(SUM(G56:O56)=0,"-",SUM(G56:O56))</f>
        <v>180</v>
      </c>
      <c r="G56" s="92" t="s">
        <v>40</v>
      </c>
      <c r="H56" s="92">
        <v>38</v>
      </c>
      <c r="I56" s="92">
        <v>36</v>
      </c>
      <c r="J56" s="92">
        <v>31</v>
      </c>
      <c r="K56" s="92">
        <v>27</v>
      </c>
      <c r="L56" s="92">
        <v>27</v>
      </c>
      <c r="M56" s="92">
        <v>16</v>
      </c>
      <c r="N56" s="92">
        <v>5</v>
      </c>
      <c r="O56" s="92" t="s">
        <v>40</v>
      </c>
      <c r="P56" s="25"/>
      <c r="Q56" s="25"/>
      <c r="R56" s="25"/>
    </row>
    <row r="57" spans="1:18" s="183" customFormat="1" ht="14.5" x14ac:dyDescent="0.5">
      <c r="A57" s="166"/>
      <c r="B57" s="104" t="s">
        <v>83</v>
      </c>
      <c r="C57" s="167"/>
      <c r="D57" s="92">
        <v>1</v>
      </c>
      <c r="E57" s="167"/>
      <c r="F57" s="167"/>
      <c r="G57" s="92" t="s">
        <v>40</v>
      </c>
      <c r="H57" s="167"/>
      <c r="I57" s="167"/>
      <c r="J57" s="167"/>
      <c r="K57" s="167"/>
      <c r="L57" s="167"/>
      <c r="M57" s="167"/>
      <c r="N57" s="167"/>
      <c r="O57" s="167"/>
      <c r="P57" s="182"/>
      <c r="Q57" s="182"/>
      <c r="R57" s="182"/>
    </row>
    <row r="58" spans="1:18" s="183" customFormat="1" ht="14.5" x14ac:dyDescent="0.5">
      <c r="A58" s="164" t="s">
        <v>56</v>
      </c>
      <c r="B58" s="104" t="s">
        <v>82</v>
      </c>
      <c r="C58" s="104">
        <f>IF(SUM(D58:E58)=0,"-",SUM(D58:E58))</f>
        <v>1269</v>
      </c>
      <c r="D58" s="92" t="s">
        <v>40</v>
      </c>
      <c r="E58" s="92">
        <v>1269</v>
      </c>
      <c r="F58" s="92">
        <f>IF(SUM(G58:O58)=0,"-",SUM(G58:O58))</f>
        <v>252</v>
      </c>
      <c r="G58" s="92" t="s">
        <v>40</v>
      </c>
      <c r="H58" s="92">
        <v>48</v>
      </c>
      <c r="I58" s="92">
        <v>63</v>
      </c>
      <c r="J58" s="92">
        <v>40</v>
      </c>
      <c r="K58" s="92">
        <v>50</v>
      </c>
      <c r="L58" s="92">
        <v>30</v>
      </c>
      <c r="M58" s="92">
        <v>14</v>
      </c>
      <c r="N58" s="92">
        <v>5</v>
      </c>
      <c r="O58" s="92">
        <v>2</v>
      </c>
      <c r="P58" s="182"/>
      <c r="Q58" s="182"/>
      <c r="R58" s="182"/>
    </row>
    <row r="59" spans="1:18" s="183" customFormat="1" ht="14.5" x14ac:dyDescent="0.5">
      <c r="A59" s="166"/>
      <c r="B59" s="104" t="s">
        <v>83</v>
      </c>
      <c r="C59" s="167"/>
      <c r="D59" s="92" t="s">
        <v>40</v>
      </c>
      <c r="E59" s="167"/>
      <c r="F59" s="167"/>
      <c r="G59" s="92" t="s">
        <v>40</v>
      </c>
      <c r="H59" s="167"/>
      <c r="I59" s="167"/>
      <c r="J59" s="167"/>
      <c r="K59" s="167"/>
      <c r="L59" s="167"/>
      <c r="M59" s="167"/>
      <c r="N59" s="167"/>
      <c r="O59" s="167"/>
      <c r="P59" s="182"/>
      <c r="Q59" s="182"/>
      <c r="R59" s="182"/>
    </row>
    <row r="60" spans="1:18" s="183" customFormat="1" ht="14.5" x14ac:dyDescent="0.5">
      <c r="A60" s="164" t="s">
        <v>90</v>
      </c>
      <c r="B60" s="104" t="s">
        <v>82</v>
      </c>
      <c r="C60" s="104">
        <f>IF(SUM(D60:E60)=0,"-",SUM(D60:E60))</f>
        <v>1763</v>
      </c>
      <c r="D60" s="92">
        <v>2</v>
      </c>
      <c r="E60" s="92">
        <v>1761</v>
      </c>
      <c r="F60" s="92">
        <f>IF(SUM(G60:O60)=0,"-",SUM(G60:O60))</f>
        <v>139</v>
      </c>
      <c r="G60" s="92" t="s">
        <v>40</v>
      </c>
      <c r="H60" s="92">
        <v>56</v>
      </c>
      <c r="I60" s="92">
        <v>33</v>
      </c>
      <c r="J60" s="92">
        <v>22</v>
      </c>
      <c r="K60" s="92">
        <v>11</v>
      </c>
      <c r="L60" s="92">
        <v>7</v>
      </c>
      <c r="M60" s="92">
        <v>7</v>
      </c>
      <c r="N60" s="92">
        <v>3</v>
      </c>
      <c r="O60" s="92" t="s">
        <v>40</v>
      </c>
      <c r="P60" s="182"/>
      <c r="Q60" s="182"/>
      <c r="R60" s="182"/>
    </row>
    <row r="61" spans="1:18" s="183" customFormat="1" ht="14.5" x14ac:dyDescent="0.5">
      <c r="A61" s="166"/>
      <c r="B61" s="104" t="s">
        <v>83</v>
      </c>
      <c r="C61" s="167"/>
      <c r="D61" s="92">
        <v>10</v>
      </c>
      <c r="E61" s="167"/>
      <c r="F61" s="167"/>
      <c r="G61" s="92">
        <v>10</v>
      </c>
      <c r="H61" s="167"/>
      <c r="I61" s="167"/>
      <c r="J61" s="167"/>
      <c r="K61" s="167"/>
      <c r="L61" s="167"/>
      <c r="M61" s="167"/>
      <c r="N61" s="167"/>
      <c r="O61" s="167"/>
    </row>
    <row r="62" spans="1:18" s="183" customFormat="1" ht="20.25" customHeight="1" x14ac:dyDescent="0.25">
      <c r="A62" s="181" t="s">
        <v>58</v>
      </c>
      <c r="B62" s="97" t="s">
        <v>82</v>
      </c>
      <c r="C62" s="97">
        <f>C64</f>
        <v>4240</v>
      </c>
      <c r="D62" s="97">
        <f t="shared" ref="D62:O62" si="4">D64</f>
        <v>12</v>
      </c>
      <c r="E62" s="97">
        <f t="shared" si="4"/>
        <v>4228</v>
      </c>
      <c r="F62" s="97">
        <f t="shared" si="4"/>
        <v>912</v>
      </c>
      <c r="G62" s="97">
        <f t="shared" si="4"/>
        <v>8</v>
      </c>
      <c r="H62" s="97">
        <f t="shared" si="4"/>
        <v>180</v>
      </c>
      <c r="I62" s="97">
        <f t="shared" si="4"/>
        <v>172</v>
      </c>
      <c r="J62" s="97">
        <f t="shared" si="4"/>
        <v>184</v>
      </c>
      <c r="K62" s="97">
        <f t="shared" si="4"/>
        <v>156</v>
      </c>
      <c r="L62" s="97">
        <f t="shared" si="4"/>
        <v>110</v>
      </c>
      <c r="M62" s="97">
        <f t="shared" si="4"/>
        <v>73</v>
      </c>
      <c r="N62" s="97">
        <f t="shared" si="4"/>
        <v>23</v>
      </c>
      <c r="O62" s="97">
        <f t="shared" si="4"/>
        <v>6</v>
      </c>
    </row>
    <row r="63" spans="1:18" s="183" customFormat="1" ht="12.75" customHeight="1" x14ac:dyDescent="0.5">
      <c r="A63" s="154"/>
      <c r="B63" s="97" t="s">
        <v>83</v>
      </c>
      <c r="C63" s="155"/>
      <c r="D63" s="80" t="str">
        <f>D65</f>
        <v>-</v>
      </c>
      <c r="E63" s="156"/>
      <c r="F63" s="156"/>
      <c r="G63" s="80" t="str">
        <f>G65</f>
        <v>-</v>
      </c>
      <c r="H63" s="156"/>
      <c r="I63" s="156"/>
      <c r="J63" s="156"/>
      <c r="K63" s="156"/>
      <c r="L63" s="156"/>
      <c r="M63" s="156"/>
      <c r="N63" s="156"/>
      <c r="O63" s="156"/>
    </row>
    <row r="64" spans="1:18" s="183" customFormat="1" ht="14.5" x14ac:dyDescent="0.25">
      <c r="A64" s="158" t="s">
        <v>59</v>
      </c>
      <c r="B64" s="101" t="s">
        <v>82</v>
      </c>
      <c r="C64" s="184">
        <f>IF(SUM(D64:E64)=0,"-",SUM(D64:E64))</f>
        <v>4240</v>
      </c>
      <c r="D64" s="184">
        <f>IF(SUM(D66,D68,D70,D72,D74)=0,"-",SUM(D66,D68,D70,D72,D74))</f>
        <v>12</v>
      </c>
      <c r="E64" s="184">
        <f>IF(SUM(E66,E68,E70,E72,E74)=0,"-",SUM(E66,E68,E70,E72,E74))</f>
        <v>4228</v>
      </c>
      <c r="F64" s="184">
        <f>IF(SUM(G64:O64)=0,"-",SUM(G64:O64))</f>
        <v>912</v>
      </c>
      <c r="G64" s="184">
        <f>IF(SUM(G66,G68,G70,G72,G74)=0,"-",SUM(G66,G68,G70,G72,G74))</f>
        <v>8</v>
      </c>
      <c r="H64" s="184">
        <f t="shared" ref="H64:O64" si="5">IF(SUM(H66,H68,H70,H72,H74)=0,"-",SUM(H66,H68,H70,H72,H74))</f>
        <v>180</v>
      </c>
      <c r="I64" s="184">
        <f t="shared" si="5"/>
        <v>172</v>
      </c>
      <c r="J64" s="184">
        <f t="shared" si="5"/>
        <v>184</v>
      </c>
      <c r="K64" s="184">
        <f t="shared" si="5"/>
        <v>156</v>
      </c>
      <c r="L64" s="184">
        <f t="shared" si="5"/>
        <v>110</v>
      </c>
      <c r="M64" s="184">
        <f t="shared" si="5"/>
        <v>73</v>
      </c>
      <c r="N64" s="184">
        <f t="shared" si="5"/>
        <v>23</v>
      </c>
      <c r="O64" s="184">
        <f t="shared" si="5"/>
        <v>6</v>
      </c>
    </row>
    <row r="65" spans="1:15" s="183" customFormat="1" ht="14.5" x14ac:dyDescent="0.5">
      <c r="A65" s="160"/>
      <c r="B65" s="101" t="s">
        <v>83</v>
      </c>
      <c r="C65" s="155"/>
      <c r="D65" s="87" t="str">
        <f>IF(SUM(D67,D69,D71,D73,D75)=0,"-",SUM(D67,D69,D71,D73,D75))</f>
        <v>-</v>
      </c>
      <c r="E65" s="156"/>
      <c r="F65" s="156"/>
      <c r="G65" s="87" t="str">
        <f>IF(SUM(G67,G69,G71,G73,G75)=0,"-",SUM(G67,G69,G71,G73,G75))</f>
        <v>-</v>
      </c>
      <c r="H65" s="156"/>
      <c r="I65" s="156"/>
      <c r="J65" s="156"/>
      <c r="K65" s="156"/>
      <c r="L65" s="156"/>
      <c r="M65" s="156"/>
      <c r="N65" s="156"/>
      <c r="O65" s="156"/>
    </row>
    <row r="66" spans="1:15" s="183" customFormat="1" ht="14.5" x14ac:dyDescent="0.5">
      <c r="A66" s="164" t="s">
        <v>91</v>
      </c>
      <c r="B66" s="104" t="s">
        <v>82</v>
      </c>
      <c r="C66" s="104">
        <f>IF(SUM(D66:E66)=0,"-",SUM(D66:E66))</f>
        <v>1154</v>
      </c>
      <c r="D66" s="92">
        <v>7</v>
      </c>
      <c r="E66" s="92">
        <v>1147</v>
      </c>
      <c r="F66" s="92">
        <f>IF(SUM(G66:O66)=0,"-",SUM(G66:O66))</f>
        <v>227</v>
      </c>
      <c r="G66" s="92" t="s">
        <v>40</v>
      </c>
      <c r="H66" s="92">
        <v>39</v>
      </c>
      <c r="I66" s="92">
        <v>47</v>
      </c>
      <c r="J66" s="92">
        <v>44</v>
      </c>
      <c r="K66" s="92">
        <v>37</v>
      </c>
      <c r="L66" s="92">
        <v>21</v>
      </c>
      <c r="M66" s="92">
        <v>23</v>
      </c>
      <c r="N66" s="92">
        <v>12</v>
      </c>
      <c r="O66" s="165">
        <v>4</v>
      </c>
    </row>
    <row r="67" spans="1:15" s="183" customFormat="1" ht="14.5" x14ac:dyDescent="0.5">
      <c r="A67" s="166"/>
      <c r="B67" s="104" t="s">
        <v>83</v>
      </c>
      <c r="C67" s="167"/>
      <c r="D67" s="92" t="s">
        <v>40</v>
      </c>
      <c r="E67" s="167"/>
      <c r="F67" s="167"/>
      <c r="G67" s="92" t="s">
        <v>40</v>
      </c>
      <c r="H67" s="167"/>
      <c r="I67" s="167"/>
      <c r="J67" s="167"/>
      <c r="K67" s="167"/>
      <c r="L67" s="167"/>
      <c r="M67" s="167"/>
      <c r="N67" s="167"/>
      <c r="O67" s="167"/>
    </row>
    <row r="68" spans="1:15" s="183" customFormat="1" ht="14.5" x14ac:dyDescent="0.5">
      <c r="A68" s="164" t="s">
        <v>61</v>
      </c>
      <c r="B68" s="104" t="s">
        <v>82</v>
      </c>
      <c r="C68" s="104">
        <f>IF(SUM(D68:E68)=0,"-",SUM(D68:E68))</f>
        <v>916</v>
      </c>
      <c r="D68" s="92">
        <v>1</v>
      </c>
      <c r="E68" s="92">
        <v>915</v>
      </c>
      <c r="F68" s="92">
        <f>IF(SUM(G68:O68)=0,"-",SUM(G68:O68))</f>
        <v>228</v>
      </c>
      <c r="G68" s="92" t="s">
        <v>40</v>
      </c>
      <c r="H68" s="92">
        <v>51</v>
      </c>
      <c r="I68" s="92">
        <v>51</v>
      </c>
      <c r="J68" s="92">
        <v>49</v>
      </c>
      <c r="K68" s="92">
        <v>37</v>
      </c>
      <c r="L68" s="92">
        <v>26</v>
      </c>
      <c r="M68" s="92">
        <v>11</v>
      </c>
      <c r="N68" s="92">
        <v>2</v>
      </c>
      <c r="O68" s="165">
        <v>1</v>
      </c>
    </row>
    <row r="69" spans="1:15" s="183" customFormat="1" ht="14.5" x14ac:dyDescent="0.5">
      <c r="A69" s="166"/>
      <c r="B69" s="104" t="s">
        <v>83</v>
      </c>
      <c r="C69" s="167"/>
      <c r="D69" s="92" t="s">
        <v>40</v>
      </c>
      <c r="E69" s="167"/>
      <c r="F69" s="167"/>
      <c r="G69" s="92" t="s">
        <v>40</v>
      </c>
      <c r="H69" s="167"/>
      <c r="I69" s="167"/>
      <c r="J69" s="167"/>
      <c r="K69" s="167"/>
      <c r="L69" s="167"/>
      <c r="M69" s="167"/>
      <c r="N69" s="167"/>
      <c r="O69" s="167"/>
    </row>
    <row r="70" spans="1:15" s="183" customFormat="1" ht="14.5" x14ac:dyDescent="0.5">
      <c r="A70" s="164" t="s">
        <v>62</v>
      </c>
      <c r="B70" s="104" t="s">
        <v>82</v>
      </c>
      <c r="C70" s="104">
        <f>IF(SUM(D70:E70)=0,"-",SUM(D70:E70))</f>
        <v>947</v>
      </c>
      <c r="D70" s="92">
        <v>1</v>
      </c>
      <c r="E70" s="92">
        <v>946</v>
      </c>
      <c r="F70" s="92">
        <f>IF(SUM(G70:O70)=0,"-",SUM(G70:O70))</f>
        <v>195</v>
      </c>
      <c r="G70" s="92" t="s">
        <v>40</v>
      </c>
      <c r="H70" s="92">
        <v>48</v>
      </c>
      <c r="I70" s="92">
        <v>37</v>
      </c>
      <c r="J70" s="92">
        <v>41</v>
      </c>
      <c r="K70" s="92">
        <v>32</v>
      </c>
      <c r="L70" s="92">
        <v>28</v>
      </c>
      <c r="M70" s="92">
        <v>9</v>
      </c>
      <c r="N70" s="92" t="s">
        <v>40</v>
      </c>
      <c r="O70" s="92" t="s">
        <v>40</v>
      </c>
    </row>
    <row r="71" spans="1:15" s="183" customFormat="1" ht="14.5" x14ac:dyDescent="0.5">
      <c r="A71" s="166"/>
      <c r="B71" s="104" t="s">
        <v>83</v>
      </c>
      <c r="C71" s="167"/>
      <c r="D71" s="92" t="s">
        <v>40</v>
      </c>
      <c r="E71" s="167"/>
      <c r="F71" s="167"/>
      <c r="G71" s="92" t="s">
        <v>40</v>
      </c>
      <c r="H71" s="167"/>
      <c r="I71" s="167"/>
      <c r="J71" s="167"/>
      <c r="K71" s="167"/>
      <c r="L71" s="167"/>
      <c r="M71" s="167"/>
      <c r="N71" s="167"/>
      <c r="O71" s="167"/>
    </row>
    <row r="72" spans="1:15" s="183" customFormat="1" ht="14.5" x14ac:dyDescent="0.5">
      <c r="A72" s="164" t="s">
        <v>63</v>
      </c>
      <c r="B72" s="104" t="s">
        <v>82</v>
      </c>
      <c r="C72" s="104">
        <f>IF(SUM(D72:E72)=0,"-",SUM(D72:E72))</f>
        <v>678</v>
      </c>
      <c r="D72" s="92">
        <v>2</v>
      </c>
      <c r="E72" s="92">
        <v>676</v>
      </c>
      <c r="F72" s="92">
        <f>IF(SUM(G72:O72)=0,"-",SUM(G72:O72))</f>
        <v>164</v>
      </c>
      <c r="G72" s="92" t="s">
        <v>40</v>
      </c>
      <c r="H72" s="92">
        <v>29</v>
      </c>
      <c r="I72" s="92">
        <v>29</v>
      </c>
      <c r="J72" s="92">
        <v>33</v>
      </c>
      <c r="K72" s="92">
        <v>29</v>
      </c>
      <c r="L72" s="92">
        <v>20</v>
      </c>
      <c r="M72" s="92">
        <v>18</v>
      </c>
      <c r="N72" s="92">
        <v>6</v>
      </c>
      <c r="O72" s="92" t="s">
        <v>40</v>
      </c>
    </row>
    <row r="73" spans="1:15" s="183" customFormat="1" ht="14.5" x14ac:dyDescent="0.5">
      <c r="A73" s="166"/>
      <c r="B73" s="104" t="s">
        <v>83</v>
      </c>
      <c r="C73" s="167"/>
      <c r="D73" s="92" t="s">
        <v>40</v>
      </c>
      <c r="E73" s="167"/>
      <c r="F73" s="167"/>
      <c r="G73" s="92" t="s">
        <v>40</v>
      </c>
      <c r="H73" s="167"/>
      <c r="I73" s="167"/>
      <c r="J73" s="167"/>
      <c r="K73" s="167"/>
      <c r="L73" s="167"/>
      <c r="M73" s="167"/>
      <c r="N73" s="167"/>
      <c r="O73" s="167"/>
    </row>
    <row r="74" spans="1:15" s="183" customFormat="1" ht="14.5" x14ac:dyDescent="0.5">
      <c r="A74" s="164" t="s">
        <v>64</v>
      </c>
      <c r="B74" s="104" t="s">
        <v>82</v>
      </c>
      <c r="C74" s="104">
        <f>IF(SUM(D74:E74)=0,"-",SUM(D74:E74))</f>
        <v>545</v>
      </c>
      <c r="D74" s="92">
        <v>1</v>
      </c>
      <c r="E74" s="92">
        <v>544</v>
      </c>
      <c r="F74" s="92">
        <f>IF(SUM(G74:O74)=0,"-",SUM(G74:O74))</f>
        <v>98</v>
      </c>
      <c r="G74" s="92">
        <v>8</v>
      </c>
      <c r="H74" s="92">
        <v>13</v>
      </c>
      <c r="I74" s="92">
        <v>8</v>
      </c>
      <c r="J74" s="92">
        <v>17</v>
      </c>
      <c r="K74" s="92">
        <v>21</v>
      </c>
      <c r="L74" s="92">
        <v>15</v>
      </c>
      <c r="M74" s="92">
        <v>12</v>
      </c>
      <c r="N74" s="92">
        <v>3</v>
      </c>
      <c r="O74" s="165">
        <v>1</v>
      </c>
    </row>
    <row r="75" spans="1:15" s="183" customFormat="1" ht="14.5" x14ac:dyDescent="0.5">
      <c r="A75" s="166"/>
      <c r="B75" s="104" t="s">
        <v>83</v>
      </c>
      <c r="C75" s="167"/>
      <c r="D75" s="92" t="s">
        <v>40</v>
      </c>
      <c r="E75" s="167"/>
      <c r="F75" s="167"/>
      <c r="G75" s="92" t="s">
        <v>40</v>
      </c>
      <c r="H75" s="167"/>
      <c r="I75" s="167"/>
      <c r="J75" s="167"/>
      <c r="K75" s="167"/>
      <c r="L75" s="167"/>
      <c r="M75" s="167"/>
      <c r="N75" s="167"/>
      <c r="O75" s="167"/>
    </row>
    <row r="76" spans="1:15" ht="14.5" x14ac:dyDescent="0.25">
      <c r="A76" s="185" t="s">
        <v>92</v>
      </c>
    </row>
  </sheetData>
  <mergeCells count="48">
    <mergeCell ref="A72:A73"/>
    <mergeCell ref="A74:A75"/>
    <mergeCell ref="A60:A61"/>
    <mergeCell ref="A62:A63"/>
    <mergeCell ref="A64:A65"/>
    <mergeCell ref="A66:A67"/>
    <mergeCell ref="A68:A69"/>
    <mergeCell ref="A70:A71"/>
    <mergeCell ref="A48:A49"/>
    <mergeCell ref="A50:A51"/>
    <mergeCell ref="A52:A53"/>
    <mergeCell ref="A54:A55"/>
    <mergeCell ref="A56:A57"/>
    <mergeCell ref="A58:A59"/>
    <mergeCell ref="A36:A37"/>
    <mergeCell ref="A38:A39"/>
    <mergeCell ref="A40:A41"/>
    <mergeCell ref="A42:A43"/>
    <mergeCell ref="A44:A45"/>
    <mergeCell ref="A46:A47"/>
    <mergeCell ref="A24:A25"/>
    <mergeCell ref="A26:A27"/>
    <mergeCell ref="A28:A29"/>
    <mergeCell ref="A30:A31"/>
    <mergeCell ref="A32:A33"/>
    <mergeCell ref="A34:A35"/>
    <mergeCell ref="A12:A13"/>
    <mergeCell ref="A14:A15"/>
    <mergeCell ref="A16:A17"/>
    <mergeCell ref="A18:A19"/>
    <mergeCell ref="A20:A21"/>
    <mergeCell ref="A22:A23"/>
    <mergeCell ref="M3:M5"/>
    <mergeCell ref="N3:N5"/>
    <mergeCell ref="O3:O5"/>
    <mergeCell ref="A6:A7"/>
    <mergeCell ref="A8:A9"/>
    <mergeCell ref="A10:A11"/>
    <mergeCell ref="C2:E2"/>
    <mergeCell ref="F2:O2"/>
    <mergeCell ref="D3:D5"/>
    <mergeCell ref="E3:E5"/>
    <mergeCell ref="G3:G5"/>
    <mergeCell ref="H3:H5"/>
    <mergeCell ref="I3:I5"/>
    <mergeCell ref="J3:J5"/>
    <mergeCell ref="K3:K5"/>
    <mergeCell ref="L3:L5"/>
  </mergeCells>
  <phoneticPr fontId="4"/>
  <pageMargins left="1.1811023622047245" right="0.23622047244094491" top="0.98425196850393704" bottom="0.23622047244094491" header="0" footer="0"/>
  <pageSetup paperSize="9" scale="70" orientation="landscape" r:id="rId1"/>
  <headerFooter alignWithMargins="0"/>
  <rowBreaks count="5" manualBreakCount="5">
    <brk id="30" min="55878" max="31" man="1"/>
    <brk id="34" min="57226" max="35" man="1"/>
    <brk id="38" min="39362" max="39" man="1"/>
    <brk id="61" max="14" man="1"/>
    <brk id="14010" min="37" max="3258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J64"/>
  <sheetViews>
    <sheetView showGridLines="0" view="pageBreakPreview" zoomScale="80" zoomScaleNormal="100" zoomScaleSheetLayoutView="80" workbookViewId="0">
      <selection activeCell="J31" sqref="J31"/>
    </sheetView>
  </sheetViews>
  <sheetFormatPr defaultColWidth="7.6328125" defaultRowHeight="11.5" x14ac:dyDescent="0.25"/>
  <cols>
    <col min="1" max="1" width="15.6328125" style="267" customWidth="1"/>
    <col min="2" max="2" width="6.08984375" style="268" customWidth="1"/>
    <col min="3" max="3" width="10.453125" style="268" customWidth="1"/>
    <col min="4" max="4" width="7.36328125" style="268" customWidth="1"/>
    <col min="5" max="6" width="6.08984375" style="268" customWidth="1"/>
    <col min="7" max="7" width="7.453125" style="268" customWidth="1"/>
    <col min="8" max="8" width="7.7265625" style="268" customWidth="1"/>
    <col min="9" max="10" width="6.08984375" style="268" customWidth="1"/>
    <col min="11" max="11" width="7.6328125" style="268" customWidth="1"/>
    <col min="12" max="12" width="7.453125" style="268" customWidth="1"/>
    <col min="13" max="13" width="6.08984375" style="268" customWidth="1"/>
    <col min="14" max="14" width="7.453125" style="268" customWidth="1"/>
    <col min="15" max="15" width="7.6328125" style="268" customWidth="1"/>
    <col min="16" max="19" width="6.08984375" style="268" customWidth="1"/>
    <col min="20" max="20" width="7.453125" style="268" customWidth="1"/>
    <col min="21" max="22" width="6.08984375" style="268" customWidth="1"/>
    <col min="23" max="23" width="8.08984375" style="268" customWidth="1"/>
    <col min="24" max="25" width="6.08984375" style="268" customWidth="1"/>
    <col min="26" max="26" width="6.453125" style="268" customWidth="1"/>
    <col min="27" max="16384" width="7.6328125" style="268"/>
  </cols>
  <sheetData>
    <row r="1" spans="1:35" s="190" customFormat="1" ht="18" customHeight="1" x14ac:dyDescent="0.5">
      <c r="A1" s="186" t="s">
        <v>93</v>
      </c>
      <c r="B1" s="187"/>
      <c r="C1" s="187"/>
      <c r="D1" s="187"/>
      <c r="E1" s="187"/>
      <c r="F1" s="187"/>
      <c r="G1" s="187"/>
      <c r="H1" s="187"/>
      <c r="I1" s="187"/>
      <c r="J1" s="188"/>
      <c r="K1" s="188"/>
      <c r="L1" s="188"/>
      <c r="M1" s="188"/>
      <c r="N1" s="188"/>
      <c r="O1" s="187"/>
      <c r="P1" s="187"/>
      <c r="Q1" s="187"/>
      <c r="R1" s="187"/>
      <c r="S1" s="187"/>
      <c r="T1" s="187"/>
      <c r="U1" s="188"/>
      <c r="V1" s="187"/>
      <c r="W1" s="187"/>
      <c r="X1" s="187"/>
      <c r="Y1" s="187"/>
      <c r="Z1" s="187"/>
      <c r="AA1" s="187"/>
      <c r="AB1" s="189"/>
      <c r="AC1" s="189"/>
      <c r="AD1" s="189"/>
      <c r="AE1" s="189"/>
      <c r="AF1" s="189"/>
      <c r="AG1" s="189"/>
      <c r="AH1" s="189"/>
    </row>
    <row r="2" spans="1:35" s="190" customFormat="1" ht="22.5" customHeight="1" x14ac:dyDescent="0.5">
      <c r="A2" s="191"/>
      <c r="B2" s="192" t="s">
        <v>94</v>
      </c>
      <c r="C2" s="193"/>
      <c r="D2" s="193"/>
      <c r="E2" s="193"/>
      <c r="F2" s="193"/>
      <c r="G2" s="193"/>
      <c r="H2" s="194"/>
      <c r="I2" s="192" t="s">
        <v>95</v>
      </c>
      <c r="J2" s="193"/>
      <c r="K2" s="193"/>
      <c r="L2" s="193"/>
      <c r="M2" s="193"/>
      <c r="N2" s="193"/>
      <c r="O2" s="194"/>
      <c r="P2" s="192" t="s">
        <v>96</v>
      </c>
      <c r="Q2" s="193"/>
      <c r="R2" s="193"/>
      <c r="S2" s="193"/>
      <c r="T2" s="194"/>
      <c r="U2" s="195"/>
      <c r="V2" s="195"/>
      <c r="W2" s="196"/>
      <c r="X2" s="188"/>
      <c r="Y2" s="187"/>
      <c r="Z2" s="187"/>
      <c r="AA2" s="187"/>
      <c r="AB2" s="189"/>
      <c r="AC2" s="189"/>
      <c r="AD2" s="189"/>
      <c r="AE2" s="189"/>
      <c r="AF2" s="189"/>
      <c r="AG2" s="189"/>
      <c r="AH2" s="189"/>
    </row>
    <row r="3" spans="1:35" s="190" customFormat="1" ht="96" customHeight="1" x14ac:dyDescent="0.5">
      <c r="A3" s="197"/>
      <c r="B3" s="198" t="s">
        <v>97</v>
      </c>
      <c r="C3" s="198" t="s">
        <v>98</v>
      </c>
      <c r="D3" s="198" t="s">
        <v>99</v>
      </c>
      <c r="E3" s="198" t="s">
        <v>100</v>
      </c>
      <c r="F3" s="198" t="s">
        <v>101</v>
      </c>
      <c r="G3" s="198" t="s">
        <v>102</v>
      </c>
      <c r="H3" s="198" t="s">
        <v>103</v>
      </c>
      <c r="I3" s="198" t="s">
        <v>104</v>
      </c>
      <c r="J3" s="198" t="s">
        <v>105</v>
      </c>
      <c r="K3" s="198" t="s">
        <v>106</v>
      </c>
      <c r="L3" s="198" t="s">
        <v>107</v>
      </c>
      <c r="M3" s="198" t="s">
        <v>108</v>
      </c>
      <c r="N3" s="198" t="s">
        <v>109</v>
      </c>
      <c r="O3" s="198" t="s">
        <v>110</v>
      </c>
      <c r="P3" s="198" t="s">
        <v>111</v>
      </c>
      <c r="Q3" s="198" t="s">
        <v>112</v>
      </c>
      <c r="R3" s="198" t="s">
        <v>113</v>
      </c>
      <c r="S3" s="198" t="s">
        <v>114</v>
      </c>
      <c r="T3" s="198" t="s">
        <v>115</v>
      </c>
      <c r="U3" s="199"/>
      <c r="V3" s="199"/>
      <c r="W3" s="188"/>
      <c r="X3" s="188"/>
      <c r="Y3" s="187"/>
      <c r="Z3" s="187"/>
      <c r="AA3" s="187"/>
      <c r="AB3" s="189"/>
      <c r="AC3" s="189"/>
      <c r="AD3" s="189"/>
      <c r="AE3" s="189"/>
      <c r="AF3" s="189"/>
      <c r="AG3" s="189"/>
    </row>
    <row r="4" spans="1:35" s="206" customFormat="1" ht="19.5" customHeight="1" x14ac:dyDescent="0.5">
      <c r="A4" s="200" t="s">
        <v>116</v>
      </c>
      <c r="B4" s="201">
        <v>0</v>
      </c>
      <c r="C4" s="202">
        <v>0</v>
      </c>
      <c r="D4" s="202">
        <v>0</v>
      </c>
      <c r="E4" s="202">
        <v>0</v>
      </c>
      <c r="F4" s="202">
        <v>0</v>
      </c>
      <c r="G4" s="202">
        <v>0</v>
      </c>
      <c r="H4" s="202">
        <v>0</v>
      </c>
      <c r="I4" s="202">
        <v>0</v>
      </c>
      <c r="J4" s="202">
        <v>24669</v>
      </c>
      <c r="K4" s="202">
        <v>0</v>
      </c>
      <c r="L4" s="202">
        <v>0</v>
      </c>
      <c r="M4" s="202">
        <v>0</v>
      </c>
      <c r="N4" s="202">
        <v>0</v>
      </c>
      <c r="O4" s="202">
        <v>0</v>
      </c>
      <c r="P4" s="202">
        <v>9</v>
      </c>
      <c r="Q4" s="202">
        <v>21</v>
      </c>
      <c r="R4" s="202">
        <v>3647</v>
      </c>
      <c r="S4" s="202">
        <v>52</v>
      </c>
      <c r="T4" s="202">
        <v>20</v>
      </c>
      <c r="U4" s="203"/>
      <c r="V4" s="203"/>
      <c r="W4" s="204"/>
      <c r="X4" s="204"/>
      <c r="Y4" s="204"/>
      <c r="Z4" s="205"/>
      <c r="AA4" s="205"/>
    </row>
    <row r="5" spans="1:35" s="206" customFormat="1" ht="19.5" customHeight="1" x14ac:dyDescent="0.5">
      <c r="A5" s="200" t="s">
        <v>81</v>
      </c>
      <c r="B5" s="202">
        <v>0</v>
      </c>
      <c r="C5" s="202">
        <v>0</v>
      </c>
      <c r="D5" s="202">
        <v>0</v>
      </c>
      <c r="E5" s="202">
        <v>0</v>
      </c>
      <c r="F5" s="202">
        <v>0</v>
      </c>
      <c r="G5" s="202">
        <v>0</v>
      </c>
      <c r="H5" s="202">
        <v>0</v>
      </c>
      <c r="I5" s="202">
        <v>0</v>
      </c>
      <c r="J5" s="202">
        <v>747</v>
      </c>
      <c r="K5" s="202">
        <v>0</v>
      </c>
      <c r="L5" s="202">
        <v>0</v>
      </c>
      <c r="M5" s="202">
        <v>0</v>
      </c>
      <c r="N5" s="202">
        <v>0</v>
      </c>
      <c r="O5" s="202">
        <v>0</v>
      </c>
      <c r="P5" s="202">
        <v>0</v>
      </c>
      <c r="Q5" s="202">
        <v>0</v>
      </c>
      <c r="R5" s="202">
        <v>148</v>
      </c>
      <c r="S5" s="202">
        <v>0</v>
      </c>
      <c r="T5" s="202">
        <v>0</v>
      </c>
      <c r="U5" s="203"/>
      <c r="V5" s="203"/>
      <c r="W5" s="204"/>
      <c r="X5" s="204"/>
      <c r="Y5" s="204"/>
      <c r="Z5" s="205"/>
      <c r="AA5" s="205"/>
    </row>
    <row r="6" spans="1:35" s="211" customFormat="1" ht="31.5" customHeight="1" x14ac:dyDescent="0.5">
      <c r="A6" s="207" t="s">
        <v>84</v>
      </c>
      <c r="B6" s="208" t="str">
        <f>IF(SUM(B7,B8)=0,"-",SUM(B7,B8))</f>
        <v>-</v>
      </c>
      <c r="C6" s="208" t="str">
        <f t="shared" ref="C6:T6" si="0">IF(SUM(C7,C8)=0,"-",SUM(C7,C8))</f>
        <v>-</v>
      </c>
      <c r="D6" s="208" t="str">
        <f t="shared" si="0"/>
        <v>-</v>
      </c>
      <c r="E6" s="208" t="str">
        <f t="shared" si="0"/>
        <v>-</v>
      </c>
      <c r="F6" s="208" t="str">
        <f t="shared" si="0"/>
        <v>-</v>
      </c>
      <c r="G6" s="208" t="str">
        <f t="shared" si="0"/>
        <v>-</v>
      </c>
      <c r="H6" s="208" t="str">
        <f t="shared" si="0"/>
        <v>-</v>
      </c>
      <c r="I6" s="208" t="str">
        <f t="shared" si="0"/>
        <v>-</v>
      </c>
      <c r="J6" s="208" t="str">
        <f t="shared" si="0"/>
        <v>-</v>
      </c>
      <c r="K6" s="208" t="str">
        <f t="shared" si="0"/>
        <v>-</v>
      </c>
      <c r="L6" s="208" t="str">
        <f t="shared" si="0"/>
        <v>-</v>
      </c>
      <c r="M6" s="208" t="str">
        <f t="shared" si="0"/>
        <v>-</v>
      </c>
      <c r="N6" s="208" t="str">
        <f t="shared" si="0"/>
        <v>-</v>
      </c>
      <c r="O6" s="208" t="str">
        <f t="shared" si="0"/>
        <v>-</v>
      </c>
      <c r="P6" s="208" t="str">
        <f t="shared" si="0"/>
        <v>-</v>
      </c>
      <c r="Q6" s="208" t="str">
        <f t="shared" si="0"/>
        <v>-</v>
      </c>
      <c r="R6" s="208">
        <f t="shared" si="0"/>
        <v>1</v>
      </c>
      <c r="S6" s="208" t="str">
        <f t="shared" si="0"/>
        <v>-</v>
      </c>
      <c r="T6" s="208" t="str">
        <f t="shared" si="0"/>
        <v>-</v>
      </c>
      <c r="U6" s="203"/>
      <c r="V6" s="203"/>
      <c r="W6" s="209"/>
      <c r="X6" s="204"/>
      <c r="Y6" s="204"/>
      <c r="Z6" s="210"/>
      <c r="AA6" s="210"/>
    </row>
    <row r="7" spans="1:35" s="211" customFormat="1" ht="19.5" customHeight="1" x14ac:dyDescent="0.5">
      <c r="A7" s="212" t="s">
        <v>117</v>
      </c>
      <c r="B7" s="213" t="s">
        <v>40</v>
      </c>
      <c r="C7" s="213" t="s">
        <v>40</v>
      </c>
      <c r="D7" s="213" t="s">
        <v>40</v>
      </c>
      <c r="E7" s="213" t="s">
        <v>40</v>
      </c>
      <c r="F7" s="213" t="s">
        <v>40</v>
      </c>
      <c r="G7" s="213" t="s">
        <v>40</v>
      </c>
      <c r="H7" s="213" t="s">
        <v>40</v>
      </c>
      <c r="I7" s="213" t="s">
        <v>40</v>
      </c>
      <c r="J7" s="213" t="s">
        <v>40</v>
      </c>
      <c r="K7" s="213" t="s">
        <v>40</v>
      </c>
      <c r="L7" s="213" t="s">
        <v>40</v>
      </c>
      <c r="M7" s="213" t="s">
        <v>40</v>
      </c>
      <c r="N7" s="213" t="s">
        <v>40</v>
      </c>
      <c r="O7" s="213" t="s">
        <v>40</v>
      </c>
      <c r="P7" s="213" t="s">
        <v>40</v>
      </c>
      <c r="Q7" s="213" t="s">
        <v>40</v>
      </c>
      <c r="R7" s="213" t="s">
        <v>40</v>
      </c>
      <c r="S7" s="213" t="s">
        <v>40</v>
      </c>
      <c r="T7" s="213" t="s">
        <v>40</v>
      </c>
      <c r="U7" s="203"/>
      <c r="V7" s="203"/>
      <c r="W7" s="209"/>
      <c r="X7" s="204"/>
      <c r="Y7" s="204"/>
      <c r="Z7" s="210"/>
      <c r="AA7" s="210"/>
    </row>
    <row r="8" spans="1:35" s="211" customFormat="1" ht="19.5" customHeight="1" x14ac:dyDescent="0.5">
      <c r="A8" s="214" t="s">
        <v>118</v>
      </c>
      <c r="B8" s="215" t="s">
        <v>40</v>
      </c>
      <c r="C8" s="215" t="s">
        <v>40</v>
      </c>
      <c r="D8" s="215" t="s">
        <v>40</v>
      </c>
      <c r="E8" s="215" t="s">
        <v>40</v>
      </c>
      <c r="F8" s="215" t="s">
        <v>40</v>
      </c>
      <c r="G8" s="215" t="s">
        <v>40</v>
      </c>
      <c r="H8" s="215" t="s">
        <v>40</v>
      </c>
      <c r="I8" s="215" t="s">
        <v>40</v>
      </c>
      <c r="J8" s="215" t="s">
        <v>40</v>
      </c>
      <c r="K8" s="215" t="s">
        <v>40</v>
      </c>
      <c r="L8" s="215" t="s">
        <v>40</v>
      </c>
      <c r="M8" s="215" t="s">
        <v>40</v>
      </c>
      <c r="N8" s="215" t="s">
        <v>40</v>
      </c>
      <c r="O8" s="215" t="s">
        <v>40</v>
      </c>
      <c r="P8" s="215" t="s">
        <v>40</v>
      </c>
      <c r="Q8" s="215" t="s">
        <v>40</v>
      </c>
      <c r="R8" s="215">
        <v>1</v>
      </c>
      <c r="S8" s="215" t="s">
        <v>40</v>
      </c>
      <c r="T8" s="215" t="s">
        <v>40</v>
      </c>
      <c r="U8" s="203"/>
      <c r="V8" s="203"/>
      <c r="W8" s="209"/>
      <c r="X8" s="204"/>
      <c r="Y8" s="204"/>
      <c r="Z8" s="210"/>
      <c r="AA8" s="210"/>
    </row>
    <row r="9" spans="1:35" s="206" customFormat="1" ht="31.5" customHeight="1" x14ac:dyDescent="0.5">
      <c r="A9" s="216" t="s">
        <v>88</v>
      </c>
      <c r="B9" s="208" t="str">
        <f>B10</f>
        <v>-</v>
      </c>
      <c r="C9" s="208" t="str">
        <f t="shared" ref="C9:T9" si="1">C10</f>
        <v>-</v>
      </c>
      <c r="D9" s="208" t="str">
        <f t="shared" si="1"/>
        <v>-</v>
      </c>
      <c r="E9" s="208" t="str">
        <f t="shared" si="1"/>
        <v>-</v>
      </c>
      <c r="F9" s="208" t="str">
        <f t="shared" si="1"/>
        <v>-</v>
      </c>
      <c r="G9" s="208" t="str">
        <f t="shared" si="1"/>
        <v>-</v>
      </c>
      <c r="H9" s="208" t="str">
        <f t="shared" si="1"/>
        <v>-</v>
      </c>
      <c r="I9" s="208" t="str">
        <f t="shared" si="1"/>
        <v>-</v>
      </c>
      <c r="J9" s="208">
        <f t="shared" si="1"/>
        <v>2</v>
      </c>
      <c r="K9" s="208" t="str">
        <f t="shared" si="1"/>
        <v>-</v>
      </c>
      <c r="L9" s="208" t="str">
        <f t="shared" si="1"/>
        <v>-</v>
      </c>
      <c r="M9" s="208" t="str">
        <f t="shared" si="1"/>
        <v>-</v>
      </c>
      <c r="N9" s="208" t="str">
        <f t="shared" si="1"/>
        <v>-</v>
      </c>
      <c r="O9" s="208" t="str">
        <f t="shared" si="1"/>
        <v>-</v>
      </c>
      <c r="P9" s="208" t="str">
        <f t="shared" si="1"/>
        <v>-</v>
      </c>
      <c r="Q9" s="208" t="str">
        <f t="shared" si="1"/>
        <v>-</v>
      </c>
      <c r="R9" s="208">
        <f t="shared" si="1"/>
        <v>3</v>
      </c>
      <c r="S9" s="208" t="str">
        <f t="shared" si="1"/>
        <v>-</v>
      </c>
      <c r="T9" s="208" t="str">
        <f t="shared" si="1"/>
        <v>-</v>
      </c>
      <c r="U9" s="209"/>
      <c r="V9" s="204"/>
      <c r="W9" s="204"/>
      <c r="X9" s="204"/>
      <c r="Y9" s="205"/>
      <c r="Z9" s="205"/>
      <c r="AA9" s="205"/>
    </row>
    <row r="10" spans="1:35" s="211" customFormat="1" ht="19.5" customHeight="1" x14ac:dyDescent="0.5">
      <c r="A10" s="212" t="s">
        <v>89</v>
      </c>
      <c r="B10" s="213" t="s">
        <v>40</v>
      </c>
      <c r="C10" s="213" t="s">
        <v>40</v>
      </c>
      <c r="D10" s="213" t="s">
        <v>40</v>
      </c>
      <c r="E10" s="213" t="s">
        <v>40</v>
      </c>
      <c r="F10" s="213" t="s">
        <v>40</v>
      </c>
      <c r="G10" s="213" t="s">
        <v>40</v>
      </c>
      <c r="H10" s="213" t="s">
        <v>40</v>
      </c>
      <c r="I10" s="213" t="s">
        <v>40</v>
      </c>
      <c r="J10" s="213">
        <v>2</v>
      </c>
      <c r="K10" s="213" t="s">
        <v>40</v>
      </c>
      <c r="L10" s="213" t="s">
        <v>40</v>
      </c>
      <c r="M10" s="213" t="s">
        <v>40</v>
      </c>
      <c r="N10" s="213" t="s">
        <v>40</v>
      </c>
      <c r="O10" s="213" t="s">
        <v>40</v>
      </c>
      <c r="P10" s="213" t="s">
        <v>40</v>
      </c>
      <c r="Q10" s="213" t="s">
        <v>40</v>
      </c>
      <c r="R10" s="213">
        <v>3</v>
      </c>
      <c r="S10" s="213" t="s">
        <v>40</v>
      </c>
      <c r="T10" s="213" t="s">
        <v>40</v>
      </c>
      <c r="U10" s="203"/>
      <c r="V10" s="203"/>
      <c r="W10" s="209"/>
      <c r="X10" s="204"/>
      <c r="Y10" s="204"/>
      <c r="Z10" s="210"/>
      <c r="AA10" s="210"/>
    </row>
    <row r="11" spans="1:35" s="223" customFormat="1" ht="31.5" customHeight="1" x14ac:dyDescent="0.5">
      <c r="A11" s="217" t="s">
        <v>58</v>
      </c>
      <c r="B11" s="218" t="str">
        <f>B12</f>
        <v>-</v>
      </c>
      <c r="C11" s="218" t="str">
        <f t="shared" ref="C11:S11" si="2">C12</f>
        <v>-</v>
      </c>
      <c r="D11" s="218" t="str">
        <f t="shared" si="2"/>
        <v>-</v>
      </c>
      <c r="E11" s="218" t="str">
        <f t="shared" si="2"/>
        <v>-</v>
      </c>
      <c r="F11" s="218" t="str">
        <f t="shared" si="2"/>
        <v>-</v>
      </c>
      <c r="G11" s="218" t="str">
        <f t="shared" si="2"/>
        <v>-</v>
      </c>
      <c r="H11" s="218" t="str">
        <f t="shared" si="2"/>
        <v>-</v>
      </c>
      <c r="I11" s="218" t="str">
        <f t="shared" si="2"/>
        <v>-</v>
      </c>
      <c r="J11" s="218">
        <f t="shared" si="2"/>
        <v>9</v>
      </c>
      <c r="K11" s="218" t="str">
        <f t="shared" si="2"/>
        <v>-</v>
      </c>
      <c r="L11" s="218" t="str">
        <f t="shared" si="2"/>
        <v>-</v>
      </c>
      <c r="M11" s="218" t="str">
        <f t="shared" si="2"/>
        <v>-</v>
      </c>
      <c r="N11" s="218" t="str">
        <f t="shared" si="2"/>
        <v>-</v>
      </c>
      <c r="O11" s="218" t="str">
        <f t="shared" si="2"/>
        <v>-</v>
      </c>
      <c r="P11" s="218" t="str">
        <f t="shared" si="2"/>
        <v>-</v>
      </c>
      <c r="Q11" s="218" t="str">
        <f t="shared" si="2"/>
        <v>-</v>
      </c>
      <c r="R11" s="218" t="str">
        <f t="shared" si="2"/>
        <v>-</v>
      </c>
      <c r="S11" s="218" t="str">
        <f t="shared" si="2"/>
        <v>-</v>
      </c>
      <c r="T11" s="218" t="str">
        <f>T12</f>
        <v>-</v>
      </c>
      <c r="U11" s="219"/>
      <c r="V11" s="219"/>
      <c r="W11" s="220"/>
      <c r="X11" s="221"/>
      <c r="Y11" s="221"/>
      <c r="Z11" s="222"/>
      <c r="AA11" s="222"/>
    </row>
    <row r="12" spans="1:35" s="227" customFormat="1" ht="19.5" customHeight="1" x14ac:dyDescent="0.5">
      <c r="A12" s="224" t="s">
        <v>59</v>
      </c>
      <c r="B12" s="225" t="s">
        <v>37</v>
      </c>
      <c r="C12" s="225" t="s">
        <v>37</v>
      </c>
      <c r="D12" s="225" t="s">
        <v>37</v>
      </c>
      <c r="E12" s="225" t="s">
        <v>37</v>
      </c>
      <c r="F12" s="225" t="s">
        <v>37</v>
      </c>
      <c r="G12" s="225" t="s">
        <v>37</v>
      </c>
      <c r="H12" s="225" t="s">
        <v>37</v>
      </c>
      <c r="I12" s="225" t="s">
        <v>37</v>
      </c>
      <c r="J12" s="225">
        <v>9</v>
      </c>
      <c r="K12" s="225" t="s">
        <v>37</v>
      </c>
      <c r="L12" s="225" t="s">
        <v>37</v>
      </c>
      <c r="M12" s="225" t="s">
        <v>37</v>
      </c>
      <c r="N12" s="225" t="s">
        <v>37</v>
      </c>
      <c r="O12" s="225" t="s">
        <v>37</v>
      </c>
      <c r="P12" s="225" t="s">
        <v>37</v>
      </c>
      <c r="Q12" s="225" t="s">
        <v>37</v>
      </c>
      <c r="R12" s="225" t="s">
        <v>37</v>
      </c>
      <c r="S12" s="225" t="s">
        <v>37</v>
      </c>
      <c r="T12" s="225" t="s">
        <v>37</v>
      </c>
      <c r="U12" s="220"/>
      <c r="V12" s="221"/>
      <c r="W12" s="221"/>
      <c r="X12" s="221"/>
      <c r="Y12" s="226"/>
      <c r="Z12" s="226"/>
      <c r="AA12" s="226"/>
    </row>
    <row r="13" spans="1:35" s="211" customFormat="1" ht="15" customHeight="1" x14ac:dyDescent="0.5">
      <c r="A13" s="228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9"/>
      <c r="X13" s="204"/>
      <c r="Y13" s="204"/>
      <c r="Z13" s="210"/>
      <c r="AA13" s="210"/>
    </row>
    <row r="14" spans="1:35" s="211" customFormat="1" ht="15" customHeight="1" x14ac:dyDescent="0.5">
      <c r="A14" s="228"/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9"/>
      <c r="X14" s="204"/>
      <c r="Y14" s="204"/>
      <c r="Z14" s="210"/>
      <c r="AA14" s="210"/>
    </row>
    <row r="15" spans="1:35" s="190" customFormat="1" ht="22.5" customHeight="1" x14ac:dyDescent="0.2">
      <c r="A15" s="191"/>
      <c r="B15" s="192" t="s">
        <v>119</v>
      </c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30"/>
      <c r="X15" s="231"/>
      <c r="Y15" s="231"/>
      <c r="Z15" s="231"/>
      <c r="AA15" s="232"/>
      <c r="AB15" s="233"/>
      <c r="AC15" s="233"/>
      <c r="AD15" s="233"/>
      <c r="AE15" s="233"/>
      <c r="AF15" s="233"/>
      <c r="AG15" s="233"/>
      <c r="AH15" s="233"/>
      <c r="AI15" s="234"/>
    </row>
    <row r="16" spans="1:35" s="190" customFormat="1" ht="96" customHeight="1" x14ac:dyDescent="0.5">
      <c r="A16" s="197"/>
      <c r="B16" s="198" t="s">
        <v>120</v>
      </c>
      <c r="C16" s="198" t="s">
        <v>121</v>
      </c>
      <c r="D16" s="198" t="s">
        <v>122</v>
      </c>
      <c r="E16" s="198" t="s">
        <v>123</v>
      </c>
      <c r="F16" s="198" t="s">
        <v>124</v>
      </c>
      <c r="G16" s="198" t="s">
        <v>125</v>
      </c>
      <c r="H16" s="198" t="s">
        <v>126</v>
      </c>
      <c r="I16" s="198" t="s">
        <v>127</v>
      </c>
      <c r="J16" s="198" t="s">
        <v>128</v>
      </c>
      <c r="K16" s="198" t="s">
        <v>129</v>
      </c>
      <c r="L16" s="198" t="s">
        <v>130</v>
      </c>
      <c r="M16" s="198" t="s">
        <v>131</v>
      </c>
      <c r="N16" s="198" t="s">
        <v>132</v>
      </c>
      <c r="O16" s="235" t="s">
        <v>133</v>
      </c>
      <c r="P16" s="198" t="s">
        <v>134</v>
      </c>
      <c r="Q16" s="198" t="s">
        <v>135</v>
      </c>
      <c r="R16" s="198" t="s">
        <v>136</v>
      </c>
      <c r="S16" s="236" t="s">
        <v>137</v>
      </c>
      <c r="T16" s="236" t="s">
        <v>138</v>
      </c>
      <c r="U16" s="198" t="s">
        <v>139</v>
      </c>
      <c r="V16" s="236" t="s">
        <v>140</v>
      </c>
      <c r="W16" s="236" t="s">
        <v>141</v>
      </c>
      <c r="X16" s="199"/>
      <c r="Y16" s="199"/>
      <c r="Z16" s="199"/>
      <c r="AA16" s="237"/>
      <c r="AB16" s="238"/>
      <c r="AC16" s="238"/>
      <c r="AD16" s="238"/>
      <c r="AE16" s="238"/>
      <c r="AF16" s="238"/>
      <c r="AG16" s="238"/>
      <c r="AH16" s="238"/>
      <c r="AI16" s="234"/>
    </row>
    <row r="17" spans="1:35" s="206" customFormat="1" ht="19.5" customHeight="1" x14ac:dyDescent="0.2">
      <c r="A17" s="200" t="s">
        <v>142</v>
      </c>
      <c r="B17" s="202">
        <v>356</v>
      </c>
      <c r="C17" s="202">
        <v>0</v>
      </c>
      <c r="D17" s="202">
        <v>272</v>
      </c>
      <c r="E17" s="202">
        <v>27</v>
      </c>
      <c r="F17" s="202">
        <v>0</v>
      </c>
      <c r="G17" s="202">
        <v>6</v>
      </c>
      <c r="H17" s="202">
        <v>0</v>
      </c>
      <c r="I17" s="202">
        <v>7</v>
      </c>
      <c r="J17" s="202">
        <v>0</v>
      </c>
      <c r="K17" s="202">
        <v>0</v>
      </c>
      <c r="L17" s="202">
        <v>0</v>
      </c>
      <c r="M17" s="202">
        <v>3</v>
      </c>
      <c r="N17" s="202">
        <v>0</v>
      </c>
      <c r="O17" s="202">
        <v>12</v>
      </c>
      <c r="P17" s="202">
        <v>60</v>
      </c>
      <c r="Q17" s="202">
        <v>0</v>
      </c>
      <c r="R17" s="202">
        <v>0</v>
      </c>
      <c r="S17" s="202">
        <v>1</v>
      </c>
      <c r="T17" s="202">
        <v>0</v>
      </c>
      <c r="U17" s="202">
        <v>14</v>
      </c>
      <c r="V17" s="202">
        <v>505</v>
      </c>
      <c r="W17" s="202">
        <v>342</v>
      </c>
      <c r="X17" s="203"/>
      <c r="Y17" s="203"/>
      <c r="Z17" s="203"/>
      <c r="AA17" s="205"/>
    </row>
    <row r="18" spans="1:35" s="206" customFormat="1" ht="19.5" customHeight="1" x14ac:dyDescent="0.2">
      <c r="A18" s="200" t="s">
        <v>81</v>
      </c>
      <c r="B18" s="202">
        <v>107</v>
      </c>
      <c r="C18" s="202">
        <v>0</v>
      </c>
      <c r="D18" s="202">
        <v>7</v>
      </c>
      <c r="E18" s="202">
        <v>27</v>
      </c>
      <c r="F18" s="202">
        <v>0</v>
      </c>
      <c r="G18" s="202">
        <v>0</v>
      </c>
      <c r="H18" s="202">
        <v>0</v>
      </c>
      <c r="I18" s="202">
        <v>5</v>
      </c>
      <c r="J18" s="202">
        <v>0</v>
      </c>
      <c r="K18" s="202">
        <v>0</v>
      </c>
      <c r="L18" s="202">
        <v>0</v>
      </c>
      <c r="M18" s="202">
        <v>0</v>
      </c>
      <c r="N18" s="202">
        <v>0</v>
      </c>
      <c r="O18" s="202">
        <v>0</v>
      </c>
      <c r="P18" s="202">
        <v>0</v>
      </c>
      <c r="Q18" s="202">
        <v>0</v>
      </c>
      <c r="R18" s="202">
        <v>0</v>
      </c>
      <c r="S18" s="202">
        <v>1</v>
      </c>
      <c r="T18" s="202">
        <v>0</v>
      </c>
      <c r="U18" s="202">
        <v>0</v>
      </c>
      <c r="V18" s="202">
        <v>0</v>
      </c>
      <c r="W18" s="202">
        <v>2</v>
      </c>
      <c r="X18" s="203"/>
      <c r="Y18" s="203"/>
      <c r="Z18" s="203"/>
      <c r="AA18" s="205"/>
    </row>
    <row r="19" spans="1:35" s="211" customFormat="1" ht="31.5" customHeight="1" x14ac:dyDescent="0.2">
      <c r="A19" s="207" t="s">
        <v>84</v>
      </c>
      <c r="B19" s="208">
        <f t="shared" ref="B19:W19" si="3">IF(SUM(B20,B21)=0,"-",SUM(B20,B21))</f>
        <v>9</v>
      </c>
      <c r="C19" s="208" t="str">
        <f t="shared" si="3"/>
        <v>-</v>
      </c>
      <c r="D19" s="208" t="str">
        <f t="shared" si="3"/>
        <v>-</v>
      </c>
      <c r="E19" s="208">
        <f t="shared" si="3"/>
        <v>3</v>
      </c>
      <c r="F19" s="208" t="str">
        <f t="shared" si="3"/>
        <v>-</v>
      </c>
      <c r="G19" s="208" t="str">
        <f t="shared" si="3"/>
        <v>-</v>
      </c>
      <c r="H19" s="208" t="str">
        <f t="shared" si="3"/>
        <v>-</v>
      </c>
      <c r="I19" s="208">
        <f t="shared" si="3"/>
        <v>1</v>
      </c>
      <c r="J19" s="208" t="str">
        <f t="shared" si="3"/>
        <v>-</v>
      </c>
      <c r="K19" s="208" t="str">
        <f t="shared" si="3"/>
        <v>-</v>
      </c>
      <c r="L19" s="208" t="str">
        <f t="shared" si="3"/>
        <v>-</v>
      </c>
      <c r="M19" s="208" t="str">
        <f t="shared" si="3"/>
        <v>-</v>
      </c>
      <c r="N19" s="208" t="str">
        <f t="shared" si="3"/>
        <v>-</v>
      </c>
      <c r="O19" s="208" t="str">
        <f t="shared" si="3"/>
        <v>-</v>
      </c>
      <c r="P19" s="208" t="str">
        <f t="shared" si="3"/>
        <v>-</v>
      </c>
      <c r="Q19" s="208" t="str">
        <f t="shared" si="3"/>
        <v>-</v>
      </c>
      <c r="R19" s="208" t="str">
        <f t="shared" si="3"/>
        <v>-</v>
      </c>
      <c r="S19" s="208" t="str">
        <f t="shared" si="3"/>
        <v>-</v>
      </c>
      <c r="T19" s="208" t="str">
        <f t="shared" si="3"/>
        <v>-</v>
      </c>
      <c r="U19" s="208" t="str">
        <f t="shared" si="3"/>
        <v>-</v>
      </c>
      <c r="V19" s="208" t="str">
        <f t="shared" si="3"/>
        <v>-</v>
      </c>
      <c r="W19" s="208" t="str">
        <f t="shared" si="3"/>
        <v>-</v>
      </c>
      <c r="X19" s="239"/>
      <c r="Y19" s="203"/>
      <c r="Z19" s="203"/>
      <c r="AA19" s="210"/>
    </row>
    <row r="20" spans="1:35" s="211" customFormat="1" ht="19.5" customHeight="1" x14ac:dyDescent="0.5">
      <c r="A20" s="212" t="s">
        <v>117</v>
      </c>
      <c r="B20" s="213" t="s">
        <v>40</v>
      </c>
      <c r="C20" s="213" t="s">
        <v>40</v>
      </c>
      <c r="D20" s="213" t="s">
        <v>40</v>
      </c>
      <c r="E20" s="213" t="s">
        <v>40</v>
      </c>
      <c r="F20" s="213" t="s">
        <v>40</v>
      </c>
      <c r="G20" s="213" t="s">
        <v>40</v>
      </c>
      <c r="H20" s="213" t="s">
        <v>40</v>
      </c>
      <c r="I20" s="213" t="s">
        <v>40</v>
      </c>
      <c r="J20" s="213" t="s">
        <v>40</v>
      </c>
      <c r="K20" s="213" t="s">
        <v>40</v>
      </c>
      <c r="L20" s="213" t="s">
        <v>40</v>
      </c>
      <c r="M20" s="213" t="s">
        <v>40</v>
      </c>
      <c r="N20" s="213" t="s">
        <v>40</v>
      </c>
      <c r="O20" s="213" t="s">
        <v>40</v>
      </c>
      <c r="P20" s="213" t="s">
        <v>40</v>
      </c>
      <c r="Q20" s="213" t="s">
        <v>40</v>
      </c>
      <c r="R20" s="213" t="s">
        <v>40</v>
      </c>
      <c r="S20" s="213" t="s">
        <v>40</v>
      </c>
      <c r="T20" s="213" t="s">
        <v>40</v>
      </c>
      <c r="U20" s="213" t="s">
        <v>40</v>
      </c>
      <c r="V20" s="213" t="s">
        <v>40</v>
      </c>
      <c r="W20" s="213" t="s">
        <v>40</v>
      </c>
      <c r="X20" s="204"/>
      <c r="Y20" s="204"/>
      <c r="Z20" s="210"/>
      <c r="AA20" s="210"/>
    </row>
    <row r="21" spans="1:35" s="211" customFormat="1" ht="19.5" customHeight="1" x14ac:dyDescent="0.5">
      <c r="A21" s="214" t="s">
        <v>118</v>
      </c>
      <c r="B21" s="215">
        <v>9</v>
      </c>
      <c r="C21" s="215" t="s">
        <v>40</v>
      </c>
      <c r="D21" s="215" t="s">
        <v>40</v>
      </c>
      <c r="E21" s="215">
        <v>3</v>
      </c>
      <c r="F21" s="215" t="s">
        <v>40</v>
      </c>
      <c r="G21" s="215" t="s">
        <v>40</v>
      </c>
      <c r="H21" s="215" t="s">
        <v>40</v>
      </c>
      <c r="I21" s="215">
        <v>1</v>
      </c>
      <c r="J21" s="215" t="s">
        <v>40</v>
      </c>
      <c r="K21" s="215" t="s">
        <v>40</v>
      </c>
      <c r="L21" s="215" t="s">
        <v>40</v>
      </c>
      <c r="M21" s="215" t="s">
        <v>40</v>
      </c>
      <c r="N21" s="215" t="s">
        <v>40</v>
      </c>
      <c r="O21" s="215" t="s">
        <v>40</v>
      </c>
      <c r="P21" s="215" t="s">
        <v>40</v>
      </c>
      <c r="Q21" s="215" t="s">
        <v>40</v>
      </c>
      <c r="R21" s="215" t="s">
        <v>40</v>
      </c>
      <c r="S21" s="215" t="s">
        <v>40</v>
      </c>
      <c r="T21" s="215" t="s">
        <v>40</v>
      </c>
      <c r="U21" s="215" t="s">
        <v>40</v>
      </c>
      <c r="V21" s="215" t="s">
        <v>40</v>
      </c>
      <c r="W21" s="215" t="s">
        <v>40</v>
      </c>
      <c r="X21" s="204"/>
      <c r="Y21" s="204"/>
      <c r="Z21" s="210"/>
      <c r="AA21" s="210"/>
    </row>
    <row r="22" spans="1:35" s="206" customFormat="1" ht="31.5" customHeight="1" x14ac:dyDescent="0.5">
      <c r="A22" s="216" t="s">
        <v>88</v>
      </c>
      <c r="B22" s="208" t="str">
        <f>B23</f>
        <v>-</v>
      </c>
      <c r="C22" s="208" t="str">
        <f t="shared" ref="C22:W22" si="4">C23</f>
        <v>-</v>
      </c>
      <c r="D22" s="208" t="str">
        <f t="shared" si="4"/>
        <v>-</v>
      </c>
      <c r="E22" s="208">
        <f t="shared" si="4"/>
        <v>2</v>
      </c>
      <c r="F22" s="208" t="str">
        <f t="shared" si="4"/>
        <v>-</v>
      </c>
      <c r="G22" s="208" t="str">
        <f t="shared" si="4"/>
        <v>-</v>
      </c>
      <c r="H22" s="208" t="str">
        <f t="shared" si="4"/>
        <v>-</v>
      </c>
      <c r="I22" s="208" t="str">
        <f t="shared" si="4"/>
        <v>-</v>
      </c>
      <c r="J22" s="208" t="str">
        <f t="shared" si="4"/>
        <v>-</v>
      </c>
      <c r="K22" s="208" t="str">
        <f t="shared" si="4"/>
        <v>-</v>
      </c>
      <c r="L22" s="208" t="str">
        <f t="shared" si="4"/>
        <v>-</v>
      </c>
      <c r="M22" s="208" t="str">
        <f t="shared" si="4"/>
        <v>-</v>
      </c>
      <c r="N22" s="208" t="str">
        <f t="shared" si="4"/>
        <v>-</v>
      </c>
      <c r="O22" s="208" t="str">
        <f t="shared" si="4"/>
        <v>-</v>
      </c>
      <c r="P22" s="208" t="str">
        <f t="shared" si="4"/>
        <v>-</v>
      </c>
      <c r="Q22" s="208" t="str">
        <f t="shared" si="4"/>
        <v>-</v>
      </c>
      <c r="R22" s="208" t="str">
        <f t="shared" si="4"/>
        <v>-</v>
      </c>
      <c r="S22" s="208" t="str">
        <f t="shared" si="4"/>
        <v>-</v>
      </c>
      <c r="T22" s="208" t="str">
        <f t="shared" si="4"/>
        <v>-</v>
      </c>
      <c r="U22" s="208" t="str">
        <f t="shared" si="4"/>
        <v>-</v>
      </c>
      <c r="V22" s="208" t="str">
        <f t="shared" si="4"/>
        <v>-</v>
      </c>
      <c r="W22" s="208" t="str">
        <f t="shared" si="4"/>
        <v>-</v>
      </c>
      <c r="X22" s="204"/>
      <c r="Y22" s="205"/>
      <c r="Z22" s="205"/>
      <c r="AA22" s="205"/>
    </row>
    <row r="23" spans="1:35" s="211" customFormat="1" ht="19.5" customHeight="1" x14ac:dyDescent="0.5">
      <c r="A23" s="212" t="s">
        <v>89</v>
      </c>
      <c r="B23" s="213" t="s">
        <v>40</v>
      </c>
      <c r="C23" s="213" t="s">
        <v>40</v>
      </c>
      <c r="D23" s="213" t="s">
        <v>40</v>
      </c>
      <c r="E23" s="213">
        <v>2</v>
      </c>
      <c r="F23" s="213" t="s">
        <v>40</v>
      </c>
      <c r="G23" s="213" t="s">
        <v>40</v>
      </c>
      <c r="H23" s="213" t="s">
        <v>40</v>
      </c>
      <c r="I23" s="213" t="s">
        <v>40</v>
      </c>
      <c r="J23" s="213" t="s">
        <v>40</v>
      </c>
      <c r="K23" s="213" t="s">
        <v>40</v>
      </c>
      <c r="L23" s="213" t="s">
        <v>40</v>
      </c>
      <c r="M23" s="213" t="s">
        <v>40</v>
      </c>
      <c r="N23" s="213" t="s">
        <v>40</v>
      </c>
      <c r="O23" s="213" t="s">
        <v>40</v>
      </c>
      <c r="P23" s="213" t="s">
        <v>40</v>
      </c>
      <c r="Q23" s="213" t="s">
        <v>40</v>
      </c>
      <c r="R23" s="213" t="s">
        <v>40</v>
      </c>
      <c r="S23" s="213" t="s">
        <v>40</v>
      </c>
      <c r="T23" s="213" t="s">
        <v>40</v>
      </c>
      <c r="U23" s="213" t="s">
        <v>40</v>
      </c>
      <c r="V23" s="213" t="s">
        <v>40</v>
      </c>
      <c r="W23" s="213" t="s">
        <v>40</v>
      </c>
      <c r="X23" s="204"/>
      <c r="Y23" s="204"/>
      <c r="Z23" s="210"/>
      <c r="AA23" s="210"/>
    </row>
    <row r="24" spans="1:35" s="211" customFormat="1" ht="31.5" customHeight="1" x14ac:dyDescent="0.5">
      <c r="A24" s="216" t="s">
        <v>58</v>
      </c>
      <c r="B24" s="218" t="str">
        <f>B25</f>
        <v>-</v>
      </c>
      <c r="C24" s="218" t="str">
        <f t="shared" ref="C24:W24" si="5">C25</f>
        <v>-</v>
      </c>
      <c r="D24" s="218" t="str">
        <f t="shared" si="5"/>
        <v>-</v>
      </c>
      <c r="E24" s="218" t="str">
        <f t="shared" si="5"/>
        <v>-</v>
      </c>
      <c r="F24" s="218" t="str">
        <f t="shared" si="5"/>
        <v>-</v>
      </c>
      <c r="G24" s="218" t="str">
        <f t="shared" si="5"/>
        <v>-</v>
      </c>
      <c r="H24" s="218" t="str">
        <f t="shared" si="5"/>
        <v>-</v>
      </c>
      <c r="I24" s="218" t="str">
        <f t="shared" si="5"/>
        <v>-</v>
      </c>
      <c r="J24" s="218" t="str">
        <f t="shared" si="5"/>
        <v>-</v>
      </c>
      <c r="K24" s="218" t="str">
        <f t="shared" si="5"/>
        <v>-</v>
      </c>
      <c r="L24" s="218" t="str">
        <f t="shared" si="5"/>
        <v>-</v>
      </c>
      <c r="M24" s="218" t="str">
        <f t="shared" si="5"/>
        <v>-</v>
      </c>
      <c r="N24" s="218" t="str">
        <f t="shared" si="5"/>
        <v>-</v>
      </c>
      <c r="O24" s="218" t="str">
        <f t="shared" si="5"/>
        <v>-</v>
      </c>
      <c r="P24" s="218" t="str">
        <f t="shared" si="5"/>
        <v>-</v>
      </c>
      <c r="Q24" s="218" t="str">
        <f t="shared" si="5"/>
        <v>-</v>
      </c>
      <c r="R24" s="218" t="str">
        <f t="shared" si="5"/>
        <v>-</v>
      </c>
      <c r="S24" s="218" t="str">
        <f t="shared" si="5"/>
        <v>-</v>
      </c>
      <c r="T24" s="218" t="str">
        <f t="shared" si="5"/>
        <v>-</v>
      </c>
      <c r="U24" s="218" t="str">
        <f t="shared" si="5"/>
        <v>-</v>
      </c>
      <c r="V24" s="218" t="str">
        <f t="shared" si="5"/>
        <v>-</v>
      </c>
      <c r="W24" s="218" t="str">
        <f t="shared" si="5"/>
        <v>-</v>
      </c>
      <c r="X24" s="204"/>
      <c r="Y24" s="204"/>
      <c r="Z24" s="210"/>
      <c r="AA24" s="210"/>
    </row>
    <row r="25" spans="1:35" s="206" customFormat="1" ht="19.5" customHeight="1" x14ac:dyDescent="0.5">
      <c r="A25" s="212" t="s">
        <v>59</v>
      </c>
      <c r="B25" s="225" t="s">
        <v>37</v>
      </c>
      <c r="C25" s="225" t="s">
        <v>37</v>
      </c>
      <c r="D25" s="225" t="s">
        <v>37</v>
      </c>
      <c r="E25" s="225" t="s">
        <v>37</v>
      </c>
      <c r="F25" s="225" t="s">
        <v>37</v>
      </c>
      <c r="G25" s="225" t="s">
        <v>37</v>
      </c>
      <c r="H25" s="225" t="s">
        <v>37</v>
      </c>
      <c r="I25" s="225" t="s">
        <v>37</v>
      </c>
      <c r="J25" s="225" t="s">
        <v>37</v>
      </c>
      <c r="K25" s="225" t="s">
        <v>37</v>
      </c>
      <c r="L25" s="225" t="s">
        <v>37</v>
      </c>
      <c r="M25" s="225" t="s">
        <v>37</v>
      </c>
      <c r="N25" s="225" t="s">
        <v>37</v>
      </c>
      <c r="O25" s="225" t="s">
        <v>37</v>
      </c>
      <c r="P25" s="225" t="s">
        <v>37</v>
      </c>
      <c r="Q25" s="225" t="s">
        <v>37</v>
      </c>
      <c r="R25" s="225" t="s">
        <v>37</v>
      </c>
      <c r="S25" s="225" t="s">
        <v>37</v>
      </c>
      <c r="T25" s="225" t="s">
        <v>37</v>
      </c>
      <c r="U25" s="225" t="s">
        <v>37</v>
      </c>
      <c r="V25" s="225" t="s">
        <v>37</v>
      </c>
      <c r="W25" s="225" t="s">
        <v>37</v>
      </c>
      <c r="X25" s="204"/>
      <c r="Y25" s="205"/>
      <c r="Z25" s="205"/>
      <c r="AA25" s="205"/>
    </row>
    <row r="26" spans="1:35" s="211" customFormat="1" ht="15" customHeight="1" x14ac:dyDescent="0.5">
      <c r="A26" s="228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9"/>
      <c r="X26" s="204"/>
      <c r="Y26" s="204"/>
      <c r="Z26" s="210"/>
      <c r="AA26" s="210"/>
    </row>
    <row r="27" spans="1:35" s="190" customFormat="1" ht="16" x14ac:dyDescent="0.5">
      <c r="A27" s="240"/>
      <c r="B27" s="241"/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2"/>
      <c r="AC27" s="242"/>
      <c r="AD27" s="242"/>
      <c r="AE27" s="242"/>
      <c r="AF27" s="242"/>
      <c r="AG27" s="242"/>
      <c r="AH27" s="242"/>
      <c r="AI27" s="234"/>
    </row>
    <row r="28" spans="1:35" s="190" customFormat="1" ht="22.5" customHeight="1" x14ac:dyDescent="0.2">
      <c r="A28" s="191"/>
      <c r="B28" s="192" t="s">
        <v>143</v>
      </c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30"/>
      <c r="X28" s="231"/>
      <c r="Y28" s="231"/>
      <c r="Z28" s="231"/>
      <c r="AA28" s="231"/>
      <c r="AB28" s="233"/>
      <c r="AC28" s="233"/>
      <c r="AD28" s="233"/>
      <c r="AE28" s="233"/>
      <c r="AF28" s="233"/>
      <c r="AG28" s="233"/>
      <c r="AH28" s="233"/>
      <c r="AI28" s="234"/>
    </row>
    <row r="29" spans="1:35" s="190" customFormat="1" ht="96" customHeight="1" x14ac:dyDescent="0.2">
      <c r="A29" s="197"/>
      <c r="B29" s="198" t="s">
        <v>144</v>
      </c>
      <c r="C29" s="198" t="s">
        <v>145</v>
      </c>
      <c r="D29" s="198" t="s">
        <v>146</v>
      </c>
      <c r="E29" s="198" t="s">
        <v>147</v>
      </c>
      <c r="F29" s="198" t="s">
        <v>148</v>
      </c>
      <c r="G29" s="198" t="s">
        <v>149</v>
      </c>
      <c r="H29" s="198" t="s">
        <v>150</v>
      </c>
      <c r="I29" s="198" t="s">
        <v>151</v>
      </c>
      <c r="J29" s="198" t="s">
        <v>152</v>
      </c>
      <c r="K29" s="198" t="s">
        <v>153</v>
      </c>
      <c r="L29" s="198" t="s">
        <v>154</v>
      </c>
      <c r="M29" s="198" t="s">
        <v>155</v>
      </c>
      <c r="N29" s="198" t="s">
        <v>156</v>
      </c>
      <c r="O29" s="198" t="s">
        <v>157</v>
      </c>
      <c r="P29" s="198" t="s">
        <v>158</v>
      </c>
      <c r="Q29" s="198" t="s">
        <v>159</v>
      </c>
      <c r="R29" s="198" t="s">
        <v>160</v>
      </c>
      <c r="S29" s="243" t="s">
        <v>161</v>
      </c>
      <c r="T29" s="236" t="s">
        <v>162</v>
      </c>
      <c r="U29" s="236" t="s">
        <v>163</v>
      </c>
      <c r="V29" s="236" t="s">
        <v>164</v>
      </c>
      <c r="W29" s="236" t="s">
        <v>165</v>
      </c>
      <c r="X29" s="199"/>
      <c r="Y29" s="199"/>
      <c r="Z29" s="199"/>
      <c r="AA29" s="199"/>
      <c r="AB29" s="238"/>
      <c r="AC29" s="238"/>
      <c r="AD29" s="238"/>
      <c r="AE29" s="238"/>
      <c r="AF29" s="238"/>
      <c r="AG29" s="238"/>
      <c r="AH29" s="238"/>
      <c r="AI29" s="234"/>
    </row>
    <row r="30" spans="1:35" s="206" customFormat="1" ht="19.5" customHeight="1" x14ac:dyDescent="0.2">
      <c r="A30" s="200" t="s">
        <v>142</v>
      </c>
      <c r="B30" s="202">
        <v>0</v>
      </c>
      <c r="C30" s="202">
        <v>0</v>
      </c>
      <c r="D30" s="202">
        <v>0</v>
      </c>
      <c r="E30" s="202">
        <v>277</v>
      </c>
      <c r="F30" s="202">
        <v>11</v>
      </c>
      <c r="G30" s="202">
        <v>0</v>
      </c>
      <c r="H30" s="202">
        <v>0</v>
      </c>
      <c r="I30" s="202">
        <v>0</v>
      </c>
      <c r="J30" s="202">
        <v>2</v>
      </c>
      <c r="K30" s="202">
        <v>0</v>
      </c>
      <c r="L30" s="202">
        <v>0</v>
      </c>
      <c r="M30" s="202">
        <v>0</v>
      </c>
      <c r="N30" s="202">
        <v>5</v>
      </c>
      <c r="O30" s="202">
        <v>54</v>
      </c>
      <c r="P30" s="202">
        <v>0</v>
      </c>
      <c r="Q30" s="202">
        <v>8</v>
      </c>
      <c r="R30" s="202">
        <v>0</v>
      </c>
      <c r="S30" s="202">
        <v>0</v>
      </c>
      <c r="T30" s="202">
        <v>0</v>
      </c>
      <c r="U30" s="202">
        <v>1602</v>
      </c>
      <c r="V30" s="202">
        <v>76</v>
      </c>
      <c r="W30" s="202">
        <v>0</v>
      </c>
      <c r="X30" s="203"/>
      <c r="Y30" s="203"/>
      <c r="Z30" s="203"/>
      <c r="AA30" s="203"/>
    </row>
    <row r="31" spans="1:35" s="206" customFormat="1" ht="19.5" customHeight="1" x14ac:dyDescent="0.2">
      <c r="A31" s="200" t="s">
        <v>81</v>
      </c>
      <c r="B31" s="202">
        <v>0</v>
      </c>
      <c r="C31" s="202">
        <v>0</v>
      </c>
      <c r="D31" s="202">
        <v>0</v>
      </c>
      <c r="E31" s="202">
        <v>0</v>
      </c>
      <c r="F31" s="202">
        <v>0</v>
      </c>
      <c r="G31" s="202">
        <v>0</v>
      </c>
      <c r="H31" s="202">
        <v>0</v>
      </c>
      <c r="I31" s="202">
        <v>0</v>
      </c>
      <c r="J31" s="202">
        <v>0</v>
      </c>
      <c r="K31" s="202">
        <v>0</v>
      </c>
      <c r="L31" s="202">
        <v>0</v>
      </c>
      <c r="M31" s="202">
        <v>0</v>
      </c>
      <c r="N31" s="202">
        <v>0</v>
      </c>
      <c r="O31" s="202">
        <v>2</v>
      </c>
      <c r="P31" s="202">
        <v>0</v>
      </c>
      <c r="Q31" s="202">
        <v>5</v>
      </c>
      <c r="R31" s="202">
        <v>0</v>
      </c>
      <c r="S31" s="202">
        <v>0</v>
      </c>
      <c r="T31" s="202">
        <v>0</v>
      </c>
      <c r="U31" s="202">
        <v>41</v>
      </c>
      <c r="V31" s="202">
        <v>2</v>
      </c>
      <c r="W31" s="202">
        <v>0</v>
      </c>
      <c r="X31" s="203"/>
      <c r="Y31" s="203"/>
      <c r="Z31" s="203"/>
      <c r="AA31" s="203"/>
    </row>
    <row r="32" spans="1:35" s="211" customFormat="1" ht="31.5" customHeight="1" x14ac:dyDescent="0.2">
      <c r="A32" s="207" t="s">
        <v>84</v>
      </c>
      <c r="B32" s="208" t="str">
        <f>IF(SUM(B33,B34)=0,"-",SUM(B33,B34))</f>
        <v>-</v>
      </c>
      <c r="C32" s="208" t="str">
        <f t="shared" ref="C32:W32" si="6">IF(SUM(C33,C34)=0,"-",SUM(C33,C34))</f>
        <v>-</v>
      </c>
      <c r="D32" s="208" t="str">
        <f t="shared" si="6"/>
        <v>-</v>
      </c>
      <c r="E32" s="208" t="str">
        <f t="shared" si="6"/>
        <v>-</v>
      </c>
      <c r="F32" s="208" t="str">
        <f t="shared" si="6"/>
        <v>-</v>
      </c>
      <c r="G32" s="208" t="str">
        <f t="shared" si="6"/>
        <v>-</v>
      </c>
      <c r="H32" s="208" t="str">
        <f t="shared" si="6"/>
        <v>-</v>
      </c>
      <c r="I32" s="208" t="str">
        <f t="shared" si="6"/>
        <v>-</v>
      </c>
      <c r="J32" s="208" t="str">
        <f t="shared" si="6"/>
        <v>-</v>
      </c>
      <c r="K32" s="208" t="str">
        <f t="shared" si="6"/>
        <v>-</v>
      </c>
      <c r="L32" s="208" t="str">
        <f t="shared" si="6"/>
        <v>-</v>
      </c>
      <c r="M32" s="208" t="str">
        <f t="shared" si="6"/>
        <v>-</v>
      </c>
      <c r="N32" s="208" t="str">
        <f t="shared" si="6"/>
        <v>-</v>
      </c>
      <c r="O32" s="208" t="str">
        <f t="shared" si="6"/>
        <v>-</v>
      </c>
      <c r="P32" s="208" t="str">
        <f t="shared" si="6"/>
        <v>-</v>
      </c>
      <c r="Q32" s="208" t="str">
        <f t="shared" si="6"/>
        <v>-</v>
      </c>
      <c r="R32" s="208" t="str">
        <f t="shared" si="6"/>
        <v>-</v>
      </c>
      <c r="S32" s="208" t="str">
        <f t="shared" si="6"/>
        <v>-</v>
      </c>
      <c r="T32" s="208" t="str">
        <f t="shared" si="6"/>
        <v>-</v>
      </c>
      <c r="U32" s="208">
        <f t="shared" si="6"/>
        <v>1</v>
      </c>
      <c r="V32" s="208" t="str">
        <f t="shared" si="6"/>
        <v>-</v>
      </c>
      <c r="W32" s="208" t="str">
        <f t="shared" si="6"/>
        <v>-</v>
      </c>
      <c r="X32" s="203"/>
      <c r="Y32" s="203"/>
      <c r="Z32" s="203"/>
      <c r="AA32" s="203"/>
    </row>
    <row r="33" spans="1:36" s="190" customFormat="1" ht="19.5" customHeight="1" x14ac:dyDescent="0.2">
      <c r="A33" s="212" t="s">
        <v>117</v>
      </c>
      <c r="B33" s="213" t="s">
        <v>40</v>
      </c>
      <c r="C33" s="213" t="s">
        <v>40</v>
      </c>
      <c r="D33" s="213" t="s">
        <v>40</v>
      </c>
      <c r="E33" s="213" t="s">
        <v>40</v>
      </c>
      <c r="F33" s="213" t="s">
        <v>40</v>
      </c>
      <c r="G33" s="213" t="s">
        <v>40</v>
      </c>
      <c r="H33" s="213" t="s">
        <v>40</v>
      </c>
      <c r="I33" s="213" t="s">
        <v>40</v>
      </c>
      <c r="J33" s="213" t="s">
        <v>40</v>
      </c>
      <c r="K33" s="213" t="s">
        <v>40</v>
      </c>
      <c r="L33" s="213" t="s">
        <v>40</v>
      </c>
      <c r="M33" s="213" t="s">
        <v>40</v>
      </c>
      <c r="N33" s="213" t="s">
        <v>40</v>
      </c>
      <c r="O33" s="213" t="s">
        <v>40</v>
      </c>
      <c r="P33" s="213" t="s">
        <v>40</v>
      </c>
      <c r="Q33" s="213" t="s">
        <v>40</v>
      </c>
      <c r="R33" s="213" t="s">
        <v>40</v>
      </c>
      <c r="S33" s="213" t="s">
        <v>40</v>
      </c>
      <c r="T33" s="213" t="s">
        <v>40</v>
      </c>
      <c r="U33" s="213" t="s">
        <v>40</v>
      </c>
      <c r="V33" s="213" t="s">
        <v>40</v>
      </c>
      <c r="W33" s="213" t="s">
        <v>40</v>
      </c>
      <c r="X33" s="199"/>
      <c r="Y33" s="199"/>
      <c r="Z33" s="199"/>
      <c r="AA33" s="199"/>
      <c r="AB33" s="238"/>
      <c r="AC33" s="238"/>
      <c r="AD33" s="238"/>
      <c r="AE33" s="238"/>
      <c r="AF33" s="238"/>
      <c r="AG33" s="238"/>
      <c r="AH33" s="238"/>
      <c r="AI33" s="234"/>
    </row>
    <row r="34" spans="1:36" s="211" customFormat="1" ht="19.5" customHeight="1" x14ac:dyDescent="0.5">
      <c r="A34" s="214" t="s">
        <v>118</v>
      </c>
      <c r="B34" s="215" t="s">
        <v>40</v>
      </c>
      <c r="C34" s="215" t="s">
        <v>40</v>
      </c>
      <c r="D34" s="215" t="s">
        <v>40</v>
      </c>
      <c r="E34" s="215" t="s">
        <v>40</v>
      </c>
      <c r="F34" s="215" t="s">
        <v>40</v>
      </c>
      <c r="G34" s="215" t="s">
        <v>40</v>
      </c>
      <c r="H34" s="215" t="s">
        <v>40</v>
      </c>
      <c r="I34" s="215" t="s">
        <v>40</v>
      </c>
      <c r="J34" s="215" t="s">
        <v>40</v>
      </c>
      <c r="K34" s="215" t="s">
        <v>40</v>
      </c>
      <c r="L34" s="215" t="s">
        <v>40</v>
      </c>
      <c r="M34" s="215" t="s">
        <v>40</v>
      </c>
      <c r="N34" s="215" t="s">
        <v>40</v>
      </c>
      <c r="O34" s="215" t="s">
        <v>40</v>
      </c>
      <c r="P34" s="215" t="s">
        <v>40</v>
      </c>
      <c r="Q34" s="215" t="s">
        <v>40</v>
      </c>
      <c r="R34" s="215" t="s">
        <v>40</v>
      </c>
      <c r="S34" s="215" t="s">
        <v>40</v>
      </c>
      <c r="T34" s="215" t="s">
        <v>40</v>
      </c>
      <c r="U34" s="215">
        <v>1</v>
      </c>
      <c r="V34" s="215" t="s">
        <v>40</v>
      </c>
      <c r="W34" s="215" t="s">
        <v>40</v>
      </c>
      <c r="X34" s="204"/>
      <c r="Y34" s="204"/>
      <c r="Z34" s="210"/>
      <c r="AA34" s="210"/>
    </row>
    <row r="35" spans="1:36" s="211" customFormat="1" ht="31.5" customHeight="1" x14ac:dyDescent="0.5">
      <c r="A35" s="216" t="s">
        <v>88</v>
      </c>
      <c r="B35" s="208" t="str">
        <f>B36</f>
        <v>-</v>
      </c>
      <c r="C35" s="208" t="str">
        <f t="shared" ref="C35:W35" si="7">C36</f>
        <v>-</v>
      </c>
      <c r="D35" s="208" t="str">
        <f t="shared" si="7"/>
        <v>-</v>
      </c>
      <c r="E35" s="208" t="str">
        <f t="shared" si="7"/>
        <v>-</v>
      </c>
      <c r="F35" s="208" t="str">
        <f t="shared" si="7"/>
        <v>-</v>
      </c>
      <c r="G35" s="208" t="str">
        <f t="shared" si="7"/>
        <v>-</v>
      </c>
      <c r="H35" s="208" t="str">
        <f t="shared" si="7"/>
        <v>-</v>
      </c>
      <c r="I35" s="208" t="str">
        <f t="shared" si="7"/>
        <v>-</v>
      </c>
      <c r="J35" s="208" t="str">
        <f t="shared" si="7"/>
        <v>-</v>
      </c>
      <c r="K35" s="208" t="str">
        <f t="shared" si="7"/>
        <v>-</v>
      </c>
      <c r="L35" s="208" t="str">
        <f t="shared" si="7"/>
        <v>-</v>
      </c>
      <c r="M35" s="208" t="str">
        <f t="shared" si="7"/>
        <v>-</v>
      </c>
      <c r="N35" s="208" t="str">
        <f t="shared" si="7"/>
        <v>-</v>
      </c>
      <c r="O35" s="208" t="str">
        <f t="shared" si="7"/>
        <v>-</v>
      </c>
      <c r="P35" s="208" t="str">
        <f t="shared" si="7"/>
        <v>-</v>
      </c>
      <c r="Q35" s="208" t="str">
        <f t="shared" si="7"/>
        <v>-</v>
      </c>
      <c r="R35" s="208" t="str">
        <f t="shared" si="7"/>
        <v>-</v>
      </c>
      <c r="S35" s="208" t="str">
        <f t="shared" si="7"/>
        <v>-</v>
      </c>
      <c r="T35" s="208" t="str">
        <f t="shared" si="7"/>
        <v>-</v>
      </c>
      <c r="U35" s="208" t="str">
        <f t="shared" si="7"/>
        <v>-</v>
      </c>
      <c r="V35" s="208" t="str">
        <f t="shared" si="7"/>
        <v>-</v>
      </c>
      <c r="W35" s="208" t="str">
        <f t="shared" si="7"/>
        <v>-</v>
      </c>
      <c r="X35" s="204"/>
      <c r="Y35" s="204"/>
      <c r="Z35" s="210"/>
      <c r="AA35" s="210"/>
    </row>
    <row r="36" spans="1:36" s="206" customFormat="1" ht="19.5" customHeight="1" x14ac:dyDescent="0.5">
      <c r="A36" s="212" t="s">
        <v>89</v>
      </c>
      <c r="B36" s="244" t="s">
        <v>40</v>
      </c>
      <c r="C36" s="244" t="s">
        <v>40</v>
      </c>
      <c r="D36" s="244" t="s">
        <v>40</v>
      </c>
      <c r="E36" s="244" t="s">
        <v>40</v>
      </c>
      <c r="F36" s="244" t="s">
        <v>40</v>
      </c>
      <c r="G36" s="244" t="s">
        <v>40</v>
      </c>
      <c r="H36" s="244" t="s">
        <v>40</v>
      </c>
      <c r="I36" s="244" t="s">
        <v>40</v>
      </c>
      <c r="J36" s="244" t="s">
        <v>40</v>
      </c>
      <c r="K36" s="244" t="s">
        <v>40</v>
      </c>
      <c r="L36" s="244" t="s">
        <v>40</v>
      </c>
      <c r="M36" s="244" t="s">
        <v>40</v>
      </c>
      <c r="N36" s="244" t="s">
        <v>40</v>
      </c>
      <c r="O36" s="244" t="s">
        <v>40</v>
      </c>
      <c r="P36" s="244" t="s">
        <v>40</v>
      </c>
      <c r="Q36" s="244" t="s">
        <v>40</v>
      </c>
      <c r="R36" s="244" t="s">
        <v>40</v>
      </c>
      <c r="S36" s="244" t="s">
        <v>40</v>
      </c>
      <c r="T36" s="244" t="s">
        <v>40</v>
      </c>
      <c r="U36" s="244" t="s">
        <v>40</v>
      </c>
      <c r="V36" s="244" t="s">
        <v>40</v>
      </c>
      <c r="W36" s="244" t="s">
        <v>40</v>
      </c>
      <c r="X36" s="204"/>
      <c r="Y36" s="205"/>
      <c r="Z36" s="205"/>
      <c r="AA36" s="205"/>
    </row>
    <row r="37" spans="1:36" s="223" customFormat="1" ht="31.5" customHeight="1" x14ac:dyDescent="0.5">
      <c r="A37" s="217" t="s">
        <v>58</v>
      </c>
      <c r="B37" s="218" t="str">
        <f>B38</f>
        <v>-</v>
      </c>
      <c r="C37" s="218" t="str">
        <f t="shared" ref="C37:W37" si="8">C38</f>
        <v>-</v>
      </c>
      <c r="D37" s="218" t="str">
        <f t="shared" si="8"/>
        <v>-</v>
      </c>
      <c r="E37" s="218" t="str">
        <f t="shared" si="8"/>
        <v>-</v>
      </c>
      <c r="F37" s="218" t="str">
        <f t="shared" si="8"/>
        <v>-</v>
      </c>
      <c r="G37" s="218" t="str">
        <f t="shared" si="8"/>
        <v>-</v>
      </c>
      <c r="H37" s="218" t="str">
        <f t="shared" si="8"/>
        <v>-</v>
      </c>
      <c r="I37" s="218" t="str">
        <f t="shared" si="8"/>
        <v>-</v>
      </c>
      <c r="J37" s="218" t="str">
        <f t="shared" si="8"/>
        <v>-</v>
      </c>
      <c r="K37" s="218" t="str">
        <f t="shared" si="8"/>
        <v>-</v>
      </c>
      <c r="L37" s="218" t="str">
        <f t="shared" si="8"/>
        <v>-</v>
      </c>
      <c r="M37" s="218" t="str">
        <f t="shared" si="8"/>
        <v>-</v>
      </c>
      <c r="N37" s="218" t="str">
        <f t="shared" si="8"/>
        <v>-</v>
      </c>
      <c r="O37" s="218" t="str">
        <f t="shared" si="8"/>
        <v>-</v>
      </c>
      <c r="P37" s="218" t="str">
        <f t="shared" si="8"/>
        <v>-</v>
      </c>
      <c r="Q37" s="218" t="str">
        <f t="shared" si="8"/>
        <v>-</v>
      </c>
      <c r="R37" s="218" t="str">
        <f t="shared" si="8"/>
        <v>-</v>
      </c>
      <c r="S37" s="218" t="str">
        <f t="shared" si="8"/>
        <v>-</v>
      </c>
      <c r="T37" s="218" t="str">
        <f t="shared" si="8"/>
        <v>-</v>
      </c>
      <c r="U37" s="218" t="str">
        <f t="shared" si="8"/>
        <v>-</v>
      </c>
      <c r="V37" s="218" t="str">
        <f t="shared" si="8"/>
        <v>-</v>
      </c>
      <c r="W37" s="218" t="str">
        <f t="shared" si="8"/>
        <v>-</v>
      </c>
      <c r="X37" s="221"/>
      <c r="Y37" s="221"/>
      <c r="Z37" s="222"/>
      <c r="AA37" s="222"/>
    </row>
    <row r="38" spans="1:36" s="223" customFormat="1" ht="19.5" customHeight="1" x14ac:dyDescent="0.5">
      <c r="A38" s="224" t="s">
        <v>59</v>
      </c>
      <c r="B38" s="225" t="s">
        <v>37</v>
      </c>
      <c r="C38" s="245" t="s">
        <v>37</v>
      </c>
      <c r="D38" s="245" t="s">
        <v>37</v>
      </c>
      <c r="E38" s="225" t="s">
        <v>37</v>
      </c>
      <c r="F38" s="225" t="s">
        <v>37</v>
      </c>
      <c r="G38" s="225" t="s">
        <v>37</v>
      </c>
      <c r="H38" s="225" t="s">
        <v>37</v>
      </c>
      <c r="I38" s="225" t="s">
        <v>37</v>
      </c>
      <c r="J38" s="225" t="s">
        <v>37</v>
      </c>
      <c r="K38" s="225" t="s">
        <v>37</v>
      </c>
      <c r="L38" s="225" t="s">
        <v>37</v>
      </c>
      <c r="M38" s="225" t="s">
        <v>37</v>
      </c>
      <c r="N38" s="225" t="s">
        <v>37</v>
      </c>
      <c r="O38" s="225" t="s">
        <v>37</v>
      </c>
      <c r="P38" s="225" t="s">
        <v>37</v>
      </c>
      <c r="Q38" s="225" t="s">
        <v>37</v>
      </c>
      <c r="R38" s="225" t="s">
        <v>37</v>
      </c>
      <c r="S38" s="225" t="s">
        <v>37</v>
      </c>
      <c r="T38" s="225" t="s">
        <v>37</v>
      </c>
      <c r="U38" s="225" t="s">
        <v>37</v>
      </c>
      <c r="V38" s="225" t="s">
        <v>37</v>
      </c>
      <c r="W38" s="225" t="s">
        <v>37</v>
      </c>
      <c r="X38" s="221"/>
      <c r="Y38" s="221"/>
      <c r="Z38" s="222"/>
      <c r="AA38" s="222"/>
    </row>
    <row r="39" spans="1:36" s="206" customFormat="1" ht="14.5" x14ac:dyDescent="0.5">
      <c r="A39" s="246"/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4"/>
      <c r="W39" s="204"/>
      <c r="X39" s="204"/>
      <c r="Y39" s="205"/>
      <c r="Z39" s="205"/>
      <c r="AA39" s="205"/>
    </row>
    <row r="40" spans="1:36" s="190" customFormat="1" ht="18.75" customHeight="1" x14ac:dyDescent="0.2">
      <c r="A40" s="186"/>
      <c r="B40" s="241"/>
      <c r="C40" s="241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7"/>
      <c r="U40" s="248"/>
      <c r="V40" s="248"/>
      <c r="W40" s="249" t="s">
        <v>166</v>
      </c>
      <c r="X40" s="241"/>
      <c r="Y40" s="241"/>
      <c r="Z40" s="241"/>
      <c r="AA40" s="241"/>
      <c r="AB40" s="242"/>
      <c r="AC40" s="242"/>
      <c r="AD40" s="242"/>
      <c r="AE40" s="242"/>
      <c r="AF40" s="242"/>
      <c r="AG40" s="242"/>
      <c r="AH40" s="242"/>
      <c r="AI40" s="234"/>
    </row>
    <row r="41" spans="1:36" s="190" customFormat="1" ht="32.25" customHeight="1" x14ac:dyDescent="0.5">
      <c r="A41" s="191"/>
      <c r="B41" s="192" t="s">
        <v>167</v>
      </c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1"/>
      <c r="X41" s="252" t="s">
        <v>168</v>
      </c>
      <c r="Y41" s="253"/>
      <c r="Z41" s="187"/>
      <c r="AA41" s="187"/>
      <c r="AB41" s="189"/>
      <c r="AC41" s="189"/>
      <c r="AD41" s="189"/>
      <c r="AE41" s="189"/>
      <c r="AF41" s="189"/>
      <c r="AG41" s="189"/>
      <c r="AH41" s="189"/>
    </row>
    <row r="42" spans="1:36" s="190" customFormat="1" ht="96" customHeight="1" x14ac:dyDescent="0.5">
      <c r="A42" s="197"/>
      <c r="B42" s="198" t="s">
        <v>169</v>
      </c>
      <c r="C42" s="198" t="s">
        <v>170</v>
      </c>
      <c r="D42" s="198" t="s">
        <v>171</v>
      </c>
      <c r="E42" s="198" t="s">
        <v>172</v>
      </c>
      <c r="F42" s="198" t="s">
        <v>173</v>
      </c>
      <c r="G42" s="198" t="s">
        <v>174</v>
      </c>
      <c r="H42" s="198" t="s">
        <v>175</v>
      </c>
      <c r="I42" s="198" t="s">
        <v>176</v>
      </c>
      <c r="J42" s="198" t="s">
        <v>177</v>
      </c>
      <c r="K42" s="198" t="s">
        <v>178</v>
      </c>
      <c r="L42" s="198" t="s">
        <v>179</v>
      </c>
      <c r="M42" s="198" t="s">
        <v>180</v>
      </c>
      <c r="N42" s="198" t="s">
        <v>181</v>
      </c>
      <c r="O42" s="198" t="s">
        <v>182</v>
      </c>
      <c r="P42" s="198" t="s">
        <v>183</v>
      </c>
      <c r="Q42" s="198" t="s">
        <v>184</v>
      </c>
      <c r="R42" s="198" t="s">
        <v>185</v>
      </c>
      <c r="S42" s="198" t="s">
        <v>186</v>
      </c>
      <c r="T42" s="254" t="s">
        <v>187</v>
      </c>
      <c r="U42" s="254" t="s">
        <v>188</v>
      </c>
      <c r="V42" s="198" t="s">
        <v>189</v>
      </c>
      <c r="W42" s="255" t="s">
        <v>190</v>
      </c>
      <c r="X42" s="198" t="s">
        <v>191</v>
      </c>
      <c r="Y42" s="198" t="s">
        <v>192</v>
      </c>
      <c r="Z42" s="256"/>
      <c r="AA42" s="187"/>
      <c r="AB42" s="189"/>
      <c r="AC42" s="189"/>
      <c r="AD42" s="189"/>
      <c r="AE42" s="189"/>
      <c r="AF42" s="189"/>
      <c r="AG42" s="189"/>
      <c r="AH42" s="189"/>
      <c r="AI42" s="189"/>
      <c r="AJ42" s="189"/>
    </row>
    <row r="43" spans="1:36" s="206" customFormat="1" ht="19.5" customHeight="1" x14ac:dyDescent="0.5">
      <c r="A43" s="200" t="s">
        <v>142</v>
      </c>
      <c r="B43" s="202">
        <v>1151</v>
      </c>
      <c r="C43" s="202">
        <v>280</v>
      </c>
      <c r="D43" s="202">
        <v>1573</v>
      </c>
      <c r="E43" s="202">
        <v>763</v>
      </c>
      <c r="F43" s="202">
        <v>14</v>
      </c>
      <c r="G43" s="202">
        <v>175</v>
      </c>
      <c r="H43" s="202">
        <v>494</v>
      </c>
      <c r="I43" s="202">
        <v>1443</v>
      </c>
      <c r="J43" s="202">
        <v>71</v>
      </c>
      <c r="K43" s="202">
        <v>312</v>
      </c>
      <c r="L43" s="202">
        <v>43</v>
      </c>
      <c r="M43" s="202">
        <v>2735</v>
      </c>
      <c r="N43" s="202">
        <v>318</v>
      </c>
      <c r="O43" s="202">
        <v>0</v>
      </c>
      <c r="P43" s="202">
        <v>4575</v>
      </c>
      <c r="Q43" s="202">
        <v>137</v>
      </c>
      <c r="R43" s="202">
        <v>29</v>
      </c>
      <c r="S43" s="202">
        <v>0</v>
      </c>
      <c r="T43" s="202">
        <v>61</v>
      </c>
      <c r="U43" s="257">
        <v>126</v>
      </c>
      <c r="V43" s="202">
        <v>165</v>
      </c>
      <c r="W43" s="202">
        <v>33</v>
      </c>
      <c r="X43" s="257">
        <v>0</v>
      </c>
      <c r="Y43" s="202">
        <v>0</v>
      </c>
      <c r="Z43" s="204"/>
      <c r="AA43" s="205"/>
    </row>
    <row r="44" spans="1:36" s="211" customFormat="1" ht="19.5" customHeight="1" x14ac:dyDescent="0.5">
      <c r="A44" s="200" t="s">
        <v>193</v>
      </c>
      <c r="B44" s="202">
        <v>37</v>
      </c>
      <c r="C44" s="202">
        <v>6</v>
      </c>
      <c r="D44" s="202">
        <v>34</v>
      </c>
      <c r="E44" s="202">
        <v>33</v>
      </c>
      <c r="F44" s="202">
        <v>3</v>
      </c>
      <c r="G44" s="202">
        <v>12</v>
      </c>
      <c r="H44" s="202">
        <v>17</v>
      </c>
      <c r="I44" s="202">
        <v>42</v>
      </c>
      <c r="J44" s="202">
        <v>1</v>
      </c>
      <c r="K44" s="202">
        <v>12</v>
      </c>
      <c r="L44" s="202">
        <v>1</v>
      </c>
      <c r="M44" s="202">
        <v>108</v>
      </c>
      <c r="N44" s="202">
        <v>12</v>
      </c>
      <c r="O44" s="202">
        <v>0</v>
      </c>
      <c r="P44" s="202">
        <v>118</v>
      </c>
      <c r="Q44" s="202">
        <v>3</v>
      </c>
      <c r="R44" s="202">
        <v>6</v>
      </c>
      <c r="S44" s="202">
        <v>0</v>
      </c>
      <c r="T44" s="202">
        <v>4</v>
      </c>
      <c r="U44" s="257">
        <v>1</v>
      </c>
      <c r="V44" s="202">
        <v>1</v>
      </c>
      <c r="W44" s="202">
        <v>0</v>
      </c>
      <c r="X44" s="257">
        <v>0</v>
      </c>
      <c r="Y44" s="202">
        <v>0</v>
      </c>
      <c r="Z44" s="204"/>
      <c r="AA44" s="210"/>
    </row>
    <row r="45" spans="1:36" s="211" customFormat="1" ht="31.5" customHeight="1" x14ac:dyDescent="0.5">
      <c r="A45" s="207" t="s">
        <v>84</v>
      </c>
      <c r="B45" s="208">
        <f>IF(SUM(B46,B47)=0,"-",SUM(B46,B47))</f>
        <v>5</v>
      </c>
      <c r="C45" s="208">
        <f>IF(SUM(C46,C47)=0,"-",SUM(C46,C47))</f>
        <v>2</v>
      </c>
      <c r="D45" s="208">
        <f t="shared" ref="D45:Y45" si="9">IF(SUM(D46,D47)=0,"-",SUM(D46,D47))</f>
        <v>1</v>
      </c>
      <c r="E45" s="208">
        <f t="shared" si="9"/>
        <v>2</v>
      </c>
      <c r="F45" s="208" t="str">
        <f t="shared" si="9"/>
        <v>-</v>
      </c>
      <c r="G45" s="208" t="str">
        <f t="shared" si="9"/>
        <v>-</v>
      </c>
      <c r="H45" s="208" t="str">
        <f t="shared" si="9"/>
        <v>-</v>
      </c>
      <c r="I45" s="208">
        <f t="shared" si="9"/>
        <v>1</v>
      </c>
      <c r="J45" s="208" t="str">
        <f t="shared" si="9"/>
        <v>-</v>
      </c>
      <c r="K45" s="208">
        <f t="shared" si="9"/>
        <v>1</v>
      </c>
      <c r="L45" s="208" t="str">
        <f t="shared" si="9"/>
        <v>-</v>
      </c>
      <c r="M45" s="208">
        <f t="shared" si="9"/>
        <v>7</v>
      </c>
      <c r="N45" s="208">
        <f t="shared" si="9"/>
        <v>1</v>
      </c>
      <c r="O45" s="208" t="str">
        <f t="shared" si="9"/>
        <v>-</v>
      </c>
      <c r="P45" s="208">
        <f t="shared" si="9"/>
        <v>6</v>
      </c>
      <c r="Q45" s="208" t="str">
        <f t="shared" si="9"/>
        <v>-</v>
      </c>
      <c r="R45" s="208" t="str">
        <f t="shared" si="9"/>
        <v>-</v>
      </c>
      <c r="S45" s="208" t="str">
        <f t="shared" si="9"/>
        <v>-</v>
      </c>
      <c r="T45" s="208" t="str">
        <f t="shared" si="9"/>
        <v>-</v>
      </c>
      <c r="U45" s="208" t="str">
        <f t="shared" si="9"/>
        <v>-</v>
      </c>
      <c r="V45" s="208" t="str">
        <f t="shared" si="9"/>
        <v>-</v>
      </c>
      <c r="W45" s="208" t="str">
        <f t="shared" si="9"/>
        <v>-</v>
      </c>
      <c r="X45" s="208" t="str">
        <f t="shared" si="9"/>
        <v>-</v>
      </c>
      <c r="Y45" s="208" t="str">
        <f t="shared" si="9"/>
        <v>-</v>
      </c>
      <c r="Z45" s="204"/>
      <c r="AA45" s="210"/>
    </row>
    <row r="46" spans="1:36" s="262" customFormat="1" ht="19.5" customHeight="1" x14ac:dyDescent="0.5">
      <c r="A46" s="212" t="s">
        <v>117</v>
      </c>
      <c r="B46" s="213" t="s">
        <v>40</v>
      </c>
      <c r="C46" s="213" t="s">
        <v>40</v>
      </c>
      <c r="D46" s="213" t="s">
        <v>40</v>
      </c>
      <c r="E46" s="213" t="s">
        <v>40</v>
      </c>
      <c r="F46" s="213" t="s">
        <v>40</v>
      </c>
      <c r="G46" s="213" t="s">
        <v>40</v>
      </c>
      <c r="H46" s="213" t="s">
        <v>40</v>
      </c>
      <c r="I46" s="213" t="s">
        <v>40</v>
      </c>
      <c r="J46" s="213" t="s">
        <v>40</v>
      </c>
      <c r="K46" s="213" t="s">
        <v>40</v>
      </c>
      <c r="L46" s="213" t="s">
        <v>40</v>
      </c>
      <c r="M46" s="213" t="s">
        <v>40</v>
      </c>
      <c r="N46" s="213" t="s">
        <v>40</v>
      </c>
      <c r="O46" s="213" t="s">
        <v>40</v>
      </c>
      <c r="P46" s="213" t="s">
        <v>40</v>
      </c>
      <c r="Q46" s="213" t="s">
        <v>40</v>
      </c>
      <c r="R46" s="213" t="s">
        <v>40</v>
      </c>
      <c r="S46" s="213" t="s">
        <v>40</v>
      </c>
      <c r="T46" s="213" t="s">
        <v>40</v>
      </c>
      <c r="U46" s="258" t="s">
        <v>40</v>
      </c>
      <c r="V46" s="213" t="s">
        <v>40</v>
      </c>
      <c r="W46" s="259" t="s">
        <v>40</v>
      </c>
      <c r="X46" s="258" t="s">
        <v>40</v>
      </c>
      <c r="Y46" s="260" t="s">
        <v>40</v>
      </c>
      <c r="Z46" s="261"/>
      <c r="AA46" s="261"/>
    </row>
    <row r="47" spans="1:36" s="211" customFormat="1" ht="19.5" customHeight="1" x14ac:dyDescent="0.2">
      <c r="A47" s="214" t="s">
        <v>118</v>
      </c>
      <c r="B47" s="215">
        <v>5</v>
      </c>
      <c r="C47" s="215">
        <v>2</v>
      </c>
      <c r="D47" s="215">
        <v>1</v>
      </c>
      <c r="E47" s="215">
        <v>2</v>
      </c>
      <c r="F47" s="215" t="s">
        <v>40</v>
      </c>
      <c r="G47" s="215" t="s">
        <v>40</v>
      </c>
      <c r="H47" s="215" t="s">
        <v>40</v>
      </c>
      <c r="I47" s="215">
        <v>1</v>
      </c>
      <c r="J47" s="215" t="s">
        <v>40</v>
      </c>
      <c r="K47" s="215">
        <v>1</v>
      </c>
      <c r="L47" s="215" t="s">
        <v>40</v>
      </c>
      <c r="M47" s="215">
        <v>7</v>
      </c>
      <c r="N47" s="215">
        <v>1</v>
      </c>
      <c r="O47" s="215" t="s">
        <v>40</v>
      </c>
      <c r="P47" s="215">
        <v>6</v>
      </c>
      <c r="Q47" s="215" t="s">
        <v>40</v>
      </c>
      <c r="R47" s="215" t="s">
        <v>40</v>
      </c>
      <c r="S47" s="215" t="s">
        <v>40</v>
      </c>
      <c r="T47" s="215" t="s">
        <v>40</v>
      </c>
      <c r="U47" s="215" t="s">
        <v>40</v>
      </c>
      <c r="V47" s="215" t="s">
        <v>40</v>
      </c>
      <c r="W47" s="215" t="s">
        <v>40</v>
      </c>
      <c r="X47" s="215" t="s">
        <v>40</v>
      </c>
      <c r="Y47" s="215" t="s">
        <v>40</v>
      </c>
      <c r="Z47" s="210"/>
      <c r="AA47" s="210"/>
    </row>
    <row r="48" spans="1:36" s="211" customFormat="1" ht="31.5" customHeight="1" x14ac:dyDescent="0.2">
      <c r="A48" s="216" t="s">
        <v>88</v>
      </c>
      <c r="B48" s="208" t="str">
        <f>B49</f>
        <v>-</v>
      </c>
      <c r="C48" s="208" t="str">
        <f t="shared" ref="C48:Y48" si="10">C49</f>
        <v>-</v>
      </c>
      <c r="D48" s="208" t="str">
        <f t="shared" si="10"/>
        <v>-</v>
      </c>
      <c r="E48" s="208" t="str">
        <f t="shared" si="10"/>
        <v>-</v>
      </c>
      <c r="F48" s="208" t="str">
        <f t="shared" si="10"/>
        <v>-</v>
      </c>
      <c r="G48" s="208" t="str">
        <f t="shared" si="10"/>
        <v>-</v>
      </c>
      <c r="H48" s="208" t="str">
        <f t="shared" si="10"/>
        <v>-</v>
      </c>
      <c r="I48" s="208" t="str">
        <f t="shared" si="10"/>
        <v>-</v>
      </c>
      <c r="J48" s="208" t="str">
        <f t="shared" si="10"/>
        <v>-</v>
      </c>
      <c r="K48" s="208" t="str">
        <f t="shared" si="10"/>
        <v>-</v>
      </c>
      <c r="L48" s="208" t="str">
        <f t="shared" si="10"/>
        <v>-</v>
      </c>
      <c r="M48" s="208" t="str">
        <f t="shared" si="10"/>
        <v>-</v>
      </c>
      <c r="N48" s="208" t="str">
        <f t="shared" si="10"/>
        <v>-</v>
      </c>
      <c r="O48" s="208" t="str">
        <f t="shared" si="10"/>
        <v>-</v>
      </c>
      <c r="P48" s="208" t="str">
        <f t="shared" si="10"/>
        <v>-</v>
      </c>
      <c r="Q48" s="208" t="str">
        <f t="shared" si="10"/>
        <v>-</v>
      </c>
      <c r="R48" s="208">
        <f t="shared" si="10"/>
        <v>1</v>
      </c>
      <c r="S48" s="208" t="str">
        <f t="shared" si="10"/>
        <v>-</v>
      </c>
      <c r="T48" s="208" t="str">
        <f t="shared" si="10"/>
        <v>-</v>
      </c>
      <c r="U48" s="208" t="str">
        <f t="shared" si="10"/>
        <v>-</v>
      </c>
      <c r="V48" s="208" t="str">
        <f t="shared" si="10"/>
        <v>-</v>
      </c>
      <c r="W48" s="208" t="str">
        <f t="shared" si="10"/>
        <v>-</v>
      </c>
      <c r="X48" s="208" t="str">
        <f t="shared" si="10"/>
        <v>-</v>
      </c>
      <c r="Y48" s="208" t="str">
        <f t="shared" si="10"/>
        <v>-</v>
      </c>
      <c r="Z48" s="210"/>
      <c r="AA48" s="210"/>
    </row>
    <row r="49" spans="1:34" s="206" customFormat="1" ht="19.5" customHeight="1" x14ac:dyDescent="0.2">
      <c r="A49" s="212" t="s">
        <v>89</v>
      </c>
      <c r="B49" s="213" t="s">
        <v>40</v>
      </c>
      <c r="C49" s="213" t="s">
        <v>40</v>
      </c>
      <c r="D49" s="213" t="s">
        <v>40</v>
      </c>
      <c r="E49" s="213" t="s">
        <v>40</v>
      </c>
      <c r="F49" s="213" t="s">
        <v>40</v>
      </c>
      <c r="G49" s="213" t="s">
        <v>40</v>
      </c>
      <c r="H49" s="213" t="s">
        <v>40</v>
      </c>
      <c r="I49" s="213" t="s">
        <v>40</v>
      </c>
      <c r="J49" s="213" t="s">
        <v>40</v>
      </c>
      <c r="K49" s="213" t="s">
        <v>40</v>
      </c>
      <c r="L49" s="213" t="s">
        <v>40</v>
      </c>
      <c r="M49" s="213" t="s">
        <v>40</v>
      </c>
      <c r="N49" s="213" t="s">
        <v>40</v>
      </c>
      <c r="O49" s="213" t="s">
        <v>40</v>
      </c>
      <c r="P49" s="213" t="s">
        <v>40</v>
      </c>
      <c r="Q49" s="213" t="s">
        <v>40</v>
      </c>
      <c r="R49" s="213">
        <v>1</v>
      </c>
      <c r="S49" s="213" t="s">
        <v>40</v>
      </c>
      <c r="T49" s="213" t="s">
        <v>40</v>
      </c>
      <c r="U49" s="213" t="s">
        <v>40</v>
      </c>
      <c r="V49" s="213" t="s">
        <v>40</v>
      </c>
      <c r="W49" s="213" t="s">
        <v>40</v>
      </c>
      <c r="X49" s="213" t="s">
        <v>40</v>
      </c>
      <c r="Y49" s="213" t="s">
        <v>40</v>
      </c>
      <c r="Z49" s="205"/>
      <c r="AA49" s="205"/>
    </row>
    <row r="50" spans="1:34" s="227" customFormat="1" ht="31.5" customHeight="1" x14ac:dyDescent="0.2">
      <c r="A50" s="217" t="s">
        <v>58</v>
      </c>
      <c r="B50" s="218" t="str">
        <f>B51</f>
        <v>-</v>
      </c>
      <c r="C50" s="218" t="str">
        <f t="shared" ref="C50:Y50" si="11">C51</f>
        <v>-</v>
      </c>
      <c r="D50" s="218" t="str">
        <f t="shared" si="11"/>
        <v>-</v>
      </c>
      <c r="E50" s="218" t="str">
        <f t="shared" si="11"/>
        <v>-</v>
      </c>
      <c r="F50" s="218" t="str">
        <f t="shared" si="11"/>
        <v>-</v>
      </c>
      <c r="G50" s="218" t="str">
        <f t="shared" si="11"/>
        <v>-</v>
      </c>
      <c r="H50" s="218" t="str">
        <f t="shared" si="11"/>
        <v>-</v>
      </c>
      <c r="I50" s="218" t="str">
        <f t="shared" si="11"/>
        <v>-</v>
      </c>
      <c r="J50" s="218" t="str">
        <f t="shared" si="11"/>
        <v>-</v>
      </c>
      <c r="K50" s="218" t="str">
        <f t="shared" si="11"/>
        <v>-</v>
      </c>
      <c r="L50" s="218" t="str">
        <f t="shared" si="11"/>
        <v>-</v>
      </c>
      <c r="M50" s="218" t="str">
        <f t="shared" si="11"/>
        <v>-</v>
      </c>
      <c r="N50" s="218" t="str">
        <f t="shared" si="11"/>
        <v>-</v>
      </c>
      <c r="O50" s="218" t="str">
        <f t="shared" si="11"/>
        <v>-</v>
      </c>
      <c r="P50" s="218">
        <f t="shared" si="11"/>
        <v>2</v>
      </c>
      <c r="Q50" s="218" t="str">
        <f t="shared" si="11"/>
        <v>-</v>
      </c>
      <c r="R50" s="218" t="str">
        <f t="shared" si="11"/>
        <v>-</v>
      </c>
      <c r="S50" s="218" t="str">
        <f t="shared" si="11"/>
        <v>-</v>
      </c>
      <c r="T50" s="218" t="str">
        <f t="shared" si="11"/>
        <v>-</v>
      </c>
      <c r="U50" s="218" t="str">
        <f t="shared" si="11"/>
        <v>-</v>
      </c>
      <c r="V50" s="218" t="str">
        <f t="shared" si="11"/>
        <v>-</v>
      </c>
      <c r="W50" s="218" t="str">
        <f t="shared" si="11"/>
        <v>-</v>
      </c>
      <c r="X50" s="218" t="str">
        <f t="shared" si="11"/>
        <v>-</v>
      </c>
      <c r="Y50" s="218" t="str">
        <f t="shared" si="11"/>
        <v>-</v>
      </c>
      <c r="Z50" s="226"/>
      <c r="AA50" s="226"/>
    </row>
    <row r="51" spans="1:34" s="223" customFormat="1" ht="19.5" customHeight="1" x14ac:dyDescent="0.2">
      <c r="A51" s="224" t="s">
        <v>59</v>
      </c>
      <c r="B51" s="225" t="s">
        <v>37</v>
      </c>
      <c r="C51" s="225" t="s">
        <v>37</v>
      </c>
      <c r="D51" s="225" t="s">
        <v>37</v>
      </c>
      <c r="E51" s="225" t="s">
        <v>37</v>
      </c>
      <c r="F51" s="225" t="s">
        <v>37</v>
      </c>
      <c r="G51" s="225" t="s">
        <v>37</v>
      </c>
      <c r="H51" s="225" t="s">
        <v>37</v>
      </c>
      <c r="I51" s="225" t="s">
        <v>37</v>
      </c>
      <c r="J51" s="225" t="s">
        <v>37</v>
      </c>
      <c r="K51" s="225" t="s">
        <v>37</v>
      </c>
      <c r="L51" s="225" t="s">
        <v>37</v>
      </c>
      <c r="M51" s="225" t="s">
        <v>37</v>
      </c>
      <c r="N51" s="225" t="s">
        <v>37</v>
      </c>
      <c r="O51" s="225" t="s">
        <v>37</v>
      </c>
      <c r="P51" s="225">
        <v>2</v>
      </c>
      <c r="Q51" s="225" t="s">
        <v>37</v>
      </c>
      <c r="R51" s="225" t="s">
        <v>37</v>
      </c>
      <c r="S51" s="225" t="s">
        <v>37</v>
      </c>
      <c r="T51" s="225" t="s">
        <v>37</v>
      </c>
      <c r="U51" s="225" t="s">
        <v>37</v>
      </c>
      <c r="V51" s="225" t="s">
        <v>37</v>
      </c>
      <c r="W51" s="225" t="s">
        <v>37</v>
      </c>
      <c r="X51" s="225" t="s">
        <v>37</v>
      </c>
      <c r="Y51" s="225" t="s">
        <v>37</v>
      </c>
      <c r="Z51" s="222"/>
      <c r="AA51" s="222"/>
    </row>
    <row r="52" spans="1:34" s="190" customFormat="1" ht="16" x14ac:dyDescent="0.5">
      <c r="A52" s="186" t="s">
        <v>194</v>
      </c>
      <c r="B52" s="241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187"/>
      <c r="V52" s="187"/>
      <c r="W52" s="187"/>
      <c r="X52" s="187"/>
      <c r="Y52" s="187"/>
      <c r="Z52" s="187"/>
      <c r="AA52" s="187"/>
      <c r="AB52" s="189"/>
      <c r="AC52" s="189"/>
      <c r="AD52" s="189"/>
      <c r="AE52" s="189"/>
      <c r="AF52" s="189"/>
      <c r="AG52" s="189"/>
      <c r="AH52" s="189"/>
    </row>
    <row r="53" spans="1:34" s="190" customFormat="1" ht="15" customHeight="1" x14ac:dyDescent="0.5">
      <c r="A53" s="186" t="s">
        <v>195</v>
      </c>
      <c r="B53" s="241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187"/>
      <c r="V53" s="187"/>
      <c r="W53" s="187"/>
      <c r="X53" s="187"/>
      <c r="Y53" s="187"/>
      <c r="Z53" s="187"/>
      <c r="AA53" s="187"/>
      <c r="AB53" s="189"/>
      <c r="AC53" s="189"/>
      <c r="AD53" s="189"/>
      <c r="AE53" s="189"/>
      <c r="AF53" s="189"/>
      <c r="AG53" s="189"/>
      <c r="AH53" s="189"/>
    </row>
    <row r="54" spans="1:34" s="190" customFormat="1" ht="15" customHeight="1" x14ac:dyDescent="0.5">
      <c r="A54" s="186" t="s">
        <v>196</v>
      </c>
      <c r="B54" s="263"/>
      <c r="C54" s="263"/>
      <c r="D54" s="263"/>
      <c r="E54" s="263"/>
      <c r="F54" s="263"/>
      <c r="G54" s="263"/>
      <c r="H54" s="263"/>
      <c r="I54" s="263"/>
      <c r="J54" s="263"/>
      <c r="K54" s="263"/>
      <c r="L54" s="263"/>
      <c r="M54" s="263"/>
      <c r="N54" s="241"/>
      <c r="O54" s="241"/>
      <c r="P54" s="241"/>
      <c r="Q54" s="241"/>
      <c r="R54" s="241"/>
      <c r="S54" s="241"/>
      <c r="T54" s="241"/>
      <c r="U54" s="187"/>
      <c r="V54" s="187"/>
      <c r="W54" s="187"/>
      <c r="X54" s="187"/>
      <c r="Y54" s="187"/>
      <c r="Z54" s="187"/>
      <c r="AA54" s="187"/>
      <c r="AB54" s="189"/>
      <c r="AC54" s="189"/>
      <c r="AD54" s="189"/>
      <c r="AE54" s="189"/>
      <c r="AF54" s="189"/>
      <c r="AG54" s="189"/>
      <c r="AH54" s="189"/>
    </row>
    <row r="55" spans="1:34" s="190" customFormat="1" ht="15" customHeight="1" x14ac:dyDescent="0.5">
      <c r="A55" s="186" t="s">
        <v>197</v>
      </c>
      <c r="B55" s="241"/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241"/>
      <c r="Q55" s="241"/>
      <c r="R55" s="241"/>
      <c r="S55" s="241"/>
      <c r="T55" s="241"/>
      <c r="U55" s="187"/>
      <c r="V55" s="187"/>
      <c r="W55" s="187"/>
      <c r="X55" s="187"/>
      <c r="Y55" s="187"/>
      <c r="Z55" s="187"/>
      <c r="AA55" s="187"/>
      <c r="AB55" s="189"/>
      <c r="AC55" s="189"/>
      <c r="AD55" s="189"/>
      <c r="AE55" s="189"/>
      <c r="AF55" s="189"/>
      <c r="AG55" s="189"/>
      <c r="AH55" s="189"/>
    </row>
    <row r="56" spans="1:34" s="190" customFormat="1" ht="15" customHeight="1" x14ac:dyDescent="0.5">
      <c r="A56" s="186" t="s">
        <v>198</v>
      </c>
      <c r="B56" s="241"/>
      <c r="C56" s="241"/>
      <c r="D56" s="241"/>
      <c r="E56" s="241"/>
      <c r="F56" s="241"/>
      <c r="G56" s="241"/>
      <c r="H56" s="241"/>
      <c r="I56" s="241"/>
      <c r="J56" s="241"/>
      <c r="K56" s="241"/>
      <c r="L56" s="241"/>
      <c r="M56" s="263"/>
      <c r="N56" s="263"/>
      <c r="O56" s="263"/>
      <c r="P56" s="263"/>
      <c r="Q56" s="263"/>
      <c r="R56" s="263"/>
      <c r="S56" s="263"/>
      <c r="T56" s="263"/>
      <c r="U56" s="264"/>
      <c r="V56" s="264"/>
      <c r="W56" s="264"/>
      <c r="X56" s="264"/>
      <c r="Y56" s="264"/>
      <c r="Z56" s="264"/>
      <c r="AA56" s="264"/>
      <c r="AB56" s="189"/>
      <c r="AC56" s="189"/>
      <c r="AD56" s="189"/>
      <c r="AE56" s="189"/>
      <c r="AF56" s="189"/>
      <c r="AG56" s="189"/>
      <c r="AH56" s="189"/>
    </row>
    <row r="57" spans="1:34" s="190" customFormat="1" ht="15" customHeight="1" x14ac:dyDescent="0.5">
      <c r="A57" s="186" t="s">
        <v>199</v>
      </c>
      <c r="B57" s="241"/>
      <c r="C57" s="241"/>
      <c r="D57" s="241"/>
      <c r="E57" s="241"/>
      <c r="F57" s="241"/>
      <c r="G57" s="241"/>
      <c r="H57" s="241"/>
      <c r="I57" s="241"/>
      <c r="J57" s="241"/>
      <c r="K57" s="241"/>
      <c r="L57" s="241"/>
      <c r="M57" s="241"/>
      <c r="N57" s="241"/>
      <c r="O57" s="241"/>
      <c r="P57" s="241"/>
      <c r="Q57" s="241"/>
      <c r="R57" s="241"/>
      <c r="S57" s="241"/>
      <c r="T57" s="241"/>
      <c r="U57" s="187"/>
      <c r="V57" s="187"/>
      <c r="W57" s="187"/>
      <c r="X57" s="187"/>
      <c r="Y57" s="187"/>
      <c r="Z57" s="187"/>
      <c r="AA57" s="187"/>
      <c r="AB57" s="189"/>
      <c r="AC57" s="189"/>
      <c r="AD57" s="189"/>
      <c r="AE57" s="189"/>
      <c r="AF57" s="189"/>
      <c r="AG57" s="189"/>
      <c r="AH57" s="189"/>
    </row>
    <row r="58" spans="1:34" s="190" customFormat="1" ht="15" customHeight="1" x14ac:dyDescent="0.5">
      <c r="A58" s="186" t="s">
        <v>200</v>
      </c>
      <c r="B58" s="241"/>
      <c r="C58" s="241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1"/>
      <c r="P58" s="241"/>
      <c r="Q58" s="241"/>
      <c r="R58" s="241"/>
      <c r="S58" s="241"/>
      <c r="T58" s="241"/>
      <c r="U58" s="187"/>
      <c r="V58" s="187"/>
      <c r="W58" s="187"/>
      <c r="X58" s="187"/>
      <c r="Y58" s="187"/>
      <c r="Z58" s="187"/>
      <c r="AA58" s="187"/>
      <c r="AB58" s="189"/>
      <c r="AC58" s="189"/>
      <c r="AD58" s="189"/>
      <c r="AE58" s="189"/>
      <c r="AF58" s="189"/>
      <c r="AG58" s="189"/>
      <c r="AH58" s="189"/>
    </row>
    <row r="59" spans="1:34" s="190" customFormat="1" ht="15" customHeight="1" x14ac:dyDescent="0.5">
      <c r="A59" s="186"/>
      <c r="B59" s="241"/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241"/>
      <c r="O59" s="241"/>
      <c r="P59" s="241"/>
      <c r="Q59" s="241"/>
      <c r="R59" s="241"/>
      <c r="S59" s="241"/>
      <c r="T59" s="241"/>
      <c r="U59" s="187"/>
      <c r="V59" s="187"/>
      <c r="W59" s="187"/>
      <c r="X59" s="187"/>
      <c r="Y59" s="187"/>
      <c r="Z59" s="187"/>
      <c r="AA59" s="187"/>
      <c r="AB59" s="189"/>
      <c r="AC59" s="189"/>
      <c r="AD59" s="189"/>
      <c r="AE59" s="189"/>
      <c r="AF59" s="189"/>
      <c r="AG59" s="189"/>
      <c r="AH59" s="189"/>
    </row>
    <row r="60" spans="1:34" s="190" customFormat="1" ht="13.5" customHeight="1" x14ac:dyDescent="0.3">
      <c r="A60" s="265"/>
      <c r="B60" s="266"/>
      <c r="C60" s="266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266"/>
      <c r="P60" s="266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189"/>
      <c r="AC60" s="189"/>
      <c r="AD60" s="189"/>
      <c r="AE60" s="189"/>
      <c r="AF60" s="189"/>
      <c r="AG60" s="189"/>
      <c r="AH60" s="189"/>
    </row>
    <row r="61" spans="1:34" s="266" customFormat="1" ht="14" x14ac:dyDescent="0.3">
      <c r="A61" s="265"/>
    </row>
    <row r="62" spans="1:34" s="266" customFormat="1" ht="14" x14ac:dyDescent="0.3">
      <c r="A62" s="265"/>
    </row>
    <row r="63" spans="1:34" s="266" customFormat="1" ht="14" x14ac:dyDescent="0.3">
      <c r="A63" s="265"/>
    </row>
    <row r="64" spans="1:34" s="266" customFormat="1" ht="14" x14ac:dyDescent="0.3">
      <c r="A64" s="265"/>
    </row>
  </sheetData>
  <mergeCells count="7">
    <mergeCell ref="X41:Y41"/>
    <mergeCell ref="B2:H2"/>
    <mergeCell ref="I2:O2"/>
    <mergeCell ref="P2:T2"/>
    <mergeCell ref="B15:W15"/>
    <mergeCell ref="B28:W28"/>
    <mergeCell ref="B41:W41"/>
  </mergeCells>
  <phoneticPr fontId="4"/>
  <pageMargins left="1.2598425196850394" right="0.62992125984251968" top="0.39370078740157483" bottom="0.27559055118110237" header="0" footer="0"/>
  <pageSetup paperSize="9" scale="68" fitToWidth="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15"/>
  <sheetViews>
    <sheetView showGridLines="0" view="pageBreakPreview" zoomScale="80" zoomScaleNormal="100" zoomScaleSheetLayoutView="80" workbookViewId="0">
      <selection activeCell="J31" sqref="J31"/>
    </sheetView>
  </sheetViews>
  <sheetFormatPr defaultColWidth="7.6328125" defaultRowHeight="11.5" x14ac:dyDescent="0.25"/>
  <cols>
    <col min="1" max="1" width="15.90625" style="267" customWidth="1"/>
    <col min="2" max="3" width="10.36328125" style="268" customWidth="1"/>
    <col min="4" max="4" width="11.36328125" style="268" customWidth="1"/>
    <col min="5" max="9" width="10.36328125" style="268" customWidth="1"/>
    <col min="10" max="12" width="6.08984375" style="268" customWidth="1"/>
    <col min="13" max="16384" width="7.6328125" style="268"/>
  </cols>
  <sheetData>
    <row r="1" spans="1:21" s="190" customFormat="1" ht="18" customHeight="1" x14ac:dyDescent="0.5">
      <c r="A1" s="269" t="s">
        <v>201</v>
      </c>
      <c r="B1" s="187"/>
      <c r="C1" s="187"/>
      <c r="D1" s="187"/>
      <c r="E1" s="270"/>
      <c r="F1" s="270"/>
      <c r="G1" s="187"/>
      <c r="H1" s="187"/>
      <c r="I1" s="5" t="s">
        <v>1</v>
      </c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</row>
    <row r="2" spans="1:21" s="190" customFormat="1" ht="27.75" customHeight="1" x14ac:dyDescent="0.2">
      <c r="A2" s="271"/>
      <c r="B2" s="272" t="s">
        <v>202</v>
      </c>
      <c r="C2" s="273"/>
      <c r="D2" s="273"/>
      <c r="E2" s="274" t="s">
        <v>203</v>
      </c>
      <c r="F2" s="275"/>
      <c r="G2" s="276" t="s">
        <v>204</v>
      </c>
      <c r="H2" s="277"/>
      <c r="I2" s="278" t="s">
        <v>205</v>
      </c>
      <c r="J2" s="234"/>
      <c r="K2" s="279"/>
      <c r="L2" s="189"/>
      <c r="M2" s="189"/>
      <c r="N2" s="189"/>
      <c r="O2" s="189"/>
      <c r="P2" s="189"/>
      <c r="Q2" s="189"/>
      <c r="R2" s="189"/>
      <c r="S2" s="189"/>
      <c r="T2" s="189"/>
      <c r="U2" s="189"/>
    </row>
    <row r="3" spans="1:21" s="190" customFormat="1" ht="15" customHeight="1" x14ac:dyDescent="0.2">
      <c r="A3" s="280"/>
      <c r="B3" s="281" t="s">
        <v>206</v>
      </c>
      <c r="C3" s="282" t="s">
        <v>207</v>
      </c>
      <c r="D3" s="283"/>
      <c r="E3" s="281" t="s">
        <v>208</v>
      </c>
      <c r="F3" s="281" t="s">
        <v>209</v>
      </c>
      <c r="G3" s="281" t="s">
        <v>210</v>
      </c>
      <c r="H3" s="281" t="s">
        <v>211</v>
      </c>
      <c r="I3" s="278"/>
      <c r="J3" s="279"/>
      <c r="K3" s="279"/>
      <c r="L3" s="189"/>
      <c r="M3" s="189"/>
      <c r="N3" s="189"/>
      <c r="O3" s="189"/>
      <c r="P3" s="189"/>
      <c r="Q3" s="189"/>
      <c r="R3" s="189"/>
      <c r="S3" s="189"/>
      <c r="T3" s="189"/>
    </row>
    <row r="4" spans="1:21" s="190" customFormat="1" ht="58.5" customHeight="1" x14ac:dyDescent="0.2">
      <c r="A4" s="284"/>
      <c r="B4" s="285"/>
      <c r="C4" s="286"/>
      <c r="D4" s="287" t="s">
        <v>212</v>
      </c>
      <c r="E4" s="285"/>
      <c r="F4" s="285"/>
      <c r="G4" s="285"/>
      <c r="H4" s="285"/>
      <c r="I4" s="278"/>
      <c r="J4" s="279"/>
      <c r="K4" s="279"/>
      <c r="L4" s="189"/>
      <c r="M4" s="189"/>
      <c r="N4" s="189"/>
      <c r="O4" s="189"/>
      <c r="P4" s="189"/>
      <c r="Q4" s="189"/>
      <c r="R4" s="189"/>
      <c r="S4" s="189"/>
      <c r="T4" s="189"/>
    </row>
    <row r="5" spans="1:21" s="206" customFormat="1" ht="19.5" customHeight="1" x14ac:dyDescent="0.2">
      <c r="A5" s="200" t="s">
        <v>142</v>
      </c>
      <c r="B5" s="257">
        <v>37410</v>
      </c>
      <c r="C5" s="257">
        <v>62305</v>
      </c>
      <c r="D5" s="257">
        <v>163</v>
      </c>
      <c r="E5" s="257">
        <v>72</v>
      </c>
      <c r="F5" s="257">
        <v>189</v>
      </c>
      <c r="G5" s="257">
        <v>92223</v>
      </c>
      <c r="H5" s="257">
        <v>513</v>
      </c>
      <c r="I5" s="202">
        <v>275</v>
      </c>
      <c r="J5" s="288"/>
      <c r="K5" s="288"/>
      <c r="L5" s="288"/>
    </row>
    <row r="6" spans="1:21" s="206" customFormat="1" ht="19.5" customHeight="1" x14ac:dyDescent="0.2">
      <c r="A6" s="200" t="s">
        <v>81</v>
      </c>
      <c r="B6" s="257">
        <v>1083</v>
      </c>
      <c r="C6" s="257">
        <v>264</v>
      </c>
      <c r="D6" s="257">
        <v>1</v>
      </c>
      <c r="E6" s="257" t="s">
        <v>37</v>
      </c>
      <c r="F6" s="257" t="s">
        <v>37</v>
      </c>
      <c r="G6" s="257">
        <v>1775</v>
      </c>
      <c r="H6" s="257">
        <v>4</v>
      </c>
      <c r="I6" s="202">
        <v>4</v>
      </c>
      <c r="J6" s="288"/>
      <c r="K6" s="288"/>
      <c r="L6" s="288"/>
    </row>
    <row r="7" spans="1:21" s="211" customFormat="1" ht="31.5" customHeight="1" x14ac:dyDescent="0.2">
      <c r="A7" s="216" t="s">
        <v>84</v>
      </c>
      <c r="B7" s="289">
        <f>SUM(B8:B9)</f>
        <v>30</v>
      </c>
      <c r="C7" s="289">
        <f>SUM(C8:C9)</f>
        <v>4</v>
      </c>
      <c r="D7" s="289" t="s">
        <v>40</v>
      </c>
      <c r="E7" s="289" t="s">
        <v>40</v>
      </c>
      <c r="F7" s="289" t="s">
        <v>40</v>
      </c>
      <c r="G7" s="289">
        <f>SUM(G8:G9)</f>
        <v>149</v>
      </c>
      <c r="H7" s="289" t="s">
        <v>40</v>
      </c>
      <c r="I7" s="208" t="s">
        <v>40</v>
      </c>
      <c r="J7" s="290"/>
      <c r="K7" s="288"/>
      <c r="L7" s="288"/>
    </row>
    <row r="8" spans="1:21" s="190" customFormat="1" ht="19.5" customHeight="1" x14ac:dyDescent="0.2">
      <c r="A8" s="212" t="s">
        <v>41</v>
      </c>
      <c r="B8" s="258">
        <v>19</v>
      </c>
      <c r="C8" s="258">
        <v>4</v>
      </c>
      <c r="D8" s="258" t="s">
        <v>40</v>
      </c>
      <c r="E8" s="258" t="s">
        <v>40</v>
      </c>
      <c r="F8" s="258" t="s">
        <v>40</v>
      </c>
      <c r="G8" s="258">
        <v>4</v>
      </c>
      <c r="H8" s="258" t="s">
        <v>40</v>
      </c>
      <c r="I8" s="258" t="s">
        <v>40</v>
      </c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</row>
    <row r="9" spans="1:21" s="190" customFormat="1" ht="19.5" customHeight="1" x14ac:dyDescent="0.2">
      <c r="A9" s="214" t="s">
        <v>213</v>
      </c>
      <c r="B9" s="291">
        <v>11</v>
      </c>
      <c r="C9" s="291" t="s">
        <v>40</v>
      </c>
      <c r="D9" s="291" t="s">
        <v>40</v>
      </c>
      <c r="E9" s="291" t="s">
        <v>40</v>
      </c>
      <c r="F9" s="291" t="s">
        <v>40</v>
      </c>
      <c r="G9" s="291">
        <v>145</v>
      </c>
      <c r="H9" s="291" t="s">
        <v>40</v>
      </c>
      <c r="I9" s="291" t="s">
        <v>40</v>
      </c>
      <c r="J9" s="292"/>
      <c r="K9" s="292"/>
      <c r="L9" s="189"/>
      <c r="M9" s="189"/>
      <c r="N9" s="189"/>
      <c r="O9" s="189"/>
      <c r="P9" s="189"/>
      <c r="Q9" s="189"/>
      <c r="R9" s="189"/>
      <c r="S9" s="189"/>
      <c r="T9" s="189"/>
      <c r="U9" s="189"/>
    </row>
    <row r="10" spans="1:21" s="266" customFormat="1" ht="31.5" customHeight="1" x14ac:dyDescent="0.3">
      <c r="A10" s="216" t="s">
        <v>88</v>
      </c>
      <c r="B10" s="289">
        <f>B11</f>
        <v>4</v>
      </c>
      <c r="C10" s="289" t="str">
        <f t="shared" ref="C10:I10" si="0">C11</f>
        <v>-</v>
      </c>
      <c r="D10" s="289" t="str">
        <f t="shared" si="0"/>
        <v>-</v>
      </c>
      <c r="E10" s="289" t="str">
        <f t="shared" si="0"/>
        <v>-</v>
      </c>
      <c r="F10" s="289" t="str">
        <f t="shared" si="0"/>
        <v>-</v>
      </c>
      <c r="G10" s="289">
        <f t="shared" si="0"/>
        <v>1</v>
      </c>
      <c r="H10" s="289" t="str">
        <f t="shared" si="0"/>
        <v>-</v>
      </c>
      <c r="I10" s="289" t="str">
        <f t="shared" si="0"/>
        <v>-</v>
      </c>
    </row>
    <row r="11" spans="1:21" s="266" customFormat="1" ht="19.5" customHeight="1" x14ac:dyDescent="0.3">
      <c r="A11" s="212" t="s">
        <v>89</v>
      </c>
      <c r="B11" s="258">
        <v>4</v>
      </c>
      <c r="C11" s="258" t="s">
        <v>40</v>
      </c>
      <c r="D11" s="258" t="s">
        <v>40</v>
      </c>
      <c r="E11" s="258" t="s">
        <v>40</v>
      </c>
      <c r="F11" s="258" t="s">
        <v>40</v>
      </c>
      <c r="G11" s="258">
        <v>1</v>
      </c>
      <c r="H11" s="258" t="s">
        <v>40</v>
      </c>
      <c r="I11" s="258" t="s">
        <v>40</v>
      </c>
    </row>
    <row r="12" spans="1:21" s="294" customFormat="1" ht="31.5" customHeight="1" x14ac:dyDescent="0.25">
      <c r="A12" s="217" t="s">
        <v>58</v>
      </c>
      <c r="B12" s="293">
        <f>B13</f>
        <v>2</v>
      </c>
      <c r="C12" s="293" t="str">
        <f t="shared" ref="C12:I12" si="1">C13</f>
        <v>-</v>
      </c>
      <c r="D12" s="293" t="str">
        <f t="shared" si="1"/>
        <v>-</v>
      </c>
      <c r="E12" s="293" t="str">
        <f t="shared" si="1"/>
        <v>-</v>
      </c>
      <c r="F12" s="293" t="str">
        <f t="shared" si="1"/>
        <v>-</v>
      </c>
      <c r="G12" s="293" t="str">
        <f t="shared" si="1"/>
        <v>-</v>
      </c>
      <c r="H12" s="293" t="str">
        <f t="shared" si="1"/>
        <v>-</v>
      </c>
      <c r="I12" s="293" t="str">
        <f t="shared" si="1"/>
        <v>-</v>
      </c>
    </row>
    <row r="13" spans="1:21" s="294" customFormat="1" ht="19.5" customHeight="1" x14ac:dyDescent="0.25">
      <c r="A13" s="224" t="s">
        <v>59</v>
      </c>
      <c r="B13" s="295">
        <v>2</v>
      </c>
      <c r="C13" s="295" t="s">
        <v>37</v>
      </c>
      <c r="D13" s="295" t="s">
        <v>37</v>
      </c>
      <c r="E13" s="295" t="s">
        <v>37</v>
      </c>
      <c r="F13" s="295" t="s">
        <v>37</v>
      </c>
      <c r="G13" s="295" t="s">
        <v>37</v>
      </c>
      <c r="H13" s="295" t="s">
        <v>37</v>
      </c>
      <c r="I13" s="225" t="s">
        <v>37</v>
      </c>
    </row>
    <row r="15" spans="1:21" s="190" customFormat="1" ht="16" x14ac:dyDescent="0.5">
      <c r="A15" s="186" t="s">
        <v>214</v>
      </c>
      <c r="B15" s="296"/>
      <c r="C15" s="296"/>
      <c r="D15" s="296"/>
      <c r="E15" s="296"/>
      <c r="F15" s="297"/>
      <c r="G15" s="297"/>
      <c r="H15" s="297"/>
      <c r="I15" s="187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</row>
  </sheetData>
  <mergeCells count="10">
    <mergeCell ref="B2:D2"/>
    <mergeCell ref="E2:F2"/>
    <mergeCell ref="G2:H2"/>
    <mergeCell ref="I2:I4"/>
    <mergeCell ref="B3:B4"/>
    <mergeCell ref="C3:C4"/>
    <mergeCell ref="E3:E4"/>
    <mergeCell ref="F3:F4"/>
    <mergeCell ref="G3:G4"/>
    <mergeCell ref="H3:H4"/>
  </mergeCells>
  <phoneticPr fontId="4"/>
  <pageMargins left="1.2598425196850394" right="0.62992125984251968" top="0.39370078740157483" bottom="0" header="0" footer="0"/>
  <pageSetup paperSize="9" fitToWidth="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33"/>
  <sheetViews>
    <sheetView view="pageBreakPreview" zoomScaleNormal="100" zoomScaleSheetLayoutView="100" workbookViewId="0">
      <pane xSplit="1" ySplit="7" topLeftCell="B8" activePane="bottomRight" state="frozen"/>
      <selection activeCell="J31" sqref="J31"/>
      <selection pane="topRight" activeCell="J31" sqref="J31"/>
      <selection pane="bottomLeft" activeCell="J31" sqref="J31"/>
      <selection pane="bottomRight" activeCell="J31" sqref="J31"/>
    </sheetView>
  </sheetViews>
  <sheetFormatPr defaultColWidth="9" defaultRowHeight="11" x14ac:dyDescent="0.2"/>
  <cols>
    <col min="1" max="1" width="17.08984375" style="364" customWidth="1"/>
    <col min="2" max="2" width="13.08984375" style="365" bestFit="1" customWidth="1"/>
    <col min="3" max="3" width="9.08984375" style="365" bestFit="1" customWidth="1"/>
    <col min="4" max="4" width="13.08984375" style="365" customWidth="1"/>
    <col min="5" max="7" width="9.90625" style="365" customWidth="1"/>
    <col min="8" max="16384" width="9" style="365"/>
  </cols>
  <sheetData>
    <row r="1" spans="1:8" s="301" customFormat="1" ht="18" customHeight="1" x14ac:dyDescent="0.5">
      <c r="A1" s="298" t="s">
        <v>215</v>
      </c>
      <c r="B1" s="298"/>
      <c r="C1" s="298"/>
      <c r="D1" s="299"/>
      <c r="E1" s="299"/>
      <c r="F1" s="300"/>
      <c r="G1" s="5" t="s">
        <v>1</v>
      </c>
    </row>
    <row r="2" spans="1:8" s="301" customFormat="1" ht="16" x14ac:dyDescent="0.5">
      <c r="A2" s="302"/>
      <c r="B2" s="303" t="s">
        <v>216</v>
      </c>
      <c r="C2" s="304"/>
      <c r="D2" s="304"/>
      <c r="E2" s="305" t="s">
        <v>217</v>
      </c>
      <c r="F2" s="304" t="s">
        <v>218</v>
      </c>
      <c r="G2" s="306"/>
      <c r="H2" s="307"/>
    </row>
    <row r="3" spans="1:8" s="316" customFormat="1" ht="11.25" customHeight="1" x14ac:dyDescent="0.2">
      <c r="A3" s="308"/>
      <c r="B3" s="309" t="s">
        <v>219</v>
      </c>
      <c r="C3" s="310" t="s">
        <v>220</v>
      </c>
      <c r="D3" s="311" t="s">
        <v>221</v>
      </c>
      <c r="E3" s="312" t="s">
        <v>222</v>
      </c>
      <c r="F3" s="313" t="s">
        <v>223</v>
      </c>
      <c r="G3" s="314" t="s">
        <v>224</v>
      </c>
      <c r="H3" s="315"/>
    </row>
    <row r="4" spans="1:8" s="316" customFormat="1" ht="13.5" customHeight="1" x14ac:dyDescent="0.2">
      <c r="A4" s="308"/>
      <c r="B4" s="317"/>
      <c r="C4" s="318"/>
      <c r="D4" s="319" t="s">
        <v>225</v>
      </c>
      <c r="E4" s="320"/>
      <c r="F4" s="321"/>
      <c r="G4" s="322"/>
      <c r="H4" s="315"/>
    </row>
    <row r="5" spans="1:8" s="316" customFormat="1" ht="14.5" x14ac:dyDescent="0.2">
      <c r="A5" s="323"/>
      <c r="B5" s="324" t="s">
        <v>226</v>
      </c>
      <c r="C5" s="325" t="s">
        <v>227</v>
      </c>
      <c r="D5" s="319" t="s">
        <v>228</v>
      </c>
      <c r="E5" s="320"/>
      <c r="F5" s="326"/>
      <c r="G5" s="327"/>
      <c r="H5" s="315"/>
    </row>
    <row r="6" spans="1:8" s="301" customFormat="1" ht="19.5" customHeight="1" x14ac:dyDescent="0.5">
      <c r="A6" s="328" t="s">
        <v>229</v>
      </c>
      <c r="B6" s="329">
        <v>23589</v>
      </c>
      <c r="C6" s="330">
        <v>18</v>
      </c>
      <c r="D6" s="331">
        <v>7.6306753147653575E-2</v>
      </c>
      <c r="E6" s="332">
        <v>71</v>
      </c>
      <c r="F6" s="330">
        <v>16</v>
      </c>
      <c r="G6" s="333">
        <v>44</v>
      </c>
      <c r="H6" s="307"/>
    </row>
    <row r="7" spans="1:8" s="338" customFormat="1" ht="31.5" customHeight="1" x14ac:dyDescent="0.2">
      <c r="A7" s="207" t="s">
        <v>84</v>
      </c>
      <c r="B7" s="334">
        <f>IF(SUM(B8,B17)=0,"-",SUM(B8,B17))</f>
        <v>1715</v>
      </c>
      <c r="C7" s="334">
        <f>IF(SUM(C8,C17)=0,"-",SUM(C8,C17))</f>
        <v>1</v>
      </c>
      <c r="D7" s="335">
        <f>IF(C7="-","-",C7/B7*100)</f>
        <v>5.8309037900874633E-2</v>
      </c>
      <c r="E7" s="334">
        <f>IF(SUM(E8,E17)=0,"-",SUM(E8,E17))</f>
        <v>4</v>
      </c>
      <c r="F7" s="334">
        <f>IF(SUM(F8,F17)=0,"-",SUM(F8,F17))</f>
        <v>1</v>
      </c>
      <c r="G7" s="336">
        <f>IF(SUM(G8,G17)=0,"-",SUM(G8,G17))</f>
        <v>2</v>
      </c>
      <c r="H7" s="337"/>
    </row>
    <row r="8" spans="1:8" s="316" customFormat="1" ht="19.5" customHeight="1" x14ac:dyDescent="0.5">
      <c r="A8" s="339" t="s">
        <v>117</v>
      </c>
      <c r="B8" s="340">
        <f>IF(SUM(B9:B16)=0,"-",SUM(B9:B16))</f>
        <v>1580</v>
      </c>
      <c r="C8" s="340">
        <f>IF(SUM(C9:C16)=0,"-",SUM(C9:C16))</f>
        <v>1</v>
      </c>
      <c r="D8" s="341">
        <f>IFERROR(IF(C8="-","-",C8/B8*100),"")</f>
        <v>6.3291139240506333E-2</v>
      </c>
      <c r="E8" s="340">
        <f>IF(SUM(E9:E16)=0,"-",SUM(E9:E16))</f>
        <v>4</v>
      </c>
      <c r="F8" s="340">
        <f>IF(SUM(F9:F16)=0,"-",SUM(F9:F16))</f>
        <v>1</v>
      </c>
      <c r="G8" s="340">
        <f>IF(SUM(G9:G16)=0,"-",SUM(G9:G16))</f>
        <v>2</v>
      </c>
      <c r="H8" s="315"/>
    </row>
    <row r="9" spans="1:8" s="316" customFormat="1" ht="19.5" customHeight="1" x14ac:dyDescent="0.5">
      <c r="A9" s="342" t="s">
        <v>42</v>
      </c>
      <c r="B9" s="343">
        <v>105</v>
      </c>
      <c r="C9" s="343" t="s">
        <v>40</v>
      </c>
      <c r="D9" s="344" t="str">
        <f>IFERROR(IF(C9="-","-",C9/B9*100),"")</f>
        <v>-</v>
      </c>
      <c r="E9" s="343" t="s">
        <v>40</v>
      </c>
      <c r="F9" s="343" t="s">
        <v>40</v>
      </c>
      <c r="G9" s="343" t="s">
        <v>40</v>
      </c>
      <c r="H9" s="315"/>
    </row>
    <row r="10" spans="1:8" s="316" customFormat="1" ht="19.5" customHeight="1" x14ac:dyDescent="0.5">
      <c r="A10" s="345" t="s">
        <v>43</v>
      </c>
      <c r="B10" s="343">
        <v>355</v>
      </c>
      <c r="C10" s="343" t="s">
        <v>40</v>
      </c>
      <c r="D10" s="344" t="str">
        <f t="shared" ref="D10:D16" si="0">IFERROR(IF(C10="-","-",C10/B10*100),"")</f>
        <v>-</v>
      </c>
      <c r="E10" s="343" t="s">
        <v>40</v>
      </c>
      <c r="F10" s="343" t="s">
        <v>40</v>
      </c>
      <c r="G10" s="343">
        <v>1</v>
      </c>
      <c r="H10" s="315"/>
    </row>
    <row r="11" spans="1:8" s="316" customFormat="1" ht="19.5" customHeight="1" x14ac:dyDescent="0.5">
      <c r="A11" s="345" t="s">
        <v>44</v>
      </c>
      <c r="B11" s="343">
        <v>81</v>
      </c>
      <c r="C11" s="343" t="s">
        <v>40</v>
      </c>
      <c r="D11" s="344" t="str">
        <f t="shared" si="0"/>
        <v>-</v>
      </c>
      <c r="E11" s="343">
        <v>1</v>
      </c>
      <c r="F11" s="343" t="s">
        <v>40</v>
      </c>
      <c r="G11" s="343" t="s">
        <v>40</v>
      </c>
      <c r="H11" s="315"/>
    </row>
    <row r="12" spans="1:8" s="316" customFormat="1" ht="19.5" customHeight="1" x14ac:dyDescent="0.5">
      <c r="A12" s="345" t="s">
        <v>230</v>
      </c>
      <c r="B12" s="343">
        <v>198</v>
      </c>
      <c r="C12" s="343" t="s">
        <v>40</v>
      </c>
      <c r="D12" s="344" t="str">
        <f t="shared" si="0"/>
        <v>-</v>
      </c>
      <c r="E12" s="343" t="s">
        <v>40</v>
      </c>
      <c r="F12" s="343" t="s">
        <v>40</v>
      </c>
      <c r="G12" s="343" t="s">
        <v>40</v>
      </c>
      <c r="H12" s="315"/>
    </row>
    <row r="13" spans="1:8" s="316" customFormat="1" ht="19.5" customHeight="1" x14ac:dyDescent="0.5">
      <c r="A13" s="345" t="s">
        <v>46</v>
      </c>
      <c r="B13" s="343">
        <v>44</v>
      </c>
      <c r="C13" s="343" t="s">
        <v>40</v>
      </c>
      <c r="D13" s="344" t="str">
        <f t="shared" si="0"/>
        <v>-</v>
      </c>
      <c r="E13" s="343" t="s">
        <v>40</v>
      </c>
      <c r="F13" s="343" t="s">
        <v>40</v>
      </c>
      <c r="G13" s="343" t="s">
        <v>40</v>
      </c>
      <c r="H13" s="315"/>
    </row>
    <row r="14" spans="1:8" s="316" customFormat="1" ht="19.5" customHeight="1" x14ac:dyDescent="0.5">
      <c r="A14" s="345" t="s">
        <v>47</v>
      </c>
      <c r="B14" s="343">
        <v>84</v>
      </c>
      <c r="C14" s="343" t="s">
        <v>40</v>
      </c>
      <c r="D14" s="344" t="str">
        <f t="shared" si="0"/>
        <v>-</v>
      </c>
      <c r="E14" s="343">
        <v>1</v>
      </c>
      <c r="F14" s="343">
        <v>1</v>
      </c>
      <c r="G14" s="343">
        <v>1</v>
      </c>
      <c r="H14" s="315"/>
    </row>
    <row r="15" spans="1:8" s="316" customFormat="1" ht="19.5" customHeight="1" x14ac:dyDescent="0.5">
      <c r="A15" s="345" t="s">
        <v>48</v>
      </c>
      <c r="B15" s="343">
        <v>210</v>
      </c>
      <c r="C15" s="343" t="s">
        <v>40</v>
      </c>
      <c r="D15" s="344" t="str">
        <f t="shared" si="0"/>
        <v>-</v>
      </c>
      <c r="E15" s="344" t="str">
        <f>IFERROR(IF(D15="-","-",D15/C15*100),"")</f>
        <v>-</v>
      </c>
      <c r="F15" s="344" t="s">
        <v>40</v>
      </c>
      <c r="G15" s="344" t="s">
        <v>40</v>
      </c>
      <c r="H15" s="315"/>
    </row>
    <row r="16" spans="1:8" s="316" customFormat="1" ht="19.5" customHeight="1" x14ac:dyDescent="0.5">
      <c r="A16" s="345" t="s">
        <v>49</v>
      </c>
      <c r="B16" s="343">
        <v>503</v>
      </c>
      <c r="C16" s="343">
        <v>1</v>
      </c>
      <c r="D16" s="344">
        <f t="shared" si="0"/>
        <v>0.19880715705765406</v>
      </c>
      <c r="E16" s="343">
        <v>2</v>
      </c>
      <c r="F16" s="343" t="s">
        <v>40</v>
      </c>
      <c r="G16" s="343" t="s">
        <v>40</v>
      </c>
      <c r="H16" s="315"/>
    </row>
    <row r="17" spans="1:9" s="316" customFormat="1" ht="19.5" customHeight="1" x14ac:dyDescent="0.5">
      <c r="A17" s="346" t="s">
        <v>231</v>
      </c>
      <c r="B17" s="340">
        <v>135</v>
      </c>
      <c r="C17" s="340" t="s">
        <v>40</v>
      </c>
      <c r="D17" s="341" t="str">
        <f>IFERROR(IF(C17="-","-",C17/B17*100),"")</f>
        <v>-</v>
      </c>
      <c r="E17" s="341" t="str">
        <f>IFERROR(IF(D17="-","-",D17/C17*100),"")</f>
        <v>-</v>
      </c>
      <c r="F17" s="341" t="str">
        <f>IFERROR(IF(E17="-","-",E17/D17*100),"")</f>
        <v>-</v>
      </c>
      <c r="G17" s="341" t="str">
        <f>IFERROR(IF(F17="-","-",F17/E17*100),"")</f>
        <v>-</v>
      </c>
      <c r="H17" s="315"/>
    </row>
    <row r="18" spans="1:9" s="338" customFormat="1" ht="31.5" customHeight="1" x14ac:dyDescent="0.2">
      <c r="A18" s="347" t="s">
        <v>88</v>
      </c>
      <c r="B18" s="334">
        <f t="shared" ref="B18:G18" si="1">B19</f>
        <v>438</v>
      </c>
      <c r="C18" s="334">
        <f t="shared" si="1"/>
        <v>1</v>
      </c>
      <c r="D18" s="335">
        <f t="shared" si="1"/>
        <v>0.22831050228310501</v>
      </c>
      <c r="E18" s="334" t="str">
        <f t="shared" si="1"/>
        <v>-</v>
      </c>
      <c r="F18" s="334" t="str">
        <f t="shared" si="1"/>
        <v>-</v>
      </c>
      <c r="G18" s="334" t="str">
        <f t="shared" si="1"/>
        <v>-</v>
      </c>
      <c r="H18" s="337"/>
    </row>
    <row r="19" spans="1:9" s="316" customFormat="1" ht="19.5" customHeight="1" x14ac:dyDescent="0.5">
      <c r="A19" s="348" t="s">
        <v>89</v>
      </c>
      <c r="B19" s="340">
        <f>IF(SUM(B20:B23)=0,"-",SUM(B20:B23))</f>
        <v>438</v>
      </c>
      <c r="C19" s="340">
        <f>IF(SUM(C20:C23)=0,"-",SUM(C20:C23))</f>
        <v>1</v>
      </c>
      <c r="D19" s="341">
        <f>IF(C19="-","-",C19/B19*100)</f>
        <v>0.22831050228310501</v>
      </c>
      <c r="E19" s="340" t="s">
        <v>40</v>
      </c>
      <c r="F19" s="340" t="str">
        <f>IF(SUM(F20:F23)=0,"-",SUM(F20:F23))</f>
        <v>-</v>
      </c>
      <c r="G19" s="340" t="str">
        <f>IF(SUM(G20:G23)=0,"-",SUM(G20:G23))</f>
        <v>-</v>
      </c>
      <c r="H19" s="315"/>
    </row>
    <row r="20" spans="1:9" s="316" customFormat="1" ht="19.5" customHeight="1" x14ac:dyDescent="0.5">
      <c r="A20" s="349" t="s">
        <v>54</v>
      </c>
      <c r="B20" s="343">
        <v>121</v>
      </c>
      <c r="C20" s="343" t="s">
        <v>40</v>
      </c>
      <c r="D20" s="344" t="str">
        <f>IF(SUM(C20)=0,"-",C20/B20*100)</f>
        <v>-</v>
      </c>
      <c r="E20" s="343" t="s">
        <v>40</v>
      </c>
      <c r="F20" s="343" t="s">
        <v>40</v>
      </c>
      <c r="G20" s="343" t="s">
        <v>40</v>
      </c>
      <c r="H20" s="315"/>
    </row>
    <row r="21" spans="1:9" s="316" customFormat="1" ht="19.5" customHeight="1" x14ac:dyDescent="0.5">
      <c r="A21" s="350" t="s">
        <v>55</v>
      </c>
      <c r="B21" s="343">
        <v>4</v>
      </c>
      <c r="C21" s="343" t="s">
        <v>40</v>
      </c>
      <c r="D21" s="344" t="str">
        <f>IF(SUM(C21)=0,"-",C21/B21*100)</f>
        <v>-</v>
      </c>
      <c r="E21" s="343" t="s">
        <v>40</v>
      </c>
      <c r="F21" s="343" t="s">
        <v>40</v>
      </c>
      <c r="G21" s="343" t="s">
        <v>40</v>
      </c>
      <c r="H21" s="315"/>
    </row>
    <row r="22" spans="1:9" s="316" customFormat="1" ht="19.5" customHeight="1" x14ac:dyDescent="0.5">
      <c r="A22" s="350" t="s">
        <v>56</v>
      </c>
      <c r="B22" s="343">
        <v>119</v>
      </c>
      <c r="C22" s="343" t="s">
        <v>40</v>
      </c>
      <c r="D22" s="344" t="str">
        <f>IF(SUM(C22)=0,"-",C22/B22*100)</f>
        <v>-</v>
      </c>
      <c r="E22" s="343" t="s">
        <v>40</v>
      </c>
      <c r="F22" s="343" t="s">
        <v>40</v>
      </c>
      <c r="G22" s="343" t="s">
        <v>40</v>
      </c>
      <c r="H22" s="315"/>
    </row>
    <row r="23" spans="1:9" s="316" customFormat="1" ht="19.5" customHeight="1" x14ac:dyDescent="0.5">
      <c r="A23" s="350" t="s">
        <v>90</v>
      </c>
      <c r="B23" s="343">
        <v>194</v>
      </c>
      <c r="C23" s="343">
        <v>1</v>
      </c>
      <c r="D23" s="344">
        <f>IF(SUM(C23)=0,"-",C23/B23*100)</f>
        <v>0.51546391752577314</v>
      </c>
      <c r="E23" s="343" t="s">
        <v>40</v>
      </c>
      <c r="F23" s="343" t="s">
        <v>40</v>
      </c>
      <c r="G23" s="343" t="s">
        <v>40</v>
      </c>
      <c r="H23" s="315"/>
    </row>
    <row r="24" spans="1:9" s="355" customFormat="1" ht="31.5" customHeight="1" x14ac:dyDescent="0.2">
      <c r="A24" s="351" t="s">
        <v>58</v>
      </c>
      <c r="B24" s="352">
        <f t="shared" ref="B24:G24" si="2">B25</f>
        <v>271</v>
      </c>
      <c r="C24" s="352">
        <f t="shared" si="2"/>
        <v>1</v>
      </c>
      <c r="D24" s="353">
        <f t="shared" si="2"/>
        <v>0.36900369003690037</v>
      </c>
      <c r="E24" s="352" t="str">
        <f t="shared" si="2"/>
        <v>-</v>
      </c>
      <c r="F24" s="352" t="str">
        <f t="shared" si="2"/>
        <v>-</v>
      </c>
      <c r="G24" s="352" t="str">
        <f t="shared" si="2"/>
        <v>-</v>
      </c>
      <c r="H24" s="354"/>
    </row>
    <row r="25" spans="1:9" s="316" customFormat="1" ht="19.5" customHeight="1" x14ac:dyDescent="0.5">
      <c r="A25" s="348" t="s">
        <v>59</v>
      </c>
      <c r="B25" s="356">
        <f>SUM(B26:B30)</f>
        <v>271</v>
      </c>
      <c r="C25" s="356">
        <f>IF(SUM(C26:C45)=0,"-",SUM(C26:C45))</f>
        <v>1</v>
      </c>
      <c r="D25" s="357">
        <f>IFERROR(IF(C25="-","-",C25/B25*100),"")</f>
        <v>0.36900369003690037</v>
      </c>
      <c r="E25" s="356" t="s">
        <v>37</v>
      </c>
      <c r="F25" s="356" t="str">
        <f>IF(SUM(F26:F45)=0,"-",SUM(F26:F45))</f>
        <v>-</v>
      </c>
      <c r="G25" s="356" t="str">
        <f>IF(SUM(G26:G45)=0,"-",SUM(G26:G45))</f>
        <v>-</v>
      </c>
      <c r="H25" s="315"/>
    </row>
    <row r="26" spans="1:9" s="316" customFormat="1" ht="19.5" customHeight="1" x14ac:dyDescent="0.5">
      <c r="A26" s="349" t="s">
        <v>91</v>
      </c>
      <c r="B26" s="358">
        <v>2</v>
      </c>
      <c r="C26" s="358" t="s">
        <v>40</v>
      </c>
      <c r="D26" s="359" t="str">
        <f>IFERROR(IF(C26="-","-",C26/B26*100),"")</f>
        <v>-</v>
      </c>
      <c r="E26" s="358" t="s">
        <v>37</v>
      </c>
      <c r="F26" s="358" t="s">
        <v>37</v>
      </c>
      <c r="G26" s="358" t="s">
        <v>37</v>
      </c>
      <c r="H26" s="315"/>
    </row>
    <row r="27" spans="1:9" s="316" customFormat="1" ht="19.5" customHeight="1" x14ac:dyDescent="0.5">
      <c r="A27" s="350" t="s">
        <v>61</v>
      </c>
      <c r="B27" s="358">
        <v>47</v>
      </c>
      <c r="C27" s="358" t="s">
        <v>40</v>
      </c>
      <c r="D27" s="359" t="str">
        <f>IFERROR(IF(C27="-","-",C27/B27*100),"")</f>
        <v>-</v>
      </c>
      <c r="E27" s="358" t="s">
        <v>37</v>
      </c>
      <c r="F27" s="358" t="s">
        <v>37</v>
      </c>
      <c r="G27" s="358" t="s">
        <v>37</v>
      </c>
      <c r="H27" s="315"/>
    </row>
    <row r="28" spans="1:9" s="316" customFormat="1" ht="19.5" customHeight="1" x14ac:dyDescent="0.5">
      <c r="A28" s="350" t="s">
        <v>62</v>
      </c>
      <c r="B28" s="358" t="s">
        <v>40</v>
      </c>
      <c r="C28" s="358" t="s">
        <v>40</v>
      </c>
      <c r="D28" s="359" t="s">
        <v>37</v>
      </c>
      <c r="E28" s="358" t="s">
        <v>37</v>
      </c>
      <c r="F28" s="358" t="s">
        <v>37</v>
      </c>
      <c r="G28" s="358" t="s">
        <v>37</v>
      </c>
      <c r="H28" s="315"/>
    </row>
    <row r="29" spans="1:9" s="301" customFormat="1" ht="19.5" customHeight="1" x14ac:dyDescent="0.5">
      <c r="A29" s="350" t="s">
        <v>63</v>
      </c>
      <c r="B29" s="358">
        <v>123</v>
      </c>
      <c r="C29" s="358" t="s">
        <v>40</v>
      </c>
      <c r="D29" s="359" t="str">
        <f>IFERROR(IF(C29="-","-",C29/B29*100),"")</f>
        <v>-</v>
      </c>
      <c r="E29" s="358" t="s">
        <v>37</v>
      </c>
      <c r="F29" s="358" t="s">
        <v>37</v>
      </c>
      <c r="G29" s="358" t="s">
        <v>37</v>
      </c>
    </row>
    <row r="30" spans="1:9" s="301" customFormat="1" ht="19.5" customHeight="1" x14ac:dyDescent="0.5">
      <c r="A30" s="350" t="s">
        <v>64</v>
      </c>
      <c r="B30" s="358">
        <v>99</v>
      </c>
      <c r="C30" s="358">
        <v>1</v>
      </c>
      <c r="D30" s="359">
        <f>IFERROR(IF(C30="-","-",C30/B30*100),"")</f>
        <v>1.0101010101010102</v>
      </c>
      <c r="E30" s="358" t="s">
        <v>37</v>
      </c>
      <c r="F30" s="358" t="s">
        <v>37</v>
      </c>
      <c r="G30" s="358" t="s">
        <v>37</v>
      </c>
    </row>
    <row r="31" spans="1:9" s="301" customFormat="1" ht="16" x14ac:dyDescent="0.5">
      <c r="A31" s="360" t="s">
        <v>232</v>
      </c>
      <c r="B31" s="361"/>
      <c r="C31" s="361"/>
      <c r="D31" s="361"/>
      <c r="E31" s="361"/>
      <c r="F31" s="361"/>
      <c r="G31" s="361"/>
      <c r="H31" s="362"/>
      <c r="I31" s="362"/>
    </row>
    <row r="32" spans="1:9" s="301" customFormat="1" ht="13" x14ac:dyDescent="0.2">
      <c r="A32" s="363"/>
      <c r="B32" s="362"/>
      <c r="C32" s="362"/>
      <c r="D32" s="362"/>
      <c r="E32" s="362"/>
      <c r="F32" s="362"/>
      <c r="G32" s="362"/>
      <c r="H32" s="362"/>
      <c r="I32" s="362"/>
    </row>
    <row r="33" spans="1:9" s="301" customFormat="1" ht="13" x14ac:dyDescent="0.2">
      <c r="A33" s="363"/>
      <c r="B33" s="362"/>
      <c r="C33" s="362"/>
      <c r="D33" s="362"/>
      <c r="E33" s="362"/>
      <c r="F33" s="362"/>
      <c r="G33" s="362"/>
      <c r="H33" s="362"/>
      <c r="I33" s="362"/>
    </row>
  </sheetData>
  <mergeCells count="8">
    <mergeCell ref="B2:D2"/>
    <mergeCell ref="F2:G2"/>
    <mergeCell ref="A3:A5"/>
    <mergeCell ref="B3:B4"/>
    <mergeCell ref="C3:C4"/>
    <mergeCell ref="E3:E5"/>
    <mergeCell ref="F3:F5"/>
    <mergeCell ref="G3:G5"/>
  </mergeCells>
  <phoneticPr fontId="4"/>
  <pageMargins left="0.78740157480314965" right="0.78740157480314965" top="0.78740157480314965" bottom="0.78740157480314965" header="0" footer="0"/>
  <pageSetup paperSize="9" scale="6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39"/>
  <sheetViews>
    <sheetView view="pageBreakPreview" zoomScaleNormal="100" workbookViewId="0">
      <pane xSplit="1" ySplit="8" topLeftCell="B9" activePane="bottomRight" state="frozen"/>
      <selection activeCell="J31" sqref="J31"/>
      <selection pane="topRight" activeCell="J31" sqref="J31"/>
      <selection pane="bottomLeft" activeCell="J31" sqref="J31"/>
      <selection pane="bottomRight" activeCell="J31" sqref="J31"/>
    </sheetView>
  </sheetViews>
  <sheetFormatPr defaultColWidth="9" defaultRowHeight="11" x14ac:dyDescent="0.2"/>
  <cols>
    <col min="1" max="1" width="16.26953125" style="415" customWidth="1"/>
    <col min="2" max="7" width="4.90625" style="413" customWidth="1"/>
    <col min="8" max="8" width="6.26953125" style="413" customWidth="1"/>
    <col min="9" max="9" width="6.453125" style="413" customWidth="1"/>
    <col min="10" max="11" width="4.26953125" style="413" customWidth="1"/>
    <col min="12" max="12" width="5.90625" style="414" customWidth="1"/>
    <col min="13" max="16384" width="9" style="413"/>
  </cols>
  <sheetData>
    <row r="1" spans="1:15" s="370" customFormat="1" ht="18" customHeight="1" x14ac:dyDescent="0.5">
      <c r="A1" s="366" t="s">
        <v>233</v>
      </c>
      <c r="B1" s="366"/>
      <c r="C1" s="366"/>
      <c r="D1" s="366"/>
      <c r="E1" s="366"/>
      <c r="F1" s="367"/>
      <c r="G1" s="367"/>
      <c r="H1" s="367"/>
      <c r="I1" s="367"/>
      <c r="J1" s="367"/>
      <c r="K1" s="368" t="s">
        <v>234</v>
      </c>
      <c r="L1" s="369"/>
      <c r="M1" s="369"/>
      <c r="N1" s="369"/>
      <c r="O1" s="369"/>
    </row>
    <row r="2" spans="1:15" s="370" customFormat="1" ht="13.5" customHeight="1" x14ac:dyDescent="0.5">
      <c r="A2" s="371"/>
      <c r="B2" s="372" t="s">
        <v>235</v>
      </c>
      <c r="C2" s="373"/>
      <c r="D2" s="374" t="s">
        <v>236</v>
      </c>
      <c r="E2" s="373"/>
      <c r="F2" s="374" t="s">
        <v>237</v>
      </c>
      <c r="G2" s="373"/>
      <c r="H2" s="374" t="s">
        <v>238</v>
      </c>
      <c r="I2" s="375"/>
      <c r="J2" s="374" t="s">
        <v>239</v>
      </c>
      <c r="K2" s="373"/>
      <c r="L2" s="369"/>
      <c r="M2" s="369"/>
      <c r="N2" s="369"/>
      <c r="O2" s="369"/>
    </row>
    <row r="3" spans="1:15" s="382" customFormat="1" ht="13.5" customHeight="1" x14ac:dyDescent="0.2">
      <c r="A3" s="376"/>
      <c r="B3" s="377" t="s">
        <v>240</v>
      </c>
      <c r="C3" s="378" t="s">
        <v>241</v>
      </c>
      <c r="D3" s="379" t="s">
        <v>240</v>
      </c>
      <c r="E3" s="378" t="s">
        <v>241</v>
      </c>
      <c r="F3" s="379" t="s">
        <v>240</v>
      </c>
      <c r="G3" s="378" t="s">
        <v>241</v>
      </c>
      <c r="H3" s="378" t="s">
        <v>241</v>
      </c>
      <c r="I3" s="379" t="s">
        <v>242</v>
      </c>
      <c r="J3" s="379" t="s">
        <v>240</v>
      </c>
      <c r="K3" s="378" t="s">
        <v>241</v>
      </c>
      <c r="L3" s="380"/>
      <c r="M3" s="381"/>
      <c r="N3" s="381"/>
      <c r="O3" s="381"/>
    </row>
    <row r="4" spans="1:15" s="382" customFormat="1" ht="99.75" customHeight="1" x14ac:dyDescent="0.5">
      <c r="A4" s="383"/>
      <c r="B4" s="384"/>
      <c r="C4" s="385"/>
      <c r="D4" s="385"/>
      <c r="E4" s="385"/>
      <c r="F4" s="385"/>
      <c r="G4" s="385"/>
      <c r="H4" s="385"/>
      <c r="I4" s="385"/>
      <c r="J4" s="385"/>
      <c r="K4" s="385"/>
      <c r="L4" s="380"/>
      <c r="M4" s="381"/>
      <c r="N4" s="381"/>
      <c r="O4" s="381"/>
    </row>
    <row r="5" spans="1:15" s="389" customFormat="1" ht="19.5" customHeight="1" x14ac:dyDescent="0.2">
      <c r="A5" s="386" t="s">
        <v>229</v>
      </c>
      <c r="B5" s="387">
        <v>461</v>
      </c>
      <c r="C5" s="387">
        <v>160</v>
      </c>
      <c r="D5" s="387">
        <v>0</v>
      </c>
      <c r="E5" s="387">
        <v>0</v>
      </c>
      <c r="F5" s="387">
        <v>3</v>
      </c>
      <c r="G5" s="387">
        <v>0</v>
      </c>
      <c r="H5" s="387">
        <v>5549</v>
      </c>
      <c r="I5" s="387">
        <v>53868</v>
      </c>
      <c r="J5" s="387">
        <v>19</v>
      </c>
      <c r="K5" s="387">
        <v>1</v>
      </c>
      <c r="L5" s="388"/>
      <c r="M5" s="369"/>
      <c r="N5" s="369"/>
      <c r="O5" s="369"/>
    </row>
    <row r="6" spans="1:15" s="389" customFormat="1" ht="31.5" customHeight="1" x14ac:dyDescent="0.2">
      <c r="A6" s="207" t="s">
        <v>84</v>
      </c>
      <c r="B6" s="390">
        <f t="shared" ref="B6:K6" si="0">IF(SUM(B7,B16)=0,"-",SUM(B7,B16))</f>
        <v>9</v>
      </c>
      <c r="C6" s="390">
        <f t="shared" si="0"/>
        <v>3</v>
      </c>
      <c r="D6" s="390" t="str">
        <f t="shared" si="0"/>
        <v>-</v>
      </c>
      <c r="E6" s="390" t="str">
        <f t="shared" si="0"/>
        <v>-</v>
      </c>
      <c r="F6" s="390" t="str">
        <f t="shared" si="0"/>
        <v>-</v>
      </c>
      <c r="G6" s="390" t="str">
        <f t="shared" si="0"/>
        <v>-</v>
      </c>
      <c r="H6" s="390" t="str">
        <f t="shared" si="0"/>
        <v>-</v>
      </c>
      <c r="I6" s="78" t="str">
        <f t="shared" si="0"/>
        <v>-</v>
      </c>
      <c r="J6" s="390" t="str">
        <f t="shared" si="0"/>
        <v>-</v>
      </c>
      <c r="K6" s="390" t="str">
        <f t="shared" si="0"/>
        <v>-</v>
      </c>
      <c r="L6" s="388"/>
      <c r="M6" s="369"/>
      <c r="N6" s="369"/>
      <c r="O6" s="369"/>
    </row>
    <row r="7" spans="1:15" s="393" customFormat="1" ht="13.5" customHeight="1" x14ac:dyDescent="0.2">
      <c r="A7" s="339" t="s">
        <v>117</v>
      </c>
      <c r="B7" s="391">
        <f>IF(SUM(B8:B15)=0,"-",SUM(B8:B15))</f>
        <v>9</v>
      </c>
      <c r="C7" s="391">
        <f>IF(SUM(C8:C15)=0,"-",SUM(C8:C15))</f>
        <v>3</v>
      </c>
      <c r="D7" s="391" t="str">
        <f t="shared" ref="D7:K7" si="1">IF(SUM(D8:D15)=0,"-",SUM(D8:D15))</f>
        <v>-</v>
      </c>
      <c r="E7" s="391" t="str">
        <f t="shared" si="1"/>
        <v>-</v>
      </c>
      <c r="F7" s="391" t="str">
        <f t="shared" si="1"/>
        <v>-</v>
      </c>
      <c r="G7" s="391" t="str">
        <f t="shared" si="1"/>
        <v>-</v>
      </c>
      <c r="H7" s="391" t="str">
        <f t="shared" si="1"/>
        <v>-</v>
      </c>
      <c r="I7" s="391" t="str">
        <f t="shared" si="1"/>
        <v>-</v>
      </c>
      <c r="J7" s="391" t="str">
        <f t="shared" si="1"/>
        <v>-</v>
      </c>
      <c r="K7" s="391" t="str">
        <f t="shared" si="1"/>
        <v>-</v>
      </c>
      <c r="L7" s="392"/>
      <c r="M7" s="81"/>
      <c r="N7" s="81"/>
      <c r="O7" s="81"/>
    </row>
    <row r="8" spans="1:15" s="395" customFormat="1" ht="13.5" customHeight="1" x14ac:dyDescent="0.2">
      <c r="A8" s="394" t="s">
        <v>42</v>
      </c>
      <c r="B8" s="90" t="s">
        <v>40</v>
      </c>
      <c r="C8" s="90" t="s">
        <v>40</v>
      </c>
      <c r="D8" s="90" t="s">
        <v>40</v>
      </c>
      <c r="E8" s="90" t="s">
        <v>40</v>
      </c>
      <c r="F8" s="90" t="s">
        <v>40</v>
      </c>
      <c r="G8" s="90" t="s">
        <v>40</v>
      </c>
      <c r="H8" s="90" t="s">
        <v>40</v>
      </c>
      <c r="I8" s="90" t="s">
        <v>40</v>
      </c>
      <c r="J8" s="90" t="s">
        <v>40</v>
      </c>
      <c r="K8" s="90" t="s">
        <v>40</v>
      </c>
      <c r="L8" s="81"/>
      <c r="M8" s="81"/>
      <c r="N8" s="81"/>
      <c r="O8" s="81"/>
    </row>
    <row r="9" spans="1:15" s="370" customFormat="1" ht="13.5" customHeight="1" x14ac:dyDescent="0.2">
      <c r="A9" s="396" t="s">
        <v>43</v>
      </c>
      <c r="B9" s="90" t="s">
        <v>40</v>
      </c>
      <c r="C9" s="90" t="s">
        <v>40</v>
      </c>
      <c r="D9" s="90" t="s">
        <v>40</v>
      </c>
      <c r="E9" s="90" t="s">
        <v>40</v>
      </c>
      <c r="F9" s="90" t="s">
        <v>40</v>
      </c>
      <c r="G9" s="90" t="s">
        <v>40</v>
      </c>
      <c r="H9" s="90" t="s">
        <v>40</v>
      </c>
      <c r="I9" s="90" t="s">
        <v>40</v>
      </c>
      <c r="J9" s="90" t="s">
        <v>40</v>
      </c>
      <c r="K9" s="90" t="s">
        <v>40</v>
      </c>
      <c r="L9" s="369"/>
      <c r="M9" s="369"/>
      <c r="N9" s="369"/>
      <c r="O9" s="369"/>
    </row>
    <row r="10" spans="1:15" s="370" customFormat="1" ht="13.5" customHeight="1" x14ac:dyDescent="0.2">
      <c r="A10" s="396" t="s">
        <v>44</v>
      </c>
      <c r="B10" s="90" t="s">
        <v>40</v>
      </c>
      <c r="C10" s="90" t="s">
        <v>40</v>
      </c>
      <c r="D10" s="90" t="s">
        <v>40</v>
      </c>
      <c r="E10" s="90" t="s">
        <v>40</v>
      </c>
      <c r="F10" s="90" t="s">
        <v>40</v>
      </c>
      <c r="G10" s="90" t="s">
        <v>40</v>
      </c>
      <c r="H10" s="90" t="s">
        <v>40</v>
      </c>
      <c r="I10" s="90" t="s">
        <v>40</v>
      </c>
      <c r="J10" s="90" t="s">
        <v>40</v>
      </c>
      <c r="K10" s="90" t="s">
        <v>40</v>
      </c>
      <c r="L10" s="369"/>
      <c r="M10" s="369"/>
      <c r="N10" s="369"/>
      <c r="O10" s="369"/>
    </row>
    <row r="11" spans="1:15" s="370" customFormat="1" ht="13.5" customHeight="1" x14ac:dyDescent="0.2">
      <c r="A11" s="396" t="s">
        <v>230</v>
      </c>
      <c r="B11" s="90" t="s">
        <v>40</v>
      </c>
      <c r="C11" s="90" t="s">
        <v>40</v>
      </c>
      <c r="D11" s="90" t="s">
        <v>40</v>
      </c>
      <c r="E11" s="90" t="s">
        <v>40</v>
      </c>
      <c r="F11" s="90" t="s">
        <v>40</v>
      </c>
      <c r="G11" s="90" t="s">
        <v>40</v>
      </c>
      <c r="H11" s="90" t="s">
        <v>40</v>
      </c>
      <c r="I11" s="90" t="s">
        <v>40</v>
      </c>
      <c r="J11" s="90" t="s">
        <v>40</v>
      </c>
      <c r="K11" s="90" t="s">
        <v>40</v>
      </c>
      <c r="L11" s="369"/>
      <c r="M11" s="369"/>
      <c r="N11" s="369"/>
      <c r="O11" s="369"/>
    </row>
    <row r="12" spans="1:15" s="370" customFormat="1" ht="13.5" customHeight="1" x14ac:dyDescent="0.2">
      <c r="A12" s="396" t="s">
        <v>46</v>
      </c>
      <c r="B12" s="90" t="s">
        <v>40</v>
      </c>
      <c r="C12" s="90" t="s">
        <v>40</v>
      </c>
      <c r="D12" s="90" t="s">
        <v>40</v>
      </c>
      <c r="E12" s="90" t="s">
        <v>40</v>
      </c>
      <c r="F12" s="90" t="s">
        <v>40</v>
      </c>
      <c r="G12" s="90" t="s">
        <v>40</v>
      </c>
      <c r="H12" s="90" t="s">
        <v>40</v>
      </c>
      <c r="I12" s="90" t="s">
        <v>40</v>
      </c>
      <c r="J12" s="90" t="s">
        <v>40</v>
      </c>
      <c r="K12" s="90" t="s">
        <v>40</v>
      </c>
      <c r="L12" s="369"/>
      <c r="M12" s="369"/>
      <c r="N12" s="369"/>
      <c r="O12" s="369"/>
    </row>
    <row r="13" spans="1:15" s="370" customFormat="1" ht="13.5" customHeight="1" x14ac:dyDescent="0.2">
      <c r="A13" s="396" t="s">
        <v>47</v>
      </c>
      <c r="B13" s="90">
        <v>9</v>
      </c>
      <c r="C13" s="90">
        <v>3</v>
      </c>
      <c r="D13" s="90" t="s">
        <v>40</v>
      </c>
      <c r="E13" s="90" t="s">
        <v>40</v>
      </c>
      <c r="F13" s="90" t="s">
        <v>40</v>
      </c>
      <c r="G13" s="90" t="s">
        <v>40</v>
      </c>
      <c r="H13" s="90" t="s">
        <v>40</v>
      </c>
      <c r="I13" s="90" t="s">
        <v>40</v>
      </c>
      <c r="J13" s="90" t="s">
        <v>40</v>
      </c>
      <c r="K13" s="90" t="s">
        <v>40</v>
      </c>
      <c r="L13" s="369"/>
      <c r="M13" s="369"/>
      <c r="N13" s="369"/>
      <c r="O13" s="369"/>
    </row>
    <row r="14" spans="1:15" s="370" customFormat="1" ht="13.5" customHeight="1" x14ac:dyDescent="0.2">
      <c r="A14" s="396" t="s">
        <v>48</v>
      </c>
      <c r="B14" s="90" t="s">
        <v>40</v>
      </c>
      <c r="C14" s="90" t="s">
        <v>40</v>
      </c>
      <c r="D14" s="90" t="s">
        <v>40</v>
      </c>
      <c r="E14" s="90" t="s">
        <v>40</v>
      </c>
      <c r="F14" s="90" t="s">
        <v>40</v>
      </c>
      <c r="G14" s="90" t="s">
        <v>40</v>
      </c>
      <c r="H14" s="90" t="s">
        <v>40</v>
      </c>
      <c r="I14" s="90" t="s">
        <v>40</v>
      </c>
      <c r="J14" s="90" t="s">
        <v>40</v>
      </c>
      <c r="K14" s="90" t="s">
        <v>40</v>
      </c>
      <c r="L14" s="369"/>
      <c r="M14" s="369"/>
      <c r="N14" s="369"/>
      <c r="O14" s="369"/>
    </row>
    <row r="15" spans="1:15" s="370" customFormat="1" ht="13.5" customHeight="1" x14ac:dyDescent="0.2">
      <c r="A15" s="345" t="s">
        <v>49</v>
      </c>
      <c r="B15" s="90" t="s">
        <v>40</v>
      </c>
      <c r="C15" s="90" t="s">
        <v>40</v>
      </c>
      <c r="D15" s="90" t="s">
        <v>40</v>
      </c>
      <c r="E15" s="90" t="s">
        <v>40</v>
      </c>
      <c r="F15" s="90" t="s">
        <v>40</v>
      </c>
      <c r="G15" s="90" t="s">
        <v>40</v>
      </c>
      <c r="H15" s="90" t="s">
        <v>40</v>
      </c>
      <c r="I15" s="90" t="s">
        <v>40</v>
      </c>
      <c r="J15" s="90" t="s">
        <v>40</v>
      </c>
      <c r="K15" s="90" t="s">
        <v>40</v>
      </c>
      <c r="L15" s="369"/>
      <c r="M15" s="369"/>
      <c r="N15" s="369"/>
      <c r="O15" s="369"/>
    </row>
    <row r="16" spans="1:15" s="370" customFormat="1" ht="13.5" customHeight="1" x14ac:dyDescent="0.2">
      <c r="A16" s="346" t="s">
        <v>50</v>
      </c>
      <c r="B16" s="85" t="s">
        <v>40</v>
      </c>
      <c r="C16" s="85" t="s">
        <v>40</v>
      </c>
      <c r="D16" s="85" t="s">
        <v>40</v>
      </c>
      <c r="E16" s="85" t="s">
        <v>40</v>
      </c>
      <c r="F16" s="85" t="s">
        <v>40</v>
      </c>
      <c r="G16" s="85" t="s">
        <v>40</v>
      </c>
      <c r="H16" s="85" t="s">
        <v>40</v>
      </c>
      <c r="I16" s="85" t="s">
        <v>40</v>
      </c>
      <c r="J16" s="85" t="s">
        <v>40</v>
      </c>
      <c r="K16" s="85" t="s">
        <v>40</v>
      </c>
      <c r="L16" s="369"/>
      <c r="M16" s="369"/>
      <c r="N16" s="369"/>
      <c r="O16" s="369"/>
    </row>
    <row r="17" spans="1:15" s="370" customFormat="1" ht="31.5" customHeight="1" x14ac:dyDescent="0.2">
      <c r="A17" s="347" t="s">
        <v>88</v>
      </c>
      <c r="B17" s="78">
        <f>B18</f>
        <v>18</v>
      </c>
      <c r="C17" s="78">
        <f t="shared" ref="C17:K17" si="2">C18</f>
        <v>6</v>
      </c>
      <c r="D17" s="78" t="str">
        <f t="shared" si="2"/>
        <v>-</v>
      </c>
      <c r="E17" s="78" t="str">
        <f t="shared" si="2"/>
        <v>-</v>
      </c>
      <c r="F17" s="78">
        <f t="shared" si="2"/>
        <v>1</v>
      </c>
      <c r="G17" s="78" t="str">
        <f t="shared" si="2"/>
        <v>-</v>
      </c>
      <c r="H17" s="78">
        <f t="shared" si="2"/>
        <v>225</v>
      </c>
      <c r="I17" s="78" t="str">
        <f t="shared" si="2"/>
        <v>-</v>
      </c>
      <c r="J17" s="78" t="str">
        <f t="shared" si="2"/>
        <v>-</v>
      </c>
      <c r="K17" s="78" t="str">
        <f t="shared" si="2"/>
        <v>-</v>
      </c>
      <c r="L17" s="369"/>
      <c r="M17" s="369"/>
      <c r="N17" s="369"/>
      <c r="O17" s="369"/>
    </row>
    <row r="18" spans="1:15" s="370" customFormat="1" ht="13.5" customHeight="1" x14ac:dyDescent="0.2">
      <c r="A18" s="397" t="s">
        <v>89</v>
      </c>
      <c r="B18" s="85">
        <v>18</v>
      </c>
      <c r="C18" s="85">
        <v>6</v>
      </c>
      <c r="D18" s="85" t="s">
        <v>37</v>
      </c>
      <c r="E18" s="85" t="s">
        <v>37</v>
      </c>
      <c r="F18" s="85">
        <v>1</v>
      </c>
      <c r="G18" s="85" t="s">
        <v>37</v>
      </c>
      <c r="H18" s="85">
        <v>225</v>
      </c>
      <c r="I18" s="85" t="s">
        <v>37</v>
      </c>
      <c r="J18" s="85" t="s">
        <v>37</v>
      </c>
      <c r="K18" s="85" t="s">
        <v>37</v>
      </c>
      <c r="L18" s="369"/>
      <c r="M18" s="369"/>
      <c r="N18" s="369"/>
      <c r="O18" s="369"/>
    </row>
    <row r="19" spans="1:15" s="370" customFormat="1" ht="13.5" customHeight="1" x14ac:dyDescent="0.2">
      <c r="A19" s="398" t="s">
        <v>54</v>
      </c>
      <c r="B19" s="90">
        <v>2</v>
      </c>
      <c r="C19" s="90">
        <v>1</v>
      </c>
      <c r="D19" s="90" t="s">
        <v>40</v>
      </c>
      <c r="E19" s="90" t="s">
        <v>40</v>
      </c>
      <c r="F19" s="90">
        <v>1</v>
      </c>
      <c r="G19" s="90" t="s">
        <v>40</v>
      </c>
      <c r="H19" s="90">
        <v>7</v>
      </c>
      <c r="I19" s="90" t="s">
        <v>40</v>
      </c>
      <c r="J19" s="90" t="s">
        <v>40</v>
      </c>
      <c r="K19" s="90" t="s">
        <v>40</v>
      </c>
      <c r="L19" s="369"/>
      <c r="M19" s="369"/>
      <c r="N19" s="369"/>
      <c r="O19" s="369"/>
    </row>
    <row r="20" spans="1:15" s="370" customFormat="1" ht="13.5" customHeight="1" x14ac:dyDescent="0.2">
      <c r="A20" s="399" t="s">
        <v>55</v>
      </c>
      <c r="B20" s="90">
        <v>2</v>
      </c>
      <c r="C20" s="90" t="s">
        <v>40</v>
      </c>
      <c r="D20" s="90" t="s">
        <v>40</v>
      </c>
      <c r="E20" s="90" t="s">
        <v>40</v>
      </c>
      <c r="F20" s="90" t="s">
        <v>40</v>
      </c>
      <c r="G20" s="90" t="s">
        <v>40</v>
      </c>
      <c r="H20" s="90" t="s">
        <v>40</v>
      </c>
      <c r="I20" s="90" t="s">
        <v>40</v>
      </c>
      <c r="J20" s="90" t="s">
        <v>40</v>
      </c>
      <c r="K20" s="90" t="s">
        <v>40</v>
      </c>
      <c r="L20" s="369"/>
      <c r="M20" s="369"/>
      <c r="N20" s="369"/>
      <c r="O20" s="369"/>
    </row>
    <row r="21" spans="1:15" s="370" customFormat="1" ht="13.5" customHeight="1" x14ac:dyDescent="0.2">
      <c r="A21" s="399" t="s">
        <v>56</v>
      </c>
      <c r="B21" s="90">
        <v>5</v>
      </c>
      <c r="C21" s="90">
        <v>2</v>
      </c>
      <c r="D21" s="90" t="s">
        <v>40</v>
      </c>
      <c r="E21" s="90" t="s">
        <v>40</v>
      </c>
      <c r="F21" s="90" t="s">
        <v>40</v>
      </c>
      <c r="G21" s="90" t="s">
        <v>40</v>
      </c>
      <c r="H21" s="90">
        <v>2</v>
      </c>
      <c r="I21" s="90" t="s">
        <v>40</v>
      </c>
      <c r="J21" s="90" t="s">
        <v>40</v>
      </c>
      <c r="K21" s="90" t="s">
        <v>40</v>
      </c>
      <c r="L21" s="369"/>
      <c r="M21" s="369"/>
      <c r="N21" s="369"/>
      <c r="O21" s="369"/>
    </row>
    <row r="22" spans="1:15" s="370" customFormat="1" ht="13.5" customHeight="1" x14ac:dyDescent="0.2">
      <c r="A22" s="400" t="s">
        <v>90</v>
      </c>
      <c r="B22" s="90">
        <v>9</v>
      </c>
      <c r="C22" s="90">
        <v>3</v>
      </c>
      <c r="D22" s="90" t="s">
        <v>40</v>
      </c>
      <c r="E22" s="90" t="s">
        <v>40</v>
      </c>
      <c r="F22" s="90" t="s">
        <v>40</v>
      </c>
      <c r="G22" s="90" t="s">
        <v>40</v>
      </c>
      <c r="H22" s="90">
        <v>216</v>
      </c>
      <c r="I22" s="90" t="s">
        <v>40</v>
      </c>
      <c r="J22" s="90" t="s">
        <v>40</v>
      </c>
      <c r="K22" s="90" t="s">
        <v>40</v>
      </c>
      <c r="L22" s="369"/>
      <c r="M22" s="369"/>
      <c r="N22" s="369"/>
      <c r="O22" s="369"/>
    </row>
    <row r="23" spans="1:15" s="403" customFormat="1" ht="33" customHeight="1" x14ac:dyDescent="0.2">
      <c r="A23" s="401" t="s">
        <v>58</v>
      </c>
      <c r="B23" s="97" t="str">
        <f>B24</f>
        <v>-</v>
      </c>
      <c r="C23" s="97" t="str">
        <f t="shared" ref="C23:K23" si="3">C24</f>
        <v>-</v>
      </c>
      <c r="D23" s="97" t="str">
        <f t="shared" si="3"/>
        <v>-</v>
      </c>
      <c r="E23" s="97" t="str">
        <f t="shared" si="3"/>
        <v>-</v>
      </c>
      <c r="F23" s="97" t="str">
        <f t="shared" si="3"/>
        <v>-</v>
      </c>
      <c r="G23" s="97" t="str">
        <f t="shared" si="3"/>
        <v>-</v>
      </c>
      <c r="H23" s="97" t="str">
        <f t="shared" si="3"/>
        <v>-</v>
      </c>
      <c r="I23" s="97" t="str">
        <f t="shared" si="3"/>
        <v>-</v>
      </c>
      <c r="J23" s="97" t="str">
        <f t="shared" si="3"/>
        <v>-</v>
      </c>
      <c r="K23" s="97" t="str">
        <f t="shared" si="3"/>
        <v>-</v>
      </c>
      <c r="L23" s="402"/>
      <c r="M23" s="402"/>
      <c r="N23" s="402"/>
      <c r="O23" s="402"/>
    </row>
    <row r="24" spans="1:15" s="370" customFormat="1" ht="13.5" customHeight="1" x14ac:dyDescent="0.2">
      <c r="A24" s="404" t="s">
        <v>59</v>
      </c>
      <c r="B24" s="101" t="s">
        <v>37</v>
      </c>
      <c r="C24" s="101" t="s">
        <v>37</v>
      </c>
      <c r="D24" s="101" t="s">
        <v>37</v>
      </c>
      <c r="E24" s="101" t="s">
        <v>37</v>
      </c>
      <c r="F24" s="101" t="s">
        <v>37</v>
      </c>
      <c r="G24" s="101" t="s">
        <v>37</v>
      </c>
      <c r="H24" s="101" t="s">
        <v>37</v>
      </c>
      <c r="I24" s="101" t="s">
        <v>37</v>
      </c>
      <c r="J24" s="101" t="s">
        <v>37</v>
      </c>
      <c r="K24" s="101" t="s">
        <v>37</v>
      </c>
      <c r="L24" s="369"/>
      <c r="M24" s="369"/>
      <c r="N24" s="369"/>
      <c r="O24" s="369"/>
    </row>
    <row r="25" spans="1:15" s="370" customFormat="1" ht="13.5" customHeight="1" x14ac:dyDescent="0.2">
      <c r="A25" s="405" t="s">
        <v>91</v>
      </c>
      <c r="B25" s="104" t="s">
        <v>37</v>
      </c>
      <c r="C25" s="104" t="s">
        <v>37</v>
      </c>
      <c r="D25" s="104" t="s">
        <v>37</v>
      </c>
      <c r="E25" s="104" t="s">
        <v>37</v>
      </c>
      <c r="F25" s="104" t="s">
        <v>37</v>
      </c>
      <c r="G25" s="104" t="s">
        <v>37</v>
      </c>
      <c r="H25" s="104" t="s">
        <v>37</v>
      </c>
      <c r="I25" s="104" t="s">
        <v>37</v>
      </c>
      <c r="J25" s="104" t="s">
        <v>37</v>
      </c>
      <c r="K25" s="104" t="s">
        <v>37</v>
      </c>
      <c r="L25" s="369"/>
      <c r="M25" s="369"/>
      <c r="N25" s="369"/>
      <c r="O25" s="369"/>
    </row>
    <row r="26" spans="1:15" s="370" customFormat="1" ht="13.5" customHeight="1" x14ac:dyDescent="0.2">
      <c r="A26" s="406" t="s">
        <v>61</v>
      </c>
      <c r="B26" s="104" t="s">
        <v>37</v>
      </c>
      <c r="C26" s="104" t="s">
        <v>37</v>
      </c>
      <c r="D26" s="104" t="s">
        <v>37</v>
      </c>
      <c r="E26" s="104" t="s">
        <v>37</v>
      </c>
      <c r="F26" s="104" t="s">
        <v>37</v>
      </c>
      <c r="G26" s="104" t="s">
        <v>37</v>
      </c>
      <c r="H26" s="104" t="s">
        <v>37</v>
      </c>
      <c r="I26" s="104" t="s">
        <v>37</v>
      </c>
      <c r="J26" s="104" t="s">
        <v>37</v>
      </c>
      <c r="K26" s="104" t="s">
        <v>37</v>
      </c>
      <c r="L26" s="369"/>
      <c r="M26" s="369"/>
      <c r="N26" s="369"/>
      <c r="O26" s="369"/>
    </row>
    <row r="27" spans="1:15" s="370" customFormat="1" ht="13.5" customHeight="1" x14ac:dyDescent="0.2">
      <c r="A27" s="406" t="s">
        <v>62</v>
      </c>
      <c r="B27" s="104" t="s">
        <v>37</v>
      </c>
      <c r="C27" s="104" t="s">
        <v>37</v>
      </c>
      <c r="D27" s="104" t="s">
        <v>37</v>
      </c>
      <c r="E27" s="104" t="s">
        <v>37</v>
      </c>
      <c r="F27" s="104" t="s">
        <v>37</v>
      </c>
      <c r="G27" s="104" t="s">
        <v>37</v>
      </c>
      <c r="H27" s="104" t="s">
        <v>37</v>
      </c>
      <c r="I27" s="104" t="s">
        <v>37</v>
      </c>
      <c r="J27" s="104" t="s">
        <v>37</v>
      </c>
      <c r="K27" s="104" t="s">
        <v>37</v>
      </c>
      <c r="L27" s="369"/>
      <c r="M27" s="369"/>
      <c r="N27" s="369"/>
      <c r="O27" s="369"/>
    </row>
    <row r="28" spans="1:15" s="370" customFormat="1" ht="13.5" customHeight="1" x14ac:dyDescent="0.2">
      <c r="A28" s="406" t="s">
        <v>63</v>
      </c>
      <c r="B28" s="104" t="s">
        <v>37</v>
      </c>
      <c r="C28" s="104" t="s">
        <v>37</v>
      </c>
      <c r="D28" s="104" t="s">
        <v>37</v>
      </c>
      <c r="E28" s="104" t="s">
        <v>37</v>
      </c>
      <c r="F28" s="104" t="s">
        <v>37</v>
      </c>
      <c r="G28" s="104" t="s">
        <v>37</v>
      </c>
      <c r="H28" s="104" t="s">
        <v>37</v>
      </c>
      <c r="I28" s="104" t="s">
        <v>37</v>
      </c>
      <c r="J28" s="104" t="s">
        <v>37</v>
      </c>
      <c r="K28" s="104" t="s">
        <v>37</v>
      </c>
      <c r="L28" s="369"/>
      <c r="M28" s="369"/>
      <c r="N28" s="369"/>
      <c r="O28" s="369"/>
    </row>
    <row r="29" spans="1:15" s="370" customFormat="1" ht="13.5" customHeight="1" x14ac:dyDescent="0.2">
      <c r="A29" s="407" t="s">
        <v>64</v>
      </c>
      <c r="B29" s="104" t="s">
        <v>37</v>
      </c>
      <c r="C29" s="104" t="s">
        <v>37</v>
      </c>
      <c r="D29" s="104" t="s">
        <v>37</v>
      </c>
      <c r="E29" s="104" t="s">
        <v>37</v>
      </c>
      <c r="F29" s="104" t="s">
        <v>37</v>
      </c>
      <c r="G29" s="104" t="s">
        <v>37</v>
      </c>
      <c r="H29" s="104" t="s">
        <v>37</v>
      </c>
      <c r="I29" s="104" t="s">
        <v>37</v>
      </c>
      <c r="J29" s="104" t="s">
        <v>37</v>
      </c>
      <c r="K29" s="104" t="s">
        <v>40</v>
      </c>
      <c r="L29" s="369"/>
      <c r="M29" s="369"/>
      <c r="N29" s="369"/>
      <c r="O29" s="369"/>
    </row>
    <row r="30" spans="1:15" s="370" customFormat="1" ht="13.5" customHeight="1" x14ac:dyDescent="0.5">
      <c r="A30" s="408" t="s">
        <v>243</v>
      </c>
      <c r="B30" s="367"/>
      <c r="C30" s="367"/>
      <c r="D30" s="367"/>
      <c r="E30" s="367"/>
      <c r="F30" s="367"/>
      <c r="G30" s="367"/>
      <c r="H30" s="367"/>
      <c r="I30" s="367"/>
      <c r="J30" s="367"/>
      <c r="K30" s="367"/>
      <c r="L30" s="369"/>
      <c r="M30" s="369"/>
      <c r="N30" s="369"/>
      <c r="O30" s="369"/>
    </row>
    <row r="31" spans="1:15" s="370" customFormat="1" ht="16" x14ac:dyDescent="0.5">
      <c r="A31" s="409"/>
      <c r="B31" s="367"/>
      <c r="C31" s="367"/>
      <c r="D31" s="367"/>
      <c r="E31" s="367"/>
      <c r="F31" s="367"/>
      <c r="G31" s="367"/>
      <c r="H31" s="367"/>
      <c r="I31" s="367"/>
      <c r="J31" s="367"/>
      <c r="K31" s="367"/>
      <c r="L31" s="369"/>
      <c r="M31" s="369"/>
      <c r="N31" s="369"/>
      <c r="O31" s="369"/>
    </row>
    <row r="32" spans="1:15" s="370" customFormat="1" ht="16" x14ac:dyDescent="0.5">
      <c r="A32" s="409"/>
      <c r="B32" s="367"/>
      <c r="C32" s="367"/>
      <c r="D32" s="367"/>
      <c r="E32" s="367"/>
      <c r="F32" s="367"/>
      <c r="G32" s="367"/>
      <c r="H32" s="367"/>
      <c r="I32" s="367"/>
      <c r="J32" s="367"/>
      <c r="K32" s="367"/>
      <c r="L32" s="369"/>
      <c r="M32" s="369"/>
      <c r="N32" s="369"/>
      <c r="O32" s="369"/>
    </row>
    <row r="33" spans="1:15" s="370" customFormat="1" ht="13" x14ac:dyDescent="0.2">
      <c r="A33" s="410"/>
      <c r="B33" s="369"/>
      <c r="C33" s="369"/>
      <c r="D33" s="369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</row>
    <row r="34" spans="1:15" x14ac:dyDescent="0.2">
      <c r="A34" s="411"/>
      <c r="B34" s="412"/>
      <c r="C34" s="412"/>
      <c r="D34" s="412"/>
      <c r="E34" s="412"/>
      <c r="F34" s="412"/>
      <c r="G34" s="412"/>
      <c r="H34" s="412"/>
      <c r="I34" s="412"/>
      <c r="J34" s="412"/>
      <c r="K34" s="412"/>
      <c r="L34" s="412"/>
      <c r="M34" s="412"/>
      <c r="N34" s="412"/>
      <c r="O34" s="412"/>
    </row>
    <row r="35" spans="1:15" x14ac:dyDescent="0.2">
      <c r="A35" s="411"/>
      <c r="B35" s="412"/>
      <c r="C35" s="412"/>
      <c r="D35" s="412"/>
      <c r="E35" s="412"/>
      <c r="F35" s="412"/>
      <c r="G35" s="412"/>
      <c r="H35" s="412"/>
      <c r="I35" s="412"/>
      <c r="J35" s="412"/>
      <c r="K35" s="412"/>
      <c r="M35" s="412"/>
      <c r="N35" s="412"/>
      <c r="O35" s="412"/>
    </row>
    <row r="36" spans="1:15" x14ac:dyDescent="0.2">
      <c r="A36" s="411"/>
      <c r="B36" s="412"/>
      <c r="C36" s="412"/>
      <c r="D36" s="412"/>
      <c r="E36" s="412"/>
      <c r="F36" s="412"/>
      <c r="G36" s="412"/>
      <c r="H36" s="412"/>
      <c r="I36" s="412"/>
      <c r="J36" s="412"/>
      <c r="K36" s="412"/>
      <c r="M36" s="412"/>
      <c r="N36" s="412"/>
      <c r="O36" s="412"/>
    </row>
    <row r="37" spans="1:15" x14ac:dyDescent="0.2">
      <c r="A37" s="411"/>
      <c r="B37" s="412"/>
      <c r="C37" s="412"/>
      <c r="D37" s="412"/>
      <c r="E37" s="412"/>
      <c r="F37" s="412"/>
      <c r="G37" s="412"/>
      <c r="H37" s="412"/>
      <c r="I37" s="412"/>
      <c r="J37" s="412"/>
      <c r="K37" s="412"/>
      <c r="M37" s="412"/>
      <c r="N37" s="412"/>
      <c r="O37" s="412"/>
    </row>
    <row r="38" spans="1:15" x14ac:dyDescent="0.2">
      <c r="A38" s="411"/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M38" s="412"/>
      <c r="N38" s="412"/>
      <c r="O38" s="412"/>
    </row>
    <row r="39" spans="1:15" x14ac:dyDescent="0.2">
      <c r="A39" s="411"/>
      <c r="B39" s="412"/>
      <c r="C39" s="412"/>
      <c r="D39" s="412"/>
      <c r="E39" s="412"/>
      <c r="F39" s="412"/>
      <c r="G39" s="412"/>
      <c r="H39" s="412"/>
      <c r="I39" s="412"/>
      <c r="J39" s="412"/>
      <c r="K39" s="412"/>
      <c r="M39" s="412"/>
      <c r="N39" s="412"/>
      <c r="O39" s="412"/>
    </row>
  </sheetData>
  <mergeCells count="15">
    <mergeCell ref="G3:G4"/>
    <mergeCell ref="H3:H4"/>
    <mergeCell ref="I3:I4"/>
    <mergeCell ref="J3:J4"/>
    <mergeCell ref="K3:K4"/>
    <mergeCell ref="B2:C2"/>
    <mergeCell ref="D2:E2"/>
    <mergeCell ref="F2:G2"/>
    <mergeCell ref="H2:I2"/>
    <mergeCell ref="J2:K2"/>
    <mergeCell ref="B3:B4"/>
    <mergeCell ref="C3:C4"/>
    <mergeCell ref="D3:D4"/>
    <mergeCell ref="E3:E4"/>
    <mergeCell ref="F3:F4"/>
  </mergeCells>
  <phoneticPr fontId="4"/>
  <pageMargins left="0.78740157480314965" right="0.78740157480314965" top="0.78740157480314965" bottom="0.78740157480314965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34-1</vt:lpstr>
      <vt:lpstr>34-２</vt:lpstr>
      <vt:lpstr>35-1</vt:lpstr>
      <vt:lpstr>35-2</vt:lpstr>
      <vt:lpstr>36</vt:lpstr>
      <vt:lpstr>37</vt:lpstr>
      <vt:lpstr>'34-1'!Print_Area</vt:lpstr>
      <vt:lpstr>'34-２'!Print_Area</vt:lpstr>
      <vt:lpstr>'35-1'!Print_Area</vt:lpstr>
      <vt:lpstr>'35-2'!Print_Area</vt:lpstr>
      <vt:lpstr>'36'!Print_Area</vt:lpstr>
      <vt:lpstr>'37'!Print_Area</vt:lpstr>
      <vt:lpstr>'34-1'!Print_Titles</vt:lpstr>
      <vt:lpstr>'34-２'!Print_Titles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藤井＿希</dc:creator>
  <cp:lastModifiedBy>藤井＿希</cp:lastModifiedBy>
  <dcterms:created xsi:type="dcterms:W3CDTF">2024-01-04T07:20:45Z</dcterms:created>
  <dcterms:modified xsi:type="dcterms:W3CDTF">2024-01-04T07:21:42Z</dcterms:modified>
</cp:coreProperties>
</file>