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0_企画総務課\Iドライブより移行\03 企画係\21_統計・調査関係\○地域保健情報年報\R05\R6.1.10_令和2年(元年実績)までHP掲載\【渡島】28年度年報\"/>
    </mc:Choice>
  </mc:AlternateContent>
  <bookViews>
    <workbookView xWindow="0" yWindow="0" windowWidth="19200" windowHeight="6970"/>
  </bookViews>
  <sheets>
    <sheet name="28-1" sheetId="1" r:id="rId1"/>
    <sheet name="28-2" sheetId="2" r:id="rId2"/>
    <sheet name="29-1" sheetId="3" r:id="rId3"/>
    <sheet name="29-2" sheetId="4" r:id="rId4"/>
    <sheet name="30" sheetId="5" r:id="rId5"/>
    <sheet name="31" sheetId="6" r:id="rId6"/>
    <sheet name="32" sheetId="7" r:id="rId7"/>
    <sheet name="33 -1" sheetId="8" r:id="rId8"/>
    <sheet name="33-2" sheetId="9" r:id="rId9"/>
  </sheets>
  <externalReferences>
    <externalReference r:id="rId10"/>
    <externalReference r:id="rId11"/>
  </externalReferences>
  <definedNames>
    <definedName name="_xlnm.Print_Area" localSheetId="0">'28-1'!$A$1:$V$29</definedName>
    <definedName name="_xlnm.Print_Area" localSheetId="1">'28-2'!$A$1:$V$31</definedName>
    <definedName name="_xlnm.Print_Area" localSheetId="2">'29-1'!$A$1:$J$34</definedName>
    <definedName name="_xlnm.Print_Area" localSheetId="4">'30'!$A$1:$J$31</definedName>
    <definedName name="_xlnm.Print_Area" localSheetId="5">'31'!$A$1:$G$16</definedName>
    <definedName name="_xlnm.Print_Area" localSheetId="6">'32'!$A$1:$H$17</definedName>
    <definedName name="_xlnm.Print_Area" localSheetId="7">'33 -1'!$A$1:$P$15</definedName>
    <definedName name="_xlnm.Print_Area" localSheetId="8">'33-2'!$A$1:$N$16</definedName>
    <definedName name="_xlnm.Print_Area">#REF!</definedName>
    <definedName name="_xlnm.Print_Titles" localSheetId="0">'28-1'!#REF!</definedName>
    <definedName name="_xlnm.Print_Titles" localSheetId="1">'28-2'!#REF!</definedName>
    <definedName name="_xlnm.Print_Titles" localSheetId="2">'29-1'!#REF!</definedName>
    <definedName name="_xlnm.Print_Titles" localSheetId="6">'32'!$1:$4</definedName>
    <definedName name="_xlnm.Print_Titles" localSheetId="7">'33 -1'!$1:$3</definedName>
    <definedName name="_xlnm.Print_Titles" localSheetId="8">'33-2'!$1:$3</definedName>
    <definedName name="_xlnm.Print_Titles">#N/A</definedName>
    <definedName name="Z_36F26E63_31A9_11D6_8C85_0000F447C8FF_.wvu.PrintArea" localSheetId="5" hidden="1">'31'!$A$1:$G$13</definedName>
    <definedName name="Z_8B4C5619_54EF_4E9D_AF19_AC3668C76619_.wvu.PrintArea" localSheetId="0" hidden="1">'28-1'!$A$1:$V$29</definedName>
    <definedName name="Z_8B4C5619_54EF_4E9D_AF19_AC3668C76619_.wvu.PrintArea" localSheetId="1" hidden="1">'28-2'!$A$1:$V$28</definedName>
    <definedName name="Z_8B4C5619_54EF_4E9D_AF19_AC3668C76619_.wvu.PrintArea" localSheetId="2" hidden="1">'29-1'!$A$1:$L$31</definedName>
    <definedName name="Z_8B4C5619_54EF_4E9D_AF19_AC3668C76619_.wvu.PrintArea" localSheetId="4" hidden="1">'30'!$A$1:$J$28</definedName>
    <definedName name="Z_8B4C5619_54EF_4E9D_AF19_AC3668C76619_.wvu.PrintArea" localSheetId="5" hidden="1">'31'!$A$1:$H$8</definedName>
    <definedName name="Z_8B4C5619_54EF_4E9D_AF19_AC3668C76619_.wvu.PrintArea" localSheetId="6" hidden="1">'32'!$A$1:$H$9</definedName>
    <definedName name="Z_8B4C5619_54EF_4E9D_AF19_AC3668C76619_.wvu.PrintArea" localSheetId="7" hidden="1">'33 -1'!$A$1:$L$10</definedName>
    <definedName name="Z_8B4C5619_54EF_4E9D_AF19_AC3668C76619_.wvu.PrintArea" localSheetId="8" hidden="1">'33-2'!$A$1:$L$6</definedName>
    <definedName name="Z_8B4C5619_54EF_4E9D_AF19_AC3668C76619_.wvu.PrintTitles" localSheetId="6" hidden="1">'32'!$1:$4</definedName>
    <definedName name="Z_8B4C5619_54EF_4E9D_AF19_AC3668C76619_.wvu.PrintTitles" localSheetId="7" hidden="1">'33 -1'!$1:$3</definedName>
    <definedName name="Z_8B4C5619_54EF_4E9D_AF19_AC3668C76619_.wvu.PrintTitles" localSheetId="8" hidden="1">'33-2'!$1:$3</definedName>
    <definedName name="Z_A7DD4900_348E_11D6_BB3F_0000F442E53A_.wvu.PrintArea" localSheetId="5" hidden="1">'31'!$A$1:$G$13</definedName>
    <definedName name="橋本" localSheetId="0">#REF!</definedName>
    <definedName name="橋本" localSheetId="1">#REF!</definedName>
    <definedName name="橋本">#REF!</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9" l="1"/>
  <c r="E10" i="9"/>
  <c r="D10" i="9"/>
  <c r="C10" i="9"/>
  <c r="B10" i="9"/>
  <c r="B9" i="9"/>
  <c r="B8" i="9" s="1"/>
  <c r="F8" i="9"/>
  <c r="E8" i="9"/>
  <c r="D8" i="9"/>
  <c r="C8" i="9"/>
  <c r="F5" i="9"/>
  <c r="E5" i="9"/>
  <c r="D5" i="9"/>
  <c r="C5" i="9"/>
  <c r="B5" i="9"/>
  <c r="D12" i="8"/>
  <c r="P11" i="8"/>
  <c r="O11" i="8"/>
  <c r="N11" i="8"/>
  <c r="M11" i="8"/>
  <c r="L11" i="8"/>
  <c r="K11" i="8"/>
  <c r="J11" i="8"/>
  <c r="I11" i="8"/>
  <c r="H11" i="8"/>
  <c r="G11" i="8"/>
  <c r="F11" i="8"/>
  <c r="E11" i="8"/>
  <c r="C11" i="8"/>
  <c r="B11" i="8"/>
  <c r="D11" i="8" s="1"/>
  <c r="D10" i="8"/>
  <c r="P9" i="8"/>
  <c r="O9" i="8"/>
  <c r="N9" i="8"/>
  <c r="M9" i="8"/>
  <c r="L9" i="8"/>
  <c r="K9" i="8"/>
  <c r="J9" i="8"/>
  <c r="I9" i="8"/>
  <c r="H9" i="8"/>
  <c r="G9" i="8"/>
  <c r="F9" i="8"/>
  <c r="E9" i="8"/>
  <c r="C9" i="8"/>
  <c r="B9" i="8"/>
  <c r="D9" i="8" s="1"/>
  <c r="D7" i="8"/>
  <c r="P6" i="8"/>
  <c r="O6" i="8"/>
  <c r="N6" i="8"/>
  <c r="M6" i="8"/>
  <c r="L6" i="8"/>
  <c r="K6" i="8"/>
  <c r="J6" i="8"/>
  <c r="I6" i="8"/>
  <c r="H6" i="8"/>
  <c r="G6" i="8"/>
  <c r="F6" i="8"/>
  <c r="E6" i="8"/>
  <c r="C6" i="8"/>
  <c r="B6" i="8"/>
  <c r="D6" i="8" s="1"/>
  <c r="H12" i="7"/>
  <c r="H11" i="7" s="1"/>
  <c r="D12" i="7"/>
  <c r="G11" i="7"/>
  <c r="F11" i="7"/>
  <c r="E11" i="7"/>
  <c r="C11" i="7"/>
  <c r="D11" i="7" s="1"/>
  <c r="B11" i="7"/>
  <c r="H10" i="7"/>
  <c r="D10" i="7"/>
  <c r="H9" i="7"/>
  <c r="G9" i="7"/>
  <c r="F9" i="7"/>
  <c r="E9" i="7"/>
  <c r="D9" i="7"/>
  <c r="C9" i="7"/>
  <c r="B9" i="7"/>
  <c r="H7" i="7"/>
  <c r="D7" i="7"/>
  <c r="G6" i="7"/>
  <c r="F6" i="7"/>
  <c r="E6" i="7"/>
  <c r="H6" i="7" s="1"/>
  <c r="C6" i="7" s="1"/>
  <c r="D6" i="7" s="1"/>
  <c r="B6" i="7"/>
  <c r="G11" i="6"/>
  <c r="F11" i="6"/>
  <c r="E11" i="6"/>
  <c r="D11" i="6"/>
  <c r="C11" i="6"/>
  <c r="B11" i="6"/>
  <c r="G9" i="6"/>
  <c r="F9" i="6"/>
  <c r="E9" i="6"/>
  <c r="D9" i="6"/>
  <c r="C9" i="6"/>
  <c r="B9" i="6"/>
  <c r="G6" i="6"/>
  <c r="F6" i="6"/>
  <c r="E6" i="6"/>
  <c r="D6" i="6"/>
  <c r="C6" i="6"/>
  <c r="B6" i="6"/>
  <c r="I23" i="5"/>
  <c r="H23" i="5"/>
  <c r="G23" i="5"/>
  <c r="F23" i="5"/>
  <c r="E23" i="5"/>
  <c r="D23" i="5"/>
  <c r="C23" i="5"/>
  <c r="B23" i="5"/>
  <c r="I22" i="5"/>
  <c r="E22" i="5"/>
  <c r="I21" i="5"/>
  <c r="E21" i="5"/>
  <c r="I20" i="5"/>
  <c r="E20" i="5"/>
  <c r="I19" i="5"/>
  <c r="E19" i="5"/>
  <c r="H18" i="5"/>
  <c r="G18" i="5"/>
  <c r="I18" i="5" s="1"/>
  <c r="I17" i="5" s="1"/>
  <c r="F18" i="5"/>
  <c r="D18" i="5"/>
  <c r="C18" i="5"/>
  <c r="E18" i="5" s="1"/>
  <c r="E17" i="5" s="1"/>
  <c r="B18" i="5"/>
  <c r="H17" i="5"/>
  <c r="G17" i="5"/>
  <c r="F17" i="5"/>
  <c r="D17" i="5"/>
  <c r="C17" i="5"/>
  <c r="B17" i="5"/>
  <c r="I16" i="5"/>
  <c r="I15" i="5"/>
  <c r="E15" i="5"/>
  <c r="I14" i="5"/>
  <c r="E14" i="5"/>
  <c r="I13" i="5"/>
  <c r="E13" i="5"/>
  <c r="I12" i="5"/>
  <c r="E12" i="5"/>
  <c r="I11" i="5"/>
  <c r="E11" i="5"/>
  <c r="I10" i="5"/>
  <c r="E10" i="5"/>
  <c r="I9" i="5"/>
  <c r="E9" i="5"/>
  <c r="I8" i="5"/>
  <c r="E8" i="5"/>
  <c r="H7" i="5"/>
  <c r="G7" i="5"/>
  <c r="I7" i="5" s="1"/>
  <c r="F7" i="5"/>
  <c r="D7" i="5"/>
  <c r="C7" i="5"/>
  <c r="E7" i="5" s="1"/>
  <c r="B7" i="5"/>
  <c r="H6" i="5"/>
  <c r="G6" i="5"/>
  <c r="I6" i="5" s="1"/>
  <c r="F6" i="5"/>
  <c r="D6" i="5"/>
  <c r="C6" i="5"/>
  <c r="E6" i="5" s="1"/>
  <c r="B6" i="5"/>
  <c r="E31" i="4"/>
  <c r="D31" i="4"/>
  <c r="C31" i="4" s="1"/>
  <c r="B31" i="4" s="1"/>
  <c r="E30" i="4"/>
  <c r="D30" i="4"/>
  <c r="C30" i="4" s="1"/>
  <c r="B30" i="4" s="1"/>
  <c r="E29" i="4"/>
  <c r="D29" i="4"/>
  <c r="C29" i="4" s="1"/>
  <c r="B29" i="4" s="1"/>
  <c r="E28" i="4"/>
  <c r="D28" i="4"/>
  <c r="C28" i="4" s="1"/>
  <c r="B28" i="4" s="1"/>
  <c r="E27" i="4"/>
  <c r="D27" i="4"/>
  <c r="C27" i="4" s="1"/>
  <c r="N26" i="4"/>
  <c r="M26" i="4"/>
  <c r="M25" i="4" s="1"/>
  <c r="L26" i="4"/>
  <c r="K26" i="4"/>
  <c r="K25" i="4" s="1"/>
  <c r="J26" i="4"/>
  <c r="I26" i="4"/>
  <c r="I25" i="4" s="1"/>
  <c r="H26" i="4"/>
  <c r="G26" i="4"/>
  <c r="G25" i="4" s="1"/>
  <c r="F26" i="4"/>
  <c r="E26" i="4"/>
  <c r="E25" i="4" s="1"/>
  <c r="N25" i="4"/>
  <c r="L25" i="4"/>
  <c r="J25" i="4"/>
  <c r="H25" i="4"/>
  <c r="F25" i="4"/>
  <c r="B24" i="4"/>
  <c r="B23" i="4"/>
  <c r="B22" i="4"/>
  <c r="E21" i="4"/>
  <c r="D21" i="4" s="1"/>
  <c r="N20" i="4"/>
  <c r="N19" i="4" s="1"/>
  <c r="M20" i="4"/>
  <c r="L20" i="4"/>
  <c r="L19" i="4" s="1"/>
  <c r="K20" i="4"/>
  <c r="J20" i="4"/>
  <c r="J19" i="4" s="1"/>
  <c r="I20" i="4"/>
  <c r="H20" i="4"/>
  <c r="H19" i="4" s="1"/>
  <c r="G20" i="4"/>
  <c r="F20" i="4"/>
  <c r="F19" i="4" s="1"/>
  <c r="M19" i="4"/>
  <c r="K19" i="4"/>
  <c r="I19" i="4"/>
  <c r="G19" i="4"/>
  <c r="E18" i="4"/>
  <c r="D18" i="4" s="1"/>
  <c r="C18" i="4" s="1"/>
  <c r="B18" i="4" s="1"/>
  <c r="N9" i="4"/>
  <c r="N8" i="4" s="1"/>
  <c r="M9" i="4"/>
  <c r="L9" i="4"/>
  <c r="L8" i="4" s="1"/>
  <c r="K9" i="4"/>
  <c r="J9" i="4"/>
  <c r="J8" i="4" s="1"/>
  <c r="I9" i="4"/>
  <c r="H9" i="4"/>
  <c r="H8" i="4" s="1"/>
  <c r="G9" i="4"/>
  <c r="F9" i="4"/>
  <c r="F8" i="4" s="1"/>
  <c r="E8" i="4" s="1"/>
  <c r="E9" i="4"/>
  <c r="D9" i="4"/>
  <c r="C9" i="4"/>
  <c r="B9" i="4"/>
  <c r="M8" i="4"/>
  <c r="K8" i="4"/>
  <c r="I8" i="4"/>
  <c r="G8" i="4"/>
  <c r="D31" i="3"/>
  <c r="C31" i="3" s="1"/>
  <c r="B31" i="3" s="1"/>
  <c r="D30" i="3"/>
  <c r="C30" i="3"/>
  <c r="B30" i="3" s="1"/>
  <c r="D29" i="3"/>
  <c r="C29" i="3" s="1"/>
  <c r="B29" i="3" s="1"/>
  <c r="D28" i="3"/>
  <c r="C28" i="3"/>
  <c r="B28" i="3" s="1"/>
  <c r="D27" i="3"/>
  <c r="C27" i="3" s="1"/>
  <c r="B27" i="3" s="1"/>
  <c r="J26" i="3"/>
  <c r="I26" i="3"/>
  <c r="I25" i="3" s="1"/>
  <c r="H26" i="3"/>
  <c r="G26" i="3"/>
  <c r="G25" i="3" s="1"/>
  <c r="F26" i="3"/>
  <c r="E26" i="3"/>
  <c r="D26" i="3" s="1"/>
  <c r="J25" i="3"/>
  <c r="H25" i="3"/>
  <c r="F25" i="3"/>
  <c r="D21" i="3"/>
  <c r="C21" i="3"/>
  <c r="B21" i="3" s="1"/>
  <c r="J20" i="3"/>
  <c r="J19" i="3" s="1"/>
  <c r="I20" i="3"/>
  <c r="I19" i="3" s="1"/>
  <c r="H20" i="3"/>
  <c r="H19" i="3" s="1"/>
  <c r="G20" i="3"/>
  <c r="F20" i="3"/>
  <c r="F19" i="3" s="1"/>
  <c r="E20" i="3"/>
  <c r="D20" i="3"/>
  <c r="C20" i="3" s="1"/>
  <c r="G19" i="3"/>
  <c r="E19" i="3"/>
  <c r="D18" i="3"/>
  <c r="C18" i="3" s="1"/>
  <c r="B18" i="3" s="1"/>
  <c r="J9" i="3"/>
  <c r="I9" i="3"/>
  <c r="I8" i="3" s="1"/>
  <c r="H9" i="3"/>
  <c r="G9" i="3"/>
  <c r="G8" i="3" s="1"/>
  <c r="F9" i="3"/>
  <c r="E9" i="3"/>
  <c r="D9" i="3" s="1"/>
  <c r="C9" i="3" s="1"/>
  <c r="B9" i="3" s="1"/>
  <c r="J8" i="3"/>
  <c r="H8" i="3"/>
  <c r="F8" i="3"/>
  <c r="B26" i="2"/>
  <c r="B25" i="2"/>
  <c r="V23" i="2"/>
  <c r="U23" i="2"/>
  <c r="U22" i="2" s="1"/>
  <c r="T23" i="2"/>
  <c r="S23" i="2"/>
  <c r="S22" i="2" s="1"/>
  <c r="R23" i="2"/>
  <c r="Q23" i="2"/>
  <c r="Q22" i="2" s="1"/>
  <c r="P23" i="2"/>
  <c r="O23" i="2"/>
  <c r="O22" i="2" s="1"/>
  <c r="N23" i="2"/>
  <c r="M23" i="2"/>
  <c r="M22" i="2" s="1"/>
  <c r="L23" i="2"/>
  <c r="K23" i="2"/>
  <c r="K22" i="2" s="1"/>
  <c r="J23" i="2"/>
  <c r="I23" i="2"/>
  <c r="I22" i="2" s="1"/>
  <c r="H23" i="2"/>
  <c r="G23" i="2"/>
  <c r="G22" i="2" s="1"/>
  <c r="F23" i="2"/>
  <c r="E23" i="2"/>
  <c r="E22" i="2" s="1"/>
  <c r="D23" i="2"/>
  <c r="C23" i="2"/>
  <c r="C22" i="2" s="1"/>
  <c r="V22" i="2"/>
  <c r="T22" i="2"/>
  <c r="R22" i="2"/>
  <c r="P22" i="2"/>
  <c r="N22" i="2"/>
  <c r="L22" i="2"/>
  <c r="J22" i="2"/>
  <c r="H22" i="2"/>
  <c r="F22" i="2"/>
  <c r="D22" i="2"/>
  <c r="B21" i="2"/>
  <c r="B20" i="2"/>
  <c r="B19" i="2"/>
  <c r="B18" i="2"/>
  <c r="V17" i="2"/>
  <c r="U17" i="2"/>
  <c r="U16" i="2" s="1"/>
  <c r="T17" i="2"/>
  <c r="S17" i="2"/>
  <c r="S16" i="2" s="1"/>
  <c r="R17" i="2"/>
  <c r="Q17" i="2"/>
  <c r="Q16" i="2" s="1"/>
  <c r="P17" i="2"/>
  <c r="O17" i="2"/>
  <c r="O16" i="2" s="1"/>
  <c r="N17" i="2"/>
  <c r="M17" i="2"/>
  <c r="M16" i="2" s="1"/>
  <c r="L17" i="2"/>
  <c r="K17" i="2"/>
  <c r="K16" i="2" s="1"/>
  <c r="J17" i="2"/>
  <c r="I17" i="2"/>
  <c r="I16" i="2" s="1"/>
  <c r="H17" i="2"/>
  <c r="G17" i="2"/>
  <c r="G16" i="2" s="1"/>
  <c r="F17" i="2"/>
  <c r="E17" i="2"/>
  <c r="E16" i="2" s="1"/>
  <c r="D17" i="2"/>
  <c r="C17" i="2"/>
  <c r="B17" i="2" s="1"/>
  <c r="B16" i="2" s="1"/>
  <c r="V16" i="2"/>
  <c r="T16" i="2"/>
  <c r="R16" i="2"/>
  <c r="P16" i="2"/>
  <c r="N16" i="2"/>
  <c r="L16" i="2"/>
  <c r="J16" i="2"/>
  <c r="H16" i="2"/>
  <c r="F16" i="2"/>
  <c r="D16" i="2"/>
  <c r="B15" i="2"/>
  <c r="V5" i="2"/>
  <c r="U5" i="2"/>
  <c r="T5" i="2"/>
  <c r="S5" i="2"/>
  <c r="R5" i="2"/>
  <c r="Q5" i="2"/>
  <c r="P5" i="2"/>
  <c r="O5" i="2"/>
  <c r="N5" i="2"/>
  <c r="M5" i="2"/>
  <c r="L5" i="2"/>
  <c r="K5" i="2"/>
  <c r="J5" i="2"/>
  <c r="I5" i="2"/>
  <c r="H5" i="2"/>
  <c r="G5" i="2"/>
  <c r="F5" i="2"/>
  <c r="B5" i="2" s="1"/>
  <c r="E5" i="2"/>
  <c r="D5" i="2"/>
  <c r="C5" i="2"/>
  <c r="B28" i="1"/>
  <c r="B27" i="1"/>
  <c r="B26" i="1"/>
  <c r="B25" i="1"/>
  <c r="B24" i="1"/>
  <c r="V23" i="1"/>
  <c r="U23" i="1"/>
  <c r="T23" i="1"/>
  <c r="T22" i="1" s="1"/>
  <c r="S23" i="1"/>
  <c r="R23" i="1"/>
  <c r="R22" i="1" s="1"/>
  <c r="Q23" i="1"/>
  <c r="Q22" i="1" s="1"/>
  <c r="P23" i="1"/>
  <c r="P22" i="1" s="1"/>
  <c r="O23" i="1"/>
  <c r="N23" i="1"/>
  <c r="M23" i="1"/>
  <c r="L23" i="1"/>
  <c r="L22" i="1" s="1"/>
  <c r="K23" i="1"/>
  <c r="J23" i="1"/>
  <c r="J22" i="1" s="1"/>
  <c r="I23" i="1"/>
  <c r="I22" i="1" s="1"/>
  <c r="H23" i="1"/>
  <c r="H22" i="1" s="1"/>
  <c r="G23" i="1"/>
  <c r="F23" i="1"/>
  <c r="E23" i="1"/>
  <c r="D23" i="1"/>
  <c r="D22" i="1" s="1"/>
  <c r="C23" i="1"/>
  <c r="V22" i="1"/>
  <c r="U22" i="1"/>
  <c r="S22" i="1"/>
  <c r="O22" i="1"/>
  <c r="N22" i="1"/>
  <c r="M22" i="1"/>
  <c r="K22" i="1"/>
  <c r="G22" i="1"/>
  <c r="F22" i="1"/>
  <c r="E22" i="1"/>
  <c r="C22" i="1"/>
  <c r="B21" i="1"/>
  <c r="B20" i="1"/>
  <c r="B19" i="1"/>
  <c r="B18" i="1"/>
  <c r="V17" i="1"/>
  <c r="V16" i="1" s="1"/>
  <c r="V5" i="1" s="1"/>
  <c r="U17" i="1"/>
  <c r="T17" i="1"/>
  <c r="S17" i="1"/>
  <c r="R17" i="1"/>
  <c r="R16" i="1" s="1"/>
  <c r="Q17" i="1"/>
  <c r="P17" i="1"/>
  <c r="P16" i="1" s="1"/>
  <c r="O17" i="1"/>
  <c r="O16" i="1" s="1"/>
  <c r="N17" i="1"/>
  <c r="N16" i="1" s="1"/>
  <c r="M17" i="1"/>
  <c r="L17" i="1"/>
  <c r="K17" i="1"/>
  <c r="J17" i="1"/>
  <c r="J16" i="1" s="1"/>
  <c r="I17" i="1"/>
  <c r="H17" i="1"/>
  <c r="H16" i="1" s="1"/>
  <c r="G17" i="1"/>
  <c r="G16" i="1" s="1"/>
  <c r="F17" i="1"/>
  <c r="B17" i="1" s="1"/>
  <c r="B16" i="1" s="1"/>
  <c r="E17" i="1"/>
  <c r="D17" i="1"/>
  <c r="C17" i="1"/>
  <c r="U16" i="1"/>
  <c r="T16" i="1"/>
  <c r="S16" i="1"/>
  <c r="Q16" i="1"/>
  <c r="M16" i="1"/>
  <c r="L16" i="1"/>
  <c r="K16" i="1"/>
  <c r="I16" i="1"/>
  <c r="E16" i="1"/>
  <c r="D16" i="1"/>
  <c r="C16" i="1"/>
  <c r="V6" i="1"/>
  <c r="U6" i="1"/>
  <c r="T6" i="1"/>
  <c r="S6" i="1"/>
  <c r="R6" i="1"/>
  <c r="R5" i="1" s="1"/>
  <c r="Q6" i="1"/>
  <c r="Q5" i="1" s="1"/>
  <c r="P6" i="1"/>
  <c r="P5" i="1" s="1"/>
  <c r="O6" i="1"/>
  <c r="N6" i="1"/>
  <c r="M6" i="1"/>
  <c r="L6" i="1"/>
  <c r="L5" i="1" s="1"/>
  <c r="K6" i="1"/>
  <c r="J6" i="1"/>
  <c r="J5" i="1" s="1"/>
  <c r="I6" i="1"/>
  <c r="I5" i="1" s="1"/>
  <c r="H6" i="1"/>
  <c r="H5" i="1" s="1"/>
  <c r="G6" i="1"/>
  <c r="F6" i="1"/>
  <c r="E6" i="1"/>
  <c r="D6" i="1"/>
  <c r="D5" i="1" s="1"/>
  <c r="C6" i="1"/>
  <c r="U5" i="1"/>
  <c r="S5" i="1"/>
  <c r="O5" i="1"/>
  <c r="N5" i="1"/>
  <c r="M5" i="1"/>
  <c r="K5" i="1"/>
  <c r="G5" i="1"/>
  <c r="F5" i="1"/>
  <c r="E5" i="1"/>
  <c r="C5" i="1"/>
  <c r="T5" i="1" l="1"/>
  <c r="B27" i="4"/>
  <c r="B26" i="4" s="1"/>
  <c r="B25" i="4" s="1"/>
  <c r="C26" i="4"/>
  <c r="C25" i="4" s="1"/>
  <c r="C26" i="3"/>
  <c r="D25" i="3"/>
  <c r="B20" i="3"/>
  <c r="B19" i="3" s="1"/>
  <c r="C19" i="3"/>
  <c r="C21" i="4"/>
  <c r="D20" i="4"/>
  <c r="D19" i="4" s="1"/>
  <c r="D8" i="4"/>
  <c r="C8" i="4" s="1"/>
  <c r="B8" i="4" s="1"/>
  <c r="B6" i="1"/>
  <c r="B5" i="1" s="1"/>
  <c r="B23" i="1"/>
  <c r="B22" i="1" s="1"/>
  <c r="F16" i="1"/>
  <c r="C16" i="2"/>
  <c r="D19" i="3"/>
  <c r="B23" i="2"/>
  <c r="B22" i="2" s="1"/>
  <c r="E20" i="4"/>
  <c r="E19" i="4" s="1"/>
  <c r="D26" i="4"/>
  <c r="D25" i="4" s="1"/>
  <c r="E8" i="3"/>
  <c r="D8" i="3" s="1"/>
  <c r="C8" i="3" s="1"/>
  <c r="B8" i="3" s="1"/>
  <c r="E25" i="3"/>
  <c r="B21" i="4" l="1"/>
  <c r="B20" i="4" s="1"/>
  <c r="B19" i="4" s="1"/>
  <c r="C20" i="4"/>
  <c r="C19" i="4" s="1"/>
  <c r="B26" i="3"/>
  <c r="B25" i="3" s="1"/>
  <c r="C25" i="3"/>
</calcChain>
</file>

<file path=xl/sharedStrings.xml><?xml version="1.0" encoding="utf-8"?>
<sst xmlns="http://schemas.openxmlformats.org/spreadsheetml/2006/main" count="1526" uniqueCount="156">
  <si>
    <t>第２８－１表　結核新登録患者数（年齢階級別）</t>
    <rPh sb="9" eb="10">
      <t>シン</t>
    </rPh>
    <phoneticPr fontId="4"/>
  </si>
  <si>
    <t>平成28年</t>
    <phoneticPr fontId="4"/>
  </si>
  <si>
    <t>総数</t>
  </si>
  <si>
    <t>0～4歳</t>
    <phoneticPr fontId="4"/>
  </si>
  <si>
    <t>5～9歳</t>
    <phoneticPr fontId="4"/>
  </si>
  <si>
    <t>10～14歳</t>
  </si>
  <si>
    <t>15～19歳</t>
  </si>
  <si>
    <t>20～24歳</t>
    <phoneticPr fontId="4"/>
  </si>
  <si>
    <t>25～29歳</t>
    <phoneticPr fontId="4"/>
  </si>
  <si>
    <t>30～34歳</t>
    <phoneticPr fontId="4"/>
  </si>
  <si>
    <t>35～39歳</t>
    <phoneticPr fontId="4"/>
  </si>
  <si>
    <t>40～44歳</t>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</si>
  <si>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</si>
  <si>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</si>
  <si>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</si>
  <si>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</si>
  <si>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</si>
  <si>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</si>
  <si>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</si>
  <si>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</si>
  <si>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85～89歳</t>
    <rPh sb="5" eb="6">
      <t>サイ</t>
    </rPh>
    <phoneticPr fontId="4"/>
  </si>
  <si>
    <t>90歳以上</t>
    <rPh sb="2" eb="3">
      <t>サイ</t>
    </rPh>
    <rPh sb="3" eb="5">
      <t>イジョウ</t>
    </rPh>
    <phoneticPr fontId="4"/>
  </si>
  <si>
    <t>潜在性結核感染症（別掲）</t>
    <rPh sb="0" eb="3">
      <t>センザイセイ</t>
    </rPh>
    <rPh sb="3" eb="5">
      <t>ケッカク</t>
    </rPh>
    <rPh sb="5" eb="8">
      <t>カンセンショウ</t>
    </rPh>
    <rPh sb="9" eb="11">
      <t>ベッケイ</t>
    </rPh>
    <phoneticPr fontId="4"/>
  </si>
  <si>
    <t>全国</t>
    <rPh sb="0" eb="2">
      <t>ゼンコク</t>
    </rPh>
    <phoneticPr fontId="4"/>
  </si>
  <si>
    <t>全道</t>
    <rPh sb="0" eb="1">
      <t>ゼン</t>
    </rPh>
    <rPh sb="1" eb="2">
      <t>ミチ</t>
    </rPh>
    <phoneticPr fontId="4"/>
  </si>
  <si>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4"/>
  </si>
  <si>
    <t>渡島保健所</t>
    <rPh sb="0" eb="2">
      <t>オシマ</t>
    </rPh>
    <phoneticPr fontId="4"/>
  </si>
  <si>
    <t>北斗市</t>
    <rPh sb="0" eb="3">
      <t>ホクトシ</t>
    </rPh>
    <phoneticPr fontId="4"/>
  </si>
  <si>
    <t>-</t>
    <phoneticPr fontId="4"/>
  </si>
  <si>
    <t>松前町</t>
    <rPh sb="0" eb="3">
      <t>マツマエチョウ</t>
    </rPh>
    <phoneticPr fontId="4"/>
  </si>
  <si>
    <t>福島町</t>
    <rPh sb="0" eb="3">
      <t>フクシマチョウ</t>
    </rPh>
    <phoneticPr fontId="4"/>
  </si>
  <si>
    <t>知内町</t>
    <rPh sb="0" eb="3">
      <t>シリウチチョウ</t>
    </rPh>
    <phoneticPr fontId="4"/>
  </si>
  <si>
    <t>木古内町</t>
    <rPh sb="0" eb="4">
      <t>キコナイチョウ</t>
    </rPh>
    <phoneticPr fontId="4"/>
  </si>
  <si>
    <t>七飯町</t>
    <rPh sb="0" eb="3">
      <t>ナナエチョウ</t>
    </rPh>
    <phoneticPr fontId="4"/>
  </si>
  <si>
    <t>鹿部町</t>
    <rPh sb="0" eb="3">
      <t>シカベチョウ</t>
    </rPh>
    <phoneticPr fontId="4"/>
  </si>
  <si>
    <t>森町</t>
    <rPh sb="0" eb="2">
      <t>モリマチ</t>
    </rPh>
    <phoneticPr fontId="4"/>
  </si>
  <si>
    <t>函館市</t>
    <rPh sb="0" eb="3">
      <t>ハコダテシ</t>
    </rPh>
    <phoneticPr fontId="4"/>
  </si>
  <si>
    <t>-</t>
  </si>
  <si>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4"/>
  </si>
  <si>
    <t>八雲保健所</t>
    <rPh sb="0" eb="2">
      <t>ヤクモ</t>
    </rPh>
    <rPh sb="2" eb="5">
      <t>ホケンショ</t>
    </rPh>
    <phoneticPr fontId="4"/>
  </si>
  <si>
    <t>八雲町</t>
    <rPh sb="0" eb="3">
      <t>ヤクモチョウ</t>
    </rPh>
    <phoneticPr fontId="4"/>
  </si>
  <si>
    <t>長万部町</t>
    <rPh sb="0" eb="4">
      <t>オシャマンベチョウ</t>
    </rPh>
    <phoneticPr fontId="4"/>
  </si>
  <si>
    <t>今金町</t>
    <rPh sb="0" eb="3">
      <t>イマカネチョウ</t>
    </rPh>
    <phoneticPr fontId="4"/>
  </si>
  <si>
    <t>せたな町</t>
    <rPh sb="3" eb="4">
      <t>チョウ</t>
    </rPh>
    <phoneticPr fontId="4"/>
  </si>
  <si>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4"/>
  </si>
  <si>
    <t>江差保健所</t>
    <rPh sb="0" eb="2">
      <t>エサシ</t>
    </rPh>
    <rPh sb="2" eb="5">
      <t>ホケンジョ</t>
    </rPh>
    <phoneticPr fontId="4"/>
  </si>
  <si>
    <t>江差町</t>
    <rPh sb="0" eb="3">
      <t>エサシチョウ</t>
    </rPh>
    <phoneticPr fontId="4"/>
  </si>
  <si>
    <t>上ノ国町</t>
    <rPh sb="0" eb="1">
      <t>カミ</t>
    </rPh>
    <rPh sb="2" eb="4">
      <t>クニチョウ</t>
    </rPh>
    <phoneticPr fontId="4"/>
  </si>
  <si>
    <t>厚沢部町</t>
    <rPh sb="0" eb="4">
      <t>アッサブチョウ</t>
    </rPh>
    <phoneticPr fontId="4"/>
  </si>
  <si>
    <t>乙部町</t>
    <rPh sb="0" eb="3">
      <t>オトベチョウ</t>
    </rPh>
    <phoneticPr fontId="4"/>
  </si>
  <si>
    <t>奥尻町</t>
    <rPh sb="0" eb="3">
      <t>オクシリチョウ</t>
    </rPh>
    <phoneticPr fontId="4"/>
  </si>
  <si>
    <t>第２８－２表　結核登録患者数（年齢階級別）</t>
    <phoneticPr fontId="4"/>
  </si>
  <si>
    <t>平成28末現在</t>
    <rPh sb="4" eb="5">
      <t>マツ</t>
    </rPh>
    <rPh sb="5" eb="7">
      <t>ゲンザイ</t>
    </rPh>
    <phoneticPr fontId="4"/>
  </si>
  <si>
    <t>資料　結核登録者情報システム</t>
  </si>
  <si>
    <t>注　　潜在性結核感染症欄は、結核感染が強く疑われ、かつ発症予防のために治療を要するとして届け出があったものの数を示す。</t>
    <rPh sb="0" eb="1">
      <t>チュウ</t>
    </rPh>
    <rPh sb="3" eb="6">
      <t>センザイセイ</t>
    </rPh>
    <rPh sb="6" eb="8">
      <t>ケッカク</t>
    </rPh>
    <rPh sb="8" eb="11">
      <t>カンセンショウ</t>
    </rPh>
    <rPh sb="14" eb="16">
      <t>ケッカク</t>
    </rPh>
    <rPh sb="16" eb="18">
      <t>カンセン</t>
    </rPh>
    <rPh sb="19" eb="20">
      <t>ツヨ</t>
    </rPh>
    <rPh sb="21" eb="22">
      <t>ウタガ</t>
    </rPh>
    <rPh sb="27" eb="29">
      <t>ハッショウ</t>
    </rPh>
    <rPh sb="29" eb="31">
      <t>ヨボウ</t>
    </rPh>
    <rPh sb="35" eb="37">
      <t>チリョウ</t>
    </rPh>
    <rPh sb="38" eb="39">
      <t>ヨウ</t>
    </rPh>
    <rPh sb="44" eb="45">
      <t>トド</t>
    </rPh>
    <rPh sb="46" eb="47">
      <t>デ</t>
    </rPh>
    <rPh sb="54" eb="55">
      <t>カズ</t>
    </rPh>
    <rPh sb="56" eb="57">
      <t>シメ</t>
    </rPh>
    <phoneticPr fontId="15"/>
  </si>
  <si>
    <t>第２９－１表　結核新登録患者数 (活動性分類・受療状況)</t>
    <rPh sb="9" eb="10">
      <t>シン</t>
    </rPh>
    <phoneticPr fontId="4"/>
  </si>
  <si>
    <t>平成28年</t>
    <rPh sb="0" eb="2">
      <t>ヘイセイ</t>
    </rPh>
    <rPh sb="4" eb="5">
      <t>ネン</t>
    </rPh>
    <phoneticPr fontId="4"/>
  </si>
  <si>
    <t>活　　　動　　　性　　　結　　　核</t>
  </si>
  <si>
    <t>潜在性結核感染症 (別掲）</t>
    <rPh sb="0" eb="3">
      <t>センザイセイ</t>
    </rPh>
    <rPh sb="3" eb="5">
      <t>ケッカク</t>
    </rPh>
    <rPh sb="5" eb="8">
      <t>カンセンショウ</t>
    </rPh>
    <phoneticPr fontId="4"/>
  </si>
  <si>
    <t>肺　結　核　活　動　性</t>
  </si>
  <si>
    <t>肺外結核活動性</t>
    <phoneticPr fontId="4"/>
  </si>
  <si>
    <t>登録時喀痰塗抹陽性</t>
  </si>
  <si>
    <t>登録時その他の結核菌陽性</t>
    <rPh sb="7" eb="10">
      <t>ケッカクキン</t>
    </rPh>
    <rPh sb="10" eb="12">
      <t>ヨウセイ</t>
    </rPh>
    <phoneticPr fontId="4"/>
  </si>
  <si>
    <t>登録時菌陰性その他</t>
    <rPh sb="8" eb="9">
      <t>タ</t>
    </rPh>
    <phoneticPr fontId="4"/>
  </si>
  <si>
    <t>初回治療</t>
  </si>
  <si>
    <t>再治療</t>
  </si>
  <si>
    <t>治療中</t>
    <phoneticPr fontId="4"/>
  </si>
  <si>
    <t>全国</t>
    <rPh sb="0" eb="2">
      <t>ゼンコク</t>
    </rPh>
    <phoneticPr fontId="1"/>
  </si>
  <si>
    <t>全道</t>
    <rPh sb="0" eb="1">
      <t>ゼン</t>
    </rPh>
    <rPh sb="1" eb="2">
      <t>ミチ</t>
    </rPh>
    <phoneticPr fontId="1"/>
  </si>
  <si>
    <t>注　　潜在性結核感染症は、結核感染が強く疑われ、かつ発症予防のために治療を要するとして届け出があったものの数を示す。</t>
    <rPh sb="0" eb="1">
      <t>チュウ</t>
    </rPh>
    <rPh sb="3" eb="6">
      <t>センザイセイ</t>
    </rPh>
    <rPh sb="6" eb="8">
      <t>ケッカク</t>
    </rPh>
    <rPh sb="8" eb="11">
      <t>カンセンショウ</t>
    </rPh>
    <rPh sb="13" eb="15">
      <t>ケッカク</t>
    </rPh>
    <rPh sb="15" eb="17">
      <t>カンセン</t>
    </rPh>
    <rPh sb="18" eb="19">
      <t>ツヨ</t>
    </rPh>
    <rPh sb="20" eb="21">
      <t>ウタガ</t>
    </rPh>
    <rPh sb="26" eb="28">
      <t>ハッショウ</t>
    </rPh>
    <rPh sb="28" eb="30">
      <t>ヨボウ</t>
    </rPh>
    <rPh sb="34" eb="36">
      <t>チリョウ</t>
    </rPh>
    <rPh sb="37" eb="38">
      <t>ヨウ</t>
    </rPh>
    <rPh sb="43" eb="44">
      <t>トド</t>
    </rPh>
    <rPh sb="45" eb="46">
      <t>デ</t>
    </rPh>
    <phoneticPr fontId="4"/>
  </si>
  <si>
    <t xml:space="preserve">　  </t>
    <phoneticPr fontId="4"/>
  </si>
  <si>
    <t>第２９－２表　結核登録患者数 (活動性分類・受療状況)</t>
    <phoneticPr fontId="4"/>
  </si>
  <si>
    <t>平成28年末現在</t>
    <rPh sb="5" eb="6">
      <t>マツ</t>
    </rPh>
    <rPh sb="6" eb="8">
      <t>ゲンザイ</t>
    </rPh>
    <phoneticPr fontId="4"/>
  </si>
  <si>
    <t>総数</t>
    <rPh sb="0" eb="2">
      <t>ソウスウ</t>
    </rPh>
    <phoneticPr fontId="4"/>
  </si>
  <si>
    <t>不活動性
結核</t>
    <phoneticPr fontId="4"/>
  </si>
  <si>
    <t>活動性不明</t>
    <phoneticPr fontId="4"/>
  </si>
  <si>
    <t>潜在性結核感染症
（別掲）</t>
    <rPh sb="0" eb="3">
      <t>センザイセイ</t>
    </rPh>
    <rPh sb="3" eb="5">
      <t>ケッカク</t>
    </rPh>
    <rPh sb="5" eb="8">
      <t>カンセンショウ</t>
    </rPh>
    <phoneticPr fontId="4"/>
  </si>
  <si>
    <t>肺外結核
活動性</t>
    <phoneticPr fontId="4"/>
  </si>
  <si>
    <t>治療中</t>
  </si>
  <si>
    <t>観察中</t>
  </si>
  <si>
    <t>奥尻町</t>
    <rPh sb="0" eb="2">
      <t>オクシリ</t>
    </rPh>
    <rPh sb="2" eb="3">
      <t>チョウ</t>
    </rPh>
    <phoneticPr fontId="4"/>
  </si>
  <si>
    <t>資料　結核登録者情報システム</t>
    <phoneticPr fontId="4"/>
  </si>
  <si>
    <t>注　　潜在結核感染症は、結核感染を強く疑われ、かつ発症予防のために治療を要するとして届け出があったものの数を示す。</t>
    <rPh sb="0" eb="1">
      <t>チュウ</t>
    </rPh>
    <rPh sb="3" eb="5">
      <t>センザイ</t>
    </rPh>
    <rPh sb="5" eb="7">
      <t>ケッカク</t>
    </rPh>
    <rPh sb="7" eb="10">
      <t>カンセンショウ</t>
    </rPh>
    <rPh sb="12" eb="14">
      <t>ケッカク</t>
    </rPh>
    <rPh sb="14" eb="16">
      <t>カンセン</t>
    </rPh>
    <rPh sb="17" eb="18">
      <t>ツヨ</t>
    </rPh>
    <rPh sb="19" eb="20">
      <t>ウタガ</t>
    </rPh>
    <rPh sb="25" eb="27">
      <t>ハッショウ</t>
    </rPh>
    <rPh sb="27" eb="29">
      <t>ヨボウ</t>
    </rPh>
    <rPh sb="33" eb="35">
      <t>チリョウ</t>
    </rPh>
    <rPh sb="36" eb="37">
      <t>ヨウ</t>
    </rPh>
    <rPh sb="42" eb="43">
      <t>トド</t>
    </rPh>
    <rPh sb="44" eb="45">
      <t>デ</t>
    </rPh>
    <rPh sb="52" eb="53">
      <t>カズ</t>
    </rPh>
    <rPh sb="54" eb="55">
      <t>シメ</t>
    </rPh>
    <phoneticPr fontId="4"/>
  </si>
  <si>
    <t>　　</t>
    <phoneticPr fontId="4"/>
  </si>
  <si>
    <t>第３０表　一般住民結核健診数</t>
    <rPh sb="11" eb="12">
      <t>ケン</t>
    </rPh>
    <phoneticPr fontId="4"/>
  </si>
  <si>
    <t>平成28年度</t>
    <rPh sb="0" eb="2">
      <t>ヘイセイ</t>
    </rPh>
    <rPh sb="4" eb="6">
      <t>ネンド</t>
    </rPh>
    <phoneticPr fontId="4"/>
  </si>
  <si>
    <t>対象者数</t>
    <rPh sb="0" eb="3">
      <t>タイショウシャ</t>
    </rPh>
    <rPh sb="3" eb="4">
      <t>スウ</t>
    </rPh>
    <phoneticPr fontId="4"/>
  </si>
  <si>
    <t>間接　　　　撮影者数</t>
    <rPh sb="0" eb="2">
      <t>カンセツ</t>
    </rPh>
    <rPh sb="6" eb="9">
      <t>サツエイシャ</t>
    </rPh>
    <rPh sb="9" eb="10">
      <t>スウ</t>
    </rPh>
    <phoneticPr fontId="4"/>
  </si>
  <si>
    <t>直接　　　撮影者数</t>
    <rPh sb="0" eb="2">
      <t>チョクセツ</t>
    </rPh>
    <rPh sb="5" eb="8">
      <t>サツエイシャ</t>
    </rPh>
    <rPh sb="8" eb="9">
      <t>スウ</t>
    </rPh>
    <phoneticPr fontId="4"/>
  </si>
  <si>
    <t>受診率</t>
    <rPh sb="0" eb="3">
      <t>ジュシンリツ</t>
    </rPh>
    <phoneticPr fontId="4"/>
  </si>
  <si>
    <t>その他の検査</t>
    <rPh sb="2" eb="3">
      <t>タ</t>
    </rPh>
    <rPh sb="4" eb="6">
      <t>ケンサ</t>
    </rPh>
    <phoneticPr fontId="4"/>
  </si>
  <si>
    <t>被発見者数</t>
    <rPh sb="0" eb="1">
      <t>ヒ</t>
    </rPh>
    <rPh sb="1" eb="4">
      <t>ハッケンシャ</t>
    </rPh>
    <rPh sb="4" eb="5">
      <t>スウ</t>
    </rPh>
    <phoneticPr fontId="4"/>
  </si>
  <si>
    <t>患者発見率</t>
  </si>
  <si>
    <t>(%)</t>
    <phoneticPr fontId="4"/>
  </si>
  <si>
    <t>結核患者</t>
    <rPh sb="0" eb="2">
      <t>ケッカク</t>
    </rPh>
    <rPh sb="2" eb="4">
      <t>カンジャ</t>
    </rPh>
    <phoneticPr fontId="4"/>
  </si>
  <si>
    <t>結核発病のおそれがある者</t>
    <rPh sb="0" eb="2">
      <t>ケッカク</t>
    </rPh>
    <rPh sb="2" eb="4">
      <t>ハツビョウ</t>
    </rPh>
    <rPh sb="11" eb="12">
      <t>モノ</t>
    </rPh>
    <phoneticPr fontId="4"/>
  </si>
  <si>
    <t>(10万対)</t>
  </si>
  <si>
    <t>a</t>
    <phoneticPr fontId="4"/>
  </si>
  <si>
    <t>b</t>
    <phoneticPr fontId="4"/>
  </si>
  <si>
    <t>c</t>
    <phoneticPr fontId="4"/>
  </si>
  <si>
    <t>(b+c)/a</t>
    <phoneticPr fontId="4"/>
  </si>
  <si>
    <t>d</t>
    <phoneticPr fontId="4"/>
  </si>
  <si>
    <t>d/（b＋c）</t>
    <phoneticPr fontId="4"/>
  </si>
  <si>
    <t>全道</t>
  </si>
  <si>
    <t>資料　感染症の予防及び感染症の患者に対する医療に関する法律に基づく健康診断予防接種月報</t>
    <rPh sb="0" eb="2">
      <t>シリョウ</t>
    </rPh>
    <rPh sb="3" eb="6">
      <t>カンセンショウ</t>
    </rPh>
    <rPh sb="7" eb="9">
      <t>ヨボウ</t>
    </rPh>
    <rPh sb="9" eb="10">
      <t>オヨ</t>
    </rPh>
    <rPh sb="11" eb="14">
      <t>カンセンショウ</t>
    </rPh>
    <rPh sb="15" eb="17">
      <t>カンジャ</t>
    </rPh>
    <rPh sb="18" eb="19">
      <t>タイ</t>
    </rPh>
    <rPh sb="21" eb="23">
      <t>イリョウ</t>
    </rPh>
    <rPh sb="24" eb="25">
      <t>カン</t>
    </rPh>
    <rPh sb="27" eb="29">
      <t>ホウリツ</t>
    </rPh>
    <rPh sb="30" eb="31">
      <t>モト</t>
    </rPh>
    <rPh sb="33" eb="35">
      <t>ケンコウ</t>
    </rPh>
    <rPh sb="35" eb="37">
      <t>シンダン</t>
    </rPh>
    <rPh sb="37" eb="39">
      <t>ヨボウ</t>
    </rPh>
    <rPh sb="39" eb="41">
      <t>セッシュ</t>
    </rPh>
    <rPh sb="41" eb="43">
      <t>ゲッポウ</t>
    </rPh>
    <phoneticPr fontId="4"/>
  </si>
  <si>
    <t>第３１表　結核予防（相談、訪問指導等）</t>
    <rPh sb="0" eb="1">
      <t>ダイ</t>
    </rPh>
    <rPh sb="3" eb="4">
      <t>ヒョウ</t>
    </rPh>
    <rPh sb="5" eb="7">
      <t>ケッカク</t>
    </rPh>
    <rPh sb="7" eb="9">
      <t>ヨボウ</t>
    </rPh>
    <rPh sb="10" eb="12">
      <t>ソウダン</t>
    </rPh>
    <rPh sb="13" eb="15">
      <t>ホウモン</t>
    </rPh>
    <rPh sb="15" eb="18">
      <t>シドウトウ</t>
    </rPh>
    <phoneticPr fontId="4"/>
  </si>
  <si>
    <t>相談</t>
    <rPh sb="0" eb="2">
      <t>ソウダン</t>
    </rPh>
    <phoneticPr fontId="4"/>
  </si>
  <si>
    <t>訪問指導</t>
    <rPh sb="0" eb="2">
      <t>ホウモン</t>
    </rPh>
    <rPh sb="2" eb="4">
      <t>シドウ</t>
    </rPh>
    <phoneticPr fontId="4"/>
  </si>
  <si>
    <t>電話</t>
    <rPh sb="0" eb="2">
      <t>デンワ</t>
    </rPh>
    <phoneticPr fontId="4"/>
  </si>
  <si>
    <t>来所</t>
    <rPh sb="0" eb="2">
      <t>ライショ</t>
    </rPh>
    <phoneticPr fontId="4"/>
  </si>
  <si>
    <t>実人員</t>
    <rPh sb="0" eb="3">
      <t>ジツジンイン</t>
    </rPh>
    <phoneticPr fontId="4"/>
  </si>
  <si>
    <t>延人員</t>
    <rPh sb="0" eb="1">
      <t>ノ</t>
    </rPh>
    <rPh sb="1" eb="3">
      <t>ジンイン</t>
    </rPh>
    <phoneticPr fontId="4"/>
  </si>
  <si>
    <t>（再掲）
DOTS</t>
    <rPh sb="1" eb="3">
      <t>サイケイ</t>
    </rPh>
    <phoneticPr fontId="4"/>
  </si>
  <si>
    <t>（再掲）DOTS</t>
    <rPh sb="1" eb="3">
      <t>サイケイ</t>
    </rPh>
    <phoneticPr fontId="4"/>
  </si>
  <si>
    <t>渡島保健所</t>
    <rPh sb="0" eb="2">
      <t>オシマ</t>
    </rPh>
    <rPh sb="2" eb="5">
      <t>ホケンジョ</t>
    </rPh>
    <phoneticPr fontId="4"/>
  </si>
  <si>
    <t>市立函館保健所</t>
    <rPh sb="0" eb="2">
      <t>シリツ</t>
    </rPh>
    <rPh sb="2" eb="4">
      <t>ハコダテ</t>
    </rPh>
    <phoneticPr fontId="4"/>
  </si>
  <si>
    <t>資料　地域保健・健康増進事業報告</t>
    <phoneticPr fontId="4"/>
  </si>
  <si>
    <t>注　　保健所のみの実績であり、市町村分は含まない。</t>
    <rPh sb="0" eb="1">
      <t>チュウ</t>
    </rPh>
    <rPh sb="3" eb="6">
      <t>ホケンショ</t>
    </rPh>
    <rPh sb="9" eb="11">
      <t>ジッセキ</t>
    </rPh>
    <rPh sb="15" eb="18">
      <t>シチョウソン</t>
    </rPh>
    <rPh sb="18" eb="19">
      <t>ブン</t>
    </rPh>
    <rPh sb="20" eb="21">
      <t>フク</t>
    </rPh>
    <phoneticPr fontId="4"/>
  </si>
  <si>
    <t>第３２表　結核管理検診数</t>
    <phoneticPr fontId="4"/>
  </si>
  <si>
    <t>対象者数</t>
  </si>
  <si>
    <t>受診者数</t>
  </si>
  <si>
    <t>受診率</t>
  </si>
  <si>
    <t>判定結果</t>
    <phoneticPr fontId="4"/>
  </si>
  <si>
    <t>（％）</t>
    <phoneticPr fontId="4"/>
  </si>
  <si>
    <t>要医療者</t>
  </si>
  <si>
    <t>回復者</t>
    <phoneticPr fontId="4"/>
  </si>
  <si>
    <t>登録除外</t>
  </si>
  <si>
    <t>合計</t>
  </si>
  <si>
    <t>b/a</t>
    <phoneticPr fontId="4"/>
  </si>
  <si>
    <t>資料　結核関係事業実績報告</t>
    <phoneticPr fontId="4"/>
  </si>
  <si>
    <t>注　　札幌市・函館市・小樽市・旭川市の数は各市調べによる。</t>
    <rPh sb="0" eb="1">
      <t>チュウ</t>
    </rPh>
    <phoneticPr fontId="4"/>
  </si>
  <si>
    <t>第３３－１表　結核の接触者健康診断数</t>
    <rPh sb="10" eb="13">
      <t>セッショクシャ</t>
    </rPh>
    <rPh sb="13" eb="15">
      <t>ケンコウ</t>
    </rPh>
    <rPh sb="15" eb="17">
      <t>シンダン</t>
    </rPh>
    <rPh sb="17" eb="18">
      <t>スウ</t>
    </rPh>
    <phoneticPr fontId="4"/>
  </si>
  <si>
    <t>ツベルクリン反応検査</t>
    <rPh sb="6" eb="8">
      <t>ハンノウ</t>
    </rPh>
    <rPh sb="8" eb="10">
      <t>ケンサ</t>
    </rPh>
    <phoneticPr fontId="4"/>
  </si>
  <si>
    <t>ＢＣＧ接種者数</t>
    <rPh sb="3" eb="5">
      <t>セッシュ</t>
    </rPh>
    <rPh sb="5" eb="6">
      <t>シャ</t>
    </rPh>
    <rPh sb="6" eb="7">
      <t>スウ</t>
    </rPh>
    <phoneticPr fontId="4"/>
  </si>
  <si>
    <t>間接撮影者数</t>
    <rPh sb="0" eb="2">
      <t>カンセツ</t>
    </rPh>
    <rPh sb="2" eb="5">
      <t>サツエイシャ</t>
    </rPh>
    <rPh sb="5" eb="6">
      <t>スウ</t>
    </rPh>
    <phoneticPr fontId="4"/>
  </si>
  <si>
    <t>直接撮影者数</t>
    <rPh sb="0" eb="2">
      <t>チョクセツ</t>
    </rPh>
    <rPh sb="2" eb="5">
      <t>サツエイシャ</t>
    </rPh>
    <rPh sb="5" eb="6">
      <t>スウ</t>
    </rPh>
    <phoneticPr fontId="4"/>
  </si>
  <si>
    <t>かくたん検査者数</t>
    <rPh sb="4" eb="6">
      <t>ケンサ</t>
    </rPh>
    <rPh sb="6" eb="7">
      <t>シャ</t>
    </rPh>
    <rPh sb="7" eb="8">
      <t>スウ</t>
    </rPh>
    <phoneticPr fontId="4"/>
  </si>
  <si>
    <t>ＩＧＲＡ検査者数</t>
    <rPh sb="4" eb="6">
      <t>ケンサ</t>
    </rPh>
    <rPh sb="6" eb="7">
      <t>シャ</t>
    </rPh>
    <rPh sb="7" eb="8">
      <t>スウ</t>
    </rPh>
    <phoneticPr fontId="4"/>
  </si>
  <si>
    <t>被注射者数</t>
    <rPh sb="0" eb="1">
      <t>ヒ</t>
    </rPh>
    <rPh sb="1" eb="3">
      <t>チュウシャ</t>
    </rPh>
    <rPh sb="3" eb="4">
      <t>シャ</t>
    </rPh>
    <rPh sb="4" eb="5">
      <t>スウ</t>
    </rPh>
    <phoneticPr fontId="4"/>
  </si>
  <si>
    <t>被判定者数</t>
    <rPh sb="0" eb="1">
      <t>ヒ</t>
    </rPh>
    <rPh sb="1" eb="3">
      <t>ハンテイ</t>
    </rPh>
    <rPh sb="3" eb="4">
      <t>シャ</t>
    </rPh>
    <rPh sb="4" eb="5">
      <t>スウ</t>
    </rPh>
    <phoneticPr fontId="4"/>
  </si>
  <si>
    <t>陰性者数</t>
    <rPh sb="0" eb="2">
      <t>インセイ</t>
    </rPh>
    <rPh sb="2" eb="3">
      <t>シャ</t>
    </rPh>
    <rPh sb="3" eb="4">
      <t>スウ</t>
    </rPh>
    <phoneticPr fontId="4"/>
  </si>
  <si>
    <t>陽性者数</t>
    <rPh sb="0" eb="2">
      <t>ヨウセイ</t>
    </rPh>
    <rPh sb="2" eb="3">
      <t>シャ</t>
    </rPh>
    <rPh sb="3" eb="4">
      <t>スウ</t>
    </rPh>
    <phoneticPr fontId="4"/>
  </si>
  <si>
    <t>結核患者数</t>
    <rPh sb="0" eb="2">
      <t>ケッカク</t>
    </rPh>
    <rPh sb="2" eb="5">
      <t>カンジャスウ</t>
    </rPh>
    <phoneticPr fontId="4"/>
  </si>
  <si>
    <t>潜在性結核患者</t>
    <rPh sb="0" eb="3">
      <t>センザイセイ</t>
    </rPh>
    <rPh sb="3" eb="5">
      <t>ケッカク</t>
    </rPh>
    <rPh sb="5" eb="7">
      <t>カンジャ</t>
    </rPh>
    <phoneticPr fontId="4"/>
  </si>
  <si>
    <t>結核発病のおそれがあると診断された者</t>
    <rPh sb="0" eb="2">
      <t>ケッカク</t>
    </rPh>
    <rPh sb="2" eb="4">
      <t>ハツビョウ</t>
    </rPh>
    <rPh sb="12" eb="14">
      <t>シンダン</t>
    </rPh>
    <rPh sb="17" eb="18">
      <t>モノ</t>
    </rPh>
    <phoneticPr fontId="4"/>
  </si>
  <si>
    <t>市立函館保健所</t>
  </si>
  <si>
    <t>資料　結核関係事業実績報告</t>
    <rPh sb="0" eb="2">
      <t>シリョウ</t>
    </rPh>
    <rPh sb="3" eb="5">
      <t>ケッカク</t>
    </rPh>
    <rPh sb="5" eb="7">
      <t>カンケイ</t>
    </rPh>
    <rPh sb="7" eb="9">
      <t>ジギョウ</t>
    </rPh>
    <rPh sb="9" eb="11">
      <t>ジッセキ</t>
    </rPh>
    <rPh sb="11" eb="13">
      <t>ホウコク</t>
    </rPh>
    <phoneticPr fontId="4"/>
  </si>
  <si>
    <t>注　　札幌市・函館市・小樽市・旭川市の数は各市調べによる。</t>
    <rPh sb="0" eb="1">
      <t>チュウ</t>
    </rPh>
    <rPh sb="3" eb="6">
      <t>サッポロシ</t>
    </rPh>
    <rPh sb="7" eb="10">
      <t>ハコダテシ</t>
    </rPh>
    <rPh sb="11" eb="14">
      <t>オタルシ</t>
    </rPh>
    <rPh sb="15" eb="18">
      <t>アサヒカワシ</t>
    </rPh>
    <rPh sb="19" eb="20">
      <t>カズ</t>
    </rPh>
    <rPh sb="21" eb="23">
      <t>カクシ</t>
    </rPh>
    <rPh sb="23" eb="24">
      <t>シラ</t>
    </rPh>
    <phoneticPr fontId="4"/>
  </si>
  <si>
    <r>
      <t>第３３－２表　結核の接触者健康診断数（</t>
    </r>
    <r>
      <rPr>
        <sz val="9"/>
        <color indexed="8"/>
        <rFont val="メイリオ"/>
        <family val="3"/>
        <charset val="128"/>
      </rPr>
      <t>ＩＧＲＡ</t>
    </r>
    <r>
      <rPr>
        <sz val="9"/>
        <rFont val="メイリオ"/>
        <family val="3"/>
        <charset val="128"/>
      </rPr>
      <t>検査結果）</t>
    </r>
    <rPh sb="7" eb="9">
      <t>ケッカク</t>
    </rPh>
    <rPh sb="10" eb="13">
      <t>セッショクシャ</t>
    </rPh>
    <rPh sb="13" eb="15">
      <t>ケンコウ</t>
    </rPh>
    <rPh sb="15" eb="17">
      <t>シンダン</t>
    </rPh>
    <rPh sb="23" eb="25">
      <t>ケンサ</t>
    </rPh>
    <rPh sb="25" eb="27">
      <t>ケッカ</t>
    </rPh>
    <phoneticPr fontId="4"/>
  </si>
  <si>
    <r>
      <rPr>
        <sz val="9"/>
        <color indexed="8"/>
        <rFont val="メイリオ"/>
        <family val="3"/>
        <charset val="128"/>
      </rPr>
      <t>ＩＧＲＡ</t>
    </r>
    <r>
      <rPr>
        <sz val="9"/>
        <rFont val="メイリオ"/>
        <family val="3"/>
        <charset val="128"/>
      </rPr>
      <t>検査者数</t>
    </r>
    <rPh sb="4" eb="6">
      <t>ケンサ</t>
    </rPh>
    <rPh sb="6" eb="7">
      <t>シャ</t>
    </rPh>
    <rPh sb="7" eb="8">
      <t>スウ</t>
    </rPh>
    <phoneticPr fontId="4"/>
  </si>
  <si>
    <t>計</t>
    <rPh sb="0" eb="1">
      <t>ケイ</t>
    </rPh>
    <phoneticPr fontId="4"/>
  </si>
  <si>
    <t>判定保留</t>
    <rPh sb="0" eb="2">
      <t>ハンテイ</t>
    </rPh>
    <rPh sb="2" eb="4">
      <t>ホリュウ</t>
    </rPh>
    <phoneticPr fontId="4"/>
  </si>
  <si>
    <t>判定不可</t>
    <rPh sb="0" eb="2">
      <t>ハンテイ</t>
    </rPh>
    <rPh sb="2" eb="4">
      <t>フカ</t>
    </rPh>
    <phoneticPr fontId="4"/>
  </si>
  <si>
    <t>市立函館保健所</t>
    <rPh sb="0" eb="2">
      <t>シリツ</t>
    </rPh>
    <rPh sb="2" eb="4">
      <t>ハコダテ</t>
    </rPh>
    <rPh sb="4" eb="6">
      <t>ホケン</t>
    </rPh>
    <rPh sb="6" eb="7">
      <t>ショ</t>
    </rPh>
    <phoneticPr fontId="4"/>
  </si>
  <si>
    <t>江差保健所</t>
    <rPh sb="0" eb="2">
      <t>エサシ</t>
    </rPh>
    <rPh sb="2" eb="5">
      <t>ホケンショ</t>
    </rPh>
    <phoneticPr fontId="4"/>
  </si>
  <si>
    <t>注　札幌市・函館市・小樽市・旭川市の数は各市調べによる。</t>
    <rPh sb="0" eb="1">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</si>
</sst>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_);[Red]\(0\)"/>
    <numFmt numFmtId="178" formatCode="#,##0.0;[Red]\-#,##0.0"/>
    <numFmt numFmtId="179" formatCode="#,##0.0"/>
    <numFmt numFmtId="180" formatCode="#,##0_ ;[Red]\-#,##0\ "/>
  </numFmts>
  <fonts count="24" x14ac:knownFonts="1">
    <font>
      <sz val="11"/>
      <name val="ＭＳ Ｐゴシック"/>
      <family val="3"/>
      <charset val="128"/>
    </font>
    <font>
      <sz val="11"/>
      <name val="ＭＳ Ｐゴシック"/>
      <family val="3"/>
      <charset val="128"/>
    </font>
    <font>
      <sz val="9"/>
      <name val="メイリオ"/>
      <family val="3"/>
      <charset val="128"/>
    </font>
    <font>
      <sz val="6"/>
      <name val="游ゴシック"/>
      <family val="2"/>
      <charset val="128"/>
      <scheme val="minor"/>
    </font>
    <font>
      <sz val="6"/>
      <name val="ＭＳ Ｐゴシック"/>
      <family val="3"/>
      <charset val="128"/>
    </font>
    <font>
      <sz val="9"/>
      <color theme="1"/>
      <name val="メイリオ"/>
      <family val="3"/>
      <charset val="128"/>
    </font>
    <font>
      <sz val="11"/>
      <name val="ＭＳ 明朝"/>
      <family val="1"/>
      <charset val="128"/>
    </font>
    <font>
      <sz val="11"/>
      <name val="Arial"/>
      <family val="2"/>
    </font>
    <font>
      <sz val="11"/>
      <color theme="1"/>
      <name val="Arial"/>
      <family val="2"/>
    </font>
    <font>
      <sz val="11"/>
      <color theme="1"/>
      <name val="ＭＳ 明朝"/>
      <family val="1"/>
      <charset val="128"/>
    </font>
    <font>
      <b/>
      <sz val="11"/>
      <name val="ＭＳ 明朝"/>
      <family val="1"/>
      <charset val="128"/>
    </font>
    <font>
      <sz val="9"/>
      <name val="ＭＳ 明朝"/>
      <family val="1"/>
      <charset val="128"/>
    </font>
    <font>
      <b/>
      <sz val="9"/>
      <name val="ＭＳ 明朝"/>
      <family val="1"/>
      <charset val="128"/>
    </font>
    <font>
      <sz val="9"/>
      <name val="Arial"/>
      <family val="2"/>
    </font>
    <font>
      <sz val="10"/>
      <name val="メイリオ"/>
      <family val="3"/>
      <charset val="128"/>
    </font>
    <font>
      <u/>
      <sz val="9"/>
      <color indexed="36"/>
      <name val="Arial"/>
      <family val="2"/>
    </font>
    <font>
      <sz val="12"/>
      <name val="Arial"/>
      <family val="2"/>
    </font>
    <font>
      <sz val="11"/>
      <name val="メイリオ"/>
      <family val="3"/>
      <charset val="128"/>
    </font>
    <font>
      <sz val="11"/>
      <color theme="1"/>
      <name val="ＭＳ Ｐゴシック"/>
      <family val="3"/>
      <charset val="128"/>
    </font>
    <font>
      <b/>
      <sz val="11"/>
      <color theme="1"/>
      <name val="ＭＳ 明朝"/>
      <family val="1"/>
      <charset val="128"/>
    </font>
    <font>
      <sz val="9"/>
      <color theme="1"/>
      <name val="ＭＳ 明朝"/>
      <family val="1"/>
      <charset val="128"/>
    </font>
    <font>
      <sz val="9"/>
      <color indexed="8"/>
      <name val="メイリオ"/>
      <family val="3"/>
      <charset val="128"/>
    </font>
    <font>
      <strike/>
      <sz val="9"/>
      <color rgb="FFFF0000"/>
      <name val="メイリオ"/>
      <family val="3"/>
      <charset val="128"/>
    </font>
    <font>
      <sz val="9"/>
      <color indexed="10"/>
      <name val="メイリオ"/>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indexed="1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indexed="9"/>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64"/>
      </right>
      <top style="thin">
        <color indexed="64"/>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style="thin">
        <color indexed="8"/>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0"/>
  </cellStyleXfs>
  <cellXfs count="437">
    <xf numFmtId="0" fontId="0" fillId="0" borderId="0" xfId="0">
      <alignment vertical="center"/>
    </xf>
    <xf numFmtId="38" fontId="2" fillId="0" borderId="0" xfId="2" applyFont="1" applyBorder="1" applyAlignment="1">
      <alignment horizontal="left" vertical="center"/>
    </xf>
    <xf numFmtId="38" fontId="2" fillId="0" borderId="0" xfId="2" applyFont="1" applyFill="1" applyAlignment="1">
      <alignment horizontal="center"/>
    </xf>
    <xf numFmtId="38" fontId="2" fillId="0" borderId="0" xfId="2" applyFont="1" applyFill="1"/>
    <xf numFmtId="38" fontId="2" fillId="0" borderId="0" xfId="2" applyFont="1" applyFill="1" applyBorder="1" applyAlignment="1">
      <alignment horizontal="center"/>
    </xf>
    <xf numFmtId="38" fontId="2" fillId="0" borderId="1" xfId="2" applyFont="1" applyFill="1" applyBorder="1" applyAlignment="1">
      <alignment horizontal="center"/>
    </xf>
    <xf numFmtId="38" fontId="2" fillId="0" borderId="0" xfId="2" applyFont="1" applyFill="1" applyBorder="1"/>
    <xf numFmtId="38" fontId="2" fillId="0" borderId="1" xfId="2" applyFont="1" applyFill="1" applyBorder="1"/>
    <xf numFmtId="38" fontId="5" fillId="0" borderId="0" xfId="2" applyFont="1" applyFill="1" applyAlignment="1">
      <alignment horizontal="right"/>
    </xf>
    <xf numFmtId="38" fontId="2" fillId="0" borderId="0" xfId="2" applyFont="1"/>
    <xf numFmtId="38" fontId="6" fillId="0" borderId="0" xfId="2" applyFont="1"/>
    <xf numFmtId="38" fontId="2" fillId="0" borderId="2" xfId="2" applyFont="1" applyFill="1" applyBorder="1" applyAlignment="1">
      <alignment horizontal="left"/>
    </xf>
    <xf numFmtId="38" fontId="2" fillId="0" borderId="2" xfId="2" applyFont="1" applyFill="1" applyBorder="1" applyAlignment="1">
      <alignment horizontal="center" vertical="center"/>
    </xf>
    <xf numFmtId="38" fontId="2" fillId="0" borderId="2" xfId="2" applyFont="1" applyFill="1" applyBorder="1" applyAlignment="1">
      <alignment horizontal="center" vertical="center" wrapText="1"/>
    </xf>
    <xf numFmtId="38" fontId="2" fillId="0" borderId="3" xfId="2" applyFont="1" applyFill="1" applyBorder="1" applyAlignment="1">
      <alignment horizontal="center" vertical="center" wrapText="1"/>
    </xf>
    <xf numFmtId="38" fontId="2" fillId="0" borderId="4" xfId="2" applyFont="1" applyFill="1" applyBorder="1" applyAlignment="1">
      <alignment horizontal="center" vertical="center" wrapText="1"/>
    </xf>
    <xf numFmtId="38" fontId="2" fillId="0" borderId="2" xfId="2" applyFont="1" applyFill="1" applyBorder="1" applyAlignment="1">
      <alignment horizontal="center" vertical="center" wrapText="1" shrinkToFit="1"/>
    </xf>
    <xf numFmtId="38" fontId="2" fillId="0" borderId="3" xfId="2" applyFont="1" applyFill="1" applyBorder="1" applyAlignment="1">
      <alignment vertical="center"/>
    </xf>
    <xf numFmtId="38" fontId="2" fillId="0" borderId="5" xfId="2" applyFont="1" applyFill="1" applyBorder="1" applyAlignment="1">
      <alignment horizontal="center" vertical="center" wrapText="1"/>
    </xf>
    <xf numFmtId="38" fontId="6" fillId="0" borderId="0" xfId="2" applyFont="1" applyFill="1"/>
    <xf numFmtId="38" fontId="2" fillId="2" borderId="6" xfId="1" applyFont="1" applyFill="1" applyBorder="1" applyAlignment="1">
      <alignment horizontal="left" vertical="center"/>
    </xf>
    <xf numFmtId="38" fontId="2" fillId="3" borderId="2" xfId="1" applyFont="1" applyFill="1" applyBorder="1" applyAlignment="1">
      <alignment horizontal="right"/>
    </xf>
    <xf numFmtId="38" fontId="2" fillId="3" borderId="2" xfId="1" applyFont="1" applyFill="1" applyBorder="1" applyAlignment="1">
      <alignment horizontal="right" vertical="center"/>
    </xf>
    <xf numFmtId="38" fontId="2" fillId="3" borderId="3" xfId="1" applyFont="1" applyFill="1" applyBorder="1" applyAlignment="1">
      <alignment horizontal="right" vertical="center"/>
    </xf>
    <xf numFmtId="38" fontId="2" fillId="3" borderId="5" xfId="1" applyFont="1" applyFill="1" applyBorder="1" applyAlignment="1">
      <alignment horizontal="right" vertical="center"/>
    </xf>
    <xf numFmtId="38" fontId="2" fillId="0" borderId="0" xfId="1" applyFont="1" applyFill="1" applyBorder="1" applyAlignment="1"/>
    <xf numFmtId="38" fontId="7" fillId="4" borderId="0" xfId="1" applyFont="1" applyFill="1" applyAlignment="1"/>
    <xf numFmtId="38" fontId="2" fillId="5" borderId="2" xfId="1" applyFont="1" applyFill="1" applyBorder="1" applyAlignment="1">
      <alignment horizontal="left" vertical="center" wrapText="1"/>
    </xf>
    <xf numFmtId="38" fontId="2" fillId="5" borderId="2" xfId="1" applyFont="1" applyFill="1" applyBorder="1" applyAlignment="1">
      <alignment horizontal="right"/>
    </xf>
    <xf numFmtId="38" fontId="2" fillId="5" borderId="3" xfId="1" applyFont="1" applyFill="1" applyBorder="1" applyAlignment="1">
      <alignment horizontal="right"/>
    </xf>
    <xf numFmtId="38" fontId="2" fillId="5" borderId="5" xfId="1" applyFont="1" applyFill="1" applyBorder="1" applyAlignment="1">
      <alignment horizontal="right"/>
    </xf>
    <xf numFmtId="38" fontId="7" fillId="0" borderId="0" xfId="1" applyFont="1" applyFill="1" applyAlignment="1"/>
    <xf numFmtId="38" fontId="2" fillId="6" borderId="6" xfId="1" applyFont="1" applyFill="1" applyBorder="1" applyAlignment="1">
      <alignment horizontal="left" vertical="center"/>
    </xf>
    <xf numFmtId="38" fontId="2" fillId="6" borderId="2" xfId="1" applyFont="1" applyFill="1" applyBorder="1" applyAlignment="1">
      <alignment horizontal="right"/>
    </xf>
    <xf numFmtId="38" fontId="2" fillId="6" borderId="3" xfId="1" applyFont="1" applyFill="1" applyBorder="1" applyAlignment="1">
      <alignment horizontal="right"/>
    </xf>
    <xf numFmtId="38" fontId="2" fillId="6" borderId="5" xfId="1" applyFont="1" applyFill="1" applyBorder="1" applyAlignment="1">
      <alignment horizontal="right"/>
    </xf>
    <xf numFmtId="38" fontId="2" fillId="7" borderId="6" xfId="1" applyFont="1" applyFill="1" applyBorder="1" applyAlignment="1">
      <alignment horizontal="left" vertical="center"/>
    </xf>
    <xf numFmtId="38" fontId="2" fillId="7" borderId="2" xfId="1" applyFont="1" applyFill="1" applyBorder="1" applyAlignment="1">
      <alignment horizontal="right"/>
    </xf>
    <xf numFmtId="38" fontId="2" fillId="7" borderId="5" xfId="1" applyFont="1" applyFill="1" applyBorder="1" applyAlignment="1">
      <alignment horizontal="right"/>
    </xf>
    <xf numFmtId="38" fontId="2" fillId="7" borderId="7" xfId="1" applyFont="1" applyFill="1" applyBorder="1" applyAlignment="1">
      <alignment horizontal="left" vertical="center"/>
    </xf>
    <xf numFmtId="38" fontId="2" fillId="7" borderId="5" xfId="1" quotePrefix="1" applyFont="1" applyFill="1" applyBorder="1" applyAlignment="1">
      <alignment horizontal="right"/>
    </xf>
    <xf numFmtId="38" fontId="2" fillId="7" borderId="8" xfId="1" applyFont="1" applyFill="1" applyBorder="1" applyAlignment="1">
      <alignment horizontal="left" vertical="center"/>
    </xf>
    <xf numFmtId="38" fontId="2" fillId="6" borderId="2" xfId="1" applyFont="1" applyFill="1" applyBorder="1" applyAlignment="1">
      <alignment horizontal="left" vertical="center"/>
    </xf>
    <xf numFmtId="38" fontId="2" fillId="5" borderId="6" xfId="1" applyFont="1" applyFill="1" applyBorder="1" applyAlignment="1">
      <alignment horizontal="left" vertical="center" wrapText="1"/>
    </xf>
    <xf numFmtId="38" fontId="2" fillId="5" borderId="2" xfId="1" applyFont="1" applyFill="1" applyBorder="1" applyAlignment="1">
      <alignment horizontal="right" vertical="center"/>
    </xf>
    <xf numFmtId="38" fontId="2" fillId="5" borderId="9" xfId="1" applyFont="1" applyFill="1" applyBorder="1" applyAlignment="1">
      <alignment horizontal="right" vertical="center"/>
    </xf>
    <xf numFmtId="38" fontId="2" fillId="5" borderId="4" xfId="1" applyFont="1" applyFill="1" applyBorder="1" applyAlignment="1">
      <alignment horizontal="right" vertical="center"/>
    </xf>
    <xf numFmtId="38" fontId="2" fillId="0" borderId="0" xfId="1" applyFont="1" applyFill="1" applyBorder="1" applyAlignment="1">
      <alignment vertical="center"/>
    </xf>
    <xf numFmtId="38" fontId="7" fillId="0" borderId="0" xfId="1" applyFont="1" applyFill="1" applyAlignment="1">
      <alignment vertical="center"/>
    </xf>
    <xf numFmtId="38" fontId="2" fillId="7" borderId="3" xfId="1" applyFont="1" applyFill="1" applyBorder="1" applyAlignment="1">
      <alignment horizontal="right"/>
    </xf>
    <xf numFmtId="38" fontId="5" fillId="5" borderId="7" xfId="1" applyFont="1" applyFill="1" applyBorder="1" applyAlignment="1">
      <alignment horizontal="left" vertical="center" wrapText="1"/>
    </xf>
    <xf numFmtId="38" fontId="5" fillId="5" borderId="2" xfId="1" applyFont="1" applyFill="1" applyBorder="1" applyAlignment="1">
      <alignment horizontal="right" vertical="center"/>
    </xf>
    <xf numFmtId="38" fontId="5" fillId="5" borderId="3" xfId="1" applyFont="1" applyFill="1" applyBorder="1" applyAlignment="1">
      <alignment horizontal="right" vertical="center"/>
    </xf>
    <xf numFmtId="38" fontId="5" fillId="5" borderId="5" xfId="1" applyFont="1" applyFill="1" applyBorder="1" applyAlignment="1">
      <alignment horizontal="right" vertical="center"/>
    </xf>
    <xf numFmtId="38" fontId="5" fillId="0" borderId="0" xfId="1" applyFont="1" applyFill="1" applyBorder="1" applyAlignment="1"/>
    <xf numFmtId="38" fontId="8" fillId="0" borderId="0" xfId="1" applyFont="1" applyFill="1" applyAlignment="1"/>
    <xf numFmtId="38" fontId="5" fillId="6" borderId="6" xfId="1" applyFont="1" applyFill="1" applyBorder="1" applyAlignment="1">
      <alignment horizontal="left" vertical="center"/>
    </xf>
    <xf numFmtId="38" fontId="5" fillId="6" borderId="2" xfId="1" applyFont="1" applyFill="1" applyBorder="1" applyAlignment="1">
      <alignment horizontal="right" vertical="center"/>
    </xf>
    <xf numFmtId="38" fontId="5" fillId="6" borderId="9" xfId="1" applyFont="1" applyFill="1" applyBorder="1" applyAlignment="1">
      <alignment horizontal="right" vertical="center"/>
    </xf>
    <xf numFmtId="38" fontId="5" fillId="6" borderId="4" xfId="1" applyFont="1" applyFill="1" applyBorder="1" applyAlignment="1">
      <alignment horizontal="right" vertical="center"/>
    </xf>
    <xf numFmtId="38" fontId="5" fillId="7" borderId="6" xfId="1" applyFont="1" applyFill="1" applyBorder="1" applyAlignment="1">
      <alignment horizontal="left" vertical="center"/>
    </xf>
    <xf numFmtId="38" fontId="5" fillId="7" borderId="2" xfId="1" applyFont="1" applyFill="1" applyBorder="1" applyAlignment="1">
      <alignment horizontal="right" vertical="center"/>
    </xf>
    <xf numFmtId="38" fontId="5" fillId="7" borderId="5" xfId="1" applyFont="1" applyFill="1" applyBorder="1" applyAlignment="1">
      <alignment horizontal="right" vertical="center"/>
    </xf>
    <xf numFmtId="38" fontId="5" fillId="7" borderId="7" xfId="1" applyFont="1" applyFill="1" applyBorder="1" applyAlignment="1">
      <alignment horizontal="left" vertical="center"/>
    </xf>
    <xf numFmtId="38" fontId="5" fillId="7" borderId="3" xfId="1" applyFont="1" applyFill="1" applyBorder="1" applyAlignment="1">
      <alignment horizontal="right" vertical="center"/>
    </xf>
    <xf numFmtId="38" fontId="5" fillId="0" borderId="0" xfId="2" applyFont="1"/>
    <xf numFmtId="38" fontId="9" fillId="0" borderId="0" xfId="2" applyFont="1"/>
    <xf numFmtId="38" fontId="5" fillId="7" borderId="8" xfId="1" applyFont="1" applyFill="1" applyBorder="1" applyAlignment="1">
      <alignment horizontal="left" vertical="center"/>
    </xf>
    <xf numFmtId="38" fontId="2" fillId="0" borderId="0" xfId="2" applyFont="1" applyAlignment="1">
      <alignment horizontal="left"/>
    </xf>
    <xf numFmtId="38" fontId="2" fillId="0" borderId="0" xfId="2" applyFont="1" applyAlignment="1">
      <alignment horizontal="center"/>
    </xf>
    <xf numFmtId="38" fontId="10" fillId="0" borderId="0" xfId="2" applyFont="1" applyAlignment="1">
      <alignment horizontal="left"/>
    </xf>
    <xf numFmtId="38" fontId="10" fillId="0" borderId="0" xfId="2" applyFont="1" applyAlignment="1">
      <alignment horizontal="center"/>
    </xf>
    <xf numFmtId="38" fontId="10" fillId="0" borderId="0" xfId="2" applyFont="1" applyAlignment="1">
      <alignment horizontal="left" wrapText="1"/>
    </xf>
    <xf numFmtId="38" fontId="11" fillId="0" borderId="0" xfId="2" applyFont="1" applyBorder="1" applyAlignment="1">
      <alignment horizontal="left"/>
    </xf>
    <xf numFmtId="38" fontId="11" fillId="0" borderId="0" xfId="2" applyFont="1"/>
    <xf numFmtId="38" fontId="12" fillId="0" borderId="0" xfId="2" applyFont="1" applyAlignment="1">
      <alignment horizontal="center"/>
    </xf>
    <xf numFmtId="38" fontId="13" fillId="0" borderId="0" xfId="2" applyFont="1" applyAlignment="1">
      <alignment horizontal="left"/>
    </xf>
    <xf numFmtId="38" fontId="13" fillId="0" borderId="0" xfId="2" applyFont="1"/>
    <xf numFmtId="38" fontId="6" fillId="0" borderId="0" xfId="2" applyFont="1" applyFill="1" applyBorder="1"/>
    <xf numFmtId="38" fontId="2" fillId="2" borderId="6" xfId="1" applyFont="1" applyFill="1" applyBorder="1" applyAlignment="1">
      <alignment vertical="center"/>
    </xf>
    <xf numFmtId="38" fontId="2" fillId="2" borderId="2" xfId="1" applyFont="1" applyFill="1" applyBorder="1" applyAlignment="1">
      <alignment horizontal="right" vertical="center"/>
    </xf>
    <xf numFmtId="38" fontId="2" fillId="2" borderId="3" xfId="1" applyFont="1" applyFill="1" applyBorder="1" applyAlignment="1">
      <alignment horizontal="right" vertical="center"/>
    </xf>
    <xf numFmtId="38" fontId="2" fillId="2" borderId="5" xfId="1" applyFont="1" applyFill="1" applyBorder="1" applyAlignment="1">
      <alignment horizontal="right" vertical="center"/>
    </xf>
    <xf numFmtId="38" fontId="7" fillId="0" borderId="0" xfId="1" applyFont="1" applyBorder="1" applyAlignment="1"/>
    <xf numFmtId="38" fontId="7" fillId="0" borderId="0" xfId="1" applyFont="1" applyAlignment="1"/>
    <xf numFmtId="38" fontId="2" fillId="5" borderId="2" xfId="2" applyFont="1" applyFill="1" applyBorder="1" applyAlignment="1">
      <alignment horizontal="right" vertical="center"/>
    </xf>
    <xf numFmtId="38" fontId="2" fillId="5" borderId="3" xfId="2" applyFont="1" applyFill="1" applyBorder="1" applyAlignment="1">
      <alignment horizontal="right" vertical="center"/>
    </xf>
    <xf numFmtId="38" fontId="2" fillId="5" borderId="5" xfId="2" applyFont="1" applyFill="1" applyBorder="1" applyAlignment="1">
      <alignment horizontal="right" vertical="center"/>
    </xf>
    <xf numFmtId="38" fontId="7" fillId="0" borderId="0" xfId="1" applyFont="1" applyFill="1" applyBorder="1" applyAlignment="1"/>
    <xf numFmtId="38" fontId="2" fillId="7" borderId="6" xfId="1" applyFont="1" applyFill="1" applyBorder="1" applyAlignment="1">
      <alignment horizontal="right"/>
    </xf>
    <xf numFmtId="38" fontId="2" fillId="7" borderId="10" xfId="1" applyFont="1" applyFill="1" applyBorder="1" applyAlignment="1">
      <alignment horizontal="right"/>
    </xf>
    <xf numFmtId="38" fontId="2" fillId="7" borderId="7" xfId="1" applyFont="1" applyFill="1" applyBorder="1" applyAlignment="1">
      <alignment horizontal="right"/>
    </xf>
    <xf numFmtId="38" fontId="2" fillId="7" borderId="11" xfId="1" applyFont="1" applyFill="1" applyBorder="1" applyAlignment="1">
      <alignment horizontal="right"/>
    </xf>
    <xf numFmtId="38" fontId="2" fillId="7" borderId="8" xfId="1" applyFont="1" applyFill="1" applyBorder="1" applyAlignment="1">
      <alignment horizontal="right"/>
    </xf>
    <xf numFmtId="38" fontId="2" fillId="7" borderId="12" xfId="1" applyFont="1" applyFill="1" applyBorder="1" applyAlignment="1">
      <alignment horizontal="right"/>
    </xf>
    <xf numFmtId="38" fontId="2" fillId="6" borderId="8" xfId="1" applyFont="1" applyFill="1" applyBorder="1" applyAlignment="1">
      <alignment horizontal="right"/>
    </xf>
    <xf numFmtId="38" fontId="2" fillId="5" borderId="8" xfId="1" applyFont="1" applyFill="1" applyBorder="1" applyAlignment="1">
      <alignment horizontal="right" vertical="center"/>
    </xf>
    <xf numFmtId="38" fontId="2" fillId="5" borderId="13" xfId="1" applyFont="1" applyFill="1" applyBorder="1" applyAlignment="1">
      <alignment horizontal="right" vertical="center"/>
    </xf>
    <xf numFmtId="38" fontId="2" fillId="5" borderId="5" xfId="1" applyFont="1" applyFill="1" applyBorder="1" applyAlignment="1">
      <alignment horizontal="right" vertical="center"/>
    </xf>
    <xf numFmtId="38" fontId="2" fillId="6" borderId="9" xfId="1" applyFont="1" applyFill="1" applyBorder="1" applyAlignment="1">
      <alignment horizontal="right"/>
    </xf>
    <xf numFmtId="38" fontId="2" fillId="6" borderId="4" xfId="1" applyFont="1" applyFill="1" applyBorder="1" applyAlignment="1">
      <alignment horizontal="right"/>
    </xf>
    <xf numFmtId="38" fontId="2" fillId="7" borderId="14" xfId="1" applyFont="1" applyFill="1" applyBorder="1" applyAlignment="1">
      <alignment horizontal="right"/>
    </xf>
    <xf numFmtId="38" fontId="2" fillId="7" borderId="15" xfId="1" applyFont="1" applyFill="1" applyBorder="1" applyAlignment="1">
      <alignment horizontal="right"/>
    </xf>
    <xf numFmtId="38" fontId="2" fillId="7" borderId="13" xfId="1" applyFont="1" applyFill="1" applyBorder="1" applyAlignment="1">
      <alignment horizontal="right"/>
    </xf>
    <xf numFmtId="38" fontId="8" fillId="0" borderId="0" xfId="1" applyFont="1" applyFill="1" applyBorder="1" applyAlignment="1"/>
    <xf numFmtId="38" fontId="5" fillId="6" borderId="2" xfId="1" applyFont="1" applyFill="1" applyBorder="1" applyAlignment="1">
      <alignment horizontal="right"/>
    </xf>
    <xf numFmtId="38" fontId="5" fillId="6" borderId="9" xfId="1" applyFont="1" applyFill="1" applyBorder="1" applyAlignment="1">
      <alignment horizontal="right"/>
    </xf>
    <xf numFmtId="38" fontId="5" fillId="6" borderId="4" xfId="1" applyFont="1" applyFill="1" applyBorder="1" applyAlignment="1">
      <alignment horizontal="right"/>
    </xf>
    <xf numFmtId="38" fontId="5" fillId="7" borderId="6" xfId="1" applyFont="1" applyFill="1" applyBorder="1" applyAlignment="1">
      <alignment horizontal="right" vertical="center"/>
    </xf>
    <xf numFmtId="38" fontId="5" fillId="7" borderId="7" xfId="1" applyFont="1" applyFill="1" applyBorder="1" applyAlignment="1">
      <alignment horizontal="right" vertical="center"/>
    </xf>
    <xf numFmtId="38" fontId="5" fillId="7" borderId="14" xfId="1" applyFont="1" applyFill="1" applyBorder="1" applyAlignment="1">
      <alignment horizontal="right" vertical="center"/>
    </xf>
    <xf numFmtId="38" fontId="5" fillId="7" borderId="10" xfId="1" applyFont="1" applyFill="1" applyBorder="1" applyAlignment="1">
      <alignment horizontal="right" vertical="center"/>
    </xf>
    <xf numFmtId="38" fontId="8" fillId="0" borderId="0" xfId="1" applyFont="1" applyFill="1" applyBorder="1" applyAlignment="1">
      <alignment vertical="center"/>
    </xf>
    <xf numFmtId="38" fontId="8" fillId="0" borderId="0" xfId="1" applyFont="1" applyFill="1" applyAlignment="1">
      <alignment vertical="center"/>
    </xf>
    <xf numFmtId="38" fontId="5" fillId="7" borderId="15" xfId="1" applyFont="1" applyFill="1" applyBorder="1" applyAlignment="1">
      <alignment horizontal="right" vertical="center"/>
    </xf>
    <xf numFmtId="38" fontId="5" fillId="7" borderId="11" xfId="1" applyFont="1" applyFill="1" applyBorder="1" applyAlignment="1">
      <alignment horizontal="right" vertical="center"/>
    </xf>
    <xf numFmtId="38" fontId="9" fillId="0" borderId="0" xfId="2" applyFont="1" applyAlignment="1">
      <alignment vertical="center"/>
    </xf>
    <xf numFmtId="38" fontId="5" fillId="7" borderId="8" xfId="1" applyFont="1" applyFill="1" applyBorder="1" applyAlignment="1">
      <alignment horizontal="right" vertical="center"/>
    </xf>
    <xf numFmtId="38" fontId="5" fillId="7" borderId="13" xfId="1" applyFont="1" applyFill="1" applyBorder="1" applyAlignment="1">
      <alignment horizontal="right" vertical="center"/>
    </xf>
    <xf numFmtId="38" fontId="5" fillId="7" borderId="12" xfId="1" applyFont="1" applyFill="1" applyBorder="1" applyAlignment="1">
      <alignment horizontal="right" vertical="center"/>
    </xf>
    <xf numFmtId="38" fontId="14" fillId="0" borderId="0" xfId="2" applyFont="1" applyAlignment="1">
      <alignment horizontal="left"/>
    </xf>
    <xf numFmtId="38" fontId="14" fillId="0" borderId="0" xfId="2" applyFont="1" applyAlignment="1">
      <alignment horizontal="center"/>
    </xf>
    <xf numFmtId="38" fontId="14" fillId="0" borderId="0" xfId="2" applyFont="1"/>
    <xf numFmtId="38" fontId="11" fillId="0" borderId="0" xfId="2" applyFont="1" applyAlignment="1">
      <alignment horizontal="left"/>
    </xf>
    <xf numFmtId="38" fontId="2" fillId="0" borderId="1" xfId="2" applyFont="1" applyBorder="1" applyAlignment="1">
      <alignment horizontal="left" vertical="center"/>
    </xf>
    <xf numFmtId="38" fontId="2" fillId="0" borderId="0" xfId="2" applyFont="1" applyAlignment="1"/>
    <xf numFmtId="38" fontId="5" fillId="0" borderId="0" xfId="2" applyFont="1" applyAlignment="1">
      <alignment horizontal="right"/>
    </xf>
    <xf numFmtId="38" fontId="10" fillId="0" borderId="0" xfId="2" applyFont="1" applyBorder="1" applyAlignment="1">
      <alignment horizontal="right"/>
    </xf>
    <xf numFmtId="38" fontId="7" fillId="0" borderId="0" xfId="2" applyFont="1" applyBorder="1"/>
    <xf numFmtId="38" fontId="10" fillId="0" borderId="0" xfId="2" applyFont="1" applyAlignment="1"/>
    <xf numFmtId="38" fontId="7" fillId="0" borderId="0" xfId="2" applyFont="1"/>
    <xf numFmtId="38" fontId="2" fillId="0" borderId="6" xfId="2" applyFont="1" applyBorder="1" applyAlignment="1">
      <alignment horizontal="left" vertical="center" wrapText="1"/>
    </xf>
    <xf numFmtId="38" fontId="2" fillId="0" borderId="3" xfId="2" applyFont="1" applyBorder="1" applyAlignment="1">
      <alignment horizontal="center" vertical="center" wrapText="1"/>
    </xf>
    <xf numFmtId="38" fontId="2" fillId="0" borderId="16" xfId="2" applyFont="1" applyBorder="1" applyAlignment="1">
      <alignment horizontal="center" vertical="center" wrapText="1"/>
    </xf>
    <xf numFmtId="0" fontId="2" fillId="0" borderId="4" xfId="3" applyFont="1" applyBorder="1" applyAlignment="1">
      <alignment horizontal="center" vertical="center" wrapText="1"/>
    </xf>
    <xf numFmtId="38" fontId="2" fillId="0" borderId="6" xfId="2" applyFont="1" applyFill="1" applyBorder="1" applyAlignment="1">
      <alignment horizontal="center" vertical="center" wrapText="1"/>
    </xf>
    <xf numFmtId="38" fontId="10" fillId="0" borderId="15" xfId="2" applyFont="1" applyBorder="1" applyAlignment="1">
      <alignment horizontal="center" vertical="center" wrapText="1"/>
    </xf>
    <xf numFmtId="38" fontId="10" fillId="0" borderId="0" xfId="2" applyFont="1" applyBorder="1" applyAlignment="1">
      <alignment horizontal="center" vertical="center" wrapText="1"/>
    </xf>
    <xf numFmtId="38" fontId="2" fillId="0" borderId="7" xfId="2" applyFont="1" applyFill="1" applyBorder="1" applyAlignment="1">
      <alignment horizontal="left" vertical="center" wrapText="1"/>
    </xf>
    <xf numFmtId="38" fontId="2" fillId="0" borderId="2" xfId="2" applyFont="1" applyFill="1" applyBorder="1" applyAlignment="1">
      <alignment horizontal="center" vertical="center" wrapText="1"/>
    </xf>
    <xf numFmtId="0" fontId="2" fillId="0" borderId="7" xfId="3" applyFont="1" applyFill="1" applyBorder="1" applyAlignment="1">
      <alignment horizontal="center" vertical="center" wrapText="1"/>
    </xf>
    <xf numFmtId="38" fontId="7" fillId="0" borderId="0" xfId="2" applyFont="1" applyFill="1"/>
    <xf numFmtId="0" fontId="2" fillId="0" borderId="8" xfId="3" applyFont="1" applyFill="1" applyBorder="1" applyAlignment="1">
      <alignment horizontal="center" vertical="center" wrapText="1"/>
    </xf>
    <xf numFmtId="38" fontId="2" fillId="0" borderId="8" xfId="2" applyFont="1" applyFill="1" applyBorder="1" applyAlignment="1">
      <alignment horizontal="left" vertical="center" wrapText="1"/>
    </xf>
    <xf numFmtId="38" fontId="10" fillId="0" borderId="15" xfId="2" applyFont="1" applyFill="1" applyBorder="1" applyAlignment="1">
      <alignment horizontal="center" vertical="center" wrapText="1"/>
    </xf>
    <xf numFmtId="38" fontId="10" fillId="0" borderId="0" xfId="2" applyFont="1" applyFill="1" applyBorder="1" applyAlignment="1">
      <alignment horizontal="center" vertical="center" wrapText="1"/>
    </xf>
    <xf numFmtId="38" fontId="10" fillId="0" borderId="15" xfId="1" applyFont="1" applyFill="1" applyBorder="1" applyAlignment="1">
      <alignment horizontal="right" vertical="center"/>
    </xf>
    <xf numFmtId="38" fontId="10" fillId="0" borderId="0" xfId="1" applyFont="1" applyFill="1" applyBorder="1" applyAlignment="1">
      <alignment horizontal="right" vertical="center"/>
    </xf>
    <xf numFmtId="38" fontId="10" fillId="0" borderId="0" xfId="1" applyFont="1" applyBorder="1" applyAlignment="1">
      <alignment horizontal="right"/>
    </xf>
    <xf numFmtId="38" fontId="10" fillId="0" borderId="0" xfId="1" applyFont="1" applyAlignment="1">
      <alignment horizontal="right"/>
    </xf>
    <xf numFmtId="38" fontId="7" fillId="0" borderId="0" xfId="1" applyFont="1" applyAlignment="1">
      <alignment horizontal="right"/>
    </xf>
    <xf numFmtId="38" fontId="2" fillId="5" borderId="2" xfId="1" applyFont="1" applyFill="1" applyBorder="1" applyAlignment="1" applyProtection="1">
      <alignment horizontal="right" vertical="center"/>
    </xf>
    <xf numFmtId="38" fontId="10" fillId="0" borderId="0" xfId="1" applyFont="1" applyFill="1" applyBorder="1" applyAlignment="1"/>
    <xf numFmtId="38" fontId="10" fillId="0" borderId="0" xfId="1" applyFont="1" applyFill="1" applyAlignment="1"/>
    <xf numFmtId="38" fontId="2" fillId="8" borderId="6" xfId="1" applyFont="1" applyFill="1" applyBorder="1" applyAlignment="1">
      <alignment horizontal="left" vertical="center"/>
    </xf>
    <xf numFmtId="38" fontId="2" fillId="8" borderId="2" xfId="1" applyFont="1" applyFill="1" applyBorder="1" applyAlignment="1">
      <alignment horizontal="right" vertical="center"/>
    </xf>
    <xf numFmtId="38" fontId="10" fillId="0" borderId="15" xfId="1" applyFont="1" applyFill="1" applyBorder="1" applyAlignment="1">
      <alignment horizontal="right"/>
    </xf>
    <xf numFmtId="38" fontId="10" fillId="0" borderId="0" xfId="1" applyFont="1" applyFill="1" applyBorder="1" applyAlignment="1">
      <alignment horizontal="right"/>
    </xf>
    <xf numFmtId="38" fontId="10" fillId="0" borderId="0" xfId="1" applyFont="1" applyFill="1" applyBorder="1" applyAlignment="1">
      <alignment horizontal="center"/>
    </xf>
    <xf numFmtId="38" fontId="10" fillId="0" borderId="0" xfId="1" applyFont="1" applyFill="1" applyAlignment="1">
      <alignment horizontal="center"/>
    </xf>
    <xf numFmtId="38" fontId="2" fillId="7" borderId="6" xfId="1" applyFont="1" applyFill="1" applyBorder="1" applyAlignment="1">
      <alignment horizontal="right" vertical="center"/>
    </xf>
    <xf numFmtId="38" fontId="2" fillId="7" borderId="7" xfId="1" applyFont="1" applyFill="1" applyBorder="1" applyAlignment="1">
      <alignment horizontal="right" vertical="center"/>
    </xf>
    <xf numFmtId="38" fontId="2" fillId="8" borderId="2" xfId="1" applyFont="1" applyFill="1" applyBorder="1" applyAlignment="1">
      <alignment horizontal="left" vertical="center"/>
    </xf>
    <xf numFmtId="38" fontId="2" fillId="5" borderId="8" xfId="1" applyFont="1" applyFill="1" applyBorder="1" applyAlignment="1" applyProtection="1">
      <alignment horizontal="right" vertical="center"/>
    </xf>
    <xf numFmtId="38" fontId="2" fillId="5" borderId="7" xfId="1" applyFont="1" applyFill="1" applyBorder="1" applyAlignment="1">
      <alignment horizontal="left" vertical="center" wrapText="1"/>
    </xf>
    <xf numFmtId="38" fontId="5" fillId="8" borderId="2" xfId="1" applyFont="1" applyFill="1" applyBorder="1" applyAlignment="1">
      <alignment horizontal="right" vertical="center"/>
    </xf>
    <xf numFmtId="38" fontId="5" fillId="7" borderId="6" xfId="1" applyFont="1" applyFill="1" applyBorder="1" applyAlignment="1">
      <alignment horizontal="right"/>
    </xf>
    <xf numFmtId="38" fontId="5" fillId="7" borderId="7" xfId="1" applyFont="1" applyFill="1" applyBorder="1" applyAlignment="1">
      <alignment horizontal="right"/>
    </xf>
    <xf numFmtId="38" fontId="10" fillId="9" borderId="0" xfId="2" applyFont="1" applyFill="1" applyBorder="1" applyAlignment="1">
      <alignment horizontal="center"/>
    </xf>
    <xf numFmtId="38" fontId="5" fillId="7" borderId="8" xfId="1" applyFont="1" applyFill="1" applyBorder="1" applyAlignment="1">
      <alignment horizontal="right"/>
    </xf>
    <xf numFmtId="38" fontId="10" fillId="0" borderId="0" xfId="2" applyFont="1"/>
    <xf numFmtId="38" fontId="2" fillId="0" borderId="0" xfId="2" applyFont="1" applyFill="1" applyAlignment="1">
      <alignment horizontal="left"/>
    </xf>
    <xf numFmtId="38" fontId="17" fillId="0" borderId="1" xfId="2" applyFont="1" applyBorder="1" applyAlignment="1">
      <alignment horizontal="left" vertical="top"/>
    </xf>
    <xf numFmtId="38" fontId="17" fillId="0" borderId="0" xfId="2" applyFont="1" applyAlignment="1">
      <alignment vertical="top"/>
    </xf>
    <xf numFmtId="38" fontId="17" fillId="0" borderId="0" xfId="2" applyFont="1" applyAlignment="1">
      <alignment horizontal="right" vertical="top"/>
    </xf>
    <xf numFmtId="38" fontId="2" fillId="0" borderId="6" xfId="2" applyFont="1" applyBorder="1" applyAlignment="1">
      <alignment horizontal="left" vertical="center" wrapText="1"/>
    </xf>
    <xf numFmtId="38" fontId="2" fillId="0" borderId="6" xfId="2" applyFont="1" applyFill="1" applyBorder="1" applyAlignment="1">
      <alignment horizontal="center" vertical="center"/>
    </xf>
    <xf numFmtId="38" fontId="2" fillId="0" borderId="3" xfId="2" applyFont="1" applyFill="1" applyBorder="1" applyAlignment="1">
      <alignment horizontal="center" vertical="center" wrapText="1"/>
    </xf>
    <xf numFmtId="38" fontId="2" fillId="0" borderId="16" xfId="2" applyFont="1" applyFill="1" applyBorder="1" applyAlignment="1">
      <alignment horizontal="center" vertical="center" wrapText="1"/>
    </xf>
    <xf numFmtId="0" fontId="2" fillId="0" borderId="4" xfId="3" applyFont="1" applyFill="1" applyBorder="1" applyAlignment="1">
      <alignment horizontal="center" vertical="center" wrapText="1"/>
    </xf>
    <xf numFmtId="38" fontId="2" fillId="0" borderId="6" xfId="2" applyFont="1" applyBorder="1" applyAlignment="1">
      <alignment horizontal="center" vertical="center" wrapText="1"/>
    </xf>
    <xf numFmtId="0" fontId="0" fillId="0" borderId="7" xfId="0" applyBorder="1" applyAlignment="1">
      <alignment horizontal="left" vertical="center" wrapText="1"/>
    </xf>
    <xf numFmtId="0" fontId="2" fillId="0" borderId="7" xfId="3" applyFont="1" applyFill="1" applyBorder="1" applyAlignment="1">
      <alignment horizontal="center" vertical="center"/>
    </xf>
    <xf numFmtId="38" fontId="2" fillId="0" borderId="7" xfId="2" applyFont="1" applyBorder="1" applyAlignment="1">
      <alignment horizontal="center" vertical="center" wrapText="1"/>
    </xf>
    <xf numFmtId="0" fontId="0" fillId="0" borderId="8" xfId="0" applyBorder="1" applyAlignment="1">
      <alignment horizontal="left" vertical="center" wrapText="1"/>
    </xf>
    <xf numFmtId="0" fontId="2" fillId="0" borderId="8" xfId="3" applyFont="1" applyFill="1" applyBorder="1" applyAlignment="1">
      <alignment horizontal="center" vertical="center"/>
    </xf>
    <xf numFmtId="38" fontId="2" fillId="0" borderId="8" xfId="2" applyFont="1" applyBorder="1" applyAlignment="1">
      <alignment horizontal="center" vertical="center" wrapText="1"/>
    </xf>
    <xf numFmtId="38" fontId="2" fillId="0" borderId="2" xfId="2" applyFont="1" applyBorder="1" applyAlignment="1">
      <alignment horizontal="center" vertical="center" wrapText="1"/>
    </xf>
    <xf numFmtId="38" fontId="2" fillId="8" borderId="2" xfId="1" applyFont="1" applyFill="1" applyBorder="1" applyAlignment="1">
      <alignment horizontal="right"/>
    </xf>
    <xf numFmtId="38" fontId="5" fillId="5" borderId="8" xfId="1" applyFont="1" applyFill="1" applyBorder="1" applyAlignment="1" applyProtection="1">
      <alignment horizontal="right" vertical="center"/>
    </xf>
    <xf numFmtId="0" fontId="18" fillId="0" borderId="0" xfId="0" applyFont="1">
      <alignment vertical="center"/>
    </xf>
    <xf numFmtId="38" fontId="2" fillId="9" borderId="0" xfId="2" applyFont="1" applyFill="1" applyBorder="1" applyAlignment="1">
      <alignment horizontal="left"/>
    </xf>
    <xf numFmtId="38" fontId="2" fillId="9" borderId="0" xfId="2" applyFont="1" applyFill="1" applyBorder="1" applyAlignment="1">
      <alignment horizontal="center"/>
    </xf>
    <xf numFmtId="38" fontId="2" fillId="9" borderId="0" xfId="2" applyFont="1" applyFill="1" applyAlignment="1">
      <alignment horizontal="left"/>
    </xf>
    <xf numFmtId="38" fontId="2" fillId="0" borderId="0" xfId="2" applyFont="1" applyFill="1" applyAlignment="1">
      <alignment horizontal="left" vertical="center"/>
    </xf>
    <xf numFmtId="176" fontId="2" fillId="0" borderId="0" xfId="2" applyNumberFormat="1" applyFont="1" applyAlignment="1"/>
    <xf numFmtId="38" fontId="5" fillId="0" borderId="0" xfId="1" applyFont="1" applyFill="1" applyAlignment="1">
      <alignment horizontal="right"/>
    </xf>
    <xf numFmtId="0" fontId="6" fillId="0" borderId="0" xfId="3" applyFont="1"/>
    <xf numFmtId="177" fontId="2" fillId="0" borderId="6" xfId="3" applyNumberFormat="1" applyFont="1" applyBorder="1" applyAlignment="1">
      <alignment horizontal="left" vertical="center" wrapText="1"/>
    </xf>
    <xf numFmtId="177" fontId="2" fillId="0" borderId="6" xfId="3" applyNumberFormat="1" applyFont="1" applyBorder="1" applyAlignment="1">
      <alignment horizontal="center" vertical="center" wrapText="1"/>
    </xf>
    <xf numFmtId="38" fontId="2" fillId="0" borderId="17" xfId="2" applyFont="1" applyBorder="1" applyAlignment="1">
      <alignment horizontal="center" vertical="center" wrapText="1"/>
    </xf>
    <xf numFmtId="38" fontId="2" fillId="0" borderId="18" xfId="2" applyFont="1" applyBorder="1" applyAlignment="1">
      <alignment horizontal="center" vertical="center" wrapText="1"/>
    </xf>
    <xf numFmtId="176" fontId="2" fillId="0" borderId="19" xfId="2" applyNumberFormat="1" applyFont="1" applyFill="1" applyBorder="1" applyAlignment="1">
      <alignment horizontal="center" vertical="center"/>
    </xf>
    <xf numFmtId="38" fontId="2" fillId="0" borderId="20" xfId="2" applyFont="1" applyBorder="1" applyAlignment="1">
      <alignment horizontal="center" vertical="center"/>
    </xf>
    <xf numFmtId="38" fontId="2" fillId="0" borderId="21" xfId="2" applyFont="1" applyBorder="1" applyAlignment="1">
      <alignment horizontal="center" vertical="center"/>
    </xf>
    <xf numFmtId="178" fontId="2" fillId="0" borderId="6" xfId="2" applyNumberFormat="1" applyFont="1" applyFill="1" applyBorder="1" applyAlignment="1">
      <alignment horizontal="center" vertical="center" wrapText="1"/>
    </xf>
    <xf numFmtId="38" fontId="2" fillId="0" borderId="7" xfId="2" applyFont="1" applyBorder="1" applyAlignment="1">
      <alignment horizontal="left"/>
    </xf>
    <xf numFmtId="0" fontId="2" fillId="0" borderId="7" xfId="3" applyFont="1" applyBorder="1" applyAlignment="1">
      <alignment horizontal="center" vertical="center"/>
    </xf>
    <xf numFmtId="0" fontId="2" fillId="0" borderId="15" xfId="3" applyFont="1" applyBorder="1" applyAlignment="1">
      <alignment horizontal="center" vertical="center" wrapText="1"/>
    </xf>
    <xf numFmtId="0" fontId="2" fillId="0" borderId="22" xfId="3" applyFont="1" applyBorder="1" applyAlignment="1">
      <alignment horizontal="center" vertical="center" wrapText="1"/>
    </xf>
    <xf numFmtId="176" fontId="2" fillId="0" borderId="0" xfId="2" applyNumberFormat="1" applyFont="1" applyFill="1" applyBorder="1" applyAlignment="1">
      <alignment horizontal="center" vertical="center"/>
    </xf>
    <xf numFmtId="0" fontId="2" fillId="0" borderId="7" xfId="3" applyFont="1" applyBorder="1" applyAlignment="1">
      <alignment horizontal="center" vertical="center" wrapText="1"/>
    </xf>
    <xf numFmtId="38" fontId="2" fillId="0" borderId="23" xfId="2" applyFont="1" applyBorder="1" applyAlignment="1">
      <alignment horizontal="center" vertical="center"/>
    </xf>
    <xf numFmtId="38" fontId="2" fillId="0" borderId="24" xfId="2" applyFont="1" applyBorder="1" applyAlignment="1">
      <alignment horizontal="center" vertical="center" wrapText="1"/>
    </xf>
    <xf numFmtId="178" fontId="2" fillId="0" borderId="7" xfId="2" applyNumberFormat="1" applyFont="1" applyFill="1" applyBorder="1" applyAlignment="1">
      <alignment horizontal="center" vertical="center"/>
    </xf>
    <xf numFmtId="38" fontId="2" fillId="0" borderId="8" xfId="2" applyFont="1" applyBorder="1" applyAlignment="1">
      <alignment horizontal="left" wrapText="1"/>
    </xf>
    <xf numFmtId="38" fontId="2" fillId="0" borderId="25" xfId="2" applyFont="1" applyBorder="1" applyAlignment="1">
      <alignment horizontal="center" vertical="center" wrapText="1"/>
    </xf>
    <xf numFmtId="38" fontId="2" fillId="0" borderId="26" xfId="2" applyFont="1" applyBorder="1" applyAlignment="1">
      <alignment horizontal="center" vertical="center"/>
    </xf>
    <xf numFmtId="176" fontId="2" fillId="0" borderId="26" xfId="2" applyNumberFormat="1" applyFont="1" applyFill="1" applyBorder="1" applyAlignment="1">
      <alignment horizontal="center" vertical="center"/>
    </xf>
    <xf numFmtId="38" fontId="2" fillId="0" borderId="13" xfId="2" applyFont="1" applyBorder="1" applyAlignment="1">
      <alignment horizontal="center" vertical="center"/>
    </xf>
    <xf numFmtId="38" fontId="2" fillId="0" borderId="27" xfId="2" applyFont="1" applyBorder="1" applyAlignment="1">
      <alignment horizontal="center" vertical="center" wrapText="1"/>
    </xf>
    <xf numFmtId="178" fontId="2" fillId="0" borderId="8" xfId="2" applyNumberFormat="1" applyFont="1" applyFill="1" applyBorder="1" applyAlignment="1">
      <alignment horizontal="center" vertical="center" wrapText="1"/>
    </xf>
    <xf numFmtId="38" fontId="2" fillId="2" borderId="13" xfId="1" applyFont="1" applyFill="1" applyBorder="1" applyAlignment="1">
      <alignment horizontal="left" vertical="center"/>
    </xf>
    <xf numFmtId="38" fontId="2" fillId="2" borderId="13" xfId="1" applyNumberFormat="1" applyFont="1" applyFill="1" applyBorder="1" applyAlignment="1">
      <alignment horizontal="right" vertical="center"/>
    </xf>
    <xf numFmtId="38" fontId="2" fillId="2" borderId="2" xfId="0" applyNumberFormat="1" applyFont="1" applyFill="1" applyBorder="1" applyAlignment="1">
      <alignment horizontal="right" vertical="center"/>
    </xf>
    <xf numFmtId="38" fontId="2" fillId="2" borderId="8" xfId="0" applyNumberFormat="1" applyFont="1" applyFill="1" applyBorder="1" applyAlignment="1">
      <alignment horizontal="right" vertical="center"/>
    </xf>
    <xf numFmtId="178" fontId="2" fillId="2" borderId="2" xfId="1" applyNumberFormat="1" applyFont="1" applyFill="1" applyBorder="1" applyAlignment="1">
      <alignment horizontal="right" vertical="center"/>
    </xf>
    <xf numFmtId="3" fontId="2" fillId="0" borderId="15" xfId="0" applyNumberFormat="1" applyFont="1" applyFill="1" applyBorder="1" applyAlignment="1">
      <alignment horizontal="right" vertical="center"/>
    </xf>
    <xf numFmtId="38" fontId="10" fillId="0" borderId="0" xfId="1" applyFont="1" applyBorder="1" applyAlignment="1"/>
    <xf numFmtId="38" fontId="10" fillId="0" borderId="0" xfId="1" applyFont="1" applyAlignment="1"/>
    <xf numFmtId="0" fontId="7" fillId="0" borderId="0" xfId="0" applyFont="1">
      <alignment vertical="center"/>
    </xf>
    <xf numFmtId="178" fontId="2" fillId="5" borderId="2" xfId="1" applyNumberFormat="1" applyFont="1" applyFill="1" applyBorder="1" applyAlignment="1">
      <alignment horizontal="right" vertical="center"/>
    </xf>
    <xf numFmtId="38" fontId="2" fillId="0" borderId="0" xfId="1" applyFont="1" applyFill="1" applyAlignment="1"/>
    <xf numFmtId="0" fontId="7" fillId="0" borderId="0" xfId="0" applyFont="1" applyFill="1">
      <alignment vertical="center"/>
    </xf>
    <xf numFmtId="178" fontId="2" fillId="8" borderId="2" xfId="1" applyNumberFormat="1" applyFont="1" applyFill="1" applyBorder="1" applyAlignment="1">
      <alignment horizontal="right" vertical="center"/>
    </xf>
    <xf numFmtId="38" fontId="2" fillId="7" borderId="28" xfId="1" applyFont="1" applyFill="1" applyBorder="1" applyAlignment="1">
      <alignment horizontal="right" vertical="center"/>
    </xf>
    <xf numFmtId="178" fontId="2" fillId="7" borderId="6" xfId="1" applyNumberFormat="1" applyFont="1" applyFill="1" applyBorder="1" applyAlignment="1">
      <alignment horizontal="right" vertical="center"/>
    </xf>
    <xf numFmtId="178" fontId="2" fillId="7" borderId="7" xfId="1" applyNumberFormat="1" applyFont="1" applyFill="1" applyBorder="1" applyAlignment="1">
      <alignment horizontal="right" vertical="center"/>
    </xf>
    <xf numFmtId="38" fontId="2" fillId="7" borderId="28" xfId="1" applyFont="1" applyFill="1" applyBorder="1" applyAlignment="1">
      <alignment horizontal="right"/>
    </xf>
    <xf numFmtId="38" fontId="2" fillId="7" borderId="29" xfId="1" applyFont="1" applyFill="1" applyBorder="1" applyAlignment="1">
      <alignment horizontal="right"/>
    </xf>
    <xf numFmtId="178" fontId="2" fillId="7" borderId="8" xfId="1" applyNumberFormat="1" applyFont="1" applyFill="1" applyBorder="1" applyAlignment="1">
      <alignment horizontal="right" vertical="center"/>
    </xf>
    <xf numFmtId="38" fontId="2" fillId="8" borderId="8" xfId="1" applyFont="1" applyFill="1" applyBorder="1" applyAlignment="1">
      <alignment horizontal="left" vertical="center"/>
    </xf>
    <xf numFmtId="38" fontId="2" fillId="8" borderId="8" xfId="1" applyFont="1" applyFill="1" applyBorder="1" applyAlignment="1">
      <alignment horizontal="right" vertical="center"/>
    </xf>
    <xf numFmtId="38" fontId="2" fillId="8" borderId="29" xfId="1" applyFont="1" applyFill="1" applyBorder="1" applyAlignment="1">
      <alignment horizontal="right" vertical="center"/>
    </xf>
    <xf numFmtId="178" fontId="2" fillId="5" borderId="8" xfId="1" applyNumberFormat="1" applyFont="1" applyFill="1" applyBorder="1" applyAlignment="1">
      <alignment horizontal="right" vertical="center"/>
    </xf>
    <xf numFmtId="178" fontId="2" fillId="8" borderId="8" xfId="1" applyNumberFormat="1" applyFont="1" applyFill="1" applyBorder="1" applyAlignment="1">
      <alignment horizontal="right" vertical="center"/>
    </xf>
    <xf numFmtId="38" fontId="2" fillId="5" borderId="8" xfId="1" applyFont="1" applyFill="1" applyBorder="1" applyAlignment="1">
      <alignment horizontal="left" vertical="center" wrapText="1"/>
    </xf>
    <xf numFmtId="38" fontId="5" fillId="5" borderId="8" xfId="1" applyFont="1" applyFill="1" applyBorder="1" applyAlignment="1">
      <alignment horizontal="left" vertical="center" wrapText="1"/>
    </xf>
    <xf numFmtId="38" fontId="5" fillId="5" borderId="8" xfId="1" applyFont="1" applyFill="1" applyBorder="1" applyAlignment="1">
      <alignment horizontal="right" vertical="center"/>
    </xf>
    <xf numFmtId="38" fontId="5" fillId="0" borderId="0" xfId="1" applyFont="1" applyFill="1" applyAlignment="1"/>
    <xf numFmtId="38" fontId="19" fillId="0" borderId="0" xfId="1" applyFont="1" applyFill="1" applyAlignment="1"/>
    <xf numFmtId="0" fontId="8" fillId="0" borderId="0" xfId="0" applyFont="1" applyFill="1">
      <alignment vertical="center"/>
    </xf>
    <xf numFmtId="178" fontId="5" fillId="7" borderId="6" xfId="1" applyNumberFormat="1" applyFont="1" applyFill="1" applyBorder="1" applyAlignment="1">
      <alignment horizontal="right" vertical="center"/>
    </xf>
    <xf numFmtId="178" fontId="5" fillId="7" borderId="7" xfId="1" applyNumberFormat="1" applyFont="1" applyFill="1" applyBorder="1" applyAlignment="1">
      <alignment horizontal="right" vertical="center"/>
    </xf>
    <xf numFmtId="178" fontId="5" fillId="7" borderId="8" xfId="1" applyNumberFormat="1" applyFont="1" applyFill="1" applyBorder="1" applyAlignment="1">
      <alignment horizontal="right" vertical="center"/>
    </xf>
    <xf numFmtId="38" fontId="2" fillId="0" borderId="0" xfId="2" applyFont="1" applyBorder="1" applyAlignment="1">
      <alignment horizontal="left"/>
    </xf>
    <xf numFmtId="38" fontId="2" fillId="0" borderId="0" xfId="2" applyFont="1" applyBorder="1" applyAlignment="1">
      <alignment vertical="center"/>
    </xf>
    <xf numFmtId="176" fontId="2" fillId="0" borderId="0" xfId="2" applyNumberFormat="1" applyFont="1" applyBorder="1" applyAlignment="1">
      <alignment vertical="center"/>
    </xf>
    <xf numFmtId="178" fontId="2" fillId="0" borderId="0" xfId="2" applyNumberFormat="1" applyFont="1" applyBorder="1" applyAlignment="1">
      <alignment vertical="center"/>
    </xf>
    <xf numFmtId="176" fontId="10" fillId="0" borderId="0" xfId="2" applyNumberFormat="1" applyFont="1" applyAlignment="1"/>
    <xf numFmtId="178" fontId="10" fillId="0" borderId="0" xfId="2" applyNumberFormat="1" applyFont="1" applyAlignment="1"/>
    <xf numFmtId="0" fontId="10" fillId="0" borderId="0" xfId="3" applyFont="1" applyAlignment="1">
      <alignment horizontal="left"/>
    </xf>
    <xf numFmtId="0" fontId="10" fillId="0" borderId="0" xfId="3" applyFont="1"/>
    <xf numFmtId="176" fontId="10" fillId="0" borderId="0" xfId="2" applyNumberFormat="1" applyFont="1"/>
    <xf numFmtId="178" fontId="10" fillId="0" borderId="0" xfId="2" applyNumberFormat="1" applyFont="1"/>
    <xf numFmtId="0" fontId="11" fillId="0" borderId="0" xfId="3" applyFont="1" applyAlignment="1">
      <alignment horizontal="left"/>
    </xf>
    <xf numFmtId="0" fontId="11" fillId="0" borderId="0" xfId="3" applyFont="1"/>
    <xf numFmtId="176" fontId="11" fillId="0" borderId="0" xfId="2" applyNumberFormat="1" applyFont="1"/>
    <xf numFmtId="178" fontId="11" fillId="0" borderId="0" xfId="2" applyNumberFormat="1" applyFont="1"/>
    <xf numFmtId="38" fontId="11" fillId="0" borderId="0" xfId="2" applyFont="1" applyFill="1"/>
    <xf numFmtId="0" fontId="13" fillId="0" borderId="0" xfId="3" applyFont="1" applyAlignment="1">
      <alignment horizontal="left"/>
    </xf>
    <xf numFmtId="0" fontId="13" fillId="0" borderId="0" xfId="3" applyFont="1"/>
    <xf numFmtId="176" fontId="13" fillId="0" borderId="0" xfId="2" applyNumberFormat="1" applyFont="1"/>
    <xf numFmtId="178" fontId="13" fillId="0" borderId="0" xfId="2" applyNumberFormat="1" applyFont="1"/>
    <xf numFmtId="38" fontId="5" fillId="0" borderId="1" xfId="2" applyFont="1" applyBorder="1" applyAlignment="1">
      <alignment horizontal="left"/>
    </xf>
    <xf numFmtId="38" fontId="2" fillId="0" borderId="1" xfId="2" applyFont="1" applyBorder="1" applyAlignment="1">
      <alignment horizontal="left"/>
    </xf>
    <xf numFmtId="38" fontId="5" fillId="0" borderId="1" xfId="2" applyFont="1" applyBorder="1" applyAlignment="1">
      <alignment horizontal="right"/>
    </xf>
    <xf numFmtId="38" fontId="2" fillId="0" borderId="6" xfId="2" applyFont="1" applyBorder="1" applyAlignment="1">
      <alignment horizontal="left"/>
    </xf>
    <xf numFmtId="38" fontId="2" fillId="0" borderId="3" xfId="2" applyFont="1" applyBorder="1" applyAlignment="1">
      <alignment horizontal="center"/>
    </xf>
    <xf numFmtId="38" fontId="2" fillId="0" borderId="4" xfId="2" applyFont="1" applyBorder="1" applyAlignment="1">
      <alignment horizontal="center"/>
    </xf>
    <xf numFmtId="38" fontId="2" fillId="0" borderId="16" xfId="2" applyFont="1" applyBorder="1" applyAlignment="1">
      <alignment horizontal="center"/>
    </xf>
    <xf numFmtId="38" fontId="2" fillId="9" borderId="2" xfId="2" applyFont="1" applyFill="1" applyBorder="1" applyAlignment="1">
      <alignment horizontal="center" vertical="center"/>
    </xf>
    <xf numFmtId="38" fontId="2" fillId="9" borderId="14" xfId="2" applyFont="1" applyFill="1" applyBorder="1" applyAlignment="1">
      <alignment horizontal="center" vertical="center"/>
    </xf>
    <xf numFmtId="38" fontId="2" fillId="9" borderId="30" xfId="2" applyFont="1" applyFill="1" applyBorder="1" applyAlignment="1">
      <alignment horizontal="center" vertical="center"/>
    </xf>
    <xf numFmtId="38" fontId="2" fillId="9" borderId="14" xfId="2" applyFont="1" applyFill="1" applyBorder="1" applyAlignment="1">
      <alignment horizontal="center" vertical="center" wrapText="1"/>
    </xf>
    <xf numFmtId="38" fontId="2" fillId="9" borderId="30" xfId="2" applyFont="1" applyFill="1" applyBorder="1" applyAlignment="1">
      <alignment horizontal="center" vertical="center" wrapText="1"/>
    </xf>
    <xf numFmtId="38" fontId="2" fillId="0" borderId="8" xfId="2" applyFont="1" applyBorder="1" applyAlignment="1">
      <alignment horizontal="center" wrapText="1"/>
    </xf>
    <xf numFmtId="0" fontId="2" fillId="0" borderId="8" xfId="3" applyFont="1" applyBorder="1" applyAlignment="1">
      <alignment horizontal="center" vertical="center"/>
    </xf>
    <xf numFmtId="38" fontId="2" fillId="9" borderId="8" xfId="2" applyFont="1" applyFill="1" applyBorder="1" applyAlignment="1">
      <alignment horizontal="center" vertical="center" wrapText="1"/>
    </xf>
    <xf numFmtId="0" fontId="2" fillId="0" borderId="2" xfId="3" applyFont="1" applyBorder="1" applyAlignment="1">
      <alignment horizontal="center" vertical="center" wrapText="1"/>
    </xf>
    <xf numFmtId="0" fontId="2" fillId="0" borderId="8" xfId="3" applyFont="1" applyBorder="1" applyAlignment="1">
      <alignment horizontal="left" vertical="center" wrapText="1"/>
    </xf>
    <xf numFmtId="3" fontId="2" fillId="2" borderId="2" xfId="1" applyNumberFormat="1" applyFont="1" applyFill="1" applyBorder="1" applyAlignment="1">
      <alignment horizontal="right" vertical="center"/>
    </xf>
    <xf numFmtId="38" fontId="10" fillId="9" borderId="0" xfId="1" applyFont="1" applyFill="1" applyAlignment="1"/>
    <xf numFmtId="38" fontId="2" fillId="5" borderId="13" xfId="1" applyFont="1" applyFill="1" applyBorder="1" applyAlignment="1">
      <alignment horizontal="left" vertical="center" wrapText="1"/>
    </xf>
    <xf numFmtId="38" fontId="2" fillId="8" borderId="13" xfId="1" applyFont="1" applyFill="1" applyBorder="1" applyAlignment="1">
      <alignment horizontal="left" vertical="center"/>
    </xf>
    <xf numFmtId="3" fontId="2" fillId="8" borderId="2" xfId="1" applyNumberFormat="1" applyFont="1" applyFill="1" applyBorder="1" applyAlignment="1">
      <alignment horizontal="right" vertical="center"/>
    </xf>
    <xf numFmtId="38" fontId="2" fillId="7" borderId="2" xfId="1" applyFont="1" applyFill="1" applyBorder="1" applyAlignment="1">
      <alignment horizontal="left" vertical="center"/>
    </xf>
    <xf numFmtId="38" fontId="2" fillId="7" borderId="2" xfId="1" applyFont="1" applyFill="1" applyBorder="1" applyAlignment="1">
      <alignment horizontal="right" vertical="center"/>
    </xf>
    <xf numFmtId="3" fontId="2" fillId="7" borderId="2" xfId="1" applyNumberFormat="1" applyFont="1" applyFill="1" applyBorder="1" applyAlignment="1">
      <alignment horizontal="right" vertical="center"/>
    </xf>
    <xf numFmtId="38" fontId="5" fillId="5" borderId="2" xfId="1" applyFont="1" applyFill="1" applyBorder="1" applyAlignment="1">
      <alignment horizontal="left" vertical="center" wrapText="1"/>
    </xf>
    <xf numFmtId="38" fontId="8" fillId="0" borderId="0" xfId="2" applyFont="1"/>
    <xf numFmtId="3" fontId="5" fillId="8" borderId="2" xfId="1" applyNumberFormat="1" applyFont="1" applyFill="1" applyBorder="1" applyAlignment="1">
      <alignment horizontal="right" vertical="center"/>
    </xf>
    <xf numFmtId="38" fontId="2" fillId="0" borderId="31" xfId="2" applyFont="1" applyFill="1" applyBorder="1" applyAlignment="1">
      <alignment horizontal="left" vertical="center" wrapText="1"/>
    </xf>
    <xf numFmtId="38" fontId="2" fillId="0" borderId="0" xfId="2" applyFont="1" applyFill="1" applyBorder="1" applyAlignment="1">
      <alignment horizontal="left" vertical="center"/>
    </xf>
    <xf numFmtId="38" fontId="2" fillId="0" borderId="0" xfId="2" applyFont="1" applyFill="1" applyBorder="1" applyAlignment="1"/>
    <xf numFmtId="179" fontId="2" fillId="0" borderId="0" xfId="2" applyNumberFormat="1" applyFont="1" applyFill="1"/>
    <xf numFmtId="179" fontId="13" fillId="0" borderId="0" xfId="2" applyNumberFormat="1" applyFont="1"/>
    <xf numFmtId="38" fontId="5" fillId="0" borderId="0" xfId="2" applyFont="1" applyBorder="1" applyAlignment="1"/>
    <xf numFmtId="38" fontId="5" fillId="0" borderId="0" xfId="2" applyFont="1" applyBorder="1" applyAlignment="1">
      <alignment horizontal="center" vertical="center"/>
    </xf>
    <xf numFmtId="178" fontId="5" fillId="0" borderId="0" xfId="2" applyNumberFormat="1" applyFont="1" applyBorder="1" applyAlignment="1">
      <alignment horizontal="center" vertical="center"/>
    </xf>
    <xf numFmtId="38" fontId="5" fillId="0" borderId="0" xfId="2" applyFont="1" applyAlignment="1">
      <alignment vertical="center"/>
    </xf>
    <xf numFmtId="38" fontId="2" fillId="0" borderId="14" xfId="2" applyFont="1" applyFill="1" applyBorder="1" applyAlignment="1">
      <alignment horizontal="left"/>
    </xf>
    <xf numFmtId="38" fontId="5" fillId="0" borderId="6" xfId="2" applyFont="1" applyFill="1" applyBorder="1" applyAlignment="1">
      <alignment horizontal="center" vertical="center"/>
    </xf>
    <xf numFmtId="178" fontId="5" fillId="0" borderId="6" xfId="2" applyNumberFormat="1" applyFont="1" applyFill="1" applyBorder="1" applyAlignment="1">
      <alignment horizontal="center" vertical="center"/>
    </xf>
    <xf numFmtId="38" fontId="5" fillId="0" borderId="3" xfId="2" applyFont="1" applyFill="1" applyBorder="1" applyAlignment="1">
      <alignment horizontal="center" vertical="center"/>
    </xf>
    <xf numFmtId="38" fontId="5" fillId="0" borderId="16" xfId="2" applyFont="1" applyFill="1" applyBorder="1" applyAlignment="1">
      <alignment horizontal="center" vertical="center"/>
    </xf>
    <xf numFmtId="0" fontId="5" fillId="0" borderId="4" xfId="3" applyFont="1" applyFill="1" applyBorder="1" applyAlignment="1">
      <alignment vertical="center"/>
    </xf>
    <xf numFmtId="38" fontId="9" fillId="0" borderId="0" xfId="2" applyFont="1" applyFill="1"/>
    <xf numFmtId="38" fontId="2" fillId="0" borderId="15" xfId="2" applyFont="1" applyFill="1" applyBorder="1" applyAlignment="1">
      <alignment horizontal="left" vertical="center"/>
    </xf>
    <xf numFmtId="38" fontId="5" fillId="0" borderId="7" xfId="2" applyFont="1" applyFill="1" applyBorder="1" applyAlignment="1">
      <alignment horizontal="center" vertical="center"/>
    </xf>
    <xf numFmtId="178" fontId="5" fillId="0" borderId="7" xfId="2" applyNumberFormat="1" applyFont="1" applyFill="1" applyBorder="1" applyAlignment="1">
      <alignment horizontal="center" vertical="center"/>
    </xf>
    <xf numFmtId="38" fontId="5" fillId="0" borderId="4" xfId="2" applyFont="1" applyFill="1" applyBorder="1" applyAlignment="1">
      <alignment horizontal="center" vertical="center"/>
    </xf>
    <xf numFmtId="38" fontId="5" fillId="0" borderId="2" xfId="2" applyFont="1" applyFill="1" applyBorder="1" applyAlignment="1">
      <alignment horizontal="center" vertical="center"/>
    </xf>
    <xf numFmtId="38" fontId="2" fillId="0" borderId="13" xfId="2" applyFont="1" applyFill="1" applyBorder="1" applyAlignment="1">
      <alignment horizontal="left" vertical="center" wrapText="1"/>
    </xf>
    <xf numFmtId="38" fontId="5" fillId="0" borderId="8" xfId="2" applyFont="1" applyFill="1" applyBorder="1" applyAlignment="1">
      <alignment horizontal="center" vertical="center"/>
    </xf>
    <xf numFmtId="178" fontId="5" fillId="0" borderId="8" xfId="2" applyNumberFormat="1" applyFont="1" applyFill="1" applyBorder="1" applyAlignment="1">
      <alignment horizontal="center" vertical="center"/>
    </xf>
    <xf numFmtId="0" fontId="5" fillId="0" borderId="8" xfId="3" applyFont="1" applyFill="1" applyBorder="1" applyAlignment="1">
      <alignment horizontal="center" vertical="center"/>
    </xf>
    <xf numFmtId="38" fontId="2" fillId="2" borderId="15" xfId="2" applyFont="1" applyFill="1" applyBorder="1" applyAlignment="1">
      <alignment horizontal="left" vertical="center"/>
    </xf>
    <xf numFmtId="38" fontId="5" fillId="2" borderId="2" xfId="2" applyFont="1" applyFill="1" applyBorder="1" applyAlignment="1">
      <alignment horizontal="right" vertical="center"/>
    </xf>
    <xf numFmtId="178" fontId="5" fillId="2" borderId="2" xfId="2" applyNumberFormat="1" applyFont="1" applyFill="1" applyBorder="1" applyAlignment="1">
      <alignment horizontal="right" vertical="center"/>
    </xf>
    <xf numFmtId="38" fontId="9" fillId="0" borderId="0" xfId="2" applyFont="1" applyBorder="1"/>
    <xf numFmtId="38" fontId="5" fillId="5" borderId="2" xfId="2" applyFont="1" applyFill="1" applyBorder="1" applyAlignment="1">
      <alignment horizontal="right" vertical="center"/>
    </xf>
    <xf numFmtId="38" fontId="5" fillId="5" borderId="2" xfId="2" applyFont="1" applyFill="1" applyBorder="1" applyAlignment="1" applyProtection="1">
      <alignment horizontal="right" vertical="center"/>
    </xf>
    <xf numFmtId="178" fontId="5" fillId="5" borderId="2" xfId="2" applyNumberFormat="1" applyFont="1" applyFill="1" applyBorder="1" applyAlignment="1">
      <alignment horizontal="right" vertical="center"/>
    </xf>
    <xf numFmtId="38" fontId="2" fillId="8" borderId="2" xfId="2" applyFont="1" applyFill="1" applyBorder="1" applyAlignment="1">
      <alignment horizontal="left" vertical="center"/>
    </xf>
    <xf numFmtId="38" fontId="5" fillId="8" borderId="2" xfId="2" applyFont="1" applyFill="1" applyBorder="1" applyAlignment="1">
      <alignment horizontal="right" vertical="center"/>
    </xf>
    <xf numFmtId="38" fontId="2" fillId="7" borderId="2" xfId="2" applyFont="1" applyFill="1" applyBorder="1" applyAlignment="1">
      <alignment horizontal="left" vertical="center"/>
    </xf>
    <xf numFmtId="38" fontId="5" fillId="7" borderId="2" xfId="2" applyFont="1" applyFill="1" applyBorder="1" applyAlignment="1">
      <alignment horizontal="right" vertical="center"/>
    </xf>
    <xf numFmtId="38" fontId="5" fillId="7" borderId="2" xfId="2" applyFont="1" applyFill="1" applyBorder="1" applyAlignment="1" applyProtection="1">
      <alignment horizontal="right" vertical="center"/>
    </xf>
    <xf numFmtId="178" fontId="5" fillId="7" borderId="2" xfId="2" applyNumberFormat="1" applyFont="1" applyFill="1" applyBorder="1" applyAlignment="1">
      <alignment horizontal="right" vertical="center"/>
    </xf>
    <xf numFmtId="0" fontId="19" fillId="0" borderId="0" xfId="3" applyFont="1"/>
    <xf numFmtId="0" fontId="10" fillId="0" borderId="0" xfId="3" applyFont="1" applyBorder="1"/>
    <xf numFmtId="38" fontId="2" fillId="5" borderId="2" xfId="2" applyFont="1" applyFill="1" applyBorder="1" applyAlignment="1">
      <alignment horizontal="left" vertical="center" wrapText="1"/>
    </xf>
    <xf numFmtId="178" fontId="5" fillId="5" borderId="2" xfId="2" applyNumberFormat="1" applyFont="1" applyFill="1" applyBorder="1" applyAlignment="1">
      <alignment horizontal="right"/>
    </xf>
    <xf numFmtId="38" fontId="5" fillId="5" borderId="2" xfId="2" applyFont="1" applyFill="1" applyBorder="1" applyAlignment="1">
      <alignment horizontal="right"/>
    </xf>
    <xf numFmtId="38" fontId="19" fillId="0" borderId="0" xfId="2" applyFont="1"/>
    <xf numFmtId="178" fontId="19" fillId="0" borderId="0" xfId="2" applyNumberFormat="1" applyFont="1"/>
    <xf numFmtId="38" fontId="20" fillId="0" borderId="0" xfId="2" applyFont="1"/>
    <xf numFmtId="178" fontId="20" fillId="0" borderId="0" xfId="2" applyNumberFormat="1" applyFont="1"/>
    <xf numFmtId="38" fontId="2" fillId="0" borderId="0" xfId="2" applyFont="1" applyAlignment="1">
      <alignment horizontal="center" vertical="center"/>
    </xf>
    <xf numFmtId="38" fontId="2" fillId="0" borderId="0" xfId="2" applyFont="1" applyAlignment="1">
      <alignment horizontal="right" vertical="center"/>
    </xf>
    <xf numFmtId="38" fontId="2" fillId="0" borderId="0" xfId="1" applyFont="1" applyFill="1" applyAlignment="1">
      <alignment horizontal="right"/>
    </xf>
    <xf numFmtId="38" fontId="2" fillId="0" borderId="6" xfId="2" applyFont="1" applyFill="1" applyBorder="1" applyAlignment="1">
      <alignment horizontal="left"/>
    </xf>
    <xf numFmtId="38" fontId="2" fillId="0" borderId="32" xfId="2" applyFont="1" applyFill="1" applyBorder="1" applyAlignment="1">
      <alignment horizontal="center" vertical="center"/>
    </xf>
    <xf numFmtId="38" fontId="2" fillId="0" borderId="33" xfId="2" applyNumberFormat="1" applyFont="1" applyFill="1" applyBorder="1" applyAlignment="1">
      <alignment horizontal="center" vertical="center"/>
    </xf>
    <xf numFmtId="178" fontId="2" fillId="0" borderId="31" xfId="2" applyNumberFormat="1" applyFont="1" applyFill="1" applyBorder="1" applyAlignment="1">
      <alignment horizontal="center" vertical="center"/>
    </xf>
    <xf numFmtId="178" fontId="2" fillId="0" borderId="3" xfId="2" applyNumberFormat="1" applyFont="1" applyFill="1" applyBorder="1" applyAlignment="1">
      <alignment horizontal="center" vertical="center"/>
    </xf>
    <xf numFmtId="178" fontId="2" fillId="0" borderId="16" xfId="2" applyNumberFormat="1" applyFont="1" applyFill="1" applyBorder="1" applyAlignment="1">
      <alignment horizontal="center" vertical="center"/>
    </xf>
    <xf numFmtId="178" fontId="2" fillId="0" borderId="4" xfId="2" applyNumberFormat="1" applyFont="1" applyFill="1" applyBorder="1" applyAlignment="1">
      <alignment horizontal="center" vertical="center"/>
    </xf>
    <xf numFmtId="38" fontId="2" fillId="0" borderId="2" xfId="2" applyFont="1" applyFill="1" applyBorder="1" applyAlignment="1">
      <alignment horizontal="center" vertical="center"/>
    </xf>
    <xf numFmtId="38" fontId="2" fillId="0" borderId="7" xfId="2" applyFont="1" applyFill="1" applyBorder="1" applyAlignment="1">
      <alignment horizontal="left" vertical="center"/>
    </xf>
    <xf numFmtId="38" fontId="2" fillId="0" borderId="34" xfId="2" applyFont="1" applyFill="1" applyBorder="1" applyAlignment="1">
      <alignment horizontal="center" vertical="center"/>
    </xf>
    <xf numFmtId="38" fontId="2" fillId="0" borderId="35" xfId="2" applyNumberFormat="1" applyFont="1" applyFill="1" applyBorder="1" applyAlignment="1">
      <alignment horizontal="center" vertical="center"/>
    </xf>
    <xf numFmtId="178" fontId="2" fillId="0" borderId="0" xfId="2" applyNumberFormat="1" applyFont="1" applyFill="1" applyBorder="1" applyAlignment="1">
      <alignment horizontal="center" vertical="center"/>
    </xf>
    <xf numFmtId="178" fontId="2" fillId="0" borderId="6" xfId="2" applyNumberFormat="1" applyFont="1" applyFill="1" applyBorder="1" applyAlignment="1">
      <alignment horizontal="center" vertical="center" wrapText="1"/>
    </xf>
    <xf numFmtId="38" fontId="2" fillId="0" borderId="8" xfId="2" applyFont="1" applyFill="1" applyBorder="1" applyAlignment="1">
      <alignment horizontal="center" vertical="center" wrapText="1"/>
    </xf>
    <xf numFmtId="38" fontId="2" fillId="0" borderId="36" xfId="2" applyFont="1" applyFill="1" applyBorder="1" applyAlignment="1">
      <alignment horizontal="center" vertical="center" wrapText="1"/>
    </xf>
    <xf numFmtId="38" fontId="2" fillId="0" borderId="33" xfId="2" applyFont="1" applyFill="1" applyBorder="1" applyAlignment="1">
      <alignment horizontal="left" vertical="center" wrapText="1"/>
    </xf>
    <xf numFmtId="38" fontId="2" fillId="0" borderId="8" xfId="2" applyFont="1" applyFill="1" applyBorder="1" applyAlignment="1">
      <alignment horizontal="left" vertical="center"/>
    </xf>
    <xf numFmtId="38" fontId="2" fillId="0" borderId="8" xfId="2" applyFont="1" applyFill="1" applyBorder="1" applyAlignment="1">
      <alignment horizontal="center" vertical="center"/>
    </xf>
    <xf numFmtId="38" fontId="2" fillId="0" borderId="8" xfId="2" applyNumberFormat="1" applyFont="1" applyFill="1" applyBorder="1" applyAlignment="1">
      <alignment horizontal="center" vertical="center"/>
    </xf>
    <xf numFmtId="178" fontId="2" fillId="0" borderId="8" xfId="2" applyNumberFormat="1" applyFont="1" applyFill="1" applyBorder="1" applyAlignment="1">
      <alignment horizontal="center" vertical="center"/>
    </xf>
    <xf numFmtId="178" fontId="2" fillId="0" borderId="8" xfId="2" applyNumberFormat="1" applyFont="1" applyFill="1" applyBorder="1" applyAlignment="1">
      <alignment horizontal="center" vertical="center" wrapText="1"/>
    </xf>
    <xf numFmtId="38" fontId="2" fillId="0" borderId="25" xfId="2" applyFont="1" applyFill="1" applyBorder="1" applyAlignment="1">
      <alignment horizontal="center" vertical="center" wrapText="1"/>
    </xf>
    <xf numFmtId="0" fontId="2" fillId="0" borderId="37" xfId="3" applyFont="1" applyFill="1" applyBorder="1" applyAlignment="1">
      <alignment horizontal="left" vertical="center" wrapText="1"/>
    </xf>
    <xf numFmtId="38" fontId="2" fillId="2" borderId="2" xfId="2" applyFont="1" applyFill="1" applyBorder="1" applyAlignment="1">
      <alignment vertical="center"/>
    </xf>
    <xf numFmtId="178" fontId="2" fillId="2" borderId="2" xfId="2" applyNumberFormat="1" applyFont="1" applyFill="1" applyBorder="1" applyAlignment="1">
      <alignment horizontal="right" vertical="center"/>
    </xf>
    <xf numFmtId="38" fontId="2" fillId="2" borderId="2" xfId="2" applyFont="1" applyFill="1" applyBorder="1" applyAlignment="1">
      <alignment horizontal="right" vertical="center"/>
    </xf>
    <xf numFmtId="38" fontId="6" fillId="0" borderId="0" xfId="2" applyFont="1" applyBorder="1"/>
    <xf numFmtId="178" fontId="2" fillId="5" borderId="2" xfId="2" applyNumberFormat="1" applyFont="1" applyFill="1" applyBorder="1" applyAlignment="1">
      <alignment horizontal="right" vertical="center"/>
    </xf>
    <xf numFmtId="38" fontId="2" fillId="8" borderId="2" xfId="2" applyFont="1" applyFill="1" applyBorder="1" applyAlignment="1">
      <alignment horizontal="right" vertical="center"/>
    </xf>
    <xf numFmtId="38" fontId="2" fillId="8" borderId="2" xfId="2" applyFont="1" applyFill="1" applyBorder="1" applyAlignment="1" applyProtection="1">
      <alignment horizontal="right" vertical="center"/>
    </xf>
    <xf numFmtId="178" fontId="2" fillId="8" borderId="2" xfId="2" applyNumberFormat="1" applyFont="1" applyFill="1" applyBorder="1" applyAlignment="1">
      <alignment horizontal="right" vertical="center"/>
    </xf>
    <xf numFmtId="38" fontId="2" fillId="8" borderId="2" xfId="2" applyNumberFormat="1" applyFont="1" applyFill="1" applyBorder="1" applyAlignment="1">
      <alignment horizontal="right" vertical="center"/>
    </xf>
    <xf numFmtId="38" fontId="2" fillId="8" borderId="2" xfId="2" applyFont="1" applyFill="1" applyBorder="1" applyAlignment="1">
      <alignment horizontal="right" vertical="center" wrapText="1"/>
    </xf>
    <xf numFmtId="38" fontId="2" fillId="7" borderId="2" xfId="2" applyFont="1" applyFill="1" applyBorder="1" applyAlignment="1">
      <alignment horizontal="right" vertical="center"/>
    </xf>
    <xf numFmtId="38" fontId="2" fillId="7" borderId="2" xfId="2" applyFont="1" applyFill="1" applyBorder="1" applyAlignment="1" applyProtection="1">
      <alignment horizontal="right" vertical="center"/>
    </xf>
    <xf numFmtId="178" fontId="2" fillId="7" borderId="2" xfId="2" applyNumberFormat="1" applyFont="1" applyFill="1" applyBorder="1" applyAlignment="1">
      <alignment horizontal="right" vertical="center"/>
    </xf>
    <xf numFmtId="38" fontId="2" fillId="7" borderId="2" xfId="2" applyNumberFormat="1" applyFont="1" applyFill="1" applyBorder="1" applyAlignment="1">
      <alignment horizontal="right"/>
    </xf>
    <xf numFmtId="38" fontId="2" fillId="7" borderId="2" xfId="2" applyNumberFormat="1" applyFont="1" applyFill="1" applyBorder="1" applyAlignment="1">
      <alignment horizontal="right" vertical="center"/>
    </xf>
    <xf numFmtId="38" fontId="5" fillId="5" borderId="2" xfId="2" applyFont="1" applyFill="1" applyBorder="1" applyAlignment="1">
      <alignment horizontal="left" vertical="center" wrapText="1"/>
    </xf>
    <xf numFmtId="0" fontId="19" fillId="0" borderId="0" xfId="3" applyFont="1" applyBorder="1"/>
    <xf numFmtId="38" fontId="5" fillId="8" borderId="2" xfId="2" applyFont="1" applyFill="1" applyBorder="1" applyAlignment="1">
      <alignment horizontal="left" vertical="center"/>
    </xf>
    <xf numFmtId="180" fontId="5" fillId="8" borderId="2" xfId="2" applyNumberFormat="1" applyFont="1" applyFill="1" applyBorder="1" applyAlignment="1">
      <alignment horizontal="right"/>
    </xf>
    <xf numFmtId="38" fontId="5" fillId="0" borderId="0" xfId="2" applyFont="1" applyAlignment="1">
      <alignment horizontal="left" vertical="center"/>
    </xf>
    <xf numFmtId="38" fontId="19" fillId="0" borderId="0" xfId="2" applyFont="1" applyAlignment="1">
      <alignment horizontal="right" vertical="center"/>
    </xf>
    <xf numFmtId="38" fontId="19" fillId="0" borderId="0" xfId="2" applyNumberFormat="1" applyFont="1" applyAlignment="1">
      <alignment horizontal="right" vertical="center"/>
    </xf>
    <xf numFmtId="178" fontId="19" fillId="0" borderId="0" xfId="2" applyNumberFormat="1" applyFont="1" applyAlignment="1">
      <alignment horizontal="right" vertical="center"/>
    </xf>
    <xf numFmtId="0" fontId="2" fillId="0" borderId="0" xfId="3" applyFont="1" applyAlignment="1">
      <alignment horizontal="left"/>
    </xf>
    <xf numFmtId="38" fontId="10" fillId="0" borderId="0" xfId="2" applyFont="1" applyAlignment="1">
      <alignment horizontal="right" vertical="center"/>
    </xf>
    <xf numFmtId="38" fontId="10" fillId="0" borderId="0" xfId="2" applyNumberFormat="1" applyFont="1" applyAlignment="1">
      <alignment horizontal="right" vertical="center"/>
    </xf>
    <xf numFmtId="178" fontId="10" fillId="0" borderId="0" xfId="2" applyNumberFormat="1" applyFont="1" applyAlignment="1">
      <alignment horizontal="right" vertical="center"/>
    </xf>
    <xf numFmtId="38" fontId="10" fillId="0" borderId="0" xfId="2" applyFont="1" applyAlignment="1">
      <alignment horizontal="left" vertical="center"/>
    </xf>
    <xf numFmtId="38" fontId="10" fillId="0" borderId="0" xfId="2" applyNumberFormat="1" applyFont="1" applyAlignment="1"/>
    <xf numFmtId="38" fontId="12" fillId="0" borderId="0" xfId="2" applyFont="1" applyAlignment="1">
      <alignment horizontal="left" vertical="center"/>
    </xf>
    <xf numFmtId="38" fontId="12" fillId="0" borderId="0" xfId="2" applyFont="1" applyAlignment="1"/>
    <xf numFmtId="38" fontId="12" fillId="0" borderId="0" xfId="2" applyNumberFormat="1" applyFont="1" applyAlignment="1"/>
    <xf numFmtId="178" fontId="12" fillId="0" borderId="0" xfId="2" applyNumberFormat="1" applyFont="1" applyAlignment="1"/>
    <xf numFmtId="38" fontId="13" fillId="0" borderId="0" xfId="2" applyNumberFormat="1" applyFont="1"/>
    <xf numFmtId="38" fontId="5" fillId="0" borderId="0" xfId="2" applyFont="1" applyAlignment="1">
      <alignment horizontal="center" vertical="center"/>
    </xf>
    <xf numFmtId="38" fontId="2" fillId="0" borderId="0" xfId="2" applyFont="1" applyAlignment="1">
      <alignment horizontal="right"/>
    </xf>
    <xf numFmtId="38" fontId="2" fillId="0" borderId="6" xfId="2" applyFont="1" applyFill="1" applyBorder="1" applyAlignment="1">
      <alignment vertical="center"/>
    </xf>
    <xf numFmtId="38" fontId="2" fillId="0" borderId="3" xfId="2" applyFont="1" applyFill="1" applyBorder="1" applyAlignment="1">
      <alignment horizontal="center" vertical="center"/>
    </xf>
    <xf numFmtId="38" fontId="2" fillId="0" borderId="16" xfId="2" applyFont="1" applyFill="1" applyBorder="1" applyAlignment="1">
      <alignment horizontal="center" vertical="center"/>
    </xf>
    <xf numFmtId="38" fontId="2" fillId="0" borderId="4" xfId="2" applyFont="1" applyFill="1" applyBorder="1" applyAlignment="1">
      <alignment horizontal="center" vertical="center"/>
    </xf>
    <xf numFmtId="178" fontId="2" fillId="0" borderId="0" xfId="2" applyNumberFormat="1" applyFont="1" applyFill="1" applyBorder="1" applyAlignment="1">
      <alignment vertical="center"/>
    </xf>
    <xf numFmtId="38" fontId="2" fillId="0" borderId="0" xfId="2" applyFont="1" applyFill="1" applyBorder="1" applyAlignment="1">
      <alignment horizontal="center" vertical="center"/>
    </xf>
    <xf numFmtId="0" fontId="0" fillId="0" borderId="7" xfId="0" applyBorder="1" applyAlignment="1">
      <alignment vertical="center"/>
    </xf>
    <xf numFmtId="178" fontId="2" fillId="0" borderId="0" xfId="2" applyNumberFormat="1" applyFont="1" applyFill="1" applyBorder="1" applyAlignment="1">
      <alignment horizontal="center" vertical="center" wrapText="1"/>
    </xf>
    <xf numFmtId="38" fontId="2" fillId="0" borderId="0" xfId="2" applyFont="1" applyFill="1" applyBorder="1" applyAlignment="1">
      <alignment horizontal="center" vertical="center" wrapText="1"/>
    </xf>
    <xf numFmtId="38" fontId="2" fillId="0" borderId="0" xfId="2" applyFont="1" applyFill="1" applyBorder="1" applyAlignment="1">
      <alignment horizontal="left" vertical="center" wrapText="1"/>
    </xf>
    <xf numFmtId="38" fontId="2" fillId="2" borderId="2" xfId="1" applyFont="1" applyFill="1" applyBorder="1" applyAlignment="1">
      <alignment horizontal="left" vertical="center"/>
    </xf>
    <xf numFmtId="178" fontId="2" fillId="0" borderId="0" xfId="2" applyNumberFormat="1" applyFont="1" applyBorder="1" applyAlignment="1">
      <alignment horizontal="right" vertical="center"/>
    </xf>
    <xf numFmtId="38" fontId="2" fillId="0" borderId="0" xfId="2" applyFont="1" applyBorder="1" applyAlignment="1">
      <alignment horizontal="right" vertical="center"/>
    </xf>
    <xf numFmtId="0" fontId="2" fillId="0" borderId="0" xfId="3" applyFont="1"/>
    <xf numFmtId="38" fontId="2" fillId="6" borderId="2" xfId="2" applyFont="1" applyFill="1" applyBorder="1" applyAlignment="1">
      <alignment horizontal="left" vertical="center"/>
    </xf>
    <xf numFmtId="38" fontId="2" fillId="6" borderId="2" xfId="1" applyFont="1" applyFill="1" applyBorder="1" applyAlignment="1">
      <alignment horizontal="right" vertical="center"/>
    </xf>
    <xf numFmtId="0" fontId="22" fillId="0" borderId="0" xfId="3" applyFont="1" applyAlignment="1">
      <alignment horizontal="left"/>
    </xf>
    <xf numFmtId="0" fontId="2" fillId="0" borderId="0" xfId="3" applyFont="1" applyAlignment="1">
      <alignment horizontal="center"/>
    </xf>
    <xf numFmtId="38" fontId="2" fillId="6" borderId="2" xfId="2" applyFont="1" applyFill="1" applyBorder="1" applyAlignment="1">
      <alignment horizontal="right" vertical="center"/>
    </xf>
    <xf numFmtId="178" fontId="2" fillId="0" borderId="0" xfId="2" applyNumberFormat="1" applyFont="1" applyAlignment="1">
      <alignment horizontal="right" vertical="center"/>
    </xf>
    <xf numFmtId="38" fontId="5" fillId="6" borderId="2" xfId="2" applyFont="1" applyFill="1" applyBorder="1" applyAlignment="1">
      <alignment horizontal="right" vertical="center"/>
    </xf>
    <xf numFmtId="38" fontId="2" fillId="0" borderId="0" xfId="2" applyFont="1" applyAlignment="1">
      <alignment horizontal="left" vertical="center"/>
    </xf>
    <xf numFmtId="38" fontId="2" fillId="0" borderId="0" xfId="2" applyNumberFormat="1" applyFont="1" applyBorder="1" applyAlignment="1">
      <alignment horizontal="right" vertical="center"/>
    </xf>
    <xf numFmtId="0" fontId="2" fillId="0" borderId="0" xfId="3" applyFont="1" applyFill="1"/>
    <xf numFmtId="0" fontId="23" fillId="0" borderId="0" xfId="3" applyFont="1" applyAlignment="1">
      <alignment horizontal="left"/>
    </xf>
    <xf numFmtId="38" fontId="2" fillId="0" borderId="0" xfId="2" applyNumberFormat="1" applyFont="1" applyAlignment="1">
      <alignment horizontal="right"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1335;&#28193;&#23798;&#12305;28&#24180;&#24230;&#24180;&#22577;&#27096;&#24335;18&#65374;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303-34836\f\02%20&#22320;&#22495;&#20445;&#20581;&#65319;\&#20027;&#26619;&#65288;&#35430;&#39443;&#26908;&#26619;&#65289;\&#9733;&#24180;&#22577;\&#9331;&#24180;&#22577;\&#9331;&#26908;&#35342;&#20250;&#36039;&#26009;\&#26908;&#35342;&#20250;&#36039;&#26009;\&#9331;&#25913;&#27491;&#26696;&#12395;&#23550;&#12377;&#12427;&#24847;&#35211;&#31561;&#12414;&#12392;&#124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18"/>
      <sheetName val="19"/>
      <sheetName val="20"/>
      <sheetName val="21"/>
      <sheetName val="22"/>
      <sheetName val="23"/>
      <sheetName val="24"/>
      <sheetName val="25-1"/>
      <sheetName val="25-2"/>
      <sheetName val="26-1"/>
      <sheetName val="26-2"/>
      <sheetName val="26-3"/>
      <sheetName val="27-1"/>
      <sheetName val="27-2"/>
      <sheetName val="28-1"/>
      <sheetName val="28-2"/>
      <sheetName val="29-1"/>
      <sheetName val="29-2"/>
      <sheetName val="30"/>
      <sheetName val="31"/>
      <sheetName val="32"/>
      <sheetName val="33 -1"/>
      <sheetName val="33-2"/>
      <sheetName val="34-1"/>
      <sheetName val="34-２"/>
      <sheetName val="35-1"/>
      <sheetName val="35-2"/>
      <sheetName val="36"/>
      <sheetName val="3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⑳改正案一覧"/>
      <sheetName val="18案（１）"/>
      <sheetName val="18案（２）"/>
      <sheetName val="19案（１）"/>
      <sheetName val="19案（２）"/>
      <sheetName val="20案（１）"/>
      <sheetName val="20案（２）"/>
      <sheetName val="27-1案（１）"/>
      <sheetName val="27-1案（２）"/>
      <sheetName val="27-1案（３）"/>
      <sheetName val="28-1"/>
      <sheetName val="28-2"/>
      <sheetName val="29-1"/>
      <sheetName val="29-2"/>
      <sheetName val="30"/>
      <sheetName val="31"/>
      <sheetName val="35案（１）"/>
      <sheetName val="35案（２）"/>
      <sheetName val="57-1案（１）"/>
      <sheetName val="57-1案（２）"/>
      <sheetName val="57-2案（１） "/>
      <sheetName val="57-2案（２） "/>
      <sheetName val="57-3案（１）  "/>
      <sheetName val="57-3案（２）  "/>
      <sheetName val="58 "/>
      <sheetName val="60"/>
      <sheetName val="61-1案（１）"/>
      <sheetName val="61-1案（２）"/>
      <sheetName val="61-1案（３）"/>
      <sheetName val="61-1案（４）"/>
      <sheetName val="61-2案（１）"/>
      <sheetName val="61-2案（２）"/>
      <sheetName val="61-2案（３）"/>
      <sheetName val="61-2案（４）"/>
      <sheetName val="別紙３（あり方の意見）①"/>
      <sheetName val="別紙３（あり方の意見） ②"/>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33"/>
  <sheetViews>
    <sheetView showGridLines="0" tabSelected="1" showOutlineSymbols="0" view="pageBreakPreview" zoomScaleNormal="75" workbookViewId="0">
      <pane xSplit="1" ySplit="5" topLeftCell="B12" activePane="bottomRight" state="frozen"/>
      <selection activeCell="W3" sqref="W3"/>
      <selection pane="topRight" activeCell="W3" sqref="W3"/>
      <selection pane="bottomLeft" activeCell="W3" sqref="W3"/>
      <selection pane="bottomRight" activeCell="W3" sqref="W3"/>
    </sheetView>
  </sheetViews>
  <sheetFormatPr defaultColWidth="8.26953125" defaultRowHeight="11.5" x14ac:dyDescent="0.25"/>
  <cols>
    <col min="1" max="1" width="14.6328125" style="76" customWidth="1"/>
    <col min="2" max="2" width="6.54296875" style="77" customWidth="1"/>
    <col min="3" max="20" width="5.54296875" style="77" customWidth="1"/>
    <col min="21" max="21" width="7.1796875" style="77" customWidth="1"/>
    <col min="22" max="22" width="11.6328125" style="77" customWidth="1"/>
    <col min="23" max="16384" width="8.26953125" style="77"/>
  </cols>
  <sheetData>
    <row r="1" spans="1:23" s="10" customFormat="1" ht="17.25" customHeight="1" x14ac:dyDescent="0.5">
      <c r="A1" s="1" t="s">
        <v>0</v>
      </c>
      <c r="B1" s="1"/>
      <c r="C1" s="1"/>
      <c r="D1" s="1"/>
      <c r="E1" s="1"/>
      <c r="F1" s="1"/>
      <c r="G1" s="2"/>
      <c r="H1" s="2"/>
      <c r="I1" s="2"/>
      <c r="J1" s="2"/>
      <c r="K1" s="2"/>
      <c r="L1" s="2"/>
      <c r="M1" s="2"/>
      <c r="N1" s="2"/>
      <c r="O1" s="3"/>
      <c r="P1" s="4"/>
      <c r="Q1" s="5"/>
      <c r="R1" s="6"/>
      <c r="S1" s="7"/>
      <c r="T1" s="7"/>
      <c r="U1" s="7"/>
      <c r="V1" s="8" t="s">
        <v>1</v>
      </c>
      <c r="W1" s="9"/>
    </row>
    <row r="2" spans="1:23" s="19" customFormat="1" ht="39" customHeight="1" x14ac:dyDescent="0.5">
      <c r="A2" s="11"/>
      <c r="B2" s="12" t="s">
        <v>2</v>
      </c>
      <c r="C2" s="13" t="s">
        <v>3</v>
      </c>
      <c r="D2" s="13" t="s">
        <v>4</v>
      </c>
      <c r="E2" s="13" t="s">
        <v>5</v>
      </c>
      <c r="F2" s="13" t="s">
        <v>6</v>
      </c>
      <c r="G2" s="13" t="s">
        <v>7</v>
      </c>
      <c r="H2" s="13" t="s">
        <v>8</v>
      </c>
      <c r="I2" s="13" t="s">
        <v>9</v>
      </c>
      <c r="J2" s="13" t="s">
        <v>10</v>
      </c>
      <c r="K2" s="13" t="s">
        <v>11</v>
      </c>
      <c r="L2" s="13" t="s">
        <v>12</v>
      </c>
      <c r="M2" s="14" t="s">
        <v>13</v>
      </c>
      <c r="N2" s="13" t="s">
        <v>14</v>
      </c>
      <c r="O2" s="15" t="s">
        <v>15</v>
      </c>
      <c r="P2" s="13" t="s">
        <v>16</v>
      </c>
      <c r="Q2" s="16" t="s">
        <v>17</v>
      </c>
      <c r="R2" s="13" t="s">
        <v>18</v>
      </c>
      <c r="S2" s="13" t="s">
        <v>19</v>
      </c>
      <c r="T2" s="13" t="s">
        <v>20</v>
      </c>
      <c r="U2" s="17" t="s">
        <v>21</v>
      </c>
      <c r="V2" s="18" t="s">
        <v>22</v>
      </c>
      <c r="W2" s="6"/>
    </row>
    <row r="3" spans="1:23" s="26" customFormat="1" ht="17.25" customHeight="1" x14ac:dyDescent="0.5">
      <c r="A3" s="20" t="s">
        <v>23</v>
      </c>
      <c r="B3" s="21">
        <v>17625</v>
      </c>
      <c r="C3" s="22">
        <v>26</v>
      </c>
      <c r="D3" s="22">
        <v>11</v>
      </c>
      <c r="E3" s="22">
        <v>22</v>
      </c>
      <c r="F3" s="22">
        <v>190</v>
      </c>
      <c r="G3" s="22">
        <v>630</v>
      </c>
      <c r="H3" s="22">
        <v>605</v>
      </c>
      <c r="I3" s="22">
        <v>516</v>
      </c>
      <c r="J3" s="22">
        <v>488</v>
      </c>
      <c r="K3" s="22">
        <v>572</v>
      </c>
      <c r="L3" s="22">
        <v>656</v>
      </c>
      <c r="M3" s="23">
        <v>602</v>
      </c>
      <c r="N3" s="23">
        <v>693</v>
      </c>
      <c r="O3" s="23">
        <v>872</v>
      </c>
      <c r="P3" s="23">
        <v>1341</v>
      </c>
      <c r="Q3" s="23">
        <v>1406</v>
      </c>
      <c r="R3" s="23">
        <v>2001</v>
      </c>
      <c r="S3" s="23">
        <v>2579</v>
      </c>
      <c r="T3" s="23">
        <v>2559</v>
      </c>
      <c r="U3" s="23">
        <v>1856</v>
      </c>
      <c r="V3" s="24">
        <v>7477</v>
      </c>
      <c r="W3" s="25"/>
    </row>
    <row r="4" spans="1:23" s="26" customFormat="1" ht="17.25" customHeight="1" x14ac:dyDescent="0.5">
      <c r="A4" s="20" t="s">
        <v>24</v>
      </c>
      <c r="B4" s="21">
        <v>518</v>
      </c>
      <c r="C4" s="22">
        <v>1</v>
      </c>
      <c r="D4" s="22">
        <v>0</v>
      </c>
      <c r="E4" s="22">
        <v>0</v>
      </c>
      <c r="F4" s="22">
        <v>2</v>
      </c>
      <c r="G4" s="22">
        <v>8</v>
      </c>
      <c r="H4" s="22">
        <v>10</v>
      </c>
      <c r="I4" s="22">
        <v>9</v>
      </c>
      <c r="J4" s="22">
        <v>10</v>
      </c>
      <c r="K4" s="22">
        <v>15</v>
      </c>
      <c r="L4" s="22">
        <v>11</v>
      </c>
      <c r="M4" s="23">
        <v>12</v>
      </c>
      <c r="N4" s="23">
        <v>17</v>
      </c>
      <c r="O4" s="23">
        <v>18</v>
      </c>
      <c r="P4" s="23">
        <v>42</v>
      </c>
      <c r="Q4" s="23">
        <v>51</v>
      </c>
      <c r="R4" s="23">
        <v>69</v>
      </c>
      <c r="S4" s="23">
        <v>101</v>
      </c>
      <c r="T4" s="23">
        <v>79</v>
      </c>
      <c r="U4" s="23">
        <v>63</v>
      </c>
      <c r="V4" s="24">
        <v>212</v>
      </c>
      <c r="W4" s="25"/>
    </row>
    <row r="5" spans="1:23" s="31" customFormat="1" ht="30" customHeight="1" x14ac:dyDescent="0.5">
      <c r="A5" s="27" t="s">
        <v>25</v>
      </c>
      <c r="B5" s="28" t="str">
        <f>IF(SUM(B6,B15)=0,"-",SUM(B6,B15))</f>
        <v>-</v>
      </c>
      <c r="C5" s="28" t="str">
        <f t="shared" ref="C5:S5" si="0">IF(SUM(C6,C15)=0,"-",SUM(C6,C15))</f>
        <v>-</v>
      </c>
      <c r="D5" s="28" t="str">
        <f t="shared" si="0"/>
        <v>-</v>
      </c>
      <c r="E5" s="28" t="str">
        <f t="shared" si="0"/>
        <v>-</v>
      </c>
      <c r="F5" s="28" t="str">
        <f t="shared" si="0"/>
        <v>-</v>
      </c>
      <c r="G5" s="28">
        <f t="shared" si="0"/>
        <v>2</v>
      </c>
      <c r="H5" s="28" t="str">
        <f t="shared" si="0"/>
        <v>-</v>
      </c>
      <c r="I5" s="28">
        <f t="shared" si="0"/>
        <v>1</v>
      </c>
      <c r="J5" s="28">
        <f t="shared" si="0"/>
        <v>1</v>
      </c>
      <c r="K5" s="28">
        <f t="shared" si="0"/>
        <v>4</v>
      </c>
      <c r="L5" s="28">
        <f t="shared" si="0"/>
        <v>2</v>
      </c>
      <c r="M5" s="28">
        <f t="shared" si="0"/>
        <v>1</v>
      </c>
      <c r="N5" s="28" t="str">
        <f t="shared" si="0"/>
        <v>-</v>
      </c>
      <c r="O5" s="28">
        <f t="shared" si="0"/>
        <v>1</v>
      </c>
      <c r="P5" s="28">
        <f t="shared" si="0"/>
        <v>4</v>
      </c>
      <c r="Q5" s="28">
        <f t="shared" si="0"/>
        <v>2</v>
      </c>
      <c r="R5" s="28">
        <f t="shared" si="0"/>
        <v>3</v>
      </c>
      <c r="S5" s="28">
        <f t="shared" si="0"/>
        <v>2</v>
      </c>
      <c r="T5" s="28">
        <f>IF(SUM(T6:T26)=0,"-",SUM(T6:T26))</f>
        <v>3</v>
      </c>
      <c r="U5" s="29">
        <f>IF(SUM(U6:U26)=0,"-",SUM(U6:U26))</f>
        <v>6</v>
      </c>
      <c r="V5" s="30" t="str">
        <f>IF(SUM(V6:V26)=0,"-",SUM(V6:V26))</f>
        <v>-</v>
      </c>
      <c r="W5" s="25"/>
    </row>
    <row r="6" spans="1:23" s="31" customFormat="1" ht="17.25" customHeight="1" x14ac:dyDescent="0.5">
      <c r="A6" s="32" t="s">
        <v>26</v>
      </c>
      <c r="B6" s="33" t="str">
        <f>IF(SUM(C6:U6)=0,"-",SUM(C6:U6))</f>
        <v>-</v>
      </c>
      <c r="C6" s="33" t="str">
        <f t="shared" ref="C6:V6" si="1">IF(SUM(C7:C14)=0,"-",SUM(C7:C14))</f>
        <v>-</v>
      </c>
      <c r="D6" s="33" t="str">
        <f t="shared" si="1"/>
        <v>-</v>
      </c>
      <c r="E6" s="33" t="str">
        <f t="shared" si="1"/>
        <v>-</v>
      </c>
      <c r="F6" s="33" t="str">
        <f t="shared" si="1"/>
        <v>-</v>
      </c>
      <c r="G6" s="33" t="str">
        <f t="shared" si="1"/>
        <v>-</v>
      </c>
      <c r="H6" s="33" t="str">
        <f t="shared" si="1"/>
        <v>-</v>
      </c>
      <c r="I6" s="33" t="str">
        <f t="shared" si="1"/>
        <v>-</v>
      </c>
      <c r="J6" s="33" t="str">
        <f t="shared" si="1"/>
        <v>-</v>
      </c>
      <c r="K6" s="33" t="str">
        <f t="shared" si="1"/>
        <v>-</v>
      </c>
      <c r="L6" s="33" t="str">
        <f t="shared" si="1"/>
        <v>-</v>
      </c>
      <c r="M6" s="34" t="str">
        <f t="shared" si="1"/>
        <v>-</v>
      </c>
      <c r="N6" s="34" t="str">
        <f t="shared" si="1"/>
        <v>-</v>
      </c>
      <c r="O6" s="34" t="str">
        <f t="shared" si="1"/>
        <v>-</v>
      </c>
      <c r="P6" s="34" t="str">
        <f t="shared" si="1"/>
        <v>-</v>
      </c>
      <c r="Q6" s="33" t="str">
        <f t="shared" si="1"/>
        <v>-</v>
      </c>
      <c r="R6" s="34" t="str">
        <f t="shared" si="1"/>
        <v>-</v>
      </c>
      <c r="S6" s="34" t="str">
        <f t="shared" si="1"/>
        <v>-</v>
      </c>
      <c r="T6" s="34" t="str">
        <f t="shared" si="1"/>
        <v>-</v>
      </c>
      <c r="U6" s="34" t="str">
        <f t="shared" si="1"/>
        <v>-</v>
      </c>
      <c r="V6" s="35" t="str">
        <f t="shared" si="1"/>
        <v>-</v>
      </c>
      <c r="W6" s="25"/>
    </row>
    <row r="7" spans="1:23" s="31" customFormat="1" ht="17.25" customHeight="1" x14ac:dyDescent="0.5">
      <c r="A7" s="36" t="s">
        <v>27</v>
      </c>
      <c r="B7" s="37" t="s">
        <v>28</v>
      </c>
      <c r="C7" s="37" t="s">
        <v>28</v>
      </c>
      <c r="D7" s="37" t="s">
        <v>28</v>
      </c>
      <c r="E7" s="37" t="s">
        <v>28</v>
      </c>
      <c r="F7" s="37" t="s">
        <v>28</v>
      </c>
      <c r="G7" s="37" t="s">
        <v>28</v>
      </c>
      <c r="H7" s="37" t="s">
        <v>28</v>
      </c>
      <c r="I7" s="37" t="s">
        <v>28</v>
      </c>
      <c r="J7" s="37" t="s">
        <v>28</v>
      </c>
      <c r="K7" s="37" t="s">
        <v>28</v>
      </c>
      <c r="L7" s="37" t="s">
        <v>28</v>
      </c>
      <c r="M7" s="37" t="s">
        <v>28</v>
      </c>
      <c r="N7" s="37" t="s">
        <v>28</v>
      </c>
      <c r="O7" s="37" t="s">
        <v>28</v>
      </c>
      <c r="P7" s="37" t="s">
        <v>28</v>
      </c>
      <c r="Q7" s="37" t="s">
        <v>28</v>
      </c>
      <c r="R7" s="37" t="s">
        <v>28</v>
      </c>
      <c r="S7" s="37" t="s">
        <v>28</v>
      </c>
      <c r="T7" s="37" t="s">
        <v>28</v>
      </c>
      <c r="U7" s="37" t="s">
        <v>28</v>
      </c>
      <c r="V7" s="38" t="s">
        <v>28</v>
      </c>
      <c r="W7" s="25"/>
    </row>
    <row r="8" spans="1:23" s="31" customFormat="1" ht="17.25" customHeight="1" x14ac:dyDescent="0.5">
      <c r="A8" s="39" t="s">
        <v>29</v>
      </c>
      <c r="B8" s="37" t="s">
        <v>28</v>
      </c>
      <c r="C8" s="37" t="s">
        <v>28</v>
      </c>
      <c r="D8" s="37" t="s">
        <v>28</v>
      </c>
      <c r="E8" s="37" t="s">
        <v>28</v>
      </c>
      <c r="F8" s="37" t="s">
        <v>28</v>
      </c>
      <c r="G8" s="37" t="s">
        <v>28</v>
      </c>
      <c r="H8" s="37" t="s">
        <v>28</v>
      </c>
      <c r="I8" s="37" t="s">
        <v>28</v>
      </c>
      <c r="J8" s="37" t="s">
        <v>28</v>
      </c>
      <c r="K8" s="37" t="s">
        <v>28</v>
      </c>
      <c r="L8" s="37" t="s">
        <v>28</v>
      </c>
      <c r="M8" s="37" t="s">
        <v>28</v>
      </c>
      <c r="N8" s="37" t="s">
        <v>28</v>
      </c>
      <c r="O8" s="37" t="s">
        <v>28</v>
      </c>
      <c r="P8" s="37" t="s">
        <v>28</v>
      </c>
      <c r="Q8" s="37" t="s">
        <v>28</v>
      </c>
      <c r="R8" s="37" t="s">
        <v>28</v>
      </c>
      <c r="S8" s="37" t="s">
        <v>28</v>
      </c>
      <c r="T8" s="37" t="s">
        <v>28</v>
      </c>
      <c r="U8" s="37" t="s">
        <v>28</v>
      </c>
      <c r="V8" s="38" t="s">
        <v>28</v>
      </c>
      <c r="W8" s="25"/>
    </row>
    <row r="9" spans="1:23" s="31" customFormat="1" ht="17.25" customHeight="1" x14ac:dyDescent="0.5">
      <c r="A9" s="39" t="s">
        <v>30</v>
      </c>
      <c r="B9" s="37" t="s">
        <v>28</v>
      </c>
      <c r="C9" s="37" t="s">
        <v>28</v>
      </c>
      <c r="D9" s="37" t="s">
        <v>28</v>
      </c>
      <c r="E9" s="37" t="s">
        <v>28</v>
      </c>
      <c r="F9" s="37" t="s">
        <v>28</v>
      </c>
      <c r="G9" s="37" t="s">
        <v>28</v>
      </c>
      <c r="H9" s="37" t="s">
        <v>28</v>
      </c>
      <c r="I9" s="37" t="s">
        <v>28</v>
      </c>
      <c r="J9" s="37" t="s">
        <v>28</v>
      </c>
      <c r="K9" s="37" t="s">
        <v>28</v>
      </c>
      <c r="L9" s="37" t="s">
        <v>28</v>
      </c>
      <c r="M9" s="37" t="s">
        <v>28</v>
      </c>
      <c r="N9" s="37" t="s">
        <v>28</v>
      </c>
      <c r="O9" s="37" t="s">
        <v>28</v>
      </c>
      <c r="P9" s="37" t="s">
        <v>28</v>
      </c>
      <c r="Q9" s="37" t="s">
        <v>28</v>
      </c>
      <c r="R9" s="37" t="s">
        <v>28</v>
      </c>
      <c r="S9" s="37" t="s">
        <v>28</v>
      </c>
      <c r="T9" s="37" t="s">
        <v>28</v>
      </c>
      <c r="U9" s="37" t="s">
        <v>28</v>
      </c>
      <c r="V9" s="38" t="s">
        <v>28</v>
      </c>
      <c r="W9" s="25"/>
    </row>
    <row r="10" spans="1:23" s="31" customFormat="1" ht="17.25" customHeight="1" x14ac:dyDescent="0.5">
      <c r="A10" s="39" t="s">
        <v>31</v>
      </c>
      <c r="B10" s="37" t="s">
        <v>28</v>
      </c>
      <c r="C10" s="37" t="s">
        <v>28</v>
      </c>
      <c r="D10" s="37" t="s">
        <v>28</v>
      </c>
      <c r="E10" s="37" t="s">
        <v>28</v>
      </c>
      <c r="F10" s="37" t="s">
        <v>28</v>
      </c>
      <c r="G10" s="37" t="s">
        <v>28</v>
      </c>
      <c r="H10" s="37" t="s">
        <v>28</v>
      </c>
      <c r="I10" s="37" t="s">
        <v>28</v>
      </c>
      <c r="J10" s="37" t="s">
        <v>28</v>
      </c>
      <c r="K10" s="37" t="s">
        <v>28</v>
      </c>
      <c r="L10" s="37" t="s">
        <v>28</v>
      </c>
      <c r="M10" s="37" t="s">
        <v>28</v>
      </c>
      <c r="N10" s="37" t="s">
        <v>28</v>
      </c>
      <c r="O10" s="37" t="s">
        <v>28</v>
      </c>
      <c r="P10" s="37" t="s">
        <v>28</v>
      </c>
      <c r="Q10" s="37" t="s">
        <v>28</v>
      </c>
      <c r="R10" s="37" t="s">
        <v>28</v>
      </c>
      <c r="S10" s="37" t="s">
        <v>28</v>
      </c>
      <c r="T10" s="37" t="s">
        <v>28</v>
      </c>
      <c r="U10" s="37" t="s">
        <v>28</v>
      </c>
      <c r="V10" s="38" t="s">
        <v>28</v>
      </c>
      <c r="W10" s="25"/>
    </row>
    <row r="11" spans="1:23" s="31" customFormat="1" ht="17.25" customHeight="1" x14ac:dyDescent="0.5">
      <c r="A11" s="39" t="s">
        <v>32</v>
      </c>
      <c r="B11" s="37" t="s">
        <v>28</v>
      </c>
      <c r="C11" s="37" t="s">
        <v>28</v>
      </c>
      <c r="D11" s="37" t="s">
        <v>28</v>
      </c>
      <c r="E11" s="37" t="s">
        <v>28</v>
      </c>
      <c r="F11" s="37" t="s">
        <v>28</v>
      </c>
      <c r="G11" s="37" t="s">
        <v>28</v>
      </c>
      <c r="H11" s="37" t="s">
        <v>28</v>
      </c>
      <c r="I11" s="37" t="s">
        <v>28</v>
      </c>
      <c r="J11" s="37" t="s">
        <v>28</v>
      </c>
      <c r="K11" s="37" t="s">
        <v>28</v>
      </c>
      <c r="L11" s="37" t="s">
        <v>28</v>
      </c>
      <c r="M11" s="37" t="s">
        <v>28</v>
      </c>
      <c r="N11" s="37" t="s">
        <v>28</v>
      </c>
      <c r="O11" s="37" t="s">
        <v>28</v>
      </c>
      <c r="P11" s="37" t="s">
        <v>28</v>
      </c>
      <c r="Q11" s="37" t="s">
        <v>28</v>
      </c>
      <c r="R11" s="37" t="s">
        <v>28</v>
      </c>
      <c r="S11" s="37" t="s">
        <v>28</v>
      </c>
      <c r="T11" s="37" t="s">
        <v>28</v>
      </c>
      <c r="U11" s="37" t="s">
        <v>28</v>
      </c>
      <c r="V11" s="38" t="s">
        <v>28</v>
      </c>
      <c r="W11" s="25"/>
    </row>
    <row r="12" spans="1:23" s="31" customFormat="1" ht="17.25" customHeight="1" x14ac:dyDescent="0.5">
      <c r="A12" s="39" t="s">
        <v>33</v>
      </c>
      <c r="B12" s="37" t="s">
        <v>28</v>
      </c>
      <c r="C12" s="37" t="s">
        <v>28</v>
      </c>
      <c r="D12" s="37" t="s">
        <v>28</v>
      </c>
      <c r="E12" s="37" t="s">
        <v>28</v>
      </c>
      <c r="F12" s="37" t="s">
        <v>28</v>
      </c>
      <c r="G12" s="37" t="s">
        <v>28</v>
      </c>
      <c r="H12" s="37" t="s">
        <v>28</v>
      </c>
      <c r="I12" s="37" t="s">
        <v>28</v>
      </c>
      <c r="J12" s="37" t="s">
        <v>28</v>
      </c>
      <c r="K12" s="37" t="s">
        <v>28</v>
      </c>
      <c r="L12" s="37" t="s">
        <v>28</v>
      </c>
      <c r="M12" s="37" t="s">
        <v>28</v>
      </c>
      <c r="N12" s="37" t="s">
        <v>28</v>
      </c>
      <c r="O12" s="37" t="s">
        <v>28</v>
      </c>
      <c r="P12" s="37" t="s">
        <v>28</v>
      </c>
      <c r="Q12" s="37" t="s">
        <v>28</v>
      </c>
      <c r="R12" s="37" t="s">
        <v>28</v>
      </c>
      <c r="S12" s="37" t="s">
        <v>28</v>
      </c>
      <c r="T12" s="37" t="s">
        <v>28</v>
      </c>
      <c r="U12" s="37" t="s">
        <v>28</v>
      </c>
      <c r="V12" s="40" t="s">
        <v>28</v>
      </c>
      <c r="W12" s="25"/>
    </row>
    <row r="13" spans="1:23" s="31" customFormat="1" ht="17.25" customHeight="1" x14ac:dyDescent="0.5">
      <c r="A13" s="39" t="s">
        <v>34</v>
      </c>
      <c r="B13" s="37" t="s">
        <v>28</v>
      </c>
      <c r="C13" s="37" t="s">
        <v>28</v>
      </c>
      <c r="D13" s="37" t="s">
        <v>28</v>
      </c>
      <c r="E13" s="37" t="s">
        <v>28</v>
      </c>
      <c r="F13" s="37" t="s">
        <v>28</v>
      </c>
      <c r="G13" s="37" t="s">
        <v>28</v>
      </c>
      <c r="H13" s="37" t="s">
        <v>28</v>
      </c>
      <c r="I13" s="37" t="s">
        <v>28</v>
      </c>
      <c r="J13" s="37" t="s">
        <v>28</v>
      </c>
      <c r="K13" s="37" t="s">
        <v>28</v>
      </c>
      <c r="L13" s="37" t="s">
        <v>28</v>
      </c>
      <c r="M13" s="37" t="s">
        <v>28</v>
      </c>
      <c r="N13" s="37" t="s">
        <v>28</v>
      </c>
      <c r="O13" s="37" t="s">
        <v>28</v>
      </c>
      <c r="P13" s="37" t="s">
        <v>28</v>
      </c>
      <c r="Q13" s="37" t="s">
        <v>28</v>
      </c>
      <c r="R13" s="37" t="s">
        <v>28</v>
      </c>
      <c r="S13" s="37" t="s">
        <v>28</v>
      </c>
      <c r="T13" s="37" t="s">
        <v>28</v>
      </c>
      <c r="U13" s="37" t="s">
        <v>28</v>
      </c>
      <c r="V13" s="38" t="s">
        <v>28</v>
      </c>
      <c r="W13" s="25"/>
    </row>
    <row r="14" spans="1:23" s="31" customFormat="1" ht="17.25" customHeight="1" x14ac:dyDescent="0.5">
      <c r="A14" s="41" t="s">
        <v>35</v>
      </c>
      <c r="B14" s="37" t="s">
        <v>28</v>
      </c>
      <c r="C14" s="37" t="s">
        <v>28</v>
      </c>
      <c r="D14" s="37" t="s">
        <v>28</v>
      </c>
      <c r="E14" s="37" t="s">
        <v>28</v>
      </c>
      <c r="F14" s="37" t="s">
        <v>28</v>
      </c>
      <c r="G14" s="37" t="s">
        <v>28</v>
      </c>
      <c r="H14" s="37" t="s">
        <v>28</v>
      </c>
      <c r="I14" s="37" t="s">
        <v>28</v>
      </c>
      <c r="J14" s="37" t="s">
        <v>28</v>
      </c>
      <c r="K14" s="37" t="s">
        <v>28</v>
      </c>
      <c r="L14" s="37" t="s">
        <v>28</v>
      </c>
      <c r="M14" s="37" t="s">
        <v>28</v>
      </c>
      <c r="N14" s="37" t="s">
        <v>28</v>
      </c>
      <c r="O14" s="37" t="s">
        <v>28</v>
      </c>
      <c r="P14" s="37" t="s">
        <v>28</v>
      </c>
      <c r="Q14" s="37" t="s">
        <v>28</v>
      </c>
      <c r="R14" s="37" t="s">
        <v>28</v>
      </c>
      <c r="S14" s="37" t="s">
        <v>28</v>
      </c>
      <c r="T14" s="37" t="s">
        <v>28</v>
      </c>
      <c r="U14" s="37" t="s">
        <v>28</v>
      </c>
      <c r="V14" s="38" t="s">
        <v>28</v>
      </c>
      <c r="W14" s="25"/>
    </row>
    <row r="15" spans="1:23" s="31" customFormat="1" ht="17.25" customHeight="1" x14ac:dyDescent="0.5">
      <c r="A15" s="42" t="s">
        <v>36</v>
      </c>
      <c r="B15" s="33" t="s">
        <v>28</v>
      </c>
      <c r="C15" s="33" t="s">
        <v>37</v>
      </c>
      <c r="D15" s="33" t="s">
        <v>37</v>
      </c>
      <c r="E15" s="33" t="s">
        <v>37</v>
      </c>
      <c r="F15" s="33" t="s">
        <v>37</v>
      </c>
      <c r="G15" s="33">
        <v>2</v>
      </c>
      <c r="H15" s="33" t="s">
        <v>37</v>
      </c>
      <c r="I15" s="33">
        <v>1</v>
      </c>
      <c r="J15" s="33">
        <v>1</v>
      </c>
      <c r="K15" s="33">
        <v>4</v>
      </c>
      <c r="L15" s="33">
        <v>2</v>
      </c>
      <c r="M15" s="34">
        <v>1</v>
      </c>
      <c r="N15" s="34" t="s">
        <v>37</v>
      </c>
      <c r="O15" s="34">
        <v>1</v>
      </c>
      <c r="P15" s="34">
        <v>4</v>
      </c>
      <c r="Q15" s="33">
        <v>2</v>
      </c>
      <c r="R15" s="34">
        <v>3</v>
      </c>
      <c r="S15" s="34">
        <v>2</v>
      </c>
      <c r="T15" s="34">
        <v>3</v>
      </c>
      <c r="U15" s="34">
        <v>3</v>
      </c>
      <c r="V15" s="35" t="s">
        <v>28</v>
      </c>
      <c r="W15" s="25"/>
    </row>
    <row r="16" spans="1:23" s="48" customFormat="1" ht="30" customHeight="1" x14ac:dyDescent="0.2">
      <c r="A16" s="43" t="s">
        <v>38</v>
      </c>
      <c r="B16" s="44">
        <f>B17</f>
        <v>2</v>
      </c>
      <c r="C16" s="44" t="str">
        <f t="shared" ref="C16:V16" si="2">C17</f>
        <v>-</v>
      </c>
      <c r="D16" s="44" t="str">
        <f t="shared" si="2"/>
        <v>-</v>
      </c>
      <c r="E16" s="44" t="str">
        <f t="shared" si="2"/>
        <v>-</v>
      </c>
      <c r="F16" s="44" t="str">
        <f t="shared" si="2"/>
        <v>-</v>
      </c>
      <c r="G16" s="44" t="str">
        <f t="shared" si="2"/>
        <v>-</v>
      </c>
      <c r="H16" s="44" t="str">
        <f t="shared" si="2"/>
        <v>-</v>
      </c>
      <c r="I16" s="44" t="str">
        <f t="shared" si="2"/>
        <v>-</v>
      </c>
      <c r="J16" s="44" t="str">
        <f t="shared" si="2"/>
        <v>-</v>
      </c>
      <c r="K16" s="44" t="str">
        <f t="shared" si="2"/>
        <v>-</v>
      </c>
      <c r="L16" s="44" t="str">
        <f t="shared" si="2"/>
        <v>-</v>
      </c>
      <c r="M16" s="44" t="str">
        <f t="shared" si="2"/>
        <v>-</v>
      </c>
      <c r="N16" s="44" t="str">
        <f t="shared" si="2"/>
        <v>-</v>
      </c>
      <c r="O16" s="44" t="str">
        <f t="shared" si="2"/>
        <v>-</v>
      </c>
      <c r="P16" s="44" t="str">
        <f t="shared" si="2"/>
        <v>-</v>
      </c>
      <c r="Q16" s="44" t="str">
        <f t="shared" si="2"/>
        <v>-</v>
      </c>
      <c r="R16" s="44" t="str">
        <f t="shared" si="2"/>
        <v>-</v>
      </c>
      <c r="S16" s="44">
        <f t="shared" si="2"/>
        <v>2</v>
      </c>
      <c r="T16" s="44" t="str">
        <f t="shared" si="2"/>
        <v>-</v>
      </c>
      <c r="U16" s="45" t="str">
        <f t="shared" si="2"/>
        <v>-</v>
      </c>
      <c r="V16" s="46" t="str">
        <f t="shared" si="2"/>
        <v>-</v>
      </c>
      <c r="W16" s="47"/>
    </row>
    <row r="17" spans="1:23" s="31" customFormat="1" ht="17.25" customHeight="1" x14ac:dyDescent="0.5">
      <c r="A17" s="32" t="s">
        <v>39</v>
      </c>
      <c r="B17" s="33">
        <f>IF(SUM(C17:U17)=0,"-",SUM(C17:U17))</f>
        <v>2</v>
      </c>
      <c r="C17" s="33" t="str">
        <f t="shared" ref="C17:V17" si="3">IF(SUM(C18:C21)=0,"-",SUM(C18:C21))</f>
        <v>-</v>
      </c>
      <c r="D17" s="33" t="str">
        <f t="shared" si="3"/>
        <v>-</v>
      </c>
      <c r="E17" s="33" t="str">
        <f t="shared" si="3"/>
        <v>-</v>
      </c>
      <c r="F17" s="33" t="str">
        <f t="shared" si="3"/>
        <v>-</v>
      </c>
      <c r="G17" s="33" t="str">
        <f t="shared" si="3"/>
        <v>-</v>
      </c>
      <c r="H17" s="33" t="str">
        <f t="shared" si="3"/>
        <v>-</v>
      </c>
      <c r="I17" s="33" t="str">
        <f t="shared" si="3"/>
        <v>-</v>
      </c>
      <c r="J17" s="33" t="str">
        <f t="shared" si="3"/>
        <v>-</v>
      </c>
      <c r="K17" s="33" t="str">
        <f t="shared" si="3"/>
        <v>-</v>
      </c>
      <c r="L17" s="33" t="str">
        <f t="shared" si="3"/>
        <v>-</v>
      </c>
      <c r="M17" s="34" t="str">
        <f t="shared" si="3"/>
        <v>-</v>
      </c>
      <c r="N17" s="34" t="str">
        <f t="shared" si="3"/>
        <v>-</v>
      </c>
      <c r="O17" s="34" t="str">
        <f t="shared" si="3"/>
        <v>-</v>
      </c>
      <c r="P17" s="34" t="str">
        <f t="shared" si="3"/>
        <v>-</v>
      </c>
      <c r="Q17" s="33" t="str">
        <f t="shared" si="3"/>
        <v>-</v>
      </c>
      <c r="R17" s="34" t="str">
        <f t="shared" si="3"/>
        <v>-</v>
      </c>
      <c r="S17" s="34">
        <f t="shared" si="3"/>
        <v>2</v>
      </c>
      <c r="T17" s="34" t="str">
        <f t="shared" si="3"/>
        <v>-</v>
      </c>
      <c r="U17" s="34" t="str">
        <f t="shared" si="3"/>
        <v>-</v>
      </c>
      <c r="V17" s="35" t="str">
        <f t="shared" si="3"/>
        <v>-</v>
      </c>
      <c r="W17" s="25"/>
    </row>
    <row r="18" spans="1:23" s="31" customFormat="1" ht="17.25" customHeight="1" x14ac:dyDescent="0.5">
      <c r="A18" s="36" t="s">
        <v>40</v>
      </c>
      <c r="B18" s="37">
        <f>IF(SUM(C18:U18)=0,"-",SUM(C18:U18))</f>
        <v>2</v>
      </c>
      <c r="C18" s="37" t="s">
        <v>28</v>
      </c>
      <c r="D18" s="37" t="s">
        <v>28</v>
      </c>
      <c r="E18" s="37" t="s">
        <v>28</v>
      </c>
      <c r="F18" s="37" t="s">
        <v>28</v>
      </c>
      <c r="G18" s="37" t="s">
        <v>28</v>
      </c>
      <c r="H18" s="37" t="s">
        <v>28</v>
      </c>
      <c r="I18" s="37" t="s">
        <v>28</v>
      </c>
      <c r="J18" s="37" t="s">
        <v>28</v>
      </c>
      <c r="K18" s="37" t="s">
        <v>28</v>
      </c>
      <c r="L18" s="37" t="s">
        <v>28</v>
      </c>
      <c r="M18" s="37" t="s">
        <v>28</v>
      </c>
      <c r="N18" s="37" t="s">
        <v>28</v>
      </c>
      <c r="O18" s="37" t="s">
        <v>28</v>
      </c>
      <c r="P18" s="37" t="s">
        <v>28</v>
      </c>
      <c r="Q18" s="37" t="s">
        <v>28</v>
      </c>
      <c r="R18" s="37" t="s">
        <v>28</v>
      </c>
      <c r="S18" s="49">
        <v>2</v>
      </c>
      <c r="T18" s="37" t="s">
        <v>28</v>
      </c>
      <c r="U18" s="37" t="s">
        <v>28</v>
      </c>
      <c r="V18" s="38" t="s">
        <v>28</v>
      </c>
      <c r="W18" s="25"/>
    </row>
    <row r="19" spans="1:23" s="31" customFormat="1" ht="17.25" customHeight="1" x14ac:dyDescent="0.5">
      <c r="A19" s="39" t="s">
        <v>41</v>
      </c>
      <c r="B19" s="37" t="str">
        <f>IF(SUM(C19:U19)=0,"-",SUM(C19:U19))</f>
        <v>-</v>
      </c>
      <c r="C19" s="37" t="s">
        <v>28</v>
      </c>
      <c r="D19" s="37" t="s">
        <v>28</v>
      </c>
      <c r="E19" s="37" t="s">
        <v>28</v>
      </c>
      <c r="F19" s="37" t="s">
        <v>28</v>
      </c>
      <c r="G19" s="37" t="s">
        <v>28</v>
      </c>
      <c r="H19" s="37" t="s">
        <v>28</v>
      </c>
      <c r="I19" s="37" t="s">
        <v>28</v>
      </c>
      <c r="J19" s="37" t="s">
        <v>28</v>
      </c>
      <c r="K19" s="37" t="s">
        <v>28</v>
      </c>
      <c r="L19" s="37" t="s">
        <v>28</v>
      </c>
      <c r="M19" s="37" t="s">
        <v>28</v>
      </c>
      <c r="N19" s="37" t="s">
        <v>28</v>
      </c>
      <c r="O19" s="37" t="s">
        <v>28</v>
      </c>
      <c r="P19" s="37" t="s">
        <v>28</v>
      </c>
      <c r="Q19" s="37" t="s">
        <v>28</v>
      </c>
      <c r="R19" s="37" t="s">
        <v>28</v>
      </c>
      <c r="S19" s="37" t="s">
        <v>28</v>
      </c>
      <c r="T19" s="37" t="s">
        <v>28</v>
      </c>
      <c r="U19" s="37" t="s">
        <v>28</v>
      </c>
      <c r="V19" s="38" t="s">
        <v>28</v>
      </c>
      <c r="W19" s="25"/>
    </row>
    <row r="20" spans="1:23" s="31" customFormat="1" ht="17.25" customHeight="1" x14ac:dyDescent="0.5">
      <c r="A20" s="39" t="s">
        <v>42</v>
      </c>
      <c r="B20" s="37" t="str">
        <f>IF(SUM(C20:U20)=0,"-",SUM(C20:U20))</f>
        <v>-</v>
      </c>
      <c r="C20" s="37" t="s">
        <v>28</v>
      </c>
      <c r="D20" s="37" t="s">
        <v>28</v>
      </c>
      <c r="E20" s="37" t="s">
        <v>28</v>
      </c>
      <c r="F20" s="37" t="s">
        <v>28</v>
      </c>
      <c r="G20" s="37" t="s">
        <v>28</v>
      </c>
      <c r="H20" s="37" t="s">
        <v>28</v>
      </c>
      <c r="I20" s="37" t="s">
        <v>28</v>
      </c>
      <c r="J20" s="37" t="s">
        <v>28</v>
      </c>
      <c r="K20" s="37" t="s">
        <v>28</v>
      </c>
      <c r="L20" s="37" t="s">
        <v>28</v>
      </c>
      <c r="M20" s="37" t="s">
        <v>28</v>
      </c>
      <c r="N20" s="37" t="s">
        <v>28</v>
      </c>
      <c r="O20" s="37" t="s">
        <v>28</v>
      </c>
      <c r="P20" s="37" t="s">
        <v>28</v>
      </c>
      <c r="Q20" s="37" t="s">
        <v>28</v>
      </c>
      <c r="R20" s="37" t="s">
        <v>28</v>
      </c>
      <c r="S20" s="37" t="s">
        <v>28</v>
      </c>
      <c r="T20" s="37" t="s">
        <v>28</v>
      </c>
      <c r="U20" s="37" t="s">
        <v>28</v>
      </c>
      <c r="V20" s="38" t="s">
        <v>28</v>
      </c>
      <c r="W20" s="25"/>
    </row>
    <row r="21" spans="1:23" s="31" customFormat="1" ht="17.25" customHeight="1" x14ac:dyDescent="0.5">
      <c r="A21" s="41" t="s">
        <v>43</v>
      </c>
      <c r="B21" s="37" t="str">
        <f>IF(SUM(C21:U21)=0,"-",SUM(C21:U21))</f>
        <v>-</v>
      </c>
      <c r="C21" s="37" t="s">
        <v>28</v>
      </c>
      <c r="D21" s="37" t="s">
        <v>28</v>
      </c>
      <c r="E21" s="37" t="s">
        <v>28</v>
      </c>
      <c r="F21" s="37" t="s">
        <v>28</v>
      </c>
      <c r="G21" s="37" t="s">
        <v>28</v>
      </c>
      <c r="H21" s="37" t="s">
        <v>28</v>
      </c>
      <c r="I21" s="37" t="s">
        <v>28</v>
      </c>
      <c r="J21" s="37" t="s">
        <v>28</v>
      </c>
      <c r="K21" s="37" t="s">
        <v>28</v>
      </c>
      <c r="L21" s="37" t="s">
        <v>28</v>
      </c>
      <c r="M21" s="37" t="s">
        <v>28</v>
      </c>
      <c r="N21" s="37" t="s">
        <v>28</v>
      </c>
      <c r="O21" s="37" t="s">
        <v>28</v>
      </c>
      <c r="P21" s="37" t="s">
        <v>28</v>
      </c>
      <c r="Q21" s="37" t="s">
        <v>28</v>
      </c>
      <c r="R21" s="37" t="s">
        <v>28</v>
      </c>
      <c r="S21" s="37" t="s">
        <v>28</v>
      </c>
      <c r="T21" s="37" t="s">
        <v>28</v>
      </c>
      <c r="U21" s="37" t="s">
        <v>28</v>
      </c>
      <c r="V21" s="38" t="s">
        <v>28</v>
      </c>
      <c r="W21" s="25"/>
    </row>
    <row r="22" spans="1:23" s="55" customFormat="1" ht="30" customHeight="1" x14ac:dyDescent="0.5">
      <c r="A22" s="50" t="s">
        <v>44</v>
      </c>
      <c r="B22" s="51">
        <f>B23</f>
        <v>9</v>
      </c>
      <c r="C22" s="51" t="str">
        <f t="shared" ref="C22:V22" si="4">C23</f>
        <v>-</v>
      </c>
      <c r="D22" s="51" t="str">
        <f t="shared" si="4"/>
        <v>-</v>
      </c>
      <c r="E22" s="51" t="str">
        <f t="shared" si="4"/>
        <v>-</v>
      </c>
      <c r="F22" s="51" t="str">
        <f t="shared" si="4"/>
        <v>-</v>
      </c>
      <c r="G22" s="51" t="str">
        <f t="shared" si="4"/>
        <v>-</v>
      </c>
      <c r="H22" s="51" t="str">
        <f t="shared" si="4"/>
        <v>-</v>
      </c>
      <c r="I22" s="51" t="str">
        <f t="shared" si="4"/>
        <v>-</v>
      </c>
      <c r="J22" s="51" t="str">
        <f t="shared" si="4"/>
        <v>-</v>
      </c>
      <c r="K22" s="51" t="str">
        <f t="shared" si="4"/>
        <v>-</v>
      </c>
      <c r="L22" s="51" t="str">
        <f t="shared" si="4"/>
        <v>-</v>
      </c>
      <c r="M22" s="51" t="str">
        <f t="shared" si="4"/>
        <v>-</v>
      </c>
      <c r="N22" s="51" t="str">
        <f t="shared" si="4"/>
        <v>-</v>
      </c>
      <c r="O22" s="51" t="str">
        <f t="shared" si="4"/>
        <v>-</v>
      </c>
      <c r="P22" s="51">
        <f t="shared" si="4"/>
        <v>1</v>
      </c>
      <c r="Q22" s="51">
        <f t="shared" si="4"/>
        <v>2</v>
      </c>
      <c r="R22" s="51">
        <f t="shared" si="4"/>
        <v>2</v>
      </c>
      <c r="S22" s="51">
        <f t="shared" si="4"/>
        <v>3</v>
      </c>
      <c r="T22" s="51" t="str">
        <f t="shared" si="4"/>
        <v>-</v>
      </c>
      <c r="U22" s="52">
        <f t="shared" si="4"/>
        <v>1</v>
      </c>
      <c r="V22" s="53" t="str">
        <f t="shared" si="4"/>
        <v>-</v>
      </c>
      <c r="W22" s="54"/>
    </row>
    <row r="23" spans="1:23" s="55" customFormat="1" ht="17.25" customHeight="1" x14ac:dyDescent="0.5">
      <c r="A23" s="56" t="s">
        <v>45</v>
      </c>
      <c r="B23" s="57">
        <f t="shared" ref="B23:B28" si="5">IF(SUM(C23:U23)=0,"-",SUM(C23:U23))</f>
        <v>9</v>
      </c>
      <c r="C23" s="57" t="str">
        <f>IF(SUM(C24:C28)=0,"-",SUM(C24:C28))</f>
        <v>-</v>
      </c>
      <c r="D23" s="57" t="str">
        <f t="shared" ref="D23:V23" si="6">IF(SUM(D24:D28)=0,"-",SUM(D24:D28))</f>
        <v>-</v>
      </c>
      <c r="E23" s="57" t="str">
        <f t="shared" si="6"/>
        <v>-</v>
      </c>
      <c r="F23" s="57" t="str">
        <f t="shared" si="6"/>
        <v>-</v>
      </c>
      <c r="G23" s="57" t="str">
        <f t="shared" si="6"/>
        <v>-</v>
      </c>
      <c r="H23" s="57" t="str">
        <f t="shared" si="6"/>
        <v>-</v>
      </c>
      <c r="I23" s="57" t="str">
        <f t="shared" si="6"/>
        <v>-</v>
      </c>
      <c r="J23" s="57" t="str">
        <f t="shared" si="6"/>
        <v>-</v>
      </c>
      <c r="K23" s="57" t="str">
        <f t="shared" si="6"/>
        <v>-</v>
      </c>
      <c r="L23" s="57" t="str">
        <f t="shared" si="6"/>
        <v>-</v>
      </c>
      <c r="M23" s="57" t="str">
        <f t="shared" si="6"/>
        <v>-</v>
      </c>
      <c r="N23" s="57" t="str">
        <f t="shared" si="6"/>
        <v>-</v>
      </c>
      <c r="O23" s="57" t="str">
        <f t="shared" si="6"/>
        <v>-</v>
      </c>
      <c r="P23" s="57">
        <f t="shared" si="6"/>
        <v>1</v>
      </c>
      <c r="Q23" s="57">
        <f t="shared" si="6"/>
        <v>2</v>
      </c>
      <c r="R23" s="57">
        <f t="shared" si="6"/>
        <v>2</v>
      </c>
      <c r="S23" s="57">
        <f t="shared" si="6"/>
        <v>3</v>
      </c>
      <c r="T23" s="57" t="str">
        <f t="shared" si="6"/>
        <v>-</v>
      </c>
      <c r="U23" s="58">
        <f t="shared" si="6"/>
        <v>1</v>
      </c>
      <c r="V23" s="59" t="str">
        <f t="shared" si="6"/>
        <v>-</v>
      </c>
      <c r="W23" s="54"/>
    </row>
    <row r="24" spans="1:23" s="55" customFormat="1" ht="17.25" customHeight="1" x14ac:dyDescent="0.5">
      <c r="A24" s="60" t="s">
        <v>46</v>
      </c>
      <c r="B24" s="61">
        <f t="shared" si="5"/>
        <v>3</v>
      </c>
      <c r="C24" s="61" t="s">
        <v>28</v>
      </c>
      <c r="D24" s="61" t="s">
        <v>28</v>
      </c>
      <c r="E24" s="61" t="s">
        <v>28</v>
      </c>
      <c r="F24" s="61" t="s">
        <v>28</v>
      </c>
      <c r="G24" s="61" t="s">
        <v>28</v>
      </c>
      <c r="H24" s="61" t="s">
        <v>28</v>
      </c>
      <c r="I24" s="61" t="s">
        <v>28</v>
      </c>
      <c r="J24" s="61" t="s">
        <v>28</v>
      </c>
      <c r="K24" s="61" t="s">
        <v>28</v>
      </c>
      <c r="L24" s="61" t="s">
        <v>28</v>
      </c>
      <c r="M24" s="61" t="s">
        <v>28</v>
      </c>
      <c r="N24" s="61" t="s">
        <v>28</v>
      </c>
      <c r="O24" s="61" t="s">
        <v>28</v>
      </c>
      <c r="P24" s="61" t="s">
        <v>28</v>
      </c>
      <c r="Q24" s="61">
        <v>1</v>
      </c>
      <c r="R24" s="61">
        <v>1</v>
      </c>
      <c r="S24" s="61">
        <v>1</v>
      </c>
      <c r="T24" s="61" t="s">
        <v>28</v>
      </c>
      <c r="U24" s="61" t="s">
        <v>28</v>
      </c>
      <c r="V24" s="62" t="s">
        <v>28</v>
      </c>
      <c r="W24" s="54"/>
    </row>
    <row r="25" spans="1:23" s="55" customFormat="1" ht="17.25" customHeight="1" x14ac:dyDescent="0.5">
      <c r="A25" s="63" t="s">
        <v>47</v>
      </c>
      <c r="B25" s="61">
        <f t="shared" si="5"/>
        <v>3</v>
      </c>
      <c r="C25" s="61" t="s">
        <v>28</v>
      </c>
      <c r="D25" s="61" t="s">
        <v>28</v>
      </c>
      <c r="E25" s="61" t="s">
        <v>28</v>
      </c>
      <c r="F25" s="61" t="s">
        <v>28</v>
      </c>
      <c r="G25" s="61" t="s">
        <v>28</v>
      </c>
      <c r="H25" s="61" t="s">
        <v>28</v>
      </c>
      <c r="I25" s="61" t="s">
        <v>28</v>
      </c>
      <c r="J25" s="61" t="s">
        <v>28</v>
      </c>
      <c r="K25" s="61" t="s">
        <v>28</v>
      </c>
      <c r="L25" s="61" t="s">
        <v>28</v>
      </c>
      <c r="M25" s="61" t="s">
        <v>28</v>
      </c>
      <c r="N25" s="61" t="s">
        <v>28</v>
      </c>
      <c r="O25" s="61" t="s">
        <v>28</v>
      </c>
      <c r="P25" s="61">
        <v>1</v>
      </c>
      <c r="Q25" s="61" t="s">
        <v>28</v>
      </c>
      <c r="R25" s="61">
        <v>1</v>
      </c>
      <c r="S25" s="61" t="s">
        <v>28</v>
      </c>
      <c r="T25" s="61" t="s">
        <v>28</v>
      </c>
      <c r="U25" s="64">
        <v>1</v>
      </c>
      <c r="V25" s="62" t="s">
        <v>28</v>
      </c>
      <c r="W25" s="54"/>
    </row>
    <row r="26" spans="1:23" s="55" customFormat="1" ht="17.25" customHeight="1" x14ac:dyDescent="0.5">
      <c r="A26" s="63" t="s">
        <v>48</v>
      </c>
      <c r="B26" s="61" t="str">
        <f t="shared" si="5"/>
        <v>-</v>
      </c>
      <c r="C26" s="61" t="s">
        <v>28</v>
      </c>
      <c r="D26" s="61" t="s">
        <v>28</v>
      </c>
      <c r="E26" s="61" t="s">
        <v>28</v>
      </c>
      <c r="F26" s="61" t="s">
        <v>28</v>
      </c>
      <c r="G26" s="61" t="s">
        <v>28</v>
      </c>
      <c r="H26" s="61" t="s">
        <v>28</v>
      </c>
      <c r="I26" s="61" t="s">
        <v>28</v>
      </c>
      <c r="J26" s="61" t="s">
        <v>28</v>
      </c>
      <c r="K26" s="61" t="s">
        <v>28</v>
      </c>
      <c r="L26" s="61" t="s">
        <v>28</v>
      </c>
      <c r="M26" s="61" t="s">
        <v>28</v>
      </c>
      <c r="N26" s="61" t="s">
        <v>28</v>
      </c>
      <c r="O26" s="61" t="s">
        <v>28</v>
      </c>
      <c r="P26" s="61" t="s">
        <v>28</v>
      </c>
      <c r="Q26" s="61" t="s">
        <v>28</v>
      </c>
      <c r="R26" s="61" t="s">
        <v>28</v>
      </c>
      <c r="S26" s="61" t="s">
        <v>28</v>
      </c>
      <c r="T26" s="61" t="s">
        <v>28</v>
      </c>
      <c r="U26" s="61" t="s">
        <v>28</v>
      </c>
      <c r="V26" s="62" t="s">
        <v>28</v>
      </c>
      <c r="W26" s="54"/>
    </row>
    <row r="27" spans="1:23" s="66" customFormat="1" ht="12" customHeight="1" x14ac:dyDescent="0.5">
      <c r="A27" s="63" t="s">
        <v>49</v>
      </c>
      <c r="B27" s="61">
        <f t="shared" si="5"/>
        <v>1</v>
      </c>
      <c r="C27" s="61" t="s">
        <v>28</v>
      </c>
      <c r="D27" s="61" t="s">
        <v>28</v>
      </c>
      <c r="E27" s="61" t="s">
        <v>28</v>
      </c>
      <c r="F27" s="61" t="s">
        <v>28</v>
      </c>
      <c r="G27" s="61" t="s">
        <v>28</v>
      </c>
      <c r="H27" s="61" t="s">
        <v>28</v>
      </c>
      <c r="I27" s="61" t="s">
        <v>28</v>
      </c>
      <c r="J27" s="61" t="s">
        <v>28</v>
      </c>
      <c r="K27" s="61" t="s">
        <v>28</v>
      </c>
      <c r="L27" s="61" t="s">
        <v>28</v>
      </c>
      <c r="M27" s="61" t="s">
        <v>28</v>
      </c>
      <c r="N27" s="61" t="s">
        <v>28</v>
      </c>
      <c r="O27" s="61" t="s">
        <v>28</v>
      </c>
      <c r="P27" s="61" t="s">
        <v>28</v>
      </c>
      <c r="Q27" s="61">
        <v>1</v>
      </c>
      <c r="R27" s="61" t="s">
        <v>28</v>
      </c>
      <c r="S27" s="61" t="s">
        <v>28</v>
      </c>
      <c r="T27" s="61" t="s">
        <v>28</v>
      </c>
      <c r="U27" s="61" t="s">
        <v>28</v>
      </c>
      <c r="V27" s="62" t="s">
        <v>28</v>
      </c>
      <c r="W27" s="65"/>
    </row>
    <row r="28" spans="1:23" s="66" customFormat="1" ht="17.25" customHeight="1" x14ac:dyDescent="0.5">
      <c r="A28" s="67" t="s">
        <v>50</v>
      </c>
      <c r="B28" s="61">
        <f t="shared" si="5"/>
        <v>2</v>
      </c>
      <c r="C28" s="61" t="s">
        <v>28</v>
      </c>
      <c r="D28" s="61" t="s">
        <v>28</v>
      </c>
      <c r="E28" s="61" t="s">
        <v>28</v>
      </c>
      <c r="F28" s="61" t="s">
        <v>28</v>
      </c>
      <c r="G28" s="61" t="s">
        <v>28</v>
      </c>
      <c r="H28" s="61" t="s">
        <v>28</v>
      </c>
      <c r="I28" s="61" t="s">
        <v>28</v>
      </c>
      <c r="J28" s="61" t="s">
        <v>28</v>
      </c>
      <c r="K28" s="61" t="s">
        <v>28</v>
      </c>
      <c r="L28" s="61" t="s">
        <v>28</v>
      </c>
      <c r="M28" s="61" t="s">
        <v>28</v>
      </c>
      <c r="N28" s="61" t="s">
        <v>28</v>
      </c>
      <c r="O28" s="61" t="s">
        <v>28</v>
      </c>
      <c r="P28" s="61" t="s">
        <v>28</v>
      </c>
      <c r="Q28" s="61" t="s">
        <v>28</v>
      </c>
      <c r="R28" s="61" t="s">
        <v>28</v>
      </c>
      <c r="S28" s="64">
        <v>2</v>
      </c>
      <c r="T28" s="61" t="s">
        <v>28</v>
      </c>
      <c r="U28" s="61" t="s">
        <v>28</v>
      </c>
      <c r="V28" s="62" t="s">
        <v>28</v>
      </c>
      <c r="W28" s="65"/>
    </row>
    <row r="29" spans="1:23" s="10" customFormat="1" ht="12" customHeight="1" x14ac:dyDescent="0.5">
      <c r="A29" s="68"/>
      <c r="B29" s="69"/>
      <c r="C29" s="69"/>
      <c r="D29" s="69"/>
      <c r="E29" s="69"/>
      <c r="F29" s="69"/>
      <c r="G29" s="69"/>
      <c r="H29" s="69"/>
      <c r="I29" s="69"/>
      <c r="J29" s="69"/>
      <c r="K29" s="69"/>
      <c r="L29" s="69"/>
      <c r="M29" s="69"/>
      <c r="N29" s="69"/>
      <c r="O29" s="69"/>
      <c r="P29" s="69"/>
      <c r="Q29" s="69"/>
      <c r="R29" s="9"/>
      <c r="S29" s="9"/>
      <c r="T29" s="9"/>
      <c r="U29" s="9"/>
      <c r="V29" s="9"/>
      <c r="W29" s="9"/>
    </row>
    <row r="30" spans="1:23" s="10" customFormat="1" ht="12" customHeight="1" x14ac:dyDescent="0.2">
      <c r="A30" s="70"/>
      <c r="B30" s="71"/>
      <c r="C30" s="71"/>
      <c r="D30" s="71"/>
      <c r="E30" s="71"/>
      <c r="F30" s="71"/>
      <c r="G30" s="71"/>
      <c r="H30" s="71"/>
      <c r="I30" s="71"/>
      <c r="J30" s="71"/>
      <c r="K30" s="71"/>
      <c r="L30" s="71"/>
      <c r="M30" s="71"/>
      <c r="N30" s="71"/>
      <c r="O30" s="71"/>
      <c r="P30" s="71"/>
      <c r="Q30" s="71"/>
    </row>
    <row r="31" spans="1:23" s="10" customFormat="1" ht="12" customHeight="1" x14ac:dyDescent="0.2">
      <c r="A31" s="70"/>
      <c r="B31" s="71"/>
      <c r="C31" s="71"/>
      <c r="D31" s="71"/>
      <c r="E31" s="71"/>
      <c r="F31" s="71"/>
      <c r="G31" s="71"/>
      <c r="H31" s="71"/>
      <c r="I31" s="71"/>
      <c r="J31" s="71"/>
      <c r="K31" s="71"/>
      <c r="L31" s="71"/>
      <c r="M31" s="71"/>
      <c r="N31" s="71"/>
      <c r="O31" s="71"/>
      <c r="P31" s="71"/>
      <c r="Q31" s="71"/>
    </row>
    <row r="32" spans="1:23" s="10" customFormat="1" ht="14.25" customHeight="1" x14ac:dyDescent="0.2">
      <c r="A32" s="72"/>
      <c r="B32" s="72"/>
      <c r="C32" s="72"/>
      <c r="D32" s="72"/>
      <c r="E32" s="72"/>
      <c r="F32" s="72"/>
      <c r="G32" s="72"/>
      <c r="H32" s="72"/>
      <c r="I32" s="72"/>
      <c r="J32" s="72"/>
      <c r="K32" s="72"/>
      <c r="L32" s="72"/>
      <c r="M32" s="72"/>
      <c r="N32" s="72"/>
      <c r="O32" s="72"/>
      <c r="P32" s="72"/>
      <c r="Q32" s="72"/>
      <c r="R32" s="72"/>
      <c r="S32" s="72"/>
      <c r="T32" s="72"/>
      <c r="U32" s="72"/>
      <c r="V32" s="72"/>
      <c r="W32" s="72"/>
    </row>
    <row r="33" spans="1:17" s="74" customFormat="1" ht="12" customHeight="1" x14ac:dyDescent="0.2">
      <c r="A33" s="73"/>
      <c r="P33" s="75"/>
      <c r="Q33" s="75"/>
    </row>
  </sheetData>
  <mergeCells count="1">
    <mergeCell ref="A32:W32"/>
  </mergeCells>
  <phoneticPr fontId="3"/>
  <pageMargins left="0.74" right="0.78740157480314965" top="0.78740157480314965" bottom="0.78740157480314965" header="0" footer="0"/>
  <pageSetup paperSize="9" scale="85" pageOrder="overThenDown" orientation="landscape" r:id="rId1"/>
  <headerFooter alignWithMargins="0"/>
  <rowBreaks count="6" manualBreakCount="6">
    <brk id="279" min="62321" max="280" man="1"/>
    <brk id="283" min="56001" max="284" man="1"/>
    <brk id="287" min="31893" max="288" man="1"/>
    <brk id="10017" min="286" max="27697" man="1"/>
    <brk id="16525" min="282" max="36097" man="1"/>
    <brk id="22817" min="278" max="4256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32"/>
  <sheetViews>
    <sheetView showGridLines="0" showOutlineSymbols="0" view="pageBreakPreview" zoomScaleNormal="75" workbookViewId="0">
      <pane xSplit="1" ySplit="5" topLeftCell="B9" activePane="bottomRight" state="frozen"/>
      <selection activeCell="W3" sqref="W3"/>
      <selection pane="topRight" activeCell="W3" sqref="W3"/>
      <selection pane="bottomLeft" activeCell="W3" sqref="W3"/>
      <selection pane="bottomRight" activeCell="W3" sqref="W3"/>
    </sheetView>
  </sheetViews>
  <sheetFormatPr defaultColWidth="8.26953125" defaultRowHeight="11.5" x14ac:dyDescent="0.25"/>
  <cols>
    <col min="1" max="1" width="11.6328125" style="76" customWidth="1"/>
    <col min="2" max="2" width="6.54296875" style="77" customWidth="1"/>
    <col min="3" max="13" width="5.54296875" style="77" customWidth="1"/>
    <col min="14" max="14" width="5.90625" style="77" customWidth="1"/>
    <col min="15" max="20" width="5.54296875" style="77" customWidth="1"/>
    <col min="21" max="21" width="6.453125" style="77" customWidth="1"/>
    <col min="22" max="16384" width="8.26953125" style="77"/>
  </cols>
  <sheetData>
    <row r="1" spans="1:23" s="10" customFormat="1" ht="16" x14ac:dyDescent="0.5">
      <c r="A1" s="1" t="s">
        <v>51</v>
      </c>
      <c r="B1" s="1"/>
      <c r="C1" s="1"/>
      <c r="D1" s="1"/>
      <c r="E1" s="1"/>
      <c r="F1" s="1"/>
      <c r="G1" s="2"/>
      <c r="H1" s="2"/>
      <c r="I1" s="2"/>
      <c r="J1" s="2"/>
      <c r="K1" s="2"/>
      <c r="L1" s="2"/>
      <c r="M1" s="2"/>
      <c r="N1" s="2"/>
      <c r="O1" s="3"/>
      <c r="P1" s="5"/>
      <c r="Q1" s="5"/>
      <c r="R1" s="7"/>
      <c r="S1" s="7"/>
      <c r="T1" s="7"/>
      <c r="U1" s="7"/>
      <c r="V1" s="8" t="s">
        <v>52</v>
      </c>
    </row>
    <row r="2" spans="1:23" s="19" customFormat="1" ht="44.25" customHeight="1" x14ac:dyDescent="0.5">
      <c r="A2" s="11"/>
      <c r="B2" s="12" t="s">
        <v>2</v>
      </c>
      <c r="C2" s="13" t="s">
        <v>3</v>
      </c>
      <c r="D2" s="13" t="s">
        <v>4</v>
      </c>
      <c r="E2" s="13" t="s">
        <v>5</v>
      </c>
      <c r="F2" s="13" t="s">
        <v>6</v>
      </c>
      <c r="G2" s="13" t="s">
        <v>7</v>
      </c>
      <c r="H2" s="13" t="s">
        <v>8</v>
      </c>
      <c r="I2" s="13" t="s">
        <v>9</v>
      </c>
      <c r="J2" s="13" t="s">
        <v>10</v>
      </c>
      <c r="K2" s="13" t="s">
        <v>11</v>
      </c>
      <c r="L2" s="13" t="s">
        <v>12</v>
      </c>
      <c r="M2" s="14" t="s">
        <v>13</v>
      </c>
      <c r="N2" s="13" t="s">
        <v>14</v>
      </c>
      <c r="O2" s="15" t="s">
        <v>15</v>
      </c>
      <c r="P2" s="13" t="s">
        <v>16</v>
      </c>
      <c r="Q2" s="13" t="s">
        <v>17</v>
      </c>
      <c r="R2" s="13" t="s">
        <v>18</v>
      </c>
      <c r="S2" s="13" t="s">
        <v>19</v>
      </c>
      <c r="T2" s="13" t="s">
        <v>20</v>
      </c>
      <c r="U2" s="14" t="s">
        <v>21</v>
      </c>
      <c r="V2" s="18" t="s">
        <v>22</v>
      </c>
      <c r="W2" s="78"/>
    </row>
    <row r="3" spans="1:23" s="84" customFormat="1" ht="17.25" customHeight="1" x14ac:dyDescent="0.3">
      <c r="A3" s="79" t="s">
        <v>23</v>
      </c>
      <c r="B3" s="80">
        <v>42299</v>
      </c>
      <c r="C3" s="80">
        <v>56</v>
      </c>
      <c r="D3" s="80">
        <v>28</v>
      </c>
      <c r="E3" s="80">
        <v>40</v>
      </c>
      <c r="F3" s="80">
        <v>281</v>
      </c>
      <c r="G3" s="80">
        <v>1262</v>
      </c>
      <c r="H3" s="80">
        <v>1608</v>
      </c>
      <c r="I3" s="80">
        <v>1583</v>
      </c>
      <c r="J3" s="80">
        <v>1559</v>
      </c>
      <c r="K3" s="80">
        <v>1878</v>
      </c>
      <c r="L3" s="80">
        <v>2075</v>
      </c>
      <c r="M3" s="81">
        <v>1887</v>
      </c>
      <c r="N3" s="81">
        <v>2010</v>
      </c>
      <c r="O3" s="81">
        <v>2429</v>
      </c>
      <c r="P3" s="81">
        <v>3666</v>
      </c>
      <c r="Q3" s="81">
        <v>3515</v>
      </c>
      <c r="R3" s="81">
        <v>4587</v>
      </c>
      <c r="S3" s="81">
        <v>5577</v>
      </c>
      <c r="T3" s="81">
        <v>5016</v>
      </c>
      <c r="U3" s="81">
        <v>3242</v>
      </c>
      <c r="V3" s="82">
        <v>17915</v>
      </c>
      <c r="W3" s="83"/>
    </row>
    <row r="4" spans="1:23" s="84" customFormat="1" ht="17.25" customHeight="1" x14ac:dyDescent="0.3">
      <c r="A4" s="79" t="s">
        <v>24</v>
      </c>
      <c r="B4" s="80">
        <v>1302</v>
      </c>
      <c r="C4" s="80">
        <v>1</v>
      </c>
      <c r="D4" s="80">
        <v>0</v>
      </c>
      <c r="E4" s="80">
        <v>0</v>
      </c>
      <c r="F4" s="80">
        <v>5</v>
      </c>
      <c r="G4" s="80">
        <v>19</v>
      </c>
      <c r="H4" s="80">
        <v>29</v>
      </c>
      <c r="I4" s="80">
        <v>25</v>
      </c>
      <c r="J4" s="80">
        <v>31</v>
      </c>
      <c r="K4" s="80">
        <v>46</v>
      </c>
      <c r="L4" s="80">
        <v>52</v>
      </c>
      <c r="M4" s="81">
        <v>42</v>
      </c>
      <c r="N4" s="81">
        <v>49</v>
      </c>
      <c r="O4" s="81">
        <v>56</v>
      </c>
      <c r="P4" s="81">
        <v>104</v>
      </c>
      <c r="Q4" s="81">
        <v>123</v>
      </c>
      <c r="R4" s="81">
        <v>171</v>
      </c>
      <c r="S4" s="81">
        <v>236</v>
      </c>
      <c r="T4" s="81">
        <v>172</v>
      </c>
      <c r="U4" s="81">
        <v>141</v>
      </c>
      <c r="V4" s="82">
        <v>658</v>
      </c>
      <c r="W4" s="83"/>
    </row>
    <row r="5" spans="1:23" s="31" customFormat="1" ht="30" customHeight="1" x14ac:dyDescent="0.3">
      <c r="A5" s="27" t="s">
        <v>25</v>
      </c>
      <c r="B5" s="44">
        <f>IF(SUM(C5:U5)=0,"-",SUM(C5:U5))</f>
        <v>76</v>
      </c>
      <c r="C5" s="85" t="str">
        <f t="shared" ref="C5:V5" si="0">IF(SUM(C6,C15)=0,"-",SUM(C6,C15))</f>
        <v>-</v>
      </c>
      <c r="D5" s="85" t="str">
        <f t="shared" si="0"/>
        <v>-</v>
      </c>
      <c r="E5" s="85" t="str">
        <f t="shared" si="0"/>
        <v>-</v>
      </c>
      <c r="F5" s="85" t="str">
        <f t="shared" si="0"/>
        <v>-</v>
      </c>
      <c r="G5" s="85">
        <f t="shared" si="0"/>
        <v>2</v>
      </c>
      <c r="H5" s="85">
        <f t="shared" si="0"/>
        <v>1</v>
      </c>
      <c r="I5" s="85">
        <f t="shared" si="0"/>
        <v>2</v>
      </c>
      <c r="J5" s="85">
        <f t="shared" si="0"/>
        <v>1</v>
      </c>
      <c r="K5" s="85">
        <f t="shared" si="0"/>
        <v>5</v>
      </c>
      <c r="L5" s="85">
        <f t="shared" si="0"/>
        <v>4</v>
      </c>
      <c r="M5" s="85">
        <f t="shared" si="0"/>
        <v>4</v>
      </c>
      <c r="N5" s="85">
        <f t="shared" si="0"/>
        <v>2</v>
      </c>
      <c r="O5" s="85">
        <f t="shared" si="0"/>
        <v>2</v>
      </c>
      <c r="P5" s="85">
        <f t="shared" si="0"/>
        <v>6</v>
      </c>
      <c r="Q5" s="85">
        <f t="shared" si="0"/>
        <v>6</v>
      </c>
      <c r="R5" s="85">
        <f t="shared" si="0"/>
        <v>11</v>
      </c>
      <c r="S5" s="85">
        <f>IF(SUM(S6,S15)=0,"-",SUM(S6,S15))</f>
        <v>13</v>
      </c>
      <c r="T5" s="85">
        <f t="shared" si="0"/>
        <v>10</v>
      </c>
      <c r="U5" s="86">
        <f t="shared" si="0"/>
        <v>7</v>
      </c>
      <c r="V5" s="87" t="str">
        <f t="shared" si="0"/>
        <v>-</v>
      </c>
      <c r="W5" s="88"/>
    </row>
    <row r="6" spans="1:23" s="31" customFormat="1" ht="17.25" customHeight="1" x14ac:dyDescent="0.5">
      <c r="A6" s="32" t="s">
        <v>26</v>
      </c>
      <c r="B6" s="33" t="s">
        <v>37</v>
      </c>
      <c r="C6" s="33" t="s">
        <v>37</v>
      </c>
      <c r="D6" s="33" t="s">
        <v>37</v>
      </c>
      <c r="E6" s="33" t="s">
        <v>37</v>
      </c>
      <c r="F6" s="33" t="s">
        <v>37</v>
      </c>
      <c r="G6" s="33" t="s">
        <v>37</v>
      </c>
      <c r="H6" s="33" t="s">
        <v>37</v>
      </c>
      <c r="I6" s="33" t="s">
        <v>37</v>
      </c>
      <c r="J6" s="33" t="s">
        <v>37</v>
      </c>
      <c r="K6" s="33" t="s">
        <v>37</v>
      </c>
      <c r="L6" s="33" t="s">
        <v>37</v>
      </c>
      <c r="M6" s="33" t="s">
        <v>37</v>
      </c>
      <c r="N6" s="33" t="s">
        <v>37</v>
      </c>
      <c r="O6" s="33" t="s">
        <v>37</v>
      </c>
      <c r="P6" s="33" t="s">
        <v>37</v>
      </c>
      <c r="Q6" s="33" t="s">
        <v>37</v>
      </c>
      <c r="R6" s="33" t="s">
        <v>37</v>
      </c>
      <c r="S6" s="33" t="s">
        <v>37</v>
      </c>
      <c r="T6" s="33" t="s">
        <v>37</v>
      </c>
      <c r="U6" s="34" t="s">
        <v>37</v>
      </c>
      <c r="V6" s="35" t="s">
        <v>37</v>
      </c>
      <c r="W6" s="88"/>
    </row>
    <row r="7" spans="1:23" s="31" customFormat="1" ht="17.25" customHeight="1" x14ac:dyDescent="0.5">
      <c r="A7" s="36" t="s">
        <v>27</v>
      </c>
      <c r="B7" s="89" t="s">
        <v>28</v>
      </c>
      <c r="C7" s="89" t="s">
        <v>28</v>
      </c>
      <c r="D7" s="89" t="s">
        <v>28</v>
      </c>
      <c r="E7" s="89" t="s">
        <v>28</v>
      </c>
      <c r="F7" s="89" t="s">
        <v>28</v>
      </c>
      <c r="G7" s="89" t="s">
        <v>28</v>
      </c>
      <c r="H7" s="89" t="s">
        <v>28</v>
      </c>
      <c r="I7" s="89" t="s">
        <v>28</v>
      </c>
      <c r="J7" s="89" t="s">
        <v>28</v>
      </c>
      <c r="K7" s="89" t="s">
        <v>28</v>
      </c>
      <c r="L7" s="89" t="s">
        <v>28</v>
      </c>
      <c r="M7" s="89" t="s">
        <v>28</v>
      </c>
      <c r="N7" s="89" t="s">
        <v>28</v>
      </c>
      <c r="O7" s="89" t="s">
        <v>28</v>
      </c>
      <c r="P7" s="89" t="s">
        <v>28</v>
      </c>
      <c r="Q7" s="89" t="s">
        <v>28</v>
      </c>
      <c r="R7" s="89" t="s">
        <v>28</v>
      </c>
      <c r="S7" s="89" t="s">
        <v>28</v>
      </c>
      <c r="T7" s="89" t="s">
        <v>28</v>
      </c>
      <c r="U7" s="89" t="s">
        <v>28</v>
      </c>
      <c r="V7" s="90" t="s">
        <v>28</v>
      </c>
      <c r="W7" s="88"/>
    </row>
    <row r="8" spans="1:23" s="31" customFormat="1" ht="17.25" customHeight="1" x14ac:dyDescent="0.5">
      <c r="A8" s="39" t="s">
        <v>29</v>
      </c>
      <c r="B8" s="91" t="s">
        <v>28</v>
      </c>
      <c r="C8" s="91" t="s">
        <v>28</v>
      </c>
      <c r="D8" s="91" t="s">
        <v>28</v>
      </c>
      <c r="E8" s="91" t="s">
        <v>28</v>
      </c>
      <c r="F8" s="91" t="s">
        <v>28</v>
      </c>
      <c r="G8" s="91" t="s">
        <v>28</v>
      </c>
      <c r="H8" s="91" t="s">
        <v>28</v>
      </c>
      <c r="I8" s="91" t="s">
        <v>28</v>
      </c>
      <c r="J8" s="91" t="s">
        <v>28</v>
      </c>
      <c r="K8" s="91" t="s">
        <v>28</v>
      </c>
      <c r="L8" s="91" t="s">
        <v>28</v>
      </c>
      <c r="M8" s="91" t="s">
        <v>28</v>
      </c>
      <c r="N8" s="91" t="s">
        <v>28</v>
      </c>
      <c r="O8" s="91" t="s">
        <v>28</v>
      </c>
      <c r="P8" s="91" t="s">
        <v>28</v>
      </c>
      <c r="Q8" s="91" t="s">
        <v>28</v>
      </c>
      <c r="R8" s="91" t="s">
        <v>28</v>
      </c>
      <c r="S8" s="91" t="s">
        <v>28</v>
      </c>
      <c r="T8" s="91" t="s">
        <v>28</v>
      </c>
      <c r="U8" s="91" t="s">
        <v>28</v>
      </c>
      <c r="V8" s="92" t="s">
        <v>28</v>
      </c>
      <c r="W8" s="88"/>
    </row>
    <row r="9" spans="1:23" s="31" customFormat="1" ht="17.25" customHeight="1" x14ac:dyDescent="0.5">
      <c r="A9" s="39" t="s">
        <v>30</v>
      </c>
      <c r="B9" s="91" t="s">
        <v>28</v>
      </c>
      <c r="C9" s="91" t="s">
        <v>28</v>
      </c>
      <c r="D9" s="91" t="s">
        <v>28</v>
      </c>
      <c r="E9" s="91" t="s">
        <v>28</v>
      </c>
      <c r="F9" s="91" t="s">
        <v>28</v>
      </c>
      <c r="G9" s="91" t="s">
        <v>28</v>
      </c>
      <c r="H9" s="91" t="s">
        <v>28</v>
      </c>
      <c r="I9" s="91" t="s">
        <v>28</v>
      </c>
      <c r="J9" s="91" t="s">
        <v>28</v>
      </c>
      <c r="K9" s="91" t="s">
        <v>28</v>
      </c>
      <c r="L9" s="91" t="s">
        <v>28</v>
      </c>
      <c r="M9" s="91" t="s">
        <v>28</v>
      </c>
      <c r="N9" s="91" t="s">
        <v>28</v>
      </c>
      <c r="O9" s="91" t="s">
        <v>28</v>
      </c>
      <c r="P9" s="91" t="s">
        <v>28</v>
      </c>
      <c r="Q9" s="91" t="s">
        <v>28</v>
      </c>
      <c r="R9" s="91" t="s">
        <v>28</v>
      </c>
      <c r="S9" s="91" t="s">
        <v>28</v>
      </c>
      <c r="T9" s="91" t="s">
        <v>28</v>
      </c>
      <c r="U9" s="91" t="s">
        <v>28</v>
      </c>
      <c r="V9" s="92" t="s">
        <v>28</v>
      </c>
      <c r="W9" s="88"/>
    </row>
    <row r="10" spans="1:23" s="31" customFormat="1" ht="17.25" customHeight="1" x14ac:dyDescent="0.5">
      <c r="A10" s="39" t="s">
        <v>31</v>
      </c>
      <c r="B10" s="91" t="s">
        <v>28</v>
      </c>
      <c r="C10" s="91" t="s">
        <v>28</v>
      </c>
      <c r="D10" s="91" t="s">
        <v>28</v>
      </c>
      <c r="E10" s="91" t="s">
        <v>28</v>
      </c>
      <c r="F10" s="91" t="s">
        <v>28</v>
      </c>
      <c r="G10" s="91" t="s">
        <v>28</v>
      </c>
      <c r="H10" s="91" t="s">
        <v>28</v>
      </c>
      <c r="I10" s="91" t="s">
        <v>28</v>
      </c>
      <c r="J10" s="91" t="s">
        <v>28</v>
      </c>
      <c r="K10" s="91" t="s">
        <v>28</v>
      </c>
      <c r="L10" s="91" t="s">
        <v>28</v>
      </c>
      <c r="M10" s="91" t="s">
        <v>28</v>
      </c>
      <c r="N10" s="91" t="s">
        <v>28</v>
      </c>
      <c r="O10" s="91" t="s">
        <v>28</v>
      </c>
      <c r="P10" s="91" t="s">
        <v>28</v>
      </c>
      <c r="Q10" s="91" t="s">
        <v>28</v>
      </c>
      <c r="R10" s="91" t="s">
        <v>28</v>
      </c>
      <c r="S10" s="91" t="s">
        <v>28</v>
      </c>
      <c r="T10" s="91" t="s">
        <v>28</v>
      </c>
      <c r="U10" s="91" t="s">
        <v>28</v>
      </c>
      <c r="V10" s="92" t="s">
        <v>28</v>
      </c>
      <c r="W10" s="88"/>
    </row>
    <row r="11" spans="1:23" s="31" customFormat="1" ht="17.25" customHeight="1" x14ac:dyDescent="0.5">
      <c r="A11" s="39" t="s">
        <v>32</v>
      </c>
      <c r="B11" s="91" t="s">
        <v>28</v>
      </c>
      <c r="C11" s="91" t="s">
        <v>28</v>
      </c>
      <c r="D11" s="91" t="s">
        <v>28</v>
      </c>
      <c r="E11" s="91" t="s">
        <v>28</v>
      </c>
      <c r="F11" s="91" t="s">
        <v>28</v>
      </c>
      <c r="G11" s="91" t="s">
        <v>28</v>
      </c>
      <c r="H11" s="91" t="s">
        <v>28</v>
      </c>
      <c r="I11" s="91" t="s">
        <v>28</v>
      </c>
      <c r="J11" s="91" t="s">
        <v>28</v>
      </c>
      <c r="K11" s="91" t="s">
        <v>28</v>
      </c>
      <c r="L11" s="91" t="s">
        <v>28</v>
      </c>
      <c r="M11" s="91" t="s">
        <v>28</v>
      </c>
      <c r="N11" s="91" t="s">
        <v>28</v>
      </c>
      <c r="O11" s="91" t="s">
        <v>28</v>
      </c>
      <c r="P11" s="91" t="s">
        <v>28</v>
      </c>
      <c r="Q11" s="91" t="s">
        <v>28</v>
      </c>
      <c r="R11" s="91" t="s">
        <v>28</v>
      </c>
      <c r="S11" s="91" t="s">
        <v>28</v>
      </c>
      <c r="T11" s="91" t="s">
        <v>28</v>
      </c>
      <c r="U11" s="91" t="s">
        <v>28</v>
      </c>
      <c r="V11" s="92" t="s">
        <v>28</v>
      </c>
      <c r="W11" s="88"/>
    </row>
    <row r="12" spans="1:23" s="31" customFormat="1" ht="17.25" customHeight="1" x14ac:dyDescent="0.5">
      <c r="A12" s="39" t="s">
        <v>33</v>
      </c>
      <c r="B12" s="91" t="s">
        <v>28</v>
      </c>
      <c r="C12" s="91" t="s">
        <v>28</v>
      </c>
      <c r="D12" s="91" t="s">
        <v>28</v>
      </c>
      <c r="E12" s="91" t="s">
        <v>28</v>
      </c>
      <c r="F12" s="91" t="s">
        <v>28</v>
      </c>
      <c r="G12" s="91" t="s">
        <v>28</v>
      </c>
      <c r="H12" s="91" t="s">
        <v>28</v>
      </c>
      <c r="I12" s="91" t="s">
        <v>28</v>
      </c>
      <c r="J12" s="91" t="s">
        <v>28</v>
      </c>
      <c r="K12" s="91" t="s">
        <v>28</v>
      </c>
      <c r="L12" s="91" t="s">
        <v>28</v>
      </c>
      <c r="M12" s="91" t="s">
        <v>28</v>
      </c>
      <c r="N12" s="91" t="s">
        <v>28</v>
      </c>
      <c r="O12" s="91" t="s">
        <v>28</v>
      </c>
      <c r="P12" s="91" t="s">
        <v>28</v>
      </c>
      <c r="Q12" s="91" t="s">
        <v>28</v>
      </c>
      <c r="R12" s="91" t="s">
        <v>28</v>
      </c>
      <c r="S12" s="91" t="s">
        <v>28</v>
      </c>
      <c r="T12" s="91" t="s">
        <v>28</v>
      </c>
      <c r="U12" s="91" t="s">
        <v>28</v>
      </c>
      <c r="V12" s="92" t="s">
        <v>28</v>
      </c>
      <c r="W12" s="88"/>
    </row>
    <row r="13" spans="1:23" s="31" customFormat="1" ht="17.25" customHeight="1" x14ac:dyDescent="0.5">
      <c r="A13" s="39" t="s">
        <v>34</v>
      </c>
      <c r="B13" s="91" t="s">
        <v>28</v>
      </c>
      <c r="C13" s="91" t="s">
        <v>28</v>
      </c>
      <c r="D13" s="91" t="s">
        <v>28</v>
      </c>
      <c r="E13" s="91" t="s">
        <v>28</v>
      </c>
      <c r="F13" s="91" t="s">
        <v>28</v>
      </c>
      <c r="G13" s="91" t="s">
        <v>28</v>
      </c>
      <c r="H13" s="91" t="s">
        <v>28</v>
      </c>
      <c r="I13" s="91" t="s">
        <v>28</v>
      </c>
      <c r="J13" s="91" t="s">
        <v>28</v>
      </c>
      <c r="K13" s="91" t="s">
        <v>28</v>
      </c>
      <c r="L13" s="91" t="s">
        <v>28</v>
      </c>
      <c r="M13" s="91" t="s">
        <v>28</v>
      </c>
      <c r="N13" s="91" t="s">
        <v>28</v>
      </c>
      <c r="O13" s="91" t="s">
        <v>28</v>
      </c>
      <c r="P13" s="91" t="s">
        <v>28</v>
      </c>
      <c r="Q13" s="91" t="s">
        <v>28</v>
      </c>
      <c r="R13" s="91" t="s">
        <v>28</v>
      </c>
      <c r="S13" s="91" t="s">
        <v>28</v>
      </c>
      <c r="T13" s="91" t="s">
        <v>28</v>
      </c>
      <c r="U13" s="91" t="s">
        <v>28</v>
      </c>
      <c r="V13" s="92" t="s">
        <v>28</v>
      </c>
      <c r="W13" s="88"/>
    </row>
    <row r="14" spans="1:23" s="31" customFormat="1" ht="17.25" customHeight="1" x14ac:dyDescent="0.5">
      <c r="A14" s="41" t="s">
        <v>35</v>
      </c>
      <c r="B14" s="93" t="s">
        <v>28</v>
      </c>
      <c r="C14" s="93" t="s">
        <v>28</v>
      </c>
      <c r="D14" s="93" t="s">
        <v>28</v>
      </c>
      <c r="E14" s="93" t="s">
        <v>28</v>
      </c>
      <c r="F14" s="93" t="s">
        <v>28</v>
      </c>
      <c r="G14" s="93" t="s">
        <v>28</v>
      </c>
      <c r="H14" s="93" t="s">
        <v>28</v>
      </c>
      <c r="I14" s="93" t="s">
        <v>28</v>
      </c>
      <c r="J14" s="93" t="s">
        <v>28</v>
      </c>
      <c r="K14" s="93" t="s">
        <v>28</v>
      </c>
      <c r="L14" s="93" t="s">
        <v>28</v>
      </c>
      <c r="M14" s="93" t="s">
        <v>28</v>
      </c>
      <c r="N14" s="93" t="s">
        <v>28</v>
      </c>
      <c r="O14" s="93" t="s">
        <v>28</v>
      </c>
      <c r="P14" s="93" t="s">
        <v>28</v>
      </c>
      <c r="Q14" s="93" t="s">
        <v>28</v>
      </c>
      <c r="R14" s="93" t="s">
        <v>28</v>
      </c>
      <c r="S14" s="93" t="s">
        <v>28</v>
      </c>
      <c r="T14" s="93" t="s">
        <v>28</v>
      </c>
      <c r="U14" s="93" t="s">
        <v>28</v>
      </c>
      <c r="V14" s="94" t="s">
        <v>28</v>
      </c>
      <c r="W14" s="88"/>
    </row>
    <row r="15" spans="1:23" s="31" customFormat="1" ht="17.25" customHeight="1" x14ac:dyDescent="0.5">
      <c r="A15" s="42" t="s">
        <v>36</v>
      </c>
      <c r="B15" s="95">
        <f>IF(SUM(C15:U15)=0,"-",SUM(C15:U15))</f>
        <v>76</v>
      </c>
      <c r="C15" s="33" t="s">
        <v>28</v>
      </c>
      <c r="D15" s="33" t="s">
        <v>28</v>
      </c>
      <c r="E15" s="33" t="s">
        <v>28</v>
      </c>
      <c r="F15" s="33" t="s">
        <v>28</v>
      </c>
      <c r="G15" s="33">
        <v>2</v>
      </c>
      <c r="H15" s="33">
        <v>1</v>
      </c>
      <c r="I15" s="33">
        <v>2</v>
      </c>
      <c r="J15" s="33">
        <v>1</v>
      </c>
      <c r="K15" s="33">
        <v>5</v>
      </c>
      <c r="L15" s="33">
        <v>4</v>
      </c>
      <c r="M15" s="34">
        <v>4</v>
      </c>
      <c r="N15" s="34">
        <v>2</v>
      </c>
      <c r="O15" s="34">
        <v>2</v>
      </c>
      <c r="P15" s="34">
        <v>6</v>
      </c>
      <c r="Q15" s="34">
        <v>6</v>
      </c>
      <c r="R15" s="34">
        <v>11</v>
      </c>
      <c r="S15" s="34">
        <v>13</v>
      </c>
      <c r="T15" s="34">
        <v>10</v>
      </c>
      <c r="U15" s="34">
        <v>7</v>
      </c>
      <c r="V15" s="35" t="s">
        <v>28</v>
      </c>
      <c r="W15" s="88"/>
    </row>
    <row r="16" spans="1:23" s="31" customFormat="1" ht="30" customHeight="1" x14ac:dyDescent="0.3">
      <c r="A16" s="43" t="s">
        <v>38</v>
      </c>
      <c r="B16" s="96">
        <f>B17</f>
        <v>9</v>
      </c>
      <c r="C16" s="96" t="str">
        <f t="shared" ref="C16:V16" si="1">C17</f>
        <v>-</v>
      </c>
      <c r="D16" s="96" t="str">
        <f t="shared" si="1"/>
        <v>-</v>
      </c>
      <c r="E16" s="96" t="str">
        <f t="shared" si="1"/>
        <v>-</v>
      </c>
      <c r="F16" s="96" t="str">
        <f t="shared" si="1"/>
        <v>-</v>
      </c>
      <c r="G16" s="96" t="str">
        <f t="shared" si="1"/>
        <v>-</v>
      </c>
      <c r="H16" s="96" t="str">
        <f t="shared" si="1"/>
        <v>-</v>
      </c>
      <c r="I16" s="96" t="str">
        <f t="shared" si="1"/>
        <v>-</v>
      </c>
      <c r="J16" s="96" t="str">
        <f t="shared" si="1"/>
        <v>-</v>
      </c>
      <c r="K16" s="96" t="str">
        <f t="shared" si="1"/>
        <v>-</v>
      </c>
      <c r="L16" s="96" t="str">
        <f t="shared" si="1"/>
        <v>-</v>
      </c>
      <c r="M16" s="96" t="str">
        <f t="shared" si="1"/>
        <v>-</v>
      </c>
      <c r="N16" s="96" t="str">
        <f t="shared" si="1"/>
        <v>-</v>
      </c>
      <c r="O16" s="96" t="str">
        <f t="shared" si="1"/>
        <v>-</v>
      </c>
      <c r="P16" s="96" t="str">
        <f t="shared" si="1"/>
        <v>-</v>
      </c>
      <c r="Q16" s="96" t="str">
        <f t="shared" si="1"/>
        <v>-</v>
      </c>
      <c r="R16" s="96">
        <f t="shared" si="1"/>
        <v>1</v>
      </c>
      <c r="S16" s="96">
        <f t="shared" si="1"/>
        <v>6</v>
      </c>
      <c r="T16" s="96">
        <f t="shared" si="1"/>
        <v>1</v>
      </c>
      <c r="U16" s="97">
        <f t="shared" si="1"/>
        <v>1</v>
      </c>
      <c r="V16" s="98">
        <f t="shared" si="1"/>
        <v>1</v>
      </c>
      <c r="W16" s="88"/>
    </row>
    <row r="17" spans="1:23" s="31" customFormat="1" ht="17.25" customHeight="1" x14ac:dyDescent="0.5">
      <c r="A17" s="32" t="s">
        <v>39</v>
      </c>
      <c r="B17" s="95">
        <f>IF(SUM(C17:U17)=0,"-",SUM(C17:U17))</f>
        <v>9</v>
      </c>
      <c r="C17" s="33" t="str">
        <f t="shared" ref="C17:V17" si="2">IF(SUM(C18:C21)=0,"-",SUM(C18:C21))</f>
        <v>-</v>
      </c>
      <c r="D17" s="33" t="str">
        <f t="shared" si="2"/>
        <v>-</v>
      </c>
      <c r="E17" s="33" t="str">
        <f t="shared" si="2"/>
        <v>-</v>
      </c>
      <c r="F17" s="33" t="str">
        <f t="shared" si="2"/>
        <v>-</v>
      </c>
      <c r="G17" s="33" t="str">
        <f t="shared" si="2"/>
        <v>-</v>
      </c>
      <c r="H17" s="33" t="str">
        <f t="shared" si="2"/>
        <v>-</v>
      </c>
      <c r="I17" s="33" t="str">
        <f t="shared" si="2"/>
        <v>-</v>
      </c>
      <c r="J17" s="33" t="str">
        <f t="shared" si="2"/>
        <v>-</v>
      </c>
      <c r="K17" s="33" t="str">
        <f t="shared" si="2"/>
        <v>-</v>
      </c>
      <c r="L17" s="33" t="str">
        <f t="shared" si="2"/>
        <v>-</v>
      </c>
      <c r="M17" s="33" t="str">
        <f t="shared" si="2"/>
        <v>-</v>
      </c>
      <c r="N17" s="33" t="str">
        <f t="shared" si="2"/>
        <v>-</v>
      </c>
      <c r="O17" s="33" t="str">
        <f t="shared" si="2"/>
        <v>-</v>
      </c>
      <c r="P17" s="33" t="str">
        <f t="shared" si="2"/>
        <v>-</v>
      </c>
      <c r="Q17" s="33" t="str">
        <f t="shared" si="2"/>
        <v>-</v>
      </c>
      <c r="R17" s="33">
        <f t="shared" si="2"/>
        <v>1</v>
      </c>
      <c r="S17" s="33">
        <f t="shared" si="2"/>
        <v>6</v>
      </c>
      <c r="T17" s="33">
        <f t="shared" si="2"/>
        <v>1</v>
      </c>
      <c r="U17" s="99">
        <f t="shared" si="2"/>
        <v>1</v>
      </c>
      <c r="V17" s="100">
        <f t="shared" si="2"/>
        <v>1</v>
      </c>
      <c r="W17" s="88"/>
    </row>
    <row r="18" spans="1:23" s="31" customFormat="1" ht="17.25" customHeight="1" x14ac:dyDescent="0.5">
      <c r="A18" s="36" t="s">
        <v>40</v>
      </c>
      <c r="B18" s="89">
        <f>IF(SUM(C18:U18)=0,"-",SUM(C18:U18))</f>
        <v>4</v>
      </c>
      <c r="C18" s="89" t="s">
        <v>28</v>
      </c>
      <c r="D18" s="89" t="s">
        <v>28</v>
      </c>
      <c r="E18" s="89" t="s">
        <v>28</v>
      </c>
      <c r="F18" s="89" t="s">
        <v>28</v>
      </c>
      <c r="G18" s="89" t="s">
        <v>28</v>
      </c>
      <c r="H18" s="89" t="s">
        <v>28</v>
      </c>
      <c r="I18" s="89" t="s">
        <v>28</v>
      </c>
      <c r="J18" s="89" t="s">
        <v>28</v>
      </c>
      <c r="K18" s="89" t="s">
        <v>28</v>
      </c>
      <c r="L18" s="89" t="s">
        <v>28</v>
      </c>
      <c r="M18" s="89" t="s">
        <v>28</v>
      </c>
      <c r="N18" s="89" t="s">
        <v>28</v>
      </c>
      <c r="O18" s="89" t="s">
        <v>28</v>
      </c>
      <c r="P18" s="89" t="s">
        <v>28</v>
      </c>
      <c r="Q18" s="89" t="s">
        <v>28</v>
      </c>
      <c r="R18" s="89" t="s">
        <v>28</v>
      </c>
      <c r="S18" s="101">
        <v>3</v>
      </c>
      <c r="T18" s="101">
        <v>1</v>
      </c>
      <c r="U18" s="101" t="s">
        <v>28</v>
      </c>
      <c r="V18" s="90">
        <v>1</v>
      </c>
      <c r="W18" s="88"/>
    </row>
    <row r="19" spans="1:23" s="31" customFormat="1" ht="17.25" customHeight="1" x14ac:dyDescent="0.5">
      <c r="A19" s="39" t="s">
        <v>41</v>
      </c>
      <c r="B19" s="91">
        <f>IF(SUM(C19:U19)=0,"-",SUM(C19:U19))</f>
        <v>1</v>
      </c>
      <c r="C19" s="91" t="s">
        <v>28</v>
      </c>
      <c r="D19" s="91" t="s">
        <v>28</v>
      </c>
      <c r="E19" s="91" t="s">
        <v>28</v>
      </c>
      <c r="F19" s="91" t="s">
        <v>28</v>
      </c>
      <c r="G19" s="91" t="s">
        <v>28</v>
      </c>
      <c r="H19" s="91" t="s">
        <v>28</v>
      </c>
      <c r="I19" s="91" t="s">
        <v>28</v>
      </c>
      <c r="J19" s="91" t="s">
        <v>28</v>
      </c>
      <c r="K19" s="91" t="s">
        <v>28</v>
      </c>
      <c r="L19" s="91" t="s">
        <v>28</v>
      </c>
      <c r="M19" s="91" t="s">
        <v>28</v>
      </c>
      <c r="N19" s="91" t="s">
        <v>28</v>
      </c>
      <c r="O19" s="91" t="s">
        <v>28</v>
      </c>
      <c r="P19" s="91" t="s">
        <v>28</v>
      </c>
      <c r="Q19" s="91" t="s">
        <v>28</v>
      </c>
      <c r="R19" s="102">
        <v>1</v>
      </c>
      <c r="S19" s="102" t="s">
        <v>28</v>
      </c>
      <c r="T19" s="102" t="s">
        <v>28</v>
      </c>
      <c r="U19" s="102" t="s">
        <v>28</v>
      </c>
      <c r="V19" s="92" t="s">
        <v>28</v>
      </c>
      <c r="W19" s="88"/>
    </row>
    <row r="20" spans="1:23" s="31" customFormat="1" ht="17.25" customHeight="1" x14ac:dyDescent="0.5">
      <c r="A20" s="39" t="s">
        <v>42</v>
      </c>
      <c r="B20" s="91">
        <f>IF(SUM(C20:U20)=0,"-",SUM(C20:U20))</f>
        <v>1</v>
      </c>
      <c r="C20" s="91" t="s">
        <v>28</v>
      </c>
      <c r="D20" s="91" t="s">
        <v>28</v>
      </c>
      <c r="E20" s="91" t="s">
        <v>28</v>
      </c>
      <c r="F20" s="91" t="s">
        <v>28</v>
      </c>
      <c r="G20" s="91" t="s">
        <v>28</v>
      </c>
      <c r="H20" s="91" t="s">
        <v>28</v>
      </c>
      <c r="I20" s="91" t="s">
        <v>28</v>
      </c>
      <c r="J20" s="91" t="s">
        <v>28</v>
      </c>
      <c r="K20" s="91" t="s">
        <v>28</v>
      </c>
      <c r="L20" s="91" t="s">
        <v>28</v>
      </c>
      <c r="M20" s="91" t="s">
        <v>28</v>
      </c>
      <c r="N20" s="91" t="s">
        <v>28</v>
      </c>
      <c r="O20" s="91" t="s">
        <v>28</v>
      </c>
      <c r="P20" s="91" t="s">
        <v>28</v>
      </c>
      <c r="Q20" s="91" t="s">
        <v>28</v>
      </c>
      <c r="R20" s="91" t="s">
        <v>28</v>
      </c>
      <c r="S20" s="102" t="s">
        <v>28</v>
      </c>
      <c r="T20" s="102" t="s">
        <v>28</v>
      </c>
      <c r="U20" s="102">
        <v>1</v>
      </c>
      <c r="V20" s="92" t="s">
        <v>28</v>
      </c>
      <c r="W20" s="88"/>
    </row>
    <row r="21" spans="1:23" s="31" customFormat="1" ht="17.25" customHeight="1" x14ac:dyDescent="0.5">
      <c r="A21" s="41" t="s">
        <v>43</v>
      </c>
      <c r="B21" s="93">
        <f>IF(SUM(C21:U21)=0,"-",SUM(C21:U21))</f>
        <v>3</v>
      </c>
      <c r="C21" s="93" t="s">
        <v>28</v>
      </c>
      <c r="D21" s="93" t="s">
        <v>28</v>
      </c>
      <c r="E21" s="93" t="s">
        <v>28</v>
      </c>
      <c r="F21" s="93" t="s">
        <v>28</v>
      </c>
      <c r="G21" s="93" t="s">
        <v>28</v>
      </c>
      <c r="H21" s="93" t="s">
        <v>28</v>
      </c>
      <c r="I21" s="93" t="s">
        <v>28</v>
      </c>
      <c r="J21" s="93" t="s">
        <v>28</v>
      </c>
      <c r="K21" s="93" t="s">
        <v>28</v>
      </c>
      <c r="L21" s="93" t="s">
        <v>28</v>
      </c>
      <c r="M21" s="93" t="s">
        <v>28</v>
      </c>
      <c r="N21" s="93" t="s">
        <v>28</v>
      </c>
      <c r="O21" s="93" t="s">
        <v>28</v>
      </c>
      <c r="P21" s="93" t="s">
        <v>28</v>
      </c>
      <c r="Q21" s="93" t="s">
        <v>28</v>
      </c>
      <c r="R21" s="93" t="s">
        <v>28</v>
      </c>
      <c r="S21" s="103">
        <v>3</v>
      </c>
      <c r="T21" s="103" t="s">
        <v>28</v>
      </c>
      <c r="U21" s="103" t="s">
        <v>28</v>
      </c>
      <c r="V21" s="94" t="s">
        <v>28</v>
      </c>
      <c r="W21" s="88"/>
    </row>
    <row r="22" spans="1:23" s="55" customFormat="1" ht="30" customHeight="1" x14ac:dyDescent="0.3">
      <c r="A22" s="50" t="s">
        <v>44</v>
      </c>
      <c r="B22" s="51">
        <f>B23</f>
        <v>18</v>
      </c>
      <c r="C22" s="51" t="str">
        <f t="shared" ref="C22:V22" si="3">C23</f>
        <v>-</v>
      </c>
      <c r="D22" s="51" t="str">
        <f t="shared" si="3"/>
        <v>-</v>
      </c>
      <c r="E22" s="51" t="str">
        <f t="shared" si="3"/>
        <v>-</v>
      </c>
      <c r="F22" s="51" t="str">
        <f t="shared" si="3"/>
        <v>-</v>
      </c>
      <c r="G22" s="51" t="str">
        <f t="shared" si="3"/>
        <v>-</v>
      </c>
      <c r="H22" s="51" t="str">
        <f t="shared" si="3"/>
        <v>-</v>
      </c>
      <c r="I22" s="51" t="str">
        <f t="shared" si="3"/>
        <v>-</v>
      </c>
      <c r="J22" s="51" t="str">
        <f t="shared" si="3"/>
        <v>-</v>
      </c>
      <c r="K22" s="51">
        <f t="shared" si="3"/>
        <v>1</v>
      </c>
      <c r="L22" s="51" t="str">
        <f t="shared" si="3"/>
        <v>-</v>
      </c>
      <c r="M22" s="51">
        <f t="shared" si="3"/>
        <v>1</v>
      </c>
      <c r="N22" s="51" t="str">
        <f t="shared" si="3"/>
        <v>-</v>
      </c>
      <c r="O22" s="51">
        <f t="shared" si="3"/>
        <v>1</v>
      </c>
      <c r="P22" s="51">
        <f t="shared" si="3"/>
        <v>1</v>
      </c>
      <c r="Q22" s="51">
        <f t="shared" si="3"/>
        <v>2</v>
      </c>
      <c r="R22" s="51">
        <f t="shared" si="3"/>
        <v>4</v>
      </c>
      <c r="S22" s="51">
        <f t="shared" si="3"/>
        <v>4</v>
      </c>
      <c r="T22" s="51">
        <f t="shared" si="3"/>
        <v>2</v>
      </c>
      <c r="U22" s="52">
        <f t="shared" si="3"/>
        <v>2</v>
      </c>
      <c r="V22" s="53" t="str">
        <f t="shared" si="3"/>
        <v>-</v>
      </c>
      <c r="W22" s="104"/>
    </row>
    <row r="23" spans="1:23" s="55" customFormat="1" ht="17.25" customHeight="1" x14ac:dyDescent="0.5">
      <c r="A23" s="56" t="s">
        <v>45</v>
      </c>
      <c r="B23" s="105">
        <f>IF(SUM(C23:U23)=0,"-",SUM(C23:U23))</f>
        <v>18</v>
      </c>
      <c r="C23" s="105" t="str">
        <f>IF(SUM(C24:C28)=0,"-",SUM(C24:C28))</f>
        <v>-</v>
      </c>
      <c r="D23" s="105" t="str">
        <f t="shared" ref="D23:V23" si="4">IF(SUM(D24:D28)=0,"-",SUM(D24:D28))</f>
        <v>-</v>
      </c>
      <c r="E23" s="105" t="str">
        <f t="shared" si="4"/>
        <v>-</v>
      </c>
      <c r="F23" s="105" t="str">
        <f t="shared" si="4"/>
        <v>-</v>
      </c>
      <c r="G23" s="105" t="str">
        <f t="shared" si="4"/>
        <v>-</v>
      </c>
      <c r="H23" s="105" t="str">
        <f t="shared" si="4"/>
        <v>-</v>
      </c>
      <c r="I23" s="105" t="str">
        <f t="shared" si="4"/>
        <v>-</v>
      </c>
      <c r="J23" s="105" t="str">
        <f t="shared" si="4"/>
        <v>-</v>
      </c>
      <c r="K23" s="105">
        <f t="shared" si="4"/>
        <v>1</v>
      </c>
      <c r="L23" s="105" t="str">
        <f t="shared" si="4"/>
        <v>-</v>
      </c>
      <c r="M23" s="105">
        <f t="shared" si="4"/>
        <v>1</v>
      </c>
      <c r="N23" s="105" t="str">
        <f t="shared" si="4"/>
        <v>-</v>
      </c>
      <c r="O23" s="105">
        <f t="shared" si="4"/>
        <v>1</v>
      </c>
      <c r="P23" s="105">
        <f t="shared" si="4"/>
        <v>1</v>
      </c>
      <c r="Q23" s="105">
        <f t="shared" si="4"/>
        <v>2</v>
      </c>
      <c r="R23" s="105">
        <f t="shared" si="4"/>
        <v>4</v>
      </c>
      <c r="S23" s="105">
        <f t="shared" si="4"/>
        <v>4</v>
      </c>
      <c r="T23" s="105">
        <f t="shared" si="4"/>
        <v>2</v>
      </c>
      <c r="U23" s="106">
        <f t="shared" si="4"/>
        <v>2</v>
      </c>
      <c r="V23" s="107" t="str">
        <f t="shared" si="4"/>
        <v>-</v>
      </c>
      <c r="W23" s="104"/>
    </row>
    <row r="24" spans="1:23" s="113" customFormat="1" ht="17.25" customHeight="1" x14ac:dyDescent="0.2">
      <c r="A24" s="60" t="s">
        <v>46</v>
      </c>
      <c r="B24" s="108">
        <v>8</v>
      </c>
      <c r="C24" s="108" t="s">
        <v>28</v>
      </c>
      <c r="D24" s="108" t="s">
        <v>28</v>
      </c>
      <c r="E24" s="108" t="s">
        <v>28</v>
      </c>
      <c r="F24" s="108" t="s">
        <v>28</v>
      </c>
      <c r="G24" s="108" t="s">
        <v>28</v>
      </c>
      <c r="H24" s="108" t="s">
        <v>28</v>
      </c>
      <c r="I24" s="108" t="s">
        <v>28</v>
      </c>
      <c r="J24" s="108" t="s">
        <v>28</v>
      </c>
      <c r="K24" s="108">
        <v>1</v>
      </c>
      <c r="L24" s="109" t="s">
        <v>28</v>
      </c>
      <c r="M24" s="110">
        <v>1</v>
      </c>
      <c r="N24" s="109" t="s">
        <v>28</v>
      </c>
      <c r="O24" s="110">
        <v>1</v>
      </c>
      <c r="P24" s="110" t="s">
        <v>28</v>
      </c>
      <c r="Q24" s="110">
        <v>1</v>
      </c>
      <c r="R24" s="110">
        <v>1</v>
      </c>
      <c r="S24" s="110">
        <v>1</v>
      </c>
      <c r="T24" s="108">
        <v>1</v>
      </c>
      <c r="U24" s="110">
        <v>1</v>
      </c>
      <c r="V24" s="111" t="s">
        <v>28</v>
      </c>
      <c r="W24" s="112"/>
    </row>
    <row r="25" spans="1:23" s="113" customFormat="1" ht="17.25" customHeight="1" x14ac:dyDescent="0.2">
      <c r="A25" s="63" t="s">
        <v>47</v>
      </c>
      <c r="B25" s="109">
        <f>IF(SUM(C25:U25)=0,"-",SUM(C25:U25))</f>
        <v>5</v>
      </c>
      <c r="C25" s="109" t="s">
        <v>28</v>
      </c>
      <c r="D25" s="109" t="s">
        <v>28</v>
      </c>
      <c r="E25" s="109" t="s">
        <v>28</v>
      </c>
      <c r="F25" s="109" t="s">
        <v>28</v>
      </c>
      <c r="G25" s="109" t="s">
        <v>28</v>
      </c>
      <c r="H25" s="109" t="s">
        <v>28</v>
      </c>
      <c r="I25" s="109" t="s">
        <v>28</v>
      </c>
      <c r="J25" s="109" t="s">
        <v>28</v>
      </c>
      <c r="K25" s="109" t="s">
        <v>28</v>
      </c>
      <c r="L25" s="109" t="s">
        <v>28</v>
      </c>
      <c r="M25" s="109" t="s">
        <v>28</v>
      </c>
      <c r="N25" s="109" t="s">
        <v>28</v>
      </c>
      <c r="O25" s="109" t="s">
        <v>28</v>
      </c>
      <c r="P25" s="109">
        <v>1</v>
      </c>
      <c r="Q25" s="109" t="s">
        <v>28</v>
      </c>
      <c r="R25" s="114">
        <v>2</v>
      </c>
      <c r="S25" s="114" t="s">
        <v>28</v>
      </c>
      <c r="T25" s="109">
        <v>1</v>
      </c>
      <c r="U25" s="114">
        <v>1</v>
      </c>
      <c r="V25" s="115" t="s">
        <v>28</v>
      </c>
      <c r="W25" s="112"/>
    </row>
    <row r="26" spans="1:23" s="116" customFormat="1" ht="12" customHeight="1" x14ac:dyDescent="0.2">
      <c r="A26" s="63" t="s">
        <v>48</v>
      </c>
      <c r="B26" s="109">
        <f>IF(SUM(C26:U26)=0,"-",SUM(C26:U26))</f>
        <v>1</v>
      </c>
      <c r="C26" s="109" t="s">
        <v>28</v>
      </c>
      <c r="D26" s="109" t="s">
        <v>28</v>
      </c>
      <c r="E26" s="109" t="s">
        <v>28</v>
      </c>
      <c r="F26" s="109" t="s">
        <v>28</v>
      </c>
      <c r="G26" s="109" t="s">
        <v>28</v>
      </c>
      <c r="H26" s="109" t="s">
        <v>28</v>
      </c>
      <c r="I26" s="109" t="s">
        <v>28</v>
      </c>
      <c r="J26" s="109" t="s">
        <v>28</v>
      </c>
      <c r="K26" s="109" t="s">
        <v>28</v>
      </c>
      <c r="L26" s="109" t="s">
        <v>28</v>
      </c>
      <c r="M26" s="109" t="s">
        <v>28</v>
      </c>
      <c r="N26" s="109" t="s">
        <v>28</v>
      </c>
      <c r="O26" s="109" t="s">
        <v>28</v>
      </c>
      <c r="P26" s="109" t="s">
        <v>28</v>
      </c>
      <c r="Q26" s="109" t="s">
        <v>28</v>
      </c>
      <c r="R26" s="114">
        <v>1</v>
      </c>
      <c r="S26" s="114" t="s">
        <v>28</v>
      </c>
      <c r="T26" s="109" t="s">
        <v>28</v>
      </c>
      <c r="U26" s="114" t="s">
        <v>28</v>
      </c>
      <c r="V26" s="115" t="s">
        <v>28</v>
      </c>
    </row>
    <row r="27" spans="1:23" s="116" customFormat="1" ht="28.5" customHeight="1" x14ac:dyDescent="0.2">
      <c r="A27" s="63" t="s">
        <v>49</v>
      </c>
      <c r="B27" s="109">
        <v>2</v>
      </c>
      <c r="C27" s="109" t="s">
        <v>28</v>
      </c>
      <c r="D27" s="109" t="s">
        <v>28</v>
      </c>
      <c r="E27" s="109" t="s">
        <v>28</v>
      </c>
      <c r="F27" s="109" t="s">
        <v>28</v>
      </c>
      <c r="G27" s="109" t="s">
        <v>28</v>
      </c>
      <c r="H27" s="109" t="s">
        <v>28</v>
      </c>
      <c r="I27" s="109" t="s">
        <v>28</v>
      </c>
      <c r="J27" s="109" t="s">
        <v>28</v>
      </c>
      <c r="K27" s="109" t="s">
        <v>28</v>
      </c>
      <c r="L27" s="109" t="s">
        <v>28</v>
      </c>
      <c r="M27" s="109" t="s">
        <v>28</v>
      </c>
      <c r="N27" s="109" t="s">
        <v>28</v>
      </c>
      <c r="O27" s="109" t="s">
        <v>28</v>
      </c>
      <c r="P27" s="109" t="s">
        <v>28</v>
      </c>
      <c r="Q27" s="109">
        <v>1</v>
      </c>
      <c r="R27" s="109" t="s">
        <v>28</v>
      </c>
      <c r="S27" s="114">
        <v>1</v>
      </c>
      <c r="T27" s="109" t="s">
        <v>28</v>
      </c>
      <c r="U27" s="114" t="s">
        <v>28</v>
      </c>
      <c r="V27" s="115" t="s">
        <v>28</v>
      </c>
    </row>
    <row r="28" spans="1:23" s="116" customFormat="1" ht="12" customHeight="1" x14ac:dyDescent="0.2">
      <c r="A28" s="67" t="s">
        <v>50</v>
      </c>
      <c r="B28" s="117">
        <v>2</v>
      </c>
      <c r="C28" s="117" t="s">
        <v>28</v>
      </c>
      <c r="D28" s="117" t="s">
        <v>28</v>
      </c>
      <c r="E28" s="117" t="s">
        <v>28</v>
      </c>
      <c r="F28" s="117" t="s">
        <v>28</v>
      </c>
      <c r="G28" s="117" t="s">
        <v>28</v>
      </c>
      <c r="H28" s="117" t="s">
        <v>28</v>
      </c>
      <c r="I28" s="117" t="s">
        <v>28</v>
      </c>
      <c r="J28" s="117" t="s">
        <v>28</v>
      </c>
      <c r="K28" s="117" t="s">
        <v>28</v>
      </c>
      <c r="L28" s="117" t="s">
        <v>28</v>
      </c>
      <c r="M28" s="117" t="s">
        <v>28</v>
      </c>
      <c r="N28" s="117" t="s">
        <v>28</v>
      </c>
      <c r="O28" s="117" t="s">
        <v>28</v>
      </c>
      <c r="P28" s="117" t="s">
        <v>28</v>
      </c>
      <c r="Q28" s="117" t="s">
        <v>28</v>
      </c>
      <c r="R28" s="117" t="s">
        <v>28</v>
      </c>
      <c r="S28" s="118">
        <v>2</v>
      </c>
      <c r="T28" s="117" t="s">
        <v>28</v>
      </c>
      <c r="U28" s="118" t="s">
        <v>28</v>
      </c>
      <c r="V28" s="119" t="s">
        <v>28</v>
      </c>
    </row>
    <row r="29" spans="1:23" s="10" customFormat="1" ht="22.5" customHeight="1" x14ac:dyDescent="0.5">
      <c r="A29" s="68" t="s">
        <v>53</v>
      </c>
      <c r="B29" s="69"/>
      <c r="C29" s="69"/>
      <c r="D29" s="69"/>
      <c r="E29" s="69"/>
      <c r="F29" s="69"/>
      <c r="G29" s="69"/>
      <c r="H29" s="69"/>
      <c r="I29" s="69"/>
      <c r="J29" s="69"/>
      <c r="K29" s="69"/>
      <c r="L29" s="69"/>
      <c r="M29" s="69"/>
      <c r="N29" s="69"/>
      <c r="O29" s="69"/>
      <c r="P29" s="69"/>
      <c r="Q29" s="69"/>
      <c r="R29" s="9"/>
      <c r="S29" s="9"/>
      <c r="T29" s="9"/>
      <c r="U29" s="9"/>
      <c r="V29" s="9"/>
    </row>
    <row r="30" spans="1:23" s="122" customFormat="1" ht="18.75" customHeight="1" x14ac:dyDescent="0.55000000000000004">
      <c r="A30" s="120" t="s">
        <v>54</v>
      </c>
      <c r="B30" s="121"/>
      <c r="C30" s="121"/>
      <c r="D30" s="121"/>
      <c r="E30" s="121"/>
      <c r="F30" s="121"/>
      <c r="G30" s="121"/>
      <c r="H30" s="121"/>
      <c r="I30" s="121"/>
      <c r="J30" s="121"/>
      <c r="K30" s="121"/>
      <c r="L30" s="121"/>
      <c r="M30" s="121"/>
      <c r="N30" s="121"/>
      <c r="O30" s="121"/>
      <c r="P30" s="121"/>
      <c r="Q30" s="121"/>
    </row>
    <row r="31" spans="1:23" s="10" customFormat="1" ht="14.25" customHeight="1" x14ac:dyDescent="0.2">
      <c r="A31" s="72"/>
      <c r="B31" s="72"/>
      <c r="C31" s="72"/>
      <c r="D31" s="72"/>
      <c r="E31" s="72"/>
      <c r="F31" s="72"/>
      <c r="G31" s="72"/>
      <c r="H31" s="72"/>
      <c r="I31" s="72"/>
      <c r="J31" s="72"/>
      <c r="K31" s="72"/>
      <c r="L31" s="72"/>
      <c r="M31" s="72"/>
      <c r="N31" s="72"/>
      <c r="O31" s="72"/>
      <c r="P31" s="72"/>
      <c r="Q31" s="72"/>
      <c r="R31" s="72"/>
      <c r="S31" s="72"/>
      <c r="T31" s="72"/>
      <c r="U31" s="72"/>
      <c r="V31" s="72"/>
    </row>
    <row r="32" spans="1:23" s="74" customFormat="1" ht="12" customHeight="1" x14ac:dyDescent="0.2">
      <c r="A32" s="123"/>
    </row>
  </sheetData>
  <mergeCells count="1">
    <mergeCell ref="A31:V31"/>
  </mergeCells>
  <phoneticPr fontId="3"/>
  <pageMargins left="0.78740157480314965" right="0.78740157480314965" top="0.78740157480314965" bottom="0.78740157480314965" header="0" footer="0"/>
  <pageSetup paperSize="9" scale="85" pageOrder="overThenDown" orientation="landscape" r:id="rId1"/>
  <headerFooter alignWithMargins="0"/>
  <rowBreaks count="6" manualBreakCount="6">
    <brk id="279" min="62321" max="280" man="1"/>
    <brk id="283" min="56001" max="284" man="1"/>
    <brk id="287" min="31893" max="288" man="1"/>
    <brk id="10017" min="286" max="27697" man="1"/>
    <brk id="16525" min="282" max="36097" man="1"/>
    <brk id="22817" min="278" max="4256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35"/>
  <sheetViews>
    <sheetView showGridLines="0" showOutlineSymbols="0" view="pageBreakPreview" zoomScaleNormal="75" workbookViewId="0">
      <pane xSplit="1" ySplit="8" topLeftCell="B15" activePane="bottomRight" state="frozen"/>
      <selection activeCell="W3" sqref="W3"/>
      <selection pane="topRight" activeCell="W3" sqref="W3"/>
      <selection pane="bottomLeft" activeCell="W3" sqref="W3"/>
      <selection pane="bottomRight" activeCell="W3" sqref="W3"/>
    </sheetView>
  </sheetViews>
  <sheetFormatPr defaultColWidth="8.26953125" defaultRowHeight="11.5" x14ac:dyDescent="0.25"/>
  <cols>
    <col min="1" max="1" width="17.453125" style="76" customWidth="1"/>
    <col min="2" max="10" width="8" style="77" customWidth="1"/>
    <col min="11" max="11" width="5" style="77" customWidth="1"/>
    <col min="12" max="12" width="11.6328125" style="77" customWidth="1"/>
    <col min="13" max="16384" width="8.26953125" style="77"/>
  </cols>
  <sheetData>
    <row r="1" spans="1:15" s="130" customFormat="1" ht="13.5" customHeight="1" x14ac:dyDescent="0.5">
      <c r="A1" s="124" t="s">
        <v>55</v>
      </c>
      <c r="B1" s="124"/>
      <c r="C1" s="124"/>
      <c r="D1" s="124"/>
      <c r="E1" s="124"/>
      <c r="F1" s="124"/>
      <c r="G1" s="124"/>
      <c r="H1" s="125"/>
      <c r="I1" s="125"/>
      <c r="J1" s="126" t="s">
        <v>56</v>
      </c>
      <c r="K1" s="127"/>
      <c r="L1" s="128"/>
      <c r="M1" s="129"/>
      <c r="N1" s="129"/>
      <c r="O1" s="129"/>
    </row>
    <row r="2" spans="1:15" s="130" customFormat="1" ht="15" customHeight="1" x14ac:dyDescent="0.3">
      <c r="A2" s="131"/>
      <c r="B2" s="132" t="s">
        <v>57</v>
      </c>
      <c r="C2" s="133"/>
      <c r="D2" s="133"/>
      <c r="E2" s="133"/>
      <c r="F2" s="133"/>
      <c r="G2" s="133"/>
      <c r="H2" s="133"/>
      <c r="I2" s="134"/>
      <c r="J2" s="135" t="s">
        <v>58</v>
      </c>
      <c r="K2" s="136"/>
      <c r="L2" s="137"/>
    </row>
    <row r="3" spans="1:15" s="141" customFormat="1" ht="15" customHeight="1" x14ac:dyDescent="0.3">
      <c r="A3" s="138"/>
      <c r="B3" s="139" t="s">
        <v>2</v>
      </c>
      <c r="C3" s="139" t="s">
        <v>59</v>
      </c>
      <c r="D3" s="139"/>
      <c r="E3" s="139"/>
      <c r="F3" s="139"/>
      <c r="G3" s="139"/>
      <c r="H3" s="139"/>
      <c r="I3" s="135" t="s">
        <v>60</v>
      </c>
      <c r="J3" s="140"/>
      <c r="K3" s="136"/>
      <c r="L3" s="137"/>
    </row>
    <row r="4" spans="1:15" s="141" customFormat="1" ht="28.5" customHeight="1" x14ac:dyDescent="0.3">
      <c r="A4" s="138"/>
      <c r="B4" s="139"/>
      <c r="C4" s="139" t="s">
        <v>2</v>
      </c>
      <c r="D4" s="139" t="s">
        <v>61</v>
      </c>
      <c r="E4" s="139"/>
      <c r="F4" s="139"/>
      <c r="G4" s="139" t="s">
        <v>62</v>
      </c>
      <c r="H4" s="139" t="s">
        <v>63</v>
      </c>
      <c r="I4" s="140"/>
      <c r="J4" s="142"/>
      <c r="K4" s="136"/>
      <c r="L4" s="137"/>
    </row>
    <row r="5" spans="1:15" s="141" customFormat="1" ht="39" customHeight="1" x14ac:dyDescent="0.3">
      <c r="A5" s="143"/>
      <c r="B5" s="139"/>
      <c r="C5" s="139"/>
      <c r="D5" s="13" t="s">
        <v>2</v>
      </c>
      <c r="E5" s="13" t="s">
        <v>64</v>
      </c>
      <c r="F5" s="13" t="s">
        <v>65</v>
      </c>
      <c r="G5" s="139"/>
      <c r="H5" s="139"/>
      <c r="I5" s="142"/>
      <c r="J5" s="13" t="s">
        <v>66</v>
      </c>
      <c r="K5" s="144"/>
      <c r="L5" s="145"/>
    </row>
    <row r="6" spans="1:15" s="150" customFormat="1" ht="17.25" customHeight="1" x14ac:dyDescent="0.3">
      <c r="A6" s="79" t="s">
        <v>67</v>
      </c>
      <c r="B6" s="80">
        <v>17625</v>
      </c>
      <c r="C6" s="80">
        <v>13608</v>
      </c>
      <c r="D6" s="80">
        <v>6642</v>
      </c>
      <c r="E6" s="80">
        <v>6281</v>
      </c>
      <c r="F6" s="80">
        <v>361</v>
      </c>
      <c r="G6" s="80">
        <v>5026</v>
      </c>
      <c r="H6" s="80">
        <v>1940</v>
      </c>
      <c r="I6" s="80">
        <v>4017</v>
      </c>
      <c r="J6" s="80">
        <v>7477</v>
      </c>
      <c r="K6" s="146"/>
      <c r="L6" s="147"/>
      <c r="M6" s="148"/>
      <c r="N6" s="149"/>
      <c r="O6" s="149"/>
    </row>
    <row r="7" spans="1:15" s="150" customFormat="1" ht="17.25" customHeight="1" x14ac:dyDescent="0.3">
      <c r="A7" s="79" t="s">
        <v>68</v>
      </c>
      <c r="B7" s="80">
        <v>518</v>
      </c>
      <c r="C7" s="80">
        <v>373</v>
      </c>
      <c r="D7" s="80">
        <v>163</v>
      </c>
      <c r="E7" s="80">
        <v>157</v>
      </c>
      <c r="F7" s="80">
        <v>6</v>
      </c>
      <c r="G7" s="80">
        <v>166</v>
      </c>
      <c r="H7" s="80">
        <v>44</v>
      </c>
      <c r="I7" s="80">
        <v>145</v>
      </c>
      <c r="J7" s="80">
        <v>212</v>
      </c>
      <c r="K7" s="146"/>
      <c r="L7" s="147"/>
      <c r="M7" s="148"/>
      <c r="N7" s="149"/>
      <c r="O7" s="149"/>
    </row>
    <row r="8" spans="1:15" s="31" customFormat="1" ht="30" customHeight="1" x14ac:dyDescent="0.3">
      <c r="A8" s="27" t="s">
        <v>25</v>
      </c>
      <c r="B8" s="151">
        <f>IF(SUM(C8,I8)=0,"-",SUM(C8,I8))</f>
        <v>22</v>
      </c>
      <c r="C8" s="151">
        <f>IF(SUM(D8,G8:H8)=0,"-",SUM(D8,G8:H8))</f>
        <v>13</v>
      </c>
      <c r="D8" s="151">
        <f>IF(SUM(E8:F8)=0,"-",SUM(E8:F8))</f>
        <v>7</v>
      </c>
      <c r="E8" s="85">
        <f t="shared" ref="E8:J8" si="0">IF(SUM(E9,E18)=0,"-",SUM(E9,E18))</f>
        <v>7</v>
      </c>
      <c r="F8" s="85" t="str">
        <f t="shared" si="0"/>
        <v>-</v>
      </c>
      <c r="G8" s="85">
        <f t="shared" si="0"/>
        <v>4</v>
      </c>
      <c r="H8" s="85">
        <f t="shared" si="0"/>
        <v>2</v>
      </c>
      <c r="I8" s="85">
        <f t="shared" si="0"/>
        <v>9</v>
      </c>
      <c r="J8" s="85">
        <f t="shared" si="0"/>
        <v>7</v>
      </c>
      <c r="K8" s="146"/>
      <c r="L8" s="147"/>
      <c r="M8" s="152"/>
      <c r="N8" s="153"/>
      <c r="O8" s="153"/>
    </row>
    <row r="9" spans="1:15" s="31" customFormat="1" ht="17.25" customHeight="1" x14ac:dyDescent="0.3">
      <c r="A9" s="154" t="s">
        <v>26</v>
      </c>
      <c r="B9" s="155" t="str">
        <f>IF(SUM(C9,I9)=0,"-",SUM(C9,I9))</f>
        <v>-</v>
      </c>
      <c r="C9" s="155" t="str">
        <f>IF(SUM(D9,G9:H9)=0,"-",SUM(D9,G9:H9))</f>
        <v>-</v>
      </c>
      <c r="D9" s="155" t="str">
        <f>IF(SUM(E9:F9)=0,"-",SUM(E9:F9))</f>
        <v>-</v>
      </c>
      <c r="E9" s="155" t="str">
        <f t="shared" ref="E9:J9" si="1">IF(SUM(E10:E17)=0,"-",SUM(E10:E17))</f>
        <v>-</v>
      </c>
      <c r="F9" s="155" t="str">
        <f t="shared" si="1"/>
        <v>-</v>
      </c>
      <c r="G9" s="155" t="str">
        <f t="shared" si="1"/>
        <v>-</v>
      </c>
      <c r="H9" s="155" t="str">
        <f t="shared" si="1"/>
        <v>-</v>
      </c>
      <c r="I9" s="155" t="str">
        <f t="shared" si="1"/>
        <v>-</v>
      </c>
      <c r="J9" s="155" t="str">
        <f t="shared" si="1"/>
        <v>-</v>
      </c>
      <c r="K9" s="156"/>
      <c r="L9" s="157"/>
      <c r="M9" s="158"/>
      <c r="N9" s="159"/>
    </row>
    <row r="10" spans="1:15" s="31" customFormat="1" ht="17.25" customHeight="1" x14ac:dyDescent="0.3">
      <c r="A10" s="36" t="s">
        <v>27</v>
      </c>
      <c r="B10" s="160" t="s">
        <v>28</v>
      </c>
      <c r="C10" s="160" t="s">
        <v>28</v>
      </c>
      <c r="D10" s="160" t="s">
        <v>28</v>
      </c>
      <c r="E10" s="160" t="s">
        <v>28</v>
      </c>
      <c r="F10" s="160" t="s">
        <v>28</v>
      </c>
      <c r="G10" s="160" t="s">
        <v>28</v>
      </c>
      <c r="H10" s="160" t="s">
        <v>28</v>
      </c>
      <c r="I10" s="160" t="s">
        <v>28</v>
      </c>
      <c r="J10" s="160" t="s">
        <v>28</v>
      </c>
      <c r="K10" s="156"/>
      <c r="L10" s="157"/>
      <c r="M10" s="158"/>
      <c r="N10" s="159"/>
    </row>
    <row r="11" spans="1:15" s="31" customFormat="1" ht="17.25" customHeight="1" x14ac:dyDescent="0.3">
      <c r="A11" s="39" t="s">
        <v>29</v>
      </c>
      <c r="B11" s="161" t="s">
        <v>28</v>
      </c>
      <c r="C11" s="161" t="s">
        <v>28</v>
      </c>
      <c r="D11" s="161" t="s">
        <v>28</v>
      </c>
      <c r="E11" s="161" t="s">
        <v>28</v>
      </c>
      <c r="F11" s="161" t="s">
        <v>28</v>
      </c>
      <c r="G11" s="161" t="s">
        <v>28</v>
      </c>
      <c r="H11" s="161" t="s">
        <v>28</v>
      </c>
      <c r="I11" s="161" t="s">
        <v>28</v>
      </c>
      <c r="J11" s="161" t="s">
        <v>28</v>
      </c>
      <c r="K11" s="156"/>
      <c r="L11" s="157"/>
      <c r="M11" s="158"/>
      <c r="N11" s="159"/>
    </row>
    <row r="12" spans="1:15" s="31" customFormat="1" ht="17.25" customHeight="1" x14ac:dyDescent="0.3">
      <c r="A12" s="39" t="s">
        <v>30</v>
      </c>
      <c r="B12" s="161" t="s">
        <v>28</v>
      </c>
      <c r="C12" s="161" t="s">
        <v>28</v>
      </c>
      <c r="D12" s="161" t="s">
        <v>28</v>
      </c>
      <c r="E12" s="161" t="s">
        <v>28</v>
      </c>
      <c r="F12" s="161" t="s">
        <v>28</v>
      </c>
      <c r="G12" s="161" t="s">
        <v>28</v>
      </c>
      <c r="H12" s="161" t="s">
        <v>28</v>
      </c>
      <c r="I12" s="161" t="s">
        <v>28</v>
      </c>
      <c r="J12" s="161" t="s">
        <v>28</v>
      </c>
      <c r="K12" s="156"/>
      <c r="L12" s="157"/>
      <c r="M12" s="158"/>
      <c r="N12" s="159"/>
    </row>
    <row r="13" spans="1:15" s="31" customFormat="1" ht="17.25" customHeight="1" x14ac:dyDescent="0.3">
      <c r="A13" s="39" t="s">
        <v>31</v>
      </c>
      <c r="B13" s="161" t="s">
        <v>28</v>
      </c>
      <c r="C13" s="161" t="s">
        <v>28</v>
      </c>
      <c r="D13" s="161" t="s">
        <v>28</v>
      </c>
      <c r="E13" s="161" t="s">
        <v>28</v>
      </c>
      <c r="F13" s="161" t="s">
        <v>28</v>
      </c>
      <c r="G13" s="161" t="s">
        <v>28</v>
      </c>
      <c r="H13" s="161" t="s">
        <v>28</v>
      </c>
      <c r="I13" s="161" t="s">
        <v>28</v>
      </c>
      <c r="J13" s="161" t="s">
        <v>28</v>
      </c>
      <c r="K13" s="156"/>
      <c r="L13" s="157"/>
      <c r="M13" s="158"/>
      <c r="N13" s="159"/>
    </row>
    <row r="14" spans="1:15" s="31" customFormat="1" ht="17.25" customHeight="1" x14ac:dyDescent="0.3">
      <c r="A14" s="39" t="s">
        <v>32</v>
      </c>
      <c r="B14" s="161" t="s">
        <v>28</v>
      </c>
      <c r="C14" s="161" t="s">
        <v>28</v>
      </c>
      <c r="D14" s="161" t="s">
        <v>28</v>
      </c>
      <c r="E14" s="161" t="s">
        <v>28</v>
      </c>
      <c r="F14" s="161" t="s">
        <v>28</v>
      </c>
      <c r="G14" s="161" t="s">
        <v>28</v>
      </c>
      <c r="H14" s="161" t="s">
        <v>28</v>
      </c>
      <c r="I14" s="161" t="s">
        <v>28</v>
      </c>
      <c r="J14" s="161" t="s">
        <v>28</v>
      </c>
      <c r="K14" s="156"/>
      <c r="L14" s="157"/>
      <c r="M14" s="158"/>
      <c r="N14" s="159"/>
    </row>
    <row r="15" spans="1:15" s="31" customFormat="1" ht="17.25" customHeight="1" x14ac:dyDescent="0.5">
      <c r="A15" s="39" t="s">
        <v>33</v>
      </c>
      <c r="B15" s="91" t="s">
        <v>28</v>
      </c>
      <c r="C15" s="91" t="s">
        <v>28</v>
      </c>
      <c r="D15" s="91" t="s">
        <v>28</v>
      </c>
      <c r="E15" s="91" t="s">
        <v>28</v>
      </c>
      <c r="F15" s="91" t="s">
        <v>28</v>
      </c>
      <c r="G15" s="91" t="s">
        <v>28</v>
      </c>
      <c r="H15" s="91" t="s">
        <v>28</v>
      </c>
      <c r="I15" s="91" t="s">
        <v>28</v>
      </c>
      <c r="J15" s="91" t="s">
        <v>28</v>
      </c>
      <c r="K15" s="156"/>
      <c r="L15" s="157"/>
      <c r="M15" s="158"/>
      <c r="N15" s="159"/>
    </row>
    <row r="16" spans="1:15" s="31" customFormat="1" ht="17.25" customHeight="1" x14ac:dyDescent="0.5">
      <c r="A16" s="39" t="s">
        <v>34</v>
      </c>
      <c r="B16" s="91" t="s">
        <v>28</v>
      </c>
      <c r="C16" s="91" t="s">
        <v>28</v>
      </c>
      <c r="D16" s="91" t="s">
        <v>28</v>
      </c>
      <c r="E16" s="91" t="s">
        <v>28</v>
      </c>
      <c r="F16" s="91" t="s">
        <v>28</v>
      </c>
      <c r="G16" s="91" t="s">
        <v>28</v>
      </c>
      <c r="H16" s="91" t="s">
        <v>28</v>
      </c>
      <c r="I16" s="91" t="s">
        <v>28</v>
      </c>
      <c r="J16" s="91" t="s">
        <v>28</v>
      </c>
      <c r="K16" s="156"/>
      <c r="L16" s="157"/>
      <c r="M16" s="158"/>
      <c r="N16" s="159"/>
    </row>
    <row r="17" spans="1:14" s="31" customFormat="1" ht="17.25" customHeight="1" x14ac:dyDescent="0.5">
      <c r="A17" s="41" t="s">
        <v>35</v>
      </c>
      <c r="B17" s="93" t="s">
        <v>28</v>
      </c>
      <c r="C17" s="93" t="s">
        <v>28</v>
      </c>
      <c r="D17" s="93" t="s">
        <v>28</v>
      </c>
      <c r="E17" s="93" t="s">
        <v>28</v>
      </c>
      <c r="F17" s="93" t="s">
        <v>28</v>
      </c>
      <c r="G17" s="93" t="s">
        <v>28</v>
      </c>
      <c r="H17" s="93" t="s">
        <v>28</v>
      </c>
      <c r="I17" s="93" t="s">
        <v>28</v>
      </c>
      <c r="J17" s="93" t="s">
        <v>28</v>
      </c>
      <c r="K17" s="156"/>
      <c r="L17" s="157"/>
      <c r="M17" s="158"/>
      <c r="N17" s="159"/>
    </row>
    <row r="18" spans="1:14" s="31" customFormat="1" ht="17.25" customHeight="1" x14ac:dyDescent="0.3">
      <c r="A18" s="162" t="s">
        <v>36</v>
      </c>
      <c r="B18" s="163">
        <f>IF(SUM(C18,I18)=0,"-",SUM(C18,I18))</f>
        <v>22</v>
      </c>
      <c r="C18" s="44">
        <f>IF(SUM(D18,G18:H18)=0,"-",SUM(D18,G18:H18))</f>
        <v>13</v>
      </c>
      <c r="D18" s="44">
        <f>IF(SUM(E18:F18)=0,"-",SUM(E18:F18))</f>
        <v>7</v>
      </c>
      <c r="E18" s="155">
        <v>7</v>
      </c>
      <c r="F18" s="155" t="s">
        <v>28</v>
      </c>
      <c r="G18" s="155">
        <v>4</v>
      </c>
      <c r="H18" s="155">
        <v>2</v>
      </c>
      <c r="I18" s="155">
        <v>9</v>
      </c>
      <c r="J18" s="155">
        <v>7</v>
      </c>
      <c r="K18" s="156"/>
      <c r="L18" s="157"/>
      <c r="M18" s="158"/>
      <c r="N18" s="159"/>
    </row>
    <row r="19" spans="1:14" s="31" customFormat="1" ht="30" customHeight="1" x14ac:dyDescent="0.3">
      <c r="A19" s="43" t="s">
        <v>38</v>
      </c>
      <c r="B19" s="151">
        <f>B20</f>
        <v>2</v>
      </c>
      <c r="C19" s="151">
        <f t="shared" ref="C19:J19" si="2">C20</f>
        <v>2</v>
      </c>
      <c r="D19" s="151">
        <f t="shared" si="2"/>
        <v>2</v>
      </c>
      <c r="E19" s="151">
        <f t="shared" si="2"/>
        <v>2</v>
      </c>
      <c r="F19" s="151" t="str">
        <f t="shared" si="2"/>
        <v>-</v>
      </c>
      <c r="G19" s="151" t="str">
        <f t="shared" si="2"/>
        <v>-</v>
      </c>
      <c r="H19" s="151" t="str">
        <f t="shared" si="2"/>
        <v>-</v>
      </c>
      <c r="I19" s="151" t="str">
        <f t="shared" si="2"/>
        <v>-</v>
      </c>
      <c r="J19" s="151" t="str">
        <f t="shared" si="2"/>
        <v>-</v>
      </c>
      <c r="K19" s="156"/>
      <c r="L19" s="157"/>
      <c r="M19" s="158"/>
      <c r="N19" s="159"/>
    </row>
    <row r="20" spans="1:14" s="31" customFormat="1" ht="17.25" customHeight="1" x14ac:dyDescent="0.3">
      <c r="A20" s="154" t="s">
        <v>39</v>
      </c>
      <c r="B20" s="151">
        <f>IF(SUM(C20,I20)=0,"-",SUM(C20,I20))</f>
        <v>2</v>
      </c>
      <c r="C20" s="151">
        <f>IF(SUM(D20,G20:H20)=0,"-",SUM(D20,G20:H20))</f>
        <v>2</v>
      </c>
      <c r="D20" s="151">
        <f>IF(SUM(E20:F20)=0,"-",SUM(E20:F20))</f>
        <v>2</v>
      </c>
      <c r="E20" s="155">
        <f t="shared" ref="E20:J20" si="3">IF(SUM(E21:E24)=0,"-",SUM(E21:E24))</f>
        <v>2</v>
      </c>
      <c r="F20" s="155" t="str">
        <f t="shared" si="3"/>
        <v>-</v>
      </c>
      <c r="G20" s="155" t="str">
        <f t="shared" si="3"/>
        <v>-</v>
      </c>
      <c r="H20" s="155" t="str">
        <f t="shared" si="3"/>
        <v>-</v>
      </c>
      <c r="I20" s="155" t="str">
        <f t="shared" si="3"/>
        <v>-</v>
      </c>
      <c r="J20" s="155" t="str">
        <f t="shared" si="3"/>
        <v>-</v>
      </c>
      <c r="K20" s="156"/>
      <c r="L20" s="157"/>
      <c r="M20" s="158"/>
      <c r="N20" s="159"/>
    </row>
    <row r="21" spans="1:14" s="31" customFormat="1" ht="17.25" customHeight="1" x14ac:dyDescent="0.5">
      <c r="A21" s="36" t="s">
        <v>40</v>
      </c>
      <c r="B21" s="89">
        <f>IF(SUM(C21,I21)=0,"-",SUM(C21,I21))</f>
        <v>2</v>
      </c>
      <c r="C21" s="89">
        <f>IF(SUM(D21,G21:H21)=0,"-",SUM(D21,G21:H21))</f>
        <v>2</v>
      </c>
      <c r="D21" s="89">
        <f>IF(SUM(E21:F21)=0,"-",SUM(E21:F21))</f>
        <v>2</v>
      </c>
      <c r="E21" s="89">
        <v>2</v>
      </c>
      <c r="F21" s="91" t="s">
        <v>28</v>
      </c>
      <c r="G21" s="91" t="s">
        <v>28</v>
      </c>
      <c r="H21" s="91" t="s">
        <v>28</v>
      </c>
      <c r="I21" s="91" t="s">
        <v>28</v>
      </c>
      <c r="J21" s="91" t="s">
        <v>28</v>
      </c>
      <c r="K21" s="156"/>
      <c r="L21" s="157"/>
      <c r="M21" s="158"/>
      <c r="N21" s="159"/>
    </row>
    <row r="22" spans="1:14" s="31" customFormat="1" ht="17.25" customHeight="1" x14ac:dyDescent="0.5">
      <c r="A22" s="39" t="s">
        <v>41</v>
      </c>
      <c r="B22" s="91" t="s">
        <v>28</v>
      </c>
      <c r="C22" s="91" t="s">
        <v>28</v>
      </c>
      <c r="D22" s="91" t="s">
        <v>28</v>
      </c>
      <c r="E22" s="91" t="s">
        <v>28</v>
      </c>
      <c r="F22" s="91" t="s">
        <v>28</v>
      </c>
      <c r="G22" s="91" t="s">
        <v>28</v>
      </c>
      <c r="H22" s="91" t="s">
        <v>28</v>
      </c>
      <c r="I22" s="91" t="s">
        <v>28</v>
      </c>
      <c r="J22" s="91" t="s">
        <v>28</v>
      </c>
      <c r="K22" s="156"/>
      <c r="L22" s="157"/>
      <c r="M22" s="158"/>
      <c r="N22" s="159"/>
    </row>
    <row r="23" spans="1:14" s="31" customFormat="1" ht="17.25" customHeight="1" x14ac:dyDescent="0.5">
      <c r="A23" s="39" t="s">
        <v>42</v>
      </c>
      <c r="B23" s="91" t="s">
        <v>28</v>
      </c>
      <c r="C23" s="91" t="s">
        <v>28</v>
      </c>
      <c r="D23" s="91" t="s">
        <v>28</v>
      </c>
      <c r="E23" s="91" t="s">
        <v>28</v>
      </c>
      <c r="F23" s="91" t="s">
        <v>28</v>
      </c>
      <c r="G23" s="91" t="s">
        <v>28</v>
      </c>
      <c r="H23" s="91" t="s">
        <v>28</v>
      </c>
      <c r="I23" s="91" t="s">
        <v>28</v>
      </c>
      <c r="J23" s="91" t="s">
        <v>28</v>
      </c>
      <c r="K23" s="156"/>
      <c r="L23" s="157"/>
      <c r="M23" s="158"/>
      <c r="N23" s="159"/>
    </row>
    <row r="24" spans="1:14" s="31" customFormat="1" ht="17.25" customHeight="1" x14ac:dyDescent="0.5">
      <c r="A24" s="41" t="s">
        <v>43</v>
      </c>
      <c r="B24" s="93" t="s">
        <v>28</v>
      </c>
      <c r="C24" s="93" t="s">
        <v>28</v>
      </c>
      <c r="D24" s="93" t="s">
        <v>28</v>
      </c>
      <c r="E24" s="93" t="s">
        <v>28</v>
      </c>
      <c r="F24" s="93" t="s">
        <v>28</v>
      </c>
      <c r="G24" s="93" t="s">
        <v>28</v>
      </c>
      <c r="H24" s="93" t="s">
        <v>28</v>
      </c>
      <c r="I24" s="93" t="s">
        <v>28</v>
      </c>
      <c r="J24" s="93" t="s">
        <v>28</v>
      </c>
      <c r="K24" s="156"/>
      <c r="L24" s="157"/>
      <c r="M24" s="158"/>
      <c r="N24" s="159"/>
    </row>
    <row r="25" spans="1:14" s="31" customFormat="1" ht="30" customHeight="1" x14ac:dyDescent="0.3">
      <c r="A25" s="164" t="s">
        <v>44</v>
      </c>
      <c r="B25" s="163">
        <f>B26</f>
        <v>9</v>
      </c>
      <c r="C25" s="163">
        <f t="shared" ref="C25:J25" si="4">C26</f>
        <v>3</v>
      </c>
      <c r="D25" s="163">
        <f t="shared" si="4"/>
        <v>1</v>
      </c>
      <c r="E25" s="163">
        <f t="shared" si="4"/>
        <v>1</v>
      </c>
      <c r="F25" s="163" t="str">
        <f t="shared" si="4"/>
        <v>-</v>
      </c>
      <c r="G25" s="163">
        <f t="shared" si="4"/>
        <v>2</v>
      </c>
      <c r="H25" s="163" t="str">
        <f t="shared" si="4"/>
        <v>-</v>
      </c>
      <c r="I25" s="163">
        <f t="shared" si="4"/>
        <v>6</v>
      </c>
      <c r="J25" s="163" t="str">
        <f t="shared" si="4"/>
        <v>-</v>
      </c>
      <c r="K25" s="156"/>
      <c r="L25" s="157"/>
      <c r="M25" s="158"/>
      <c r="N25" s="159"/>
    </row>
    <row r="26" spans="1:14" s="31" customFormat="1" ht="17.25" customHeight="1" x14ac:dyDescent="0.3">
      <c r="A26" s="154" t="s">
        <v>45</v>
      </c>
      <c r="B26" s="165">
        <f t="shared" ref="B26:B31" si="5">IF(SUM(C26,I26)=0,"-",SUM(C26,I26))</f>
        <v>9</v>
      </c>
      <c r="C26" s="165">
        <f t="shared" ref="C26:C31" si="6">IF(SUM(D26,G26:H26)=0,"-",SUM(D26,G26:H26))</f>
        <v>3</v>
      </c>
      <c r="D26" s="165">
        <f t="shared" ref="D26:D31" si="7">IF(SUM(E26:F26)=0,"-",SUM(E26:F26))</f>
        <v>1</v>
      </c>
      <c r="E26" s="165">
        <f t="shared" ref="E26:J26" si="8">IF(SUM(E27:E31)=0,"-",SUM(E27:E31))</f>
        <v>1</v>
      </c>
      <c r="F26" s="165" t="str">
        <f t="shared" si="8"/>
        <v>-</v>
      </c>
      <c r="G26" s="165">
        <f t="shared" si="8"/>
        <v>2</v>
      </c>
      <c r="H26" s="165" t="str">
        <f t="shared" si="8"/>
        <v>-</v>
      </c>
      <c r="I26" s="165">
        <f t="shared" si="8"/>
        <v>6</v>
      </c>
      <c r="J26" s="165" t="str">
        <f t="shared" si="8"/>
        <v>-</v>
      </c>
      <c r="K26" s="156"/>
      <c r="L26" s="157"/>
      <c r="M26" s="158"/>
      <c r="N26" s="159"/>
    </row>
    <row r="27" spans="1:14" s="31" customFormat="1" ht="17.25" customHeight="1" x14ac:dyDescent="0.5">
      <c r="A27" s="36" t="s">
        <v>46</v>
      </c>
      <c r="B27" s="166">
        <f t="shared" si="5"/>
        <v>3</v>
      </c>
      <c r="C27" s="166">
        <f t="shared" si="6"/>
        <v>1</v>
      </c>
      <c r="D27" s="166" t="str">
        <f t="shared" si="7"/>
        <v>-</v>
      </c>
      <c r="E27" s="166" t="s">
        <v>28</v>
      </c>
      <c r="F27" s="166" t="s">
        <v>28</v>
      </c>
      <c r="G27" s="166">
        <v>1</v>
      </c>
      <c r="H27" s="167" t="s">
        <v>28</v>
      </c>
      <c r="I27" s="166">
        <v>2</v>
      </c>
      <c r="J27" s="167" t="s">
        <v>28</v>
      </c>
      <c r="K27" s="156"/>
      <c r="L27" s="157"/>
      <c r="M27" s="158"/>
      <c r="N27" s="159"/>
    </row>
    <row r="28" spans="1:14" s="31" customFormat="1" ht="17.25" customHeight="1" x14ac:dyDescent="0.5">
      <c r="A28" s="39" t="s">
        <v>47</v>
      </c>
      <c r="B28" s="167">
        <f t="shared" si="5"/>
        <v>3</v>
      </c>
      <c r="C28" s="167">
        <f t="shared" si="6"/>
        <v>1</v>
      </c>
      <c r="D28" s="167" t="str">
        <f t="shared" si="7"/>
        <v>-</v>
      </c>
      <c r="E28" s="167" t="s">
        <v>28</v>
      </c>
      <c r="F28" s="167" t="s">
        <v>28</v>
      </c>
      <c r="G28" s="167">
        <v>1</v>
      </c>
      <c r="H28" s="167" t="s">
        <v>28</v>
      </c>
      <c r="I28" s="167">
        <v>2</v>
      </c>
      <c r="J28" s="167" t="s">
        <v>28</v>
      </c>
      <c r="K28" s="156"/>
      <c r="L28" s="157"/>
      <c r="M28" s="158"/>
      <c r="N28" s="159"/>
    </row>
    <row r="29" spans="1:14" s="130" customFormat="1" ht="16" x14ac:dyDescent="0.5">
      <c r="A29" s="39" t="s">
        <v>48</v>
      </c>
      <c r="B29" s="167" t="str">
        <f t="shared" si="5"/>
        <v>-</v>
      </c>
      <c r="C29" s="167" t="str">
        <f t="shared" si="6"/>
        <v>-</v>
      </c>
      <c r="D29" s="167" t="str">
        <f t="shared" si="7"/>
        <v>-</v>
      </c>
      <c r="E29" s="167" t="s">
        <v>28</v>
      </c>
      <c r="F29" s="167" t="s">
        <v>28</v>
      </c>
      <c r="G29" s="167" t="s">
        <v>28</v>
      </c>
      <c r="H29" s="167" t="s">
        <v>28</v>
      </c>
      <c r="I29" s="167" t="s">
        <v>28</v>
      </c>
      <c r="J29" s="167" t="s">
        <v>28</v>
      </c>
      <c r="K29" s="168"/>
      <c r="L29" s="168"/>
    </row>
    <row r="30" spans="1:14" s="130" customFormat="1" ht="26.25" customHeight="1" x14ac:dyDescent="0.3">
      <c r="A30" s="39" t="s">
        <v>49</v>
      </c>
      <c r="B30" s="109">
        <f t="shared" si="5"/>
        <v>1</v>
      </c>
      <c r="C30" s="109">
        <f t="shared" si="6"/>
        <v>1</v>
      </c>
      <c r="D30" s="109">
        <f t="shared" si="7"/>
        <v>1</v>
      </c>
      <c r="E30" s="109">
        <v>1</v>
      </c>
      <c r="F30" s="109" t="s">
        <v>28</v>
      </c>
      <c r="G30" s="109" t="s">
        <v>28</v>
      </c>
      <c r="H30" s="109" t="s">
        <v>28</v>
      </c>
      <c r="I30" s="109" t="s">
        <v>28</v>
      </c>
      <c r="J30" s="109" t="s">
        <v>28</v>
      </c>
    </row>
    <row r="31" spans="1:14" s="130" customFormat="1" ht="16" x14ac:dyDescent="0.5">
      <c r="A31" s="41" t="s">
        <v>50</v>
      </c>
      <c r="B31" s="169">
        <f t="shared" si="5"/>
        <v>2</v>
      </c>
      <c r="C31" s="169" t="str">
        <f t="shared" si="6"/>
        <v>-</v>
      </c>
      <c r="D31" s="169" t="str">
        <f t="shared" si="7"/>
        <v>-</v>
      </c>
      <c r="E31" s="169" t="s">
        <v>28</v>
      </c>
      <c r="F31" s="169" t="s">
        <v>28</v>
      </c>
      <c r="G31" s="169" t="s">
        <v>28</v>
      </c>
      <c r="H31" s="169" t="s">
        <v>28</v>
      </c>
      <c r="I31" s="169">
        <v>2</v>
      </c>
      <c r="J31" s="117" t="s">
        <v>28</v>
      </c>
    </row>
    <row r="32" spans="1:14" s="130" customFormat="1" ht="16" x14ac:dyDescent="0.5">
      <c r="A32" s="68" t="s">
        <v>53</v>
      </c>
      <c r="B32" s="9"/>
      <c r="C32" s="9"/>
      <c r="D32" s="9"/>
      <c r="E32" s="9"/>
      <c r="F32" s="9"/>
      <c r="G32" s="9"/>
      <c r="H32" s="9"/>
      <c r="I32" s="9"/>
      <c r="J32" s="9"/>
      <c r="K32" s="170"/>
      <c r="L32" s="170"/>
    </row>
    <row r="33" spans="1:12" s="130" customFormat="1" ht="16" x14ac:dyDescent="0.5">
      <c r="A33" s="171" t="s">
        <v>69</v>
      </c>
      <c r="B33" s="170"/>
      <c r="C33" s="170"/>
      <c r="D33" s="170"/>
      <c r="E33" s="170"/>
      <c r="F33" s="170"/>
      <c r="G33" s="170"/>
      <c r="H33" s="170"/>
      <c r="I33" s="170"/>
      <c r="J33" s="170"/>
      <c r="K33" s="170"/>
      <c r="L33" s="170"/>
    </row>
    <row r="34" spans="1:12" s="10" customFormat="1" ht="26.25" customHeight="1" x14ac:dyDescent="0.2">
      <c r="A34" s="72"/>
      <c r="B34" s="72"/>
      <c r="C34" s="72"/>
      <c r="D34" s="72"/>
      <c r="E34" s="72"/>
      <c r="F34" s="72"/>
      <c r="G34" s="72"/>
      <c r="H34" s="72"/>
      <c r="I34" s="72"/>
      <c r="J34" s="72"/>
      <c r="K34" s="170"/>
      <c r="L34" s="170"/>
    </row>
    <row r="35" spans="1:12" s="10" customFormat="1" ht="13" x14ac:dyDescent="0.2">
      <c r="A35" s="70" t="s">
        <v>70</v>
      </c>
    </row>
  </sheetData>
  <mergeCells count="11">
    <mergeCell ref="A34:J34"/>
    <mergeCell ref="B2:I2"/>
    <mergeCell ref="J2:J4"/>
    <mergeCell ref="K2:L4"/>
    <mergeCell ref="B3:B5"/>
    <mergeCell ref="C3:H3"/>
    <mergeCell ref="I3:I5"/>
    <mergeCell ref="C4:C5"/>
    <mergeCell ref="D4:F4"/>
    <mergeCell ref="G4:G5"/>
    <mergeCell ref="H4:H5"/>
  </mergeCells>
  <phoneticPr fontId="3"/>
  <pageMargins left="0.65" right="0.56000000000000005" top="0.41" bottom="0.78740157480314965" header="0.2" footer="0"/>
  <pageSetup paperSize="9" scale="89" pageOrder="overThenDown" orientation="portrait" r:id="rId1"/>
  <headerFooter alignWithMargins="0"/>
  <rowBreaks count="6" manualBreakCount="6">
    <brk id="305" min="45128" max="306" man="1"/>
    <brk id="309" min="39444" max="310" man="1"/>
    <brk id="313" min="23632" max="314" man="1"/>
    <brk id="5196" min="304" max="25252" man="1"/>
    <brk id="59244" min="311" max="11696" man="1"/>
    <brk id="65156" min="307" max="19400"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8"/>
  <sheetViews>
    <sheetView workbookViewId="0">
      <selection activeCell="W3" sqref="W3"/>
    </sheetView>
  </sheetViews>
  <sheetFormatPr defaultRowHeight="13" x14ac:dyDescent="0.2"/>
  <cols>
    <col min="1" max="1" width="16.36328125" customWidth="1"/>
  </cols>
  <sheetData>
    <row r="1" spans="1:14" ht="17.5" x14ac:dyDescent="0.2">
      <c r="A1" s="172" t="s">
        <v>71</v>
      </c>
      <c r="B1" s="172"/>
      <c r="C1" s="172"/>
      <c r="D1" s="172"/>
      <c r="E1" s="172"/>
      <c r="F1" s="172"/>
      <c r="G1" s="172"/>
      <c r="H1" s="172"/>
      <c r="I1" s="173"/>
      <c r="J1" s="173"/>
      <c r="K1" s="173"/>
      <c r="L1" s="173"/>
      <c r="M1" s="173"/>
      <c r="N1" s="174" t="s">
        <v>72</v>
      </c>
    </row>
    <row r="2" spans="1:14" ht="14.5" x14ac:dyDescent="0.2">
      <c r="A2" s="175"/>
      <c r="B2" s="176" t="s">
        <v>73</v>
      </c>
      <c r="C2" s="177" t="s">
        <v>57</v>
      </c>
      <c r="D2" s="178"/>
      <c r="E2" s="178"/>
      <c r="F2" s="178"/>
      <c r="G2" s="178"/>
      <c r="H2" s="178"/>
      <c r="I2" s="178"/>
      <c r="J2" s="179"/>
      <c r="K2" s="180" t="s">
        <v>74</v>
      </c>
      <c r="L2" s="180" t="s">
        <v>75</v>
      </c>
      <c r="M2" s="139" t="s">
        <v>76</v>
      </c>
      <c r="N2" s="139"/>
    </row>
    <row r="3" spans="1:14" ht="14.5" x14ac:dyDescent="0.2">
      <c r="A3" s="181"/>
      <c r="B3" s="182"/>
      <c r="C3" s="139" t="s">
        <v>2</v>
      </c>
      <c r="D3" s="139" t="s">
        <v>59</v>
      </c>
      <c r="E3" s="139"/>
      <c r="F3" s="139"/>
      <c r="G3" s="139"/>
      <c r="H3" s="139"/>
      <c r="I3" s="139"/>
      <c r="J3" s="135" t="s">
        <v>77</v>
      </c>
      <c r="K3" s="183"/>
      <c r="L3" s="183"/>
      <c r="M3" s="139"/>
      <c r="N3" s="139"/>
    </row>
    <row r="4" spans="1:14" ht="14.5" x14ac:dyDescent="0.2">
      <c r="A4" s="181"/>
      <c r="B4" s="182"/>
      <c r="C4" s="139"/>
      <c r="D4" s="139" t="s">
        <v>2</v>
      </c>
      <c r="E4" s="139" t="s">
        <v>61</v>
      </c>
      <c r="F4" s="139"/>
      <c r="G4" s="139"/>
      <c r="H4" s="139" t="s">
        <v>62</v>
      </c>
      <c r="I4" s="139" t="s">
        <v>63</v>
      </c>
      <c r="J4" s="140"/>
      <c r="K4" s="183"/>
      <c r="L4" s="183"/>
      <c r="M4" s="139"/>
      <c r="N4" s="139"/>
    </row>
    <row r="5" spans="1:14" ht="14.5" x14ac:dyDescent="0.2">
      <c r="A5" s="184"/>
      <c r="B5" s="185"/>
      <c r="C5" s="139"/>
      <c r="D5" s="139"/>
      <c r="E5" s="13" t="s">
        <v>2</v>
      </c>
      <c r="F5" s="13" t="s">
        <v>64</v>
      </c>
      <c r="G5" s="13" t="s">
        <v>65</v>
      </c>
      <c r="H5" s="139"/>
      <c r="I5" s="139"/>
      <c r="J5" s="142"/>
      <c r="K5" s="186"/>
      <c r="L5" s="186"/>
      <c r="M5" s="187" t="s">
        <v>78</v>
      </c>
      <c r="N5" s="187" t="s">
        <v>79</v>
      </c>
    </row>
    <row r="6" spans="1:14" ht="14.5" x14ac:dyDescent="0.2">
      <c r="A6" s="20" t="s">
        <v>23</v>
      </c>
      <c r="B6" s="80">
        <v>42299</v>
      </c>
      <c r="C6" s="80">
        <v>11717</v>
      </c>
      <c r="D6" s="80">
        <v>9016</v>
      </c>
      <c r="E6" s="80">
        <v>4505</v>
      </c>
      <c r="F6" s="80">
        <v>4226</v>
      </c>
      <c r="G6" s="80">
        <v>279</v>
      </c>
      <c r="H6" s="80">
        <v>3273</v>
      </c>
      <c r="I6" s="80">
        <v>1238</v>
      </c>
      <c r="J6" s="80">
        <v>2701</v>
      </c>
      <c r="K6" s="80">
        <v>22029</v>
      </c>
      <c r="L6" s="80">
        <v>8553</v>
      </c>
      <c r="M6" s="80">
        <v>4907</v>
      </c>
      <c r="N6" s="80">
        <v>13008</v>
      </c>
    </row>
    <row r="7" spans="1:14" ht="14.5" x14ac:dyDescent="0.2">
      <c r="A7" s="20" t="s">
        <v>24</v>
      </c>
      <c r="B7" s="80">
        <v>1302</v>
      </c>
      <c r="C7" s="80">
        <v>329</v>
      </c>
      <c r="D7" s="80">
        <v>241</v>
      </c>
      <c r="E7" s="80">
        <v>121</v>
      </c>
      <c r="F7" s="80">
        <v>114</v>
      </c>
      <c r="G7" s="80">
        <v>7</v>
      </c>
      <c r="H7" s="80">
        <v>90</v>
      </c>
      <c r="I7" s="80">
        <v>30</v>
      </c>
      <c r="J7" s="80">
        <v>88</v>
      </c>
      <c r="K7" s="80">
        <v>447</v>
      </c>
      <c r="L7" s="80">
        <v>526</v>
      </c>
      <c r="M7" s="80">
        <v>153</v>
      </c>
      <c r="N7" s="80">
        <v>505</v>
      </c>
    </row>
    <row r="8" spans="1:14" ht="30" customHeight="1" x14ac:dyDescent="0.2">
      <c r="A8" s="27" t="s">
        <v>25</v>
      </c>
      <c r="B8" s="151">
        <f>IF(SUM(C8,K8:L8)=0,"-",SUM(C8,K8:L8))</f>
        <v>65</v>
      </c>
      <c r="C8" s="151">
        <f>IF(SUM(D8,J8)=0,"-",SUM(D8,J8))</f>
        <v>20</v>
      </c>
      <c r="D8" s="44">
        <f>IF(SUM(E8,H8:I8)=0,"-",SUM(E8,H8:I8))</f>
        <v>12</v>
      </c>
      <c r="E8" s="44">
        <f>IF(SUM(F8:G8)=0,"-",SUM(F8:G8))</f>
        <v>6</v>
      </c>
      <c r="F8" s="85">
        <f t="shared" ref="F8:N8" si="0">IF(SUM(F9,F18)=0,"-",SUM(F9,F18))</f>
        <v>6</v>
      </c>
      <c r="G8" s="85" t="str">
        <f t="shared" si="0"/>
        <v>-</v>
      </c>
      <c r="H8" s="85">
        <f t="shared" si="0"/>
        <v>4</v>
      </c>
      <c r="I8" s="85">
        <f t="shared" si="0"/>
        <v>2</v>
      </c>
      <c r="J8" s="85">
        <f t="shared" si="0"/>
        <v>8</v>
      </c>
      <c r="K8" s="85">
        <f t="shared" si="0"/>
        <v>45</v>
      </c>
      <c r="L8" s="85" t="str">
        <f t="shared" si="0"/>
        <v>-</v>
      </c>
      <c r="M8" s="85" t="str">
        <f t="shared" si="0"/>
        <v>-</v>
      </c>
      <c r="N8" s="85">
        <f t="shared" si="0"/>
        <v>11</v>
      </c>
    </row>
    <row r="9" spans="1:14" ht="14.5" x14ac:dyDescent="0.2">
      <c r="A9" s="154" t="s">
        <v>26</v>
      </c>
      <c r="B9" s="151" t="str">
        <f t="shared" ref="B9:N9" si="1">IF(SUM(B10:B17)=0,"-",SUM(B10:B17))</f>
        <v>-</v>
      </c>
      <c r="C9" s="151" t="str">
        <f t="shared" si="1"/>
        <v>-</v>
      </c>
      <c r="D9" s="44" t="str">
        <f t="shared" si="1"/>
        <v>-</v>
      </c>
      <c r="E9" s="44" t="str">
        <f t="shared" si="1"/>
        <v>-</v>
      </c>
      <c r="F9" s="155" t="str">
        <f t="shared" si="1"/>
        <v>-</v>
      </c>
      <c r="G9" s="155" t="str">
        <f t="shared" si="1"/>
        <v>-</v>
      </c>
      <c r="H9" s="155" t="str">
        <f t="shared" si="1"/>
        <v>-</v>
      </c>
      <c r="I9" s="155" t="str">
        <f t="shared" si="1"/>
        <v>-</v>
      </c>
      <c r="J9" s="155" t="str">
        <f t="shared" si="1"/>
        <v>-</v>
      </c>
      <c r="K9" s="155" t="str">
        <f t="shared" si="1"/>
        <v>-</v>
      </c>
      <c r="L9" s="155" t="str">
        <f t="shared" si="1"/>
        <v>-</v>
      </c>
      <c r="M9" s="155" t="str">
        <f t="shared" si="1"/>
        <v>-</v>
      </c>
      <c r="N9" s="155" t="str">
        <f t="shared" si="1"/>
        <v>-</v>
      </c>
    </row>
    <row r="10" spans="1:14" ht="14.5" x14ac:dyDescent="0.2">
      <c r="A10" s="36" t="s">
        <v>27</v>
      </c>
      <c r="B10" s="160" t="s">
        <v>28</v>
      </c>
      <c r="C10" s="160" t="s">
        <v>28</v>
      </c>
      <c r="D10" s="160" t="s">
        <v>28</v>
      </c>
      <c r="E10" s="160" t="s">
        <v>28</v>
      </c>
      <c r="F10" s="160" t="s">
        <v>28</v>
      </c>
      <c r="G10" s="160" t="s">
        <v>28</v>
      </c>
      <c r="H10" s="160" t="s">
        <v>28</v>
      </c>
      <c r="I10" s="160" t="s">
        <v>28</v>
      </c>
      <c r="J10" s="160" t="s">
        <v>28</v>
      </c>
      <c r="K10" s="160" t="s">
        <v>28</v>
      </c>
      <c r="L10" s="160" t="s">
        <v>28</v>
      </c>
      <c r="M10" s="160" t="s">
        <v>28</v>
      </c>
      <c r="N10" s="160" t="s">
        <v>28</v>
      </c>
    </row>
    <row r="11" spans="1:14" ht="14.5" x14ac:dyDescent="0.2">
      <c r="A11" s="39" t="s">
        <v>29</v>
      </c>
      <c r="B11" s="161" t="s">
        <v>28</v>
      </c>
      <c r="C11" s="161" t="s">
        <v>28</v>
      </c>
      <c r="D11" s="161" t="s">
        <v>28</v>
      </c>
      <c r="E11" s="161" t="s">
        <v>28</v>
      </c>
      <c r="F11" s="161" t="s">
        <v>28</v>
      </c>
      <c r="G11" s="161" t="s">
        <v>28</v>
      </c>
      <c r="H11" s="161" t="s">
        <v>28</v>
      </c>
      <c r="I11" s="161" t="s">
        <v>28</v>
      </c>
      <c r="J11" s="161" t="s">
        <v>28</v>
      </c>
      <c r="K11" s="161" t="s">
        <v>28</v>
      </c>
      <c r="L11" s="161" t="s">
        <v>28</v>
      </c>
      <c r="M11" s="161" t="s">
        <v>28</v>
      </c>
      <c r="N11" s="161" t="s">
        <v>28</v>
      </c>
    </row>
    <row r="12" spans="1:14" ht="14.5" x14ac:dyDescent="0.2">
      <c r="A12" s="39" t="s">
        <v>30</v>
      </c>
      <c r="B12" s="161" t="s">
        <v>28</v>
      </c>
      <c r="C12" s="161" t="s">
        <v>28</v>
      </c>
      <c r="D12" s="161" t="s">
        <v>28</v>
      </c>
      <c r="E12" s="161" t="s">
        <v>28</v>
      </c>
      <c r="F12" s="161" t="s">
        <v>28</v>
      </c>
      <c r="G12" s="161" t="s">
        <v>28</v>
      </c>
      <c r="H12" s="161" t="s">
        <v>28</v>
      </c>
      <c r="I12" s="161" t="s">
        <v>28</v>
      </c>
      <c r="J12" s="161" t="s">
        <v>28</v>
      </c>
      <c r="K12" s="161" t="s">
        <v>28</v>
      </c>
      <c r="L12" s="161" t="s">
        <v>28</v>
      </c>
      <c r="M12" s="161" t="s">
        <v>28</v>
      </c>
      <c r="N12" s="161" t="s">
        <v>28</v>
      </c>
    </row>
    <row r="13" spans="1:14" ht="14.5" x14ac:dyDescent="0.2">
      <c r="A13" s="39" t="s">
        <v>31</v>
      </c>
      <c r="B13" s="161" t="s">
        <v>28</v>
      </c>
      <c r="C13" s="161" t="s">
        <v>28</v>
      </c>
      <c r="D13" s="161" t="s">
        <v>28</v>
      </c>
      <c r="E13" s="161" t="s">
        <v>28</v>
      </c>
      <c r="F13" s="161" t="s">
        <v>28</v>
      </c>
      <c r="G13" s="161" t="s">
        <v>28</v>
      </c>
      <c r="H13" s="161" t="s">
        <v>28</v>
      </c>
      <c r="I13" s="161" t="s">
        <v>28</v>
      </c>
      <c r="J13" s="161" t="s">
        <v>28</v>
      </c>
      <c r="K13" s="161" t="s">
        <v>28</v>
      </c>
      <c r="L13" s="161" t="s">
        <v>28</v>
      </c>
      <c r="M13" s="161" t="s">
        <v>28</v>
      </c>
      <c r="N13" s="161" t="s">
        <v>28</v>
      </c>
    </row>
    <row r="14" spans="1:14" ht="14.5" x14ac:dyDescent="0.2">
      <c r="A14" s="39" t="s">
        <v>32</v>
      </c>
      <c r="B14" s="161" t="s">
        <v>28</v>
      </c>
      <c r="C14" s="161" t="s">
        <v>28</v>
      </c>
      <c r="D14" s="161" t="s">
        <v>28</v>
      </c>
      <c r="E14" s="161" t="s">
        <v>28</v>
      </c>
      <c r="F14" s="161" t="s">
        <v>28</v>
      </c>
      <c r="G14" s="161" t="s">
        <v>28</v>
      </c>
      <c r="H14" s="161" t="s">
        <v>28</v>
      </c>
      <c r="I14" s="161" t="s">
        <v>28</v>
      </c>
      <c r="J14" s="161" t="s">
        <v>28</v>
      </c>
      <c r="K14" s="161" t="s">
        <v>28</v>
      </c>
      <c r="L14" s="161" t="s">
        <v>28</v>
      </c>
      <c r="M14" s="161" t="s">
        <v>28</v>
      </c>
      <c r="N14" s="161" t="s">
        <v>28</v>
      </c>
    </row>
    <row r="15" spans="1:14" ht="14.5" x14ac:dyDescent="0.5">
      <c r="A15" s="39" t="s">
        <v>33</v>
      </c>
      <c r="B15" s="91" t="s">
        <v>28</v>
      </c>
      <c r="C15" s="91" t="s">
        <v>28</v>
      </c>
      <c r="D15" s="91" t="s">
        <v>28</v>
      </c>
      <c r="E15" s="91" t="s">
        <v>28</v>
      </c>
      <c r="F15" s="91" t="s">
        <v>28</v>
      </c>
      <c r="G15" s="91" t="s">
        <v>28</v>
      </c>
      <c r="H15" s="91" t="s">
        <v>28</v>
      </c>
      <c r="I15" s="91" t="s">
        <v>28</v>
      </c>
      <c r="J15" s="91" t="s">
        <v>28</v>
      </c>
      <c r="K15" s="91" t="s">
        <v>28</v>
      </c>
      <c r="L15" s="91" t="s">
        <v>28</v>
      </c>
      <c r="M15" s="91" t="s">
        <v>28</v>
      </c>
      <c r="N15" s="91" t="s">
        <v>28</v>
      </c>
    </row>
    <row r="16" spans="1:14" ht="14.5" x14ac:dyDescent="0.5">
      <c r="A16" s="39" t="s">
        <v>34</v>
      </c>
      <c r="B16" s="91" t="s">
        <v>28</v>
      </c>
      <c r="C16" s="91" t="s">
        <v>28</v>
      </c>
      <c r="D16" s="91" t="s">
        <v>28</v>
      </c>
      <c r="E16" s="91" t="s">
        <v>28</v>
      </c>
      <c r="F16" s="91" t="s">
        <v>28</v>
      </c>
      <c r="G16" s="91" t="s">
        <v>28</v>
      </c>
      <c r="H16" s="91" t="s">
        <v>28</v>
      </c>
      <c r="I16" s="91" t="s">
        <v>28</v>
      </c>
      <c r="J16" s="91" t="s">
        <v>28</v>
      </c>
      <c r="K16" s="91" t="s">
        <v>28</v>
      </c>
      <c r="L16" s="91" t="s">
        <v>28</v>
      </c>
      <c r="M16" s="91" t="s">
        <v>28</v>
      </c>
      <c r="N16" s="91" t="s">
        <v>28</v>
      </c>
    </row>
    <row r="17" spans="1:14" ht="14.5" x14ac:dyDescent="0.5">
      <c r="A17" s="41" t="s">
        <v>35</v>
      </c>
      <c r="B17" s="93" t="s">
        <v>28</v>
      </c>
      <c r="C17" s="93" t="s">
        <v>28</v>
      </c>
      <c r="D17" s="93" t="s">
        <v>28</v>
      </c>
      <c r="E17" s="93" t="s">
        <v>28</v>
      </c>
      <c r="F17" s="93" t="s">
        <v>28</v>
      </c>
      <c r="G17" s="93" t="s">
        <v>28</v>
      </c>
      <c r="H17" s="93" t="s">
        <v>28</v>
      </c>
      <c r="I17" s="93" t="s">
        <v>28</v>
      </c>
      <c r="J17" s="93" t="s">
        <v>28</v>
      </c>
      <c r="K17" s="93" t="s">
        <v>28</v>
      </c>
      <c r="L17" s="93" t="s">
        <v>28</v>
      </c>
      <c r="M17" s="93" t="s">
        <v>28</v>
      </c>
      <c r="N17" s="93" t="s">
        <v>28</v>
      </c>
    </row>
    <row r="18" spans="1:14" ht="14.5" x14ac:dyDescent="0.5">
      <c r="A18" s="162" t="s">
        <v>36</v>
      </c>
      <c r="B18" s="151">
        <f>IF(SUM(C18,K18:L18)=0,"-",SUM(C18,K18:L18))</f>
        <v>65</v>
      </c>
      <c r="C18" s="151">
        <f>IF(SUM(D18,J18)=0,"-",SUM(D18,J18))</f>
        <v>20</v>
      </c>
      <c r="D18" s="44">
        <f>IF(SUM(E18,H18:I18)=0,"-",SUM(E18,H18:I18))</f>
        <v>12</v>
      </c>
      <c r="E18" s="44">
        <f>IF(SUM(F18:G18)=0,"-",SUM(F18:G18))</f>
        <v>6</v>
      </c>
      <c r="F18" s="188">
        <v>6</v>
      </c>
      <c r="G18" s="188" t="s">
        <v>37</v>
      </c>
      <c r="H18" s="188">
        <v>4</v>
      </c>
      <c r="I18" s="188">
        <v>2</v>
      </c>
      <c r="J18" s="188">
        <v>8</v>
      </c>
      <c r="K18" s="188">
        <v>45</v>
      </c>
      <c r="L18" s="188" t="s">
        <v>37</v>
      </c>
      <c r="M18" s="188" t="s">
        <v>37</v>
      </c>
      <c r="N18" s="188">
        <v>11</v>
      </c>
    </row>
    <row r="19" spans="1:14" ht="30" customHeight="1" x14ac:dyDescent="0.2">
      <c r="A19" s="43" t="s">
        <v>38</v>
      </c>
      <c r="B19" s="151">
        <f>B20</f>
        <v>10</v>
      </c>
      <c r="C19" s="151">
        <f t="shared" ref="C19:N19" si="2">C20</f>
        <v>2</v>
      </c>
      <c r="D19" s="151">
        <f t="shared" si="2"/>
        <v>1</v>
      </c>
      <c r="E19" s="151">
        <f t="shared" si="2"/>
        <v>1</v>
      </c>
      <c r="F19" s="151">
        <f t="shared" si="2"/>
        <v>1</v>
      </c>
      <c r="G19" s="151" t="str">
        <f t="shared" si="2"/>
        <v>-</v>
      </c>
      <c r="H19" s="151" t="str">
        <f t="shared" si="2"/>
        <v>-</v>
      </c>
      <c r="I19" s="151" t="str">
        <f t="shared" si="2"/>
        <v>-</v>
      </c>
      <c r="J19" s="151">
        <f t="shared" si="2"/>
        <v>1</v>
      </c>
      <c r="K19" s="151">
        <f t="shared" si="2"/>
        <v>8</v>
      </c>
      <c r="L19" s="151" t="str">
        <f t="shared" si="2"/>
        <v>-</v>
      </c>
      <c r="M19" s="151" t="str">
        <f t="shared" si="2"/>
        <v>-</v>
      </c>
      <c r="N19" s="151">
        <f t="shared" si="2"/>
        <v>1</v>
      </c>
    </row>
    <row r="20" spans="1:14" ht="14.5" x14ac:dyDescent="0.2">
      <c r="A20" s="154" t="s">
        <v>39</v>
      </c>
      <c r="B20" s="44">
        <f>IF(SUM(B21:B24)=0,"-",SUM(B21:B24))</f>
        <v>10</v>
      </c>
      <c r="C20" s="44">
        <f t="shared" ref="C20:N20" si="3">IF(SUM(C21:C24)=0,"-",SUM(C21:C24))</f>
        <v>2</v>
      </c>
      <c r="D20" s="44">
        <f t="shared" si="3"/>
        <v>1</v>
      </c>
      <c r="E20" s="44">
        <f t="shared" si="3"/>
        <v>1</v>
      </c>
      <c r="F20" s="155">
        <f t="shared" si="3"/>
        <v>1</v>
      </c>
      <c r="G20" s="155" t="str">
        <f t="shared" si="3"/>
        <v>-</v>
      </c>
      <c r="H20" s="155" t="str">
        <f t="shared" si="3"/>
        <v>-</v>
      </c>
      <c r="I20" s="155" t="str">
        <f t="shared" si="3"/>
        <v>-</v>
      </c>
      <c r="J20" s="155">
        <f t="shared" si="3"/>
        <v>1</v>
      </c>
      <c r="K20" s="155">
        <f t="shared" si="3"/>
        <v>8</v>
      </c>
      <c r="L20" s="155" t="str">
        <f t="shared" si="3"/>
        <v>-</v>
      </c>
      <c r="M20" s="155" t="str">
        <f t="shared" si="3"/>
        <v>-</v>
      </c>
      <c r="N20" s="155">
        <f t="shared" si="3"/>
        <v>1</v>
      </c>
    </row>
    <row r="21" spans="1:14" ht="14.5" x14ac:dyDescent="0.5">
      <c r="A21" s="36" t="s">
        <v>40</v>
      </c>
      <c r="B21" s="89">
        <f>IF(SUM(C21,K21:L21)=0,"-",SUM(C21,K21:L21))</f>
        <v>5</v>
      </c>
      <c r="C21" s="89">
        <f>IF(SUM(D21,J21)=0,"-",SUM(D21,J21))</f>
        <v>2</v>
      </c>
      <c r="D21" s="89">
        <f>IF(SUM(E21,H21:I21)=0,"-",SUM(E21,H21:I21))</f>
        <v>1</v>
      </c>
      <c r="E21" s="89">
        <f>IF(SUM(F21:G21)=0,"-",SUM(F21:G21))</f>
        <v>1</v>
      </c>
      <c r="F21" s="89">
        <v>1</v>
      </c>
      <c r="G21" s="91" t="s">
        <v>28</v>
      </c>
      <c r="H21" s="91" t="s">
        <v>28</v>
      </c>
      <c r="I21" s="91" t="s">
        <v>28</v>
      </c>
      <c r="J21" s="89">
        <v>1</v>
      </c>
      <c r="K21" s="89">
        <v>3</v>
      </c>
      <c r="L21" s="91" t="s">
        <v>28</v>
      </c>
      <c r="M21" s="91" t="s">
        <v>28</v>
      </c>
      <c r="N21" s="89">
        <v>1</v>
      </c>
    </row>
    <row r="22" spans="1:14" ht="14.5" x14ac:dyDescent="0.5">
      <c r="A22" s="39" t="s">
        <v>41</v>
      </c>
      <c r="B22" s="91">
        <f>IF(SUM(C22,K22:L22)=0,"-",SUM(C22,K22:L22))</f>
        <v>1</v>
      </c>
      <c r="C22" s="91" t="s">
        <v>28</v>
      </c>
      <c r="D22" s="91" t="s">
        <v>28</v>
      </c>
      <c r="E22" s="91" t="s">
        <v>28</v>
      </c>
      <c r="F22" s="91" t="s">
        <v>28</v>
      </c>
      <c r="G22" s="91" t="s">
        <v>28</v>
      </c>
      <c r="H22" s="91" t="s">
        <v>28</v>
      </c>
      <c r="I22" s="91" t="s">
        <v>28</v>
      </c>
      <c r="J22" s="91" t="s">
        <v>28</v>
      </c>
      <c r="K22" s="91">
        <v>1</v>
      </c>
      <c r="L22" s="91" t="s">
        <v>28</v>
      </c>
      <c r="M22" s="91" t="s">
        <v>28</v>
      </c>
      <c r="N22" s="91" t="s">
        <v>28</v>
      </c>
    </row>
    <row r="23" spans="1:14" ht="14.5" x14ac:dyDescent="0.5">
      <c r="A23" s="39" t="s">
        <v>42</v>
      </c>
      <c r="B23" s="91">
        <f>IF(SUM(C23,K23:L23)=0,"-",SUM(C23,K23:L23))</f>
        <v>1</v>
      </c>
      <c r="C23" s="91" t="s">
        <v>28</v>
      </c>
      <c r="D23" s="91" t="s">
        <v>28</v>
      </c>
      <c r="E23" s="91" t="s">
        <v>28</v>
      </c>
      <c r="F23" s="91" t="s">
        <v>28</v>
      </c>
      <c r="G23" s="91" t="s">
        <v>28</v>
      </c>
      <c r="H23" s="91" t="s">
        <v>28</v>
      </c>
      <c r="I23" s="91" t="s">
        <v>28</v>
      </c>
      <c r="J23" s="91" t="s">
        <v>28</v>
      </c>
      <c r="K23" s="91">
        <v>1</v>
      </c>
      <c r="L23" s="91" t="s">
        <v>28</v>
      </c>
      <c r="M23" s="91" t="s">
        <v>28</v>
      </c>
      <c r="N23" s="91" t="s">
        <v>28</v>
      </c>
    </row>
    <row r="24" spans="1:14" ht="14.5" x14ac:dyDescent="0.5">
      <c r="A24" s="41" t="s">
        <v>43</v>
      </c>
      <c r="B24" s="93">
        <f>IF(SUM(C24,K24:L24)=0,"-",SUM(C24,K24:L24))</f>
        <v>3</v>
      </c>
      <c r="C24" s="93" t="s">
        <v>28</v>
      </c>
      <c r="D24" s="93" t="s">
        <v>28</v>
      </c>
      <c r="E24" s="93" t="s">
        <v>28</v>
      </c>
      <c r="F24" s="93" t="s">
        <v>28</v>
      </c>
      <c r="G24" s="93" t="s">
        <v>28</v>
      </c>
      <c r="H24" s="93" t="s">
        <v>28</v>
      </c>
      <c r="I24" s="93" t="s">
        <v>28</v>
      </c>
      <c r="J24" s="93" t="s">
        <v>28</v>
      </c>
      <c r="K24" s="93">
        <v>3</v>
      </c>
      <c r="L24" s="93" t="s">
        <v>28</v>
      </c>
      <c r="M24" s="93" t="s">
        <v>28</v>
      </c>
      <c r="N24" s="93" t="s">
        <v>28</v>
      </c>
    </row>
    <row r="25" spans="1:14" s="190" customFormat="1" ht="30" customHeight="1" x14ac:dyDescent="0.2">
      <c r="A25" s="50" t="s">
        <v>44</v>
      </c>
      <c r="B25" s="189">
        <f>B26</f>
        <v>18</v>
      </c>
      <c r="C25" s="189">
        <f t="shared" ref="C25:N25" si="4">C26</f>
        <v>8</v>
      </c>
      <c r="D25" s="189">
        <f t="shared" si="4"/>
        <v>4</v>
      </c>
      <c r="E25" s="189">
        <f t="shared" si="4"/>
        <v>1</v>
      </c>
      <c r="F25" s="189">
        <f t="shared" si="4"/>
        <v>1</v>
      </c>
      <c r="G25" s="189" t="str">
        <f t="shared" si="4"/>
        <v>-</v>
      </c>
      <c r="H25" s="189">
        <f t="shared" si="4"/>
        <v>3</v>
      </c>
      <c r="I25" s="189" t="str">
        <f t="shared" si="4"/>
        <v>-</v>
      </c>
      <c r="J25" s="189">
        <f t="shared" si="4"/>
        <v>4</v>
      </c>
      <c r="K25" s="189">
        <f t="shared" si="4"/>
        <v>9</v>
      </c>
      <c r="L25" s="189">
        <f t="shared" si="4"/>
        <v>1</v>
      </c>
      <c r="M25" s="189" t="str">
        <f t="shared" si="4"/>
        <v>-</v>
      </c>
      <c r="N25" s="189">
        <f t="shared" si="4"/>
        <v>1</v>
      </c>
    </row>
    <row r="26" spans="1:14" ht="14.5" x14ac:dyDescent="0.2">
      <c r="A26" s="154" t="s">
        <v>45</v>
      </c>
      <c r="B26" s="165">
        <f>IF(SUM(B27:B31)=0,"-",SUM(B27:B31))</f>
        <v>18</v>
      </c>
      <c r="C26" s="165">
        <f t="shared" ref="C26:N26" si="5">IF(SUM(C27:C31)=0,"-",SUM(C27:C31))</f>
        <v>8</v>
      </c>
      <c r="D26" s="165">
        <f t="shared" si="5"/>
        <v>4</v>
      </c>
      <c r="E26" s="165">
        <f t="shared" si="5"/>
        <v>1</v>
      </c>
      <c r="F26" s="165">
        <f t="shared" si="5"/>
        <v>1</v>
      </c>
      <c r="G26" s="165" t="str">
        <f t="shared" si="5"/>
        <v>-</v>
      </c>
      <c r="H26" s="165">
        <f t="shared" si="5"/>
        <v>3</v>
      </c>
      <c r="I26" s="165" t="str">
        <f t="shared" si="5"/>
        <v>-</v>
      </c>
      <c r="J26" s="165">
        <f t="shared" si="5"/>
        <v>4</v>
      </c>
      <c r="K26" s="165">
        <f t="shared" si="5"/>
        <v>9</v>
      </c>
      <c r="L26" s="165">
        <f t="shared" si="5"/>
        <v>1</v>
      </c>
      <c r="M26" s="165" t="str">
        <f t="shared" si="5"/>
        <v>-</v>
      </c>
      <c r="N26" s="165">
        <f t="shared" si="5"/>
        <v>1</v>
      </c>
    </row>
    <row r="27" spans="1:14" ht="14.5" x14ac:dyDescent="0.5">
      <c r="A27" s="36" t="s">
        <v>46</v>
      </c>
      <c r="B27" s="166">
        <f>IF(SUM(C27,K27:L27)=0,"-",SUM(C27,K27:L27))</f>
        <v>6</v>
      </c>
      <c r="C27" s="166">
        <f>IF(SUM(D27,J27)=0,"-",SUM(D27,J27))</f>
        <v>2</v>
      </c>
      <c r="D27" s="166">
        <f>IF(SUM(E27,H27:I27)=0,"-",SUM(E27,H27:I27))</f>
        <v>1</v>
      </c>
      <c r="E27" s="166" t="str">
        <f>IF(SUM(F27:G27)=0,"-",SUM(F27:G27))</f>
        <v>-</v>
      </c>
      <c r="F27" s="167" t="s">
        <v>28</v>
      </c>
      <c r="G27" s="167" t="s">
        <v>28</v>
      </c>
      <c r="H27" s="166">
        <v>1</v>
      </c>
      <c r="I27" s="166" t="s">
        <v>28</v>
      </c>
      <c r="J27" s="166">
        <v>1</v>
      </c>
      <c r="K27" s="166">
        <v>4</v>
      </c>
      <c r="L27" s="166" t="s">
        <v>28</v>
      </c>
      <c r="M27" s="166" t="s">
        <v>28</v>
      </c>
      <c r="N27" s="166">
        <v>1</v>
      </c>
    </row>
    <row r="28" spans="1:14" ht="14.5" x14ac:dyDescent="0.5">
      <c r="A28" s="39" t="s">
        <v>47</v>
      </c>
      <c r="B28" s="167">
        <f>IF(SUM(C28,K28:L28)=0,"-",SUM(C28,K28:L28))</f>
        <v>6</v>
      </c>
      <c r="C28" s="167">
        <f>IF(SUM(D28,J28)=0,"-",SUM(D28,J28))</f>
        <v>3</v>
      </c>
      <c r="D28" s="167">
        <f>IF(SUM(E28,H28:I28)=0,"-",SUM(E28,H28:I28))</f>
        <v>2</v>
      </c>
      <c r="E28" s="167" t="str">
        <f>IF(SUM(F28:G28)=0,"-",SUM(F28:G28))</f>
        <v>-</v>
      </c>
      <c r="F28" s="167" t="s">
        <v>28</v>
      </c>
      <c r="G28" s="167" t="s">
        <v>28</v>
      </c>
      <c r="H28" s="167">
        <v>2</v>
      </c>
      <c r="I28" s="167" t="s">
        <v>28</v>
      </c>
      <c r="J28" s="167">
        <v>1</v>
      </c>
      <c r="K28" s="167">
        <v>2</v>
      </c>
      <c r="L28" s="167">
        <v>1</v>
      </c>
      <c r="M28" s="167" t="s">
        <v>28</v>
      </c>
      <c r="N28" s="167" t="s">
        <v>28</v>
      </c>
    </row>
    <row r="29" spans="1:14" ht="14.5" x14ac:dyDescent="0.5">
      <c r="A29" s="39" t="s">
        <v>48</v>
      </c>
      <c r="B29" s="167">
        <f>IF(SUM(C29,K29:L29)=0,"-",SUM(C29,K29:L29))</f>
        <v>1</v>
      </c>
      <c r="C29" s="167" t="str">
        <f>IF(SUM(D29,J29)=0,"-",SUM(D29,J29))</f>
        <v>-</v>
      </c>
      <c r="D29" s="167" t="str">
        <f>IF(SUM(E29,H29:I29)=0,"-",SUM(E29,H29:I29))</f>
        <v>-</v>
      </c>
      <c r="E29" s="167" t="str">
        <f>IF(SUM(F29:G29)=0,"-",SUM(F29:G29))</f>
        <v>-</v>
      </c>
      <c r="F29" s="167" t="s">
        <v>28</v>
      </c>
      <c r="G29" s="167" t="s">
        <v>28</v>
      </c>
      <c r="H29" s="167" t="s">
        <v>28</v>
      </c>
      <c r="I29" s="167" t="s">
        <v>28</v>
      </c>
      <c r="J29" s="167" t="s">
        <v>28</v>
      </c>
      <c r="K29" s="167">
        <v>1</v>
      </c>
      <c r="L29" s="167" t="s">
        <v>28</v>
      </c>
      <c r="M29" s="167" t="s">
        <v>28</v>
      </c>
      <c r="N29" s="167" t="s">
        <v>28</v>
      </c>
    </row>
    <row r="30" spans="1:14" ht="14.5" x14ac:dyDescent="0.5">
      <c r="A30" s="39" t="s">
        <v>49</v>
      </c>
      <c r="B30" s="167">
        <f>IF(SUM(C30,K30:L30)=0,"-",SUM(C30,K30:L30))</f>
        <v>3</v>
      </c>
      <c r="C30" s="167">
        <f>IF(SUM(D30,J30)=0,"-",SUM(D30,J30))</f>
        <v>1</v>
      </c>
      <c r="D30" s="167">
        <f>IF(SUM(E30,H30:I30)=0,"-",SUM(E30,H30:I30))</f>
        <v>1</v>
      </c>
      <c r="E30" s="167">
        <f>IF(SUM(F30:G30)=0,"-",SUM(F30:G30))</f>
        <v>1</v>
      </c>
      <c r="F30" s="167">
        <v>1</v>
      </c>
      <c r="G30" s="167" t="s">
        <v>28</v>
      </c>
      <c r="H30" s="167" t="s">
        <v>28</v>
      </c>
      <c r="I30" s="167" t="s">
        <v>28</v>
      </c>
      <c r="J30" s="167" t="s">
        <v>28</v>
      </c>
      <c r="K30" s="167">
        <v>2</v>
      </c>
      <c r="L30" s="167" t="s">
        <v>28</v>
      </c>
      <c r="M30" s="167" t="s">
        <v>28</v>
      </c>
      <c r="N30" s="167" t="s">
        <v>28</v>
      </c>
    </row>
    <row r="31" spans="1:14" ht="14.5" x14ac:dyDescent="0.5">
      <c r="A31" s="41" t="s">
        <v>80</v>
      </c>
      <c r="B31" s="169">
        <f>IF(SUM(C31,K31:L31)=0,"-",SUM(C31,K31:L31))</f>
        <v>2</v>
      </c>
      <c r="C31" s="169">
        <f>IF(SUM(D31,J31)=0,"-",SUM(D31,J31))</f>
        <v>2</v>
      </c>
      <c r="D31" s="169" t="str">
        <f>IF(SUM(E31,H31:I31)=0,"-",SUM(E31,H31:I31))</f>
        <v>-</v>
      </c>
      <c r="E31" s="169" t="str">
        <f>IF(SUM(F31:G31)=0,"-",SUM(F31:G31))</f>
        <v>-</v>
      </c>
      <c r="F31" s="169" t="s">
        <v>28</v>
      </c>
      <c r="G31" s="169" t="s">
        <v>28</v>
      </c>
      <c r="H31" s="169" t="s">
        <v>28</v>
      </c>
      <c r="I31" s="169" t="s">
        <v>28</v>
      </c>
      <c r="J31" s="169">
        <v>2</v>
      </c>
      <c r="K31" s="169" t="s">
        <v>28</v>
      </c>
      <c r="L31" s="169" t="s">
        <v>28</v>
      </c>
      <c r="M31" s="169" t="s">
        <v>28</v>
      </c>
      <c r="N31" s="169" t="s">
        <v>28</v>
      </c>
    </row>
    <row r="32" spans="1:14" ht="14.5" x14ac:dyDescent="0.5">
      <c r="A32" s="191" t="s">
        <v>81</v>
      </c>
      <c r="B32" s="191"/>
      <c r="C32" s="192"/>
      <c r="D32" s="192"/>
      <c r="E32" s="192"/>
      <c r="F32" s="192"/>
      <c r="G32" s="192"/>
      <c r="H32" s="192"/>
      <c r="I32" s="192"/>
      <c r="J32" s="192"/>
      <c r="K32" s="192"/>
      <c r="L32" s="192"/>
      <c r="M32" s="192"/>
      <c r="N32" s="192"/>
    </row>
    <row r="33" spans="1:14" ht="14.5" x14ac:dyDescent="0.5">
      <c r="A33" s="193" t="s">
        <v>82</v>
      </c>
      <c r="B33" s="193"/>
      <c r="C33" s="9"/>
      <c r="D33" s="9"/>
      <c r="E33" s="9"/>
      <c r="F33" s="9"/>
      <c r="G33" s="9"/>
      <c r="H33" s="9"/>
      <c r="I33" s="9"/>
      <c r="J33" s="9"/>
      <c r="K33" s="9"/>
      <c r="L33" s="9"/>
      <c r="M33" s="9"/>
      <c r="N33" s="9"/>
    </row>
    <row r="34" spans="1:14" ht="14.5" x14ac:dyDescent="0.5">
      <c r="A34" s="68" t="s">
        <v>83</v>
      </c>
      <c r="B34" s="68"/>
      <c r="C34" s="9"/>
      <c r="D34" s="9"/>
      <c r="E34" s="9"/>
      <c r="F34" s="9"/>
      <c r="G34" s="9"/>
      <c r="H34" s="9"/>
      <c r="I34" s="9"/>
      <c r="J34" s="9"/>
      <c r="K34" s="9"/>
      <c r="L34" s="9"/>
      <c r="M34" s="9"/>
      <c r="N34" s="9"/>
    </row>
    <row r="35" spans="1:14" ht="14.5" x14ac:dyDescent="0.5">
      <c r="A35" s="68"/>
      <c r="B35" s="68"/>
      <c r="C35" s="9"/>
      <c r="D35" s="9"/>
      <c r="E35" s="9"/>
      <c r="F35" s="9"/>
      <c r="G35" s="9"/>
      <c r="H35" s="9"/>
      <c r="I35" s="9"/>
      <c r="J35" s="9"/>
      <c r="K35" s="9"/>
      <c r="L35" s="9"/>
      <c r="M35" s="9"/>
      <c r="N35" s="9"/>
    </row>
    <row r="36" spans="1:14" ht="14.5" x14ac:dyDescent="0.5">
      <c r="A36" s="68"/>
      <c r="B36" s="68"/>
      <c r="C36" s="9"/>
      <c r="D36" s="9"/>
      <c r="E36" s="9"/>
      <c r="F36" s="9"/>
      <c r="G36" s="9"/>
      <c r="H36" s="9"/>
      <c r="I36" s="9"/>
      <c r="J36" s="9"/>
      <c r="K36" s="9"/>
      <c r="L36" s="9"/>
      <c r="M36" s="9"/>
      <c r="N36" s="9"/>
    </row>
    <row r="37" spans="1:14" ht="14.5" x14ac:dyDescent="0.5">
      <c r="A37" s="68"/>
      <c r="B37" s="68"/>
      <c r="C37" s="9"/>
      <c r="D37" s="9"/>
      <c r="E37" s="9"/>
      <c r="F37" s="9"/>
      <c r="G37" s="9"/>
      <c r="H37" s="9"/>
      <c r="I37" s="9"/>
      <c r="J37" s="9"/>
      <c r="K37" s="9"/>
      <c r="L37" s="9"/>
      <c r="M37" s="9"/>
      <c r="N37" s="9"/>
    </row>
    <row r="38" spans="1:14" ht="14.5" x14ac:dyDescent="0.5">
      <c r="A38" s="68"/>
      <c r="B38" s="68"/>
      <c r="C38" s="9"/>
      <c r="D38" s="9"/>
      <c r="E38" s="9"/>
      <c r="F38" s="9"/>
      <c r="G38" s="9"/>
      <c r="H38" s="9"/>
      <c r="I38" s="9"/>
      <c r="J38" s="9"/>
      <c r="K38" s="9"/>
      <c r="L38" s="9"/>
      <c r="M38" s="9"/>
      <c r="N38" s="9"/>
    </row>
  </sheetData>
  <mergeCells count="13">
    <mergeCell ref="E4:G4"/>
    <mergeCell ref="H4:H5"/>
    <mergeCell ref="I4:I5"/>
    <mergeCell ref="A2:A5"/>
    <mergeCell ref="B2:B5"/>
    <mergeCell ref="C2:J2"/>
    <mergeCell ref="K2:K5"/>
    <mergeCell ref="L2:L5"/>
    <mergeCell ref="M2:N4"/>
    <mergeCell ref="C3:C5"/>
    <mergeCell ref="D3:I3"/>
    <mergeCell ref="J3:J5"/>
    <mergeCell ref="D4:D5"/>
  </mergeCells>
  <phoneticPr fontId="3"/>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4"/>
  <sheetViews>
    <sheetView showGridLines="0" showOutlineSymbols="0" view="pageBreakPreview" zoomScaleNormal="75" workbookViewId="0">
      <pane xSplit="1" ySplit="6" topLeftCell="B13" activePane="bottomRight" state="frozen"/>
      <selection activeCell="W3" sqref="W3"/>
      <selection pane="topRight" activeCell="W3" sqref="W3"/>
      <selection pane="bottomLeft" activeCell="W3" sqref="W3"/>
      <selection pane="bottomRight" activeCell="W3" sqref="W3"/>
    </sheetView>
  </sheetViews>
  <sheetFormatPr defaultColWidth="9" defaultRowHeight="11.5" x14ac:dyDescent="0.25"/>
  <cols>
    <col min="1" max="1" width="16.26953125" style="270" customWidth="1"/>
    <col min="2" max="2" width="9.08984375" style="270" customWidth="1"/>
    <col min="3" max="4" width="9.08984375" style="271" customWidth="1"/>
    <col min="5" max="5" width="9.08984375" style="272" customWidth="1"/>
    <col min="6" max="8" width="9.08984375" style="271" customWidth="1"/>
    <col min="9" max="9" width="17.453125" style="273" customWidth="1"/>
    <col min="10" max="10" width="11.453125" style="269" customWidth="1"/>
    <col min="11" max="16384" width="9" style="271"/>
  </cols>
  <sheetData>
    <row r="1" spans="1:13" s="197" customFormat="1" ht="16" x14ac:dyDescent="0.5">
      <c r="A1" s="194" t="s">
        <v>84</v>
      </c>
      <c r="B1" s="194"/>
      <c r="C1" s="194"/>
      <c r="D1" s="194"/>
      <c r="E1" s="195"/>
      <c r="F1" s="125"/>
      <c r="G1" s="125"/>
      <c r="H1" s="125"/>
      <c r="I1" s="196" t="s">
        <v>85</v>
      </c>
      <c r="J1" s="3"/>
    </row>
    <row r="2" spans="1:13" s="197" customFormat="1" ht="19.5" customHeight="1" x14ac:dyDescent="0.5">
      <c r="A2" s="198"/>
      <c r="B2" s="199" t="s">
        <v>86</v>
      </c>
      <c r="C2" s="200" t="s">
        <v>87</v>
      </c>
      <c r="D2" s="201" t="s">
        <v>88</v>
      </c>
      <c r="E2" s="202" t="s">
        <v>89</v>
      </c>
      <c r="F2" s="180" t="s">
        <v>90</v>
      </c>
      <c r="G2" s="203" t="s">
        <v>91</v>
      </c>
      <c r="H2" s="204"/>
      <c r="I2" s="205" t="s">
        <v>92</v>
      </c>
      <c r="J2" s="3"/>
    </row>
    <row r="3" spans="1:13" s="197" customFormat="1" ht="15.75" customHeight="1" x14ac:dyDescent="0.5">
      <c r="A3" s="206"/>
      <c r="B3" s="207"/>
      <c r="C3" s="208"/>
      <c r="D3" s="209"/>
      <c r="E3" s="210" t="s">
        <v>93</v>
      </c>
      <c r="F3" s="211"/>
      <c r="G3" s="212" t="s">
        <v>94</v>
      </c>
      <c r="H3" s="213" t="s">
        <v>95</v>
      </c>
      <c r="I3" s="214" t="s">
        <v>96</v>
      </c>
      <c r="J3" s="3"/>
    </row>
    <row r="4" spans="1:13" s="197" customFormat="1" ht="25.5" customHeight="1" x14ac:dyDescent="0.5">
      <c r="A4" s="215"/>
      <c r="B4" s="216" t="s">
        <v>97</v>
      </c>
      <c r="C4" s="217" t="s">
        <v>98</v>
      </c>
      <c r="D4" s="217" t="s">
        <v>99</v>
      </c>
      <c r="E4" s="218" t="s">
        <v>100</v>
      </c>
      <c r="F4" s="219"/>
      <c r="G4" s="217" t="s">
        <v>101</v>
      </c>
      <c r="H4" s="220"/>
      <c r="I4" s="221" t="s">
        <v>102</v>
      </c>
      <c r="J4" s="3"/>
    </row>
    <row r="5" spans="1:13" s="230" customFormat="1" ht="13.5" customHeight="1" x14ac:dyDescent="0.2">
      <c r="A5" s="222" t="s">
        <v>103</v>
      </c>
      <c r="B5" s="223">
        <v>1460312</v>
      </c>
      <c r="C5" s="224">
        <v>101589</v>
      </c>
      <c r="D5" s="224">
        <v>36569</v>
      </c>
      <c r="E5" s="225">
        <v>9.4608549405880389</v>
      </c>
      <c r="F5" s="225">
        <v>1332</v>
      </c>
      <c r="G5" s="224">
        <v>0</v>
      </c>
      <c r="H5" s="224">
        <v>2</v>
      </c>
      <c r="I5" s="226">
        <v>0</v>
      </c>
      <c r="J5" s="227"/>
      <c r="K5" s="228"/>
      <c r="L5" s="229"/>
      <c r="M5" s="229"/>
    </row>
    <row r="6" spans="1:13" s="233" customFormat="1" ht="30" customHeight="1" x14ac:dyDescent="0.5">
      <c r="A6" s="27" t="s">
        <v>25</v>
      </c>
      <c r="B6" s="85">
        <f>IF(SUM(B7,B16)=0,"-",SUM(B7,B16))</f>
        <v>147002</v>
      </c>
      <c r="C6" s="85">
        <f>IF(SUM(C7,C16)=0,"-",SUM(C7,C16))</f>
        <v>13092</v>
      </c>
      <c r="D6" s="85">
        <f>IF(SUM(D7,D16)=0,"-",SUM(D7,D16))</f>
        <v>19801</v>
      </c>
      <c r="E6" s="231">
        <f>IF(SUM(C6:D6)=0,"-",(SUM(C6:D6)/B6)*100)</f>
        <v>22.375886042366773</v>
      </c>
      <c r="F6" s="85">
        <f>IF(SUM(F7,F16)=0,"-",SUM(F7,F16))</f>
        <v>57</v>
      </c>
      <c r="G6" s="85" t="str">
        <f>IF(SUM(G7,G16)=0,"-",SUM(G7,G16))</f>
        <v>-</v>
      </c>
      <c r="H6" s="85" t="str">
        <f>IF(SUM(H7,H16)=0,"-",SUM(H7,H16))</f>
        <v>-</v>
      </c>
      <c r="I6" s="231" t="str">
        <f>IF(G6="-","-",G6/(SUM(C6,D6))*100000)</f>
        <v>-</v>
      </c>
      <c r="J6" s="232"/>
      <c r="K6" s="153"/>
      <c r="L6" s="153"/>
      <c r="M6" s="153"/>
    </row>
    <row r="7" spans="1:13" s="233" customFormat="1" ht="18" customHeight="1" x14ac:dyDescent="0.5">
      <c r="A7" s="154" t="s">
        <v>26</v>
      </c>
      <c r="B7" s="155">
        <f>IF(SUM(B8:B15)=0,"-",SUM(B8:B15))</f>
        <v>38095</v>
      </c>
      <c r="C7" s="155">
        <f>IF(SUM(C8:C15)=0,"-",SUM(C8:C15))</f>
        <v>4265</v>
      </c>
      <c r="D7" s="155">
        <f>IF(SUM(D8:D15)=0,"-",SUM(D8:D15))</f>
        <v>780</v>
      </c>
      <c r="E7" s="155">
        <f>IF(SUM(C7:D7)=0,"-",(SUM(C7:D7)/B7)*100)</f>
        <v>13.243207770048562</v>
      </c>
      <c r="F7" s="155" t="str">
        <f>IF(SUM(F8:F15)=0,"-",SUM(F8:F15))</f>
        <v>-</v>
      </c>
      <c r="G7" s="155" t="str">
        <f>IF(SUM(G8:G15)=0,"-",SUM(G8:G15))</f>
        <v>-</v>
      </c>
      <c r="H7" s="155" t="str">
        <f>IF(SUM(H8:H15)=0,"-",SUM(H8:H15))</f>
        <v>-</v>
      </c>
      <c r="I7" s="234" t="str">
        <f>IF(G7="-","-",G7/(SUM(C7,D7))*100000)</f>
        <v>-</v>
      </c>
      <c r="J7" s="232"/>
      <c r="K7" s="153"/>
      <c r="L7" s="153"/>
      <c r="M7" s="153"/>
    </row>
    <row r="8" spans="1:13" s="233" customFormat="1" ht="18" customHeight="1" x14ac:dyDescent="0.5">
      <c r="A8" s="36" t="s">
        <v>27</v>
      </c>
      <c r="B8" s="235">
        <v>12667</v>
      </c>
      <c r="C8" s="235">
        <v>1155</v>
      </c>
      <c r="D8" s="235">
        <v>204</v>
      </c>
      <c r="E8" s="235">
        <f>IF(SUM(C8:D8)=0,"-",(SUM(C8:D8)/B8)*100)</f>
        <v>10.728665035130655</v>
      </c>
      <c r="F8" s="235" t="s">
        <v>37</v>
      </c>
      <c r="G8" s="235" t="s">
        <v>37</v>
      </c>
      <c r="H8" s="235" t="s">
        <v>37</v>
      </c>
      <c r="I8" s="236" t="str">
        <f>IF(G8="-","-",G8/(SUM(C8,D8))*100000)</f>
        <v>-</v>
      </c>
      <c r="J8" s="232"/>
      <c r="K8" s="153"/>
      <c r="L8" s="153"/>
      <c r="M8" s="153"/>
    </row>
    <row r="9" spans="1:13" s="233" customFormat="1" ht="18" customHeight="1" x14ac:dyDescent="0.5">
      <c r="A9" s="39" t="s">
        <v>29</v>
      </c>
      <c r="B9" s="235">
        <v>3534</v>
      </c>
      <c r="C9" s="235">
        <v>971</v>
      </c>
      <c r="D9" s="235" t="s">
        <v>28</v>
      </c>
      <c r="E9" s="235">
        <f>IF(SUM(C9:D9)=0,"-",(SUM(C9:D9)/B9)*100)</f>
        <v>27.475947934352007</v>
      </c>
      <c r="F9" s="235" t="s">
        <v>37</v>
      </c>
      <c r="G9" s="235" t="s">
        <v>37</v>
      </c>
      <c r="H9" s="235" t="s">
        <v>37</v>
      </c>
      <c r="I9" s="237" t="str">
        <f>IF(G9="-","-",G9/(SUM(C9,D9))*100000)</f>
        <v>-</v>
      </c>
      <c r="J9" s="232"/>
      <c r="K9" s="153"/>
      <c r="L9" s="153"/>
      <c r="M9" s="153"/>
    </row>
    <row r="10" spans="1:13" s="233" customFormat="1" ht="18" customHeight="1" x14ac:dyDescent="0.5">
      <c r="A10" s="39" t="s">
        <v>30</v>
      </c>
      <c r="B10" s="235">
        <v>1907</v>
      </c>
      <c r="C10" s="235">
        <v>271</v>
      </c>
      <c r="D10" s="235" t="s">
        <v>28</v>
      </c>
      <c r="E10" s="235">
        <f t="shared" ref="E10:E15" si="0">IF(SUM(C10:D10)=0,"-",(SUM(C10:D10)/B10)*100)</f>
        <v>14.210802307288937</v>
      </c>
      <c r="F10" s="235" t="s">
        <v>37</v>
      </c>
      <c r="G10" s="235" t="s">
        <v>37</v>
      </c>
      <c r="H10" s="235" t="s">
        <v>37</v>
      </c>
      <c r="I10" s="237" t="str">
        <f t="shared" ref="I10:I15" si="1">IF(G10="-","-",G10/(SUM(C10,D10))*100000)</f>
        <v>-</v>
      </c>
      <c r="J10" s="232"/>
      <c r="K10" s="153"/>
      <c r="L10" s="153"/>
      <c r="M10" s="153"/>
    </row>
    <row r="11" spans="1:13" s="233" customFormat="1" ht="18" customHeight="1" x14ac:dyDescent="0.5">
      <c r="A11" s="39" t="s">
        <v>31</v>
      </c>
      <c r="B11" s="235">
        <v>1727</v>
      </c>
      <c r="C11" s="235">
        <v>407</v>
      </c>
      <c r="D11" s="235">
        <v>49</v>
      </c>
      <c r="E11" s="235">
        <f t="shared" si="0"/>
        <v>26.404169079328316</v>
      </c>
      <c r="F11" s="235" t="s">
        <v>37</v>
      </c>
      <c r="G11" s="235" t="s">
        <v>37</v>
      </c>
      <c r="H11" s="235" t="s">
        <v>37</v>
      </c>
      <c r="I11" s="237" t="str">
        <f t="shared" si="1"/>
        <v>-</v>
      </c>
      <c r="J11" s="232"/>
      <c r="K11" s="153"/>
      <c r="L11" s="153"/>
      <c r="M11" s="153"/>
    </row>
    <row r="12" spans="1:13" s="233" customFormat="1" ht="18" customHeight="1" x14ac:dyDescent="0.5">
      <c r="A12" s="39" t="s">
        <v>32</v>
      </c>
      <c r="B12" s="235">
        <v>2010</v>
      </c>
      <c r="C12" s="235">
        <v>132</v>
      </c>
      <c r="D12" s="235">
        <v>484</v>
      </c>
      <c r="E12" s="235">
        <f t="shared" si="0"/>
        <v>30.646766169154226</v>
      </c>
      <c r="F12" s="235" t="s">
        <v>37</v>
      </c>
      <c r="G12" s="235" t="s">
        <v>37</v>
      </c>
      <c r="H12" s="235" t="s">
        <v>37</v>
      </c>
      <c r="I12" s="237" t="str">
        <f t="shared" si="1"/>
        <v>-</v>
      </c>
      <c r="J12" s="232"/>
      <c r="K12" s="153"/>
      <c r="L12" s="153"/>
      <c r="M12" s="153"/>
    </row>
    <row r="13" spans="1:13" s="233" customFormat="1" ht="18" customHeight="1" x14ac:dyDescent="0.5">
      <c r="A13" s="39" t="s">
        <v>33</v>
      </c>
      <c r="B13" s="238">
        <v>9153</v>
      </c>
      <c r="C13" s="238">
        <v>589</v>
      </c>
      <c r="D13" s="238">
        <v>43</v>
      </c>
      <c r="E13" s="238">
        <f t="shared" si="0"/>
        <v>6.9048399431880263</v>
      </c>
      <c r="F13" s="238" t="s">
        <v>37</v>
      </c>
      <c r="G13" s="238" t="s">
        <v>37</v>
      </c>
      <c r="H13" s="238" t="s">
        <v>37</v>
      </c>
      <c r="I13" s="237" t="str">
        <f t="shared" si="1"/>
        <v>-</v>
      </c>
      <c r="J13" s="232"/>
      <c r="K13" s="153"/>
      <c r="L13" s="153"/>
      <c r="M13" s="153"/>
    </row>
    <row r="14" spans="1:13" s="233" customFormat="1" ht="18" customHeight="1" x14ac:dyDescent="0.5">
      <c r="A14" s="39" t="s">
        <v>34</v>
      </c>
      <c r="B14" s="238">
        <v>1464</v>
      </c>
      <c r="C14" s="238">
        <v>250</v>
      </c>
      <c r="D14" s="238" t="s">
        <v>28</v>
      </c>
      <c r="E14" s="238">
        <f t="shared" si="0"/>
        <v>17.076502732240435</v>
      </c>
      <c r="F14" s="238" t="s">
        <v>37</v>
      </c>
      <c r="G14" s="238" t="s">
        <v>37</v>
      </c>
      <c r="H14" s="238" t="s">
        <v>37</v>
      </c>
      <c r="I14" s="237" t="str">
        <f t="shared" si="1"/>
        <v>-</v>
      </c>
      <c r="J14" s="232"/>
      <c r="K14" s="153"/>
      <c r="L14" s="153"/>
      <c r="M14" s="153"/>
    </row>
    <row r="15" spans="1:13" s="233" customFormat="1" ht="18" customHeight="1" x14ac:dyDescent="0.5">
      <c r="A15" s="41" t="s">
        <v>35</v>
      </c>
      <c r="B15" s="93">
        <v>5633</v>
      </c>
      <c r="C15" s="239">
        <v>490</v>
      </c>
      <c r="D15" s="239" t="s">
        <v>28</v>
      </c>
      <c r="E15" s="239">
        <f t="shared" si="0"/>
        <v>8.6987395703887813</v>
      </c>
      <c r="F15" s="239" t="s">
        <v>37</v>
      </c>
      <c r="G15" s="239" t="s">
        <v>37</v>
      </c>
      <c r="H15" s="239" t="s">
        <v>37</v>
      </c>
      <c r="I15" s="240" t="str">
        <f t="shared" si="1"/>
        <v>-</v>
      </c>
      <c r="J15" s="232"/>
      <c r="K15" s="153"/>
      <c r="L15" s="153"/>
      <c r="M15" s="153"/>
    </row>
    <row r="16" spans="1:13" s="233" customFormat="1" ht="18" customHeight="1" x14ac:dyDescent="0.5">
      <c r="A16" s="241" t="s">
        <v>36</v>
      </c>
      <c r="B16" s="242">
        <v>108907</v>
      </c>
      <c r="C16" s="243">
        <v>8827</v>
      </c>
      <c r="D16" s="243">
        <v>19021</v>
      </c>
      <c r="E16" s="244">
        <v>25.6</v>
      </c>
      <c r="F16" s="243">
        <v>57</v>
      </c>
      <c r="G16" s="243" t="s">
        <v>37</v>
      </c>
      <c r="H16" s="242" t="s">
        <v>37</v>
      </c>
      <c r="I16" s="245" t="str">
        <f>IF(G16="-","-",G16/(SUM(C16,D16))*100000)</f>
        <v>-</v>
      </c>
      <c r="J16" s="232"/>
      <c r="K16" s="153"/>
      <c r="L16" s="153"/>
      <c r="M16" s="153"/>
    </row>
    <row r="17" spans="1:13" s="233" customFormat="1" ht="30" customHeight="1" x14ac:dyDescent="0.5">
      <c r="A17" s="246" t="s">
        <v>38</v>
      </c>
      <c r="B17" s="96">
        <f>B18</f>
        <v>13019</v>
      </c>
      <c r="C17" s="96">
        <f t="shared" ref="C17:I17" si="2">C18</f>
        <v>1584</v>
      </c>
      <c r="D17" s="96" t="str">
        <f t="shared" si="2"/>
        <v>-</v>
      </c>
      <c r="E17" s="96">
        <f t="shared" si="2"/>
        <v>12.166833090099086</v>
      </c>
      <c r="F17" s="96" t="str">
        <f t="shared" si="2"/>
        <v>-</v>
      </c>
      <c r="G17" s="96" t="str">
        <f t="shared" si="2"/>
        <v>-</v>
      </c>
      <c r="H17" s="96" t="str">
        <f t="shared" si="2"/>
        <v>-</v>
      </c>
      <c r="I17" s="96" t="str">
        <f t="shared" si="2"/>
        <v>-</v>
      </c>
      <c r="J17" s="232"/>
      <c r="K17" s="153"/>
      <c r="L17" s="153"/>
      <c r="M17" s="153"/>
    </row>
    <row r="18" spans="1:13" s="233" customFormat="1" ht="18" customHeight="1" x14ac:dyDescent="0.5">
      <c r="A18" s="162" t="s">
        <v>39</v>
      </c>
      <c r="B18" s="155">
        <f>IF(SUM(B19:B22)=0,"-",SUM(B19:B22))</f>
        <v>13019</v>
      </c>
      <c r="C18" s="155">
        <f>IF(SUM(C19:C22)=0,"-",SUM(C19:C22))</f>
        <v>1584</v>
      </c>
      <c r="D18" s="155" t="str">
        <f>IF(SUM(D19:D22)=0,"-",SUM(D19:D22))</f>
        <v>-</v>
      </c>
      <c r="E18" s="155">
        <f>IF(SUM(C18:D18)=0,"-",(SUM(C18:D18)/B18)*100)</f>
        <v>12.166833090099086</v>
      </c>
      <c r="F18" s="155" t="str">
        <f>IF(SUM(F19:F22)=0,"-",SUM(F19:F22))</f>
        <v>-</v>
      </c>
      <c r="G18" s="155" t="str">
        <f>IF(SUM(G19:G22)=0,"-",SUM(G19:G22))</f>
        <v>-</v>
      </c>
      <c r="H18" s="155" t="str">
        <f>IF(SUM(H19:H22)=0,"-",SUM(H19:H22))</f>
        <v>-</v>
      </c>
      <c r="I18" s="234" t="str">
        <f>IF(G18="-","-",G18/(SUM(C18,D18))*100000)</f>
        <v>-</v>
      </c>
      <c r="J18" s="232"/>
      <c r="K18" s="153"/>
      <c r="L18" s="153"/>
      <c r="M18" s="153"/>
    </row>
    <row r="19" spans="1:13" s="233" customFormat="1" ht="18" customHeight="1" x14ac:dyDescent="0.5">
      <c r="A19" s="36" t="s">
        <v>40</v>
      </c>
      <c r="B19" s="89">
        <v>5765</v>
      </c>
      <c r="C19" s="89">
        <v>606</v>
      </c>
      <c r="D19" s="89" t="s">
        <v>28</v>
      </c>
      <c r="E19" s="89">
        <f>IF(SUM(C19:D19)=0,"-",(SUM(C19:D19)/B19)*100)</f>
        <v>10.511708586296617</v>
      </c>
      <c r="F19" s="89" t="s">
        <v>28</v>
      </c>
      <c r="G19" s="89" t="s">
        <v>37</v>
      </c>
      <c r="H19" s="89" t="s">
        <v>37</v>
      </c>
      <c r="I19" s="236" t="str">
        <f>IF(G19="-","-",G19/(SUM(C19,D19))*100000)</f>
        <v>-</v>
      </c>
      <c r="J19" s="232"/>
      <c r="K19" s="153"/>
      <c r="L19" s="153"/>
      <c r="M19" s="153"/>
    </row>
    <row r="20" spans="1:13" s="233" customFormat="1" ht="18" customHeight="1" x14ac:dyDescent="0.5">
      <c r="A20" s="39" t="s">
        <v>41</v>
      </c>
      <c r="B20" s="91">
        <v>1423</v>
      </c>
      <c r="C20" s="91">
        <v>90</v>
      </c>
      <c r="D20" s="91" t="s">
        <v>28</v>
      </c>
      <c r="E20" s="91">
        <f>IF(SUM(C20:D20)=0,"-",(SUM(C20:D20)/B20)*100)</f>
        <v>6.3246661981728733</v>
      </c>
      <c r="F20" s="91" t="s">
        <v>28</v>
      </c>
      <c r="G20" s="91" t="s">
        <v>37</v>
      </c>
      <c r="H20" s="91" t="s">
        <v>37</v>
      </c>
      <c r="I20" s="237" t="str">
        <f>IF(G20="-","-",G20/(SUM(C20,D20))*100000)</f>
        <v>-</v>
      </c>
      <c r="J20" s="232"/>
      <c r="K20" s="153"/>
      <c r="L20" s="153"/>
      <c r="M20" s="153"/>
    </row>
    <row r="21" spans="1:13" s="233" customFormat="1" ht="18" customHeight="1" x14ac:dyDescent="0.5">
      <c r="A21" s="39" t="s">
        <v>42</v>
      </c>
      <c r="B21" s="91">
        <v>2208</v>
      </c>
      <c r="C21" s="91">
        <v>323</v>
      </c>
      <c r="D21" s="91" t="s">
        <v>28</v>
      </c>
      <c r="E21" s="91">
        <f>IF(SUM(C21:D21)=0,"-",(SUM(C21:D21)/B21)*100)</f>
        <v>14.628623188405799</v>
      </c>
      <c r="F21" s="91" t="s">
        <v>28</v>
      </c>
      <c r="G21" s="91" t="s">
        <v>37</v>
      </c>
      <c r="H21" s="91" t="s">
        <v>37</v>
      </c>
      <c r="I21" s="237" t="str">
        <f>IF(G21="-","-",G21/(SUM(C21,D21))*100000)</f>
        <v>-</v>
      </c>
      <c r="J21" s="232"/>
      <c r="K21" s="153"/>
      <c r="L21" s="153"/>
      <c r="M21" s="153"/>
    </row>
    <row r="22" spans="1:13" s="233" customFormat="1" ht="18" customHeight="1" x14ac:dyDescent="0.5">
      <c r="A22" s="41" t="s">
        <v>43</v>
      </c>
      <c r="B22" s="93">
        <v>3623</v>
      </c>
      <c r="C22" s="93">
        <v>565</v>
      </c>
      <c r="D22" s="93" t="s">
        <v>28</v>
      </c>
      <c r="E22" s="93">
        <f>IF(SUM(C22:D22)=0,"-",(SUM(C22:D22)/B22)*100)</f>
        <v>15.594810930168368</v>
      </c>
      <c r="F22" s="93" t="s">
        <v>28</v>
      </c>
      <c r="G22" s="93" t="s">
        <v>37</v>
      </c>
      <c r="H22" s="93" t="s">
        <v>37</v>
      </c>
      <c r="I22" s="240" t="str">
        <f>IF(G22="-","-",G22/(SUM(C22,D22))*100000)</f>
        <v>-</v>
      </c>
      <c r="J22" s="232"/>
      <c r="K22" s="153"/>
      <c r="L22" s="153"/>
      <c r="M22" s="153"/>
    </row>
    <row r="23" spans="1:13" s="251" customFormat="1" ht="30" customHeight="1" x14ac:dyDescent="0.5">
      <c r="A23" s="247" t="s">
        <v>44</v>
      </c>
      <c r="B23" s="248">
        <f>B24</f>
        <v>8820</v>
      </c>
      <c r="C23" s="248">
        <f t="shared" ref="C23:I23" si="3">C24</f>
        <v>1085</v>
      </c>
      <c r="D23" s="248">
        <f t="shared" si="3"/>
        <v>5</v>
      </c>
      <c r="E23" s="248">
        <f t="shared" si="3"/>
        <v>12.35827664399093</v>
      </c>
      <c r="F23" s="248" t="str">
        <f t="shared" si="3"/>
        <v>-</v>
      </c>
      <c r="G23" s="248" t="str">
        <f t="shared" si="3"/>
        <v>-</v>
      </c>
      <c r="H23" s="248" t="str">
        <f t="shared" si="3"/>
        <v>-</v>
      </c>
      <c r="I23" s="248" t="str">
        <f t="shared" si="3"/>
        <v>-</v>
      </c>
      <c r="J23" s="249"/>
      <c r="K23" s="250"/>
      <c r="L23" s="250"/>
      <c r="M23" s="250"/>
    </row>
    <row r="24" spans="1:13" s="233" customFormat="1" ht="18" customHeight="1" x14ac:dyDescent="0.5">
      <c r="A24" s="162" t="s">
        <v>45</v>
      </c>
      <c r="B24" s="165">
        <v>8820</v>
      </c>
      <c r="C24" s="165">
        <v>1085</v>
      </c>
      <c r="D24" s="165">
        <v>5</v>
      </c>
      <c r="E24" s="165">
        <v>12.35827664399093</v>
      </c>
      <c r="F24" s="165" t="s">
        <v>37</v>
      </c>
      <c r="G24" s="165" t="s">
        <v>37</v>
      </c>
      <c r="H24" s="165" t="s">
        <v>37</v>
      </c>
      <c r="I24" s="165" t="s">
        <v>37</v>
      </c>
      <c r="J24" s="232"/>
      <c r="K24" s="153"/>
      <c r="L24" s="153"/>
      <c r="M24" s="153"/>
    </row>
    <row r="25" spans="1:13" s="233" customFormat="1" ht="18" customHeight="1" x14ac:dyDescent="0.5">
      <c r="A25" s="36" t="s">
        <v>46</v>
      </c>
      <c r="B25" s="166">
        <v>2327</v>
      </c>
      <c r="C25" s="166">
        <v>134</v>
      </c>
      <c r="D25" s="166" t="s">
        <v>37</v>
      </c>
      <c r="E25" s="166">
        <v>5.7584873227331332</v>
      </c>
      <c r="F25" s="166" t="s">
        <v>37</v>
      </c>
      <c r="G25" s="166" t="s">
        <v>37</v>
      </c>
      <c r="H25" s="166" t="s">
        <v>37</v>
      </c>
      <c r="I25" s="252" t="s">
        <v>37</v>
      </c>
      <c r="J25" s="232"/>
      <c r="K25" s="153"/>
      <c r="L25" s="153"/>
      <c r="M25" s="153"/>
    </row>
    <row r="26" spans="1:13" s="233" customFormat="1" ht="18" customHeight="1" x14ac:dyDescent="0.5">
      <c r="A26" s="39" t="s">
        <v>47</v>
      </c>
      <c r="B26" s="167">
        <v>2373</v>
      </c>
      <c r="C26" s="167">
        <v>302</v>
      </c>
      <c r="D26" s="167" t="s">
        <v>37</v>
      </c>
      <c r="E26" s="167">
        <v>12.726506531816268</v>
      </c>
      <c r="F26" s="167" t="s">
        <v>37</v>
      </c>
      <c r="G26" s="167" t="s">
        <v>37</v>
      </c>
      <c r="H26" s="167" t="s">
        <v>37</v>
      </c>
      <c r="I26" s="253" t="s">
        <v>37</v>
      </c>
      <c r="J26" s="232"/>
      <c r="K26" s="153"/>
      <c r="L26" s="153"/>
      <c r="M26" s="153"/>
    </row>
    <row r="27" spans="1:13" s="197" customFormat="1" ht="18" customHeight="1" x14ac:dyDescent="0.5">
      <c r="A27" s="39" t="s">
        <v>48</v>
      </c>
      <c r="B27" s="167">
        <v>1608</v>
      </c>
      <c r="C27" s="167">
        <v>311</v>
      </c>
      <c r="D27" s="167" t="s">
        <v>37</v>
      </c>
      <c r="E27" s="167">
        <v>19.340796019900498</v>
      </c>
      <c r="F27" s="167" t="s">
        <v>37</v>
      </c>
      <c r="G27" s="167" t="s">
        <v>37</v>
      </c>
      <c r="H27" s="167" t="s">
        <v>37</v>
      </c>
      <c r="I27" s="253" t="s">
        <v>37</v>
      </c>
      <c r="J27" s="3"/>
    </row>
    <row r="28" spans="1:13" s="197" customFormat="1" ht="18" customHeight="1" x14ac:dyDescent="0.5">
      <c r="A28" s="39" t="s">
        <v>49</v>
      </c>
      <c r="B28" s="167">
        <v>1572</v>
      </c>
      <c r="C28" s="167">
        <v>197</v>
      </c>
      <c r="D28" s="167">
        <v>5</v>
      </c>
      <c r="E28" s="167">
        <v>12.849872773536896</v>
      </c>
      <c r="F28" s="167" t="s">
        <v>37</v>
      </c>
      <c r="G28" s="167" t="s">
        <v>37</v>
      </c>
      <c r="H28" s="167" t="s">
        <v>37</v>
      </c>
      <c r="I28" s="253" t="s">
        <v>37</v>
      </c>
      <c r="J28" s="3"/>
    </row>
    <row r="29" spans="1:13" s="197" customFormat="1" ht="18" customHeight="1" x14ac:dyDescent="0.5">
      <c r="A29" s="41" t="s">
        <v>50</v>
      </c>
      <c r="B29" s="169">
        <v>940</v>
      </c>
      <c r="C29" s="169">
        <v>141</v>
      </c>
      <c r="D29" s="169" t="s">
        <v>37</v>
      </c>
      <c r="E29" s="169">
        <v>15</v>
      </c>
      <c r="F29" s="169" t="s">
        <v>37</v>
      </c>
      <c r="G29" s="169" t="s">
        <v>37</v>
      </c>
      <c r="H29" s="169" t="s">
        <v>37</v>
      </c>
      <c r="I29" s="254" t="s">
        <v>37</v>
      </c>
      <c r="J29" s="3"/>
    </row>
    <row r="30" spans="1:13" s="197" customFormat="1" ht="18.75" customHeight="1" x14ac:dyDescent="0.5">
      <c r="A30" s="255" t="s">
        <v>104</v>
      </c>
      <c r="B30" s="255"/>
      <c r="C30" s="256"/>
      <c r="D30" s="256"/>
      <c r="E30" s="257" t="s">
        <v>37</v>
      </c>
      <c r="F30" s="256"/>
      <c r="G30" s="256" t="s">
        <v>37</v>
      </c>
      <c r="H30" s="256" t="s">
        <v>37</v>
      </c>
      <c r="I30" s="258" t="s">
        <v>37</v>
      </c>
      <c r="J30" s="19"/>
    </row>
    <row r="31" spans="1:13" s="197" customFormat="1" ht="11.25" customHeight="1" x14ac:dyDescent="0.2">
      <c r="A31" s="70"/>
      <c r="B31" s="70"/>
      <c r="C31" s="129"/>
      <c r="D31" s="129"/>
      <c r="E31" s="259" t="s">
        <v>37</v>
      </c>
      <c r="F31" s="129"/>
      <c r="G31" s="129" t="s">
        <v>37</v>
      </c>
      <c r="H31" s="129" t="s">
        <v>37</v>
      </c>
      <c r="I31" s="260" t="s">
        <v>37</v>
      </c>
      <c r="J31" s="19"/>
    </row>
    <row r="32" spans="1:13" s="197" customFormat="1" ht="11.25" customHeight="1" x14ac:dyDescent="0.2">
      <c r="A32" s="261"/>
      <c r="B32" s="261"/>
      <c r="C32" s="262"/>
      <c r="D32" s="262"/>
      <c r="E32" s="263" t="s">
        <v>37</v>
      </c>
      <c r="F32" s="262"/>
      <c r="G32" s="262" t="s">
        <v>37</v>
      </c>
      <c r="H32" s="262" t="s">
        <v>37</v>
      </c>
      <c r="I32" s="264" t="s">
        <v>37</v>
      </c>
      <c r="J32" s="19"/>
    </row>
    <row r="33" spans="1:10" s="266" customFormat="1" ht="11.25" customHeight="1" x14ac:dyDescent="0.2">
      <c r="A33" s="265"/>
      <c r="B33" s="265"/>
      <c r="E33" s="267" t="s">
        <v>37</v>
      </c>
      <c r="G33" s="266" t="s">
        <v>37</v>
      </c>
      <c r="H33" s="266" t="s">
        <v>37</v>
      </c>
      <c r="I33" s="268" t="s">
        <v>37</v>
      </c>
      <c r="J33" s="269"/>
    </row>
    <row r="34" spans="1:10" x14ac:dyDescent="0.25">
      <c r="E34" s="272" t="s">
        <v>37</v>
      </c>
      <c r="G34" s="271" t="s">
        <v>37</v>
      </c>
      <c r="H34" s="271" t="s">
        <v>37</v>
      </c>
      <c r="I34" s="273" t="s">
        <v>37</v>
      </c>
    </row>
    <row r="35" spans="1:10" x14ac:dyDescent="0.25">
      <c r="E35" s="272" t="s">
        <v>37</v>
      </c>
      <c r="G35" s="271" t="s">
        <v>37</v>
      </c>
      <c r="H35" s="271" t="s">
        <v>37</v>
      </c>
      <c r="I35" s="273" t="s">
        <v>37</v>
      </c>
    </row>
    <row r="36" spans="1:10" x14ac:dyDescent="0.25">
      <c r="E36" s="272" t="s">
        <v>37</v>
      </c>
      <c r="G36" s="271" t="s">
        <v>37</v>
      </c>
      <c r="H36" s="271" t="s">
        <v>37</v>
      </c>
      <c r="I36" s="273" t="s">
        <v>37</v>
      </c>
    </row>
    <row r="37" spans="1:10" x14ac:dyDescent="0.25">
      <c r="E37" s="272" t="s">
        <v>37</v>
      </c>
      <c r="G37" s="271" t="s">
        <v>37</v>
      </c>
      <c r="H37" s="271" t="s">
        <v>37</v>
      </c>
      <c r="I37" s="273" t="s">
        <v>37</v>
      </c>
    </row>
    <row r="38" spans="1:10" x14ac:dyDescent="0.25">
      <c r="E38" s="272" t="s">
        <v>37</v>
      </c>
      <c r="G38" s="271" t="s">
        <v>37</v>
      </c>
      <c r="H38" s="271" t="s">
        <v>37</v>
      </c>
      <c r="I38" s="273" t="s">
        <v>37</v>
      </c>
    </row>
    <row r="39" spans="1:10" x14ac:dyDescent="0.25">
      <c r="E39" s="272" t="s">
        <v>37</v>
      </c>
      <c r="G39" s="271" t="s">
        <v>37</v>
      </c>
      <c r="H39" s="271" t="s">
        <v>37</v>
      </c>
      <c r="I39" s="273" t="s">
        <v>37</v>
      </c>
    </row>
    <row r="40" spans="1:10" x14ac:dyDescent="0.25">
      <c r="E40" s="272" t="s">
        <v>37</v>
      </c>
      <c r="G40" s="271" t="s">
        <v>37</v>
      </c>
      <c r="H40" s="271" t="s">
        <v>37</v>
      </c>
      <c r="I40" s="273" t="s">
        <v>37</v>
      </c>
    </row>
    <row r="41" spans="1:10" x14ac:dyDescent="0.25">
      <c r="E41" s="272" t="s">
        <v>37</v>
      </c>
      <c r="G41" s="271" t="s">
        <v>37</v>
      </c>
      <c r="H41" s="271" t="s">
        <v>37</v>
      </c>
      <c r="I41" s="273" t="s">
        <v>37</v>
      </c>
    </row>
    <row r="42" spans="1:10" x14ac:dyDescent="0.25">
      <c r="E42" s="272" t="s">
        <v>37</v>
      </c>
      <c r="G42" s="271" t="s">
        <v>37</v>
      </c>
      <c r="H42" s="271" t="s">
        <v>37</v>
      </c>
      <c r="I42" s="273" t="s">
        <v>37</v>
      </c>
    </row>
    <row r="43" spans="1:10" x14ac:dyDescent="0.25">
      <c r="E43" s="272" t="s">
        <v>37</v>
      </c>
      <c r="G43" s="271" t="s">
        <v>37</v>
      </c>
      <c r="H43" s="271" t="s">
        <v>37</v>
      </c>
      <c r="I43" s="273" t="s">
        <v>37</v>
      </c>
    </row>
    <row r="44" spans="1:10" x14ac:dyDescent="0.25">
      <c r="E44" s="272" t="s">
        <v>37</v>
      </c>
      <c r="G44" s="271" t="s">
        <v>37</v>
      </c>
      <c r="H44" s="271" t="s">
        <v>37</v>
      </c>
      <c r="I44" s="273" t="s">
        <v>37</v>
      </c>
    </row>
  </sheetData>
  <mergeCells count="6">
    <mergeCell ref="B2:B3"/>
    <mergeCell ref="C2:C3"/>
    <mergeCell ref="D2:D3"/>
    <mergeCell ref="F2:F3"/>
    <mergeCell ref="G2:H2"/>
    <mergeCell ref="H3:H4"/>
  </mergeCells>
  <phoneticPr fontId="4"/>
  <pageMargins left="0.59055118110236227" right="0.59055118110236227" top="0.78740157480314965" bottom="0.78740157480314965" header="0" footer="0"/>
  <pageSetup paperSize="9" scale="90" pageOrder="overThenDown" orientation="landscape" r:id="rId1"/>
  <headerFooter alignWithMargins="0"/>
  <rowBreaks count="6" manualBreakCount="6">
    <brk id="335" min="3947" max="337" man="1"/>
    <brk id="339" min="62603" max="340" man="1"/>
    <brk id="343" min="38357" max="344" man="1"/>
    <brk id="16465" min="342" max="34161" man="1"/>
    <brk id="23447" min="338" max="42927" man="1"/>
    <brk id="30591" min="334" max="50137"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1"/>
  <sheetViews>
    <sheetView showGridLines="0" showOutlineSymbols="0" view="pageBreakPreview" zoomScaleNormal="50" workbookViewId="0">
      <pane xSplit="1" ySplit="5" topLeftCell="B6" activePane="bottomRight" state="frozen"/>
      <selection activeCell="W3" sqref="W3"/>
      <selection pane="topRight" activeCell="W3" sqref="W3"/>
      <selection pane="bottomLeft" activeCell="W3" sqref="W3"/>
      <selection pane="bottomRight" activeCell="W3" sqref="W3"/>
    </sheetView>
  </sheetViews>
  <sheetFormatPr defaultColWidth="9" defaultRowHeight="11.5" x14ac:dyDescent="0.25"/>
  <cols>
    <col min="1" max="1" width="16.90625" style="76" customWidth="1"/>
    <col min="2" max="6" width="12.6328125" style="77" customWidth="1"/>
    <col min="7" max="7" width="12.6328125" style="306" customWidth="1"/>
    <col min="8" max="16384" width="9" style="77"/>
  </cols>
  <sheetData>
    <row r="1" spans="1:8" s="130" customFormat="1" ht="18" customHeight="1" x14ac:dyDescent="0.5">
      <c r="A1" s="274" t="s">
        <v>105</v>
      </c>
      <c r="B1" s="275"/>
      <c r="C1" s="275"/>
      <c r="D1" s="275"/>
      <c r="E1" s="275"/>
      <c r="F1" s="276" t="s">
        <v>85</v>
      </c>
      <c r="G1" s="276"/>
    </row>
    <row r="2" spans="1:8" s="130" customFormat="1" ht="13.5" customHeight="1" x14ac:dyDescent="0.5">
      <c r="A2" s="277"/>
      <c r="B2" s="278" t="s">
        <v>106</v>
      </c>
      <c r="C2" s="279"/>
      <c r="D2" s="278" t="s">
        <v>107</v>
      </c>
      <c r="E2" s="280"/>
      <c r="F2" s="280"/>
      <c r="G2" s="279"/>
    </row>
    <row r="3" spans="1:8" s="130" customFormat="1" ht="13.5" customHeight="1" x14ac:dyDescent="0.5">
      <c r="A3" s="206"/>
      <c r="B3" s="281" t="s">
        <v>108</v>
      </c>
      <c r="C3" s="281" t="s">
        <v>109</v>
      </c>
      <c r="D3" s="282" t="s">
        <v>110</v>
      </c>
      <c r="E3" s="283"/>
      <c r="F3" s="284" t="s">
        <v>111</v>
      </c>
      <c r="G3" s="285"/>
    </row>
    <row r="4" spans="1:8" s="130" customFormat="1" ht="29.25" customHeight="1" x14ac:dyDescent="0.5">
      <c r="A4" s="286"/>
      <c r="B4" s="287" t="s">
        <v>111</v>
      </c>
      <c r="C4" s="287" t="s">
        <v>111</v>
      </c>
      <c r="D4" s="288"/>
      <c r="E4" s="289" t="s">
        <v>112</v>
      </c>
      <c r="F4" s="290"/>
      <c r="G4" s="289" t="s">
        <v>113</v>
      </c>
    </row>
    <row r="5" spans="1:8" s="84" customFormat="1" ht="19.5" customHeight="1" x14ac:dyDescent="0.3">
      <c r="A5" s="222" t="s">
        <v>103</v>
      </c>
      <c r="B5" s="80">
        <v>2786</v>
      </c>
      <c r="C5" s="80">
        <v>329</v>
      </c>
      <c r="D5" s="80">
        <v>897</v>
      </c>
      <c r="E5" s="80">
        <v>401</v>
      </c>
      <c r="F5" s="80">
        <v>2513</v>
      </c>
      <c r="G5" s="291">
        <v>1708</v>
      </c>
      <c r="H5" s="292"/>
    </row>
    <row r="6" spans="1:8" s="31" customFormat="1" ht="30" customHeight="1" x14ac:dyDescent="0.3">
      <c r="A6" s="293" t="s">
        <v>25</v>
      </c>
      <c r="B6" s="44">
        <f t="shared" ref="B6:G6" si="0">IF(SUM(B7:B8)=0,"-",SUM(B7,B8))</f>
        <v>403</v>
      </c>
      <c r="C6" s="44">
        <f t="shared" si="0"/>
        <v>46</v>
      </c>
      <c r="D6" s="44">
        <f t="shared" si="0"/>
        <v>57</v>
      </c>
      <c r="E6" s="44">
        <f t="shared" si="0"/>
        <v>26</v>
      </c>
      <c r="F6" s="44">
        <f t="shared" si="0"/>
        <v>232</v>
      </c>
      <c r="G6" s="44">
        <f t="shared" si="0"/>
        <v>210</v>
      </c>
      <c r="H6" s="153"/>
    </row>
    <row r="7" spans="1:8" s="130" customFormat="1" ht="19.5" customHeight="1" x14ac:dyDescent="0.3">
      <c r="A7" s="294" t="s">
        <v>114</v>
      </c>
      <c r="B7" s="155">
        <v>11</v>
      </c>
      <c r="C7" s="155">
        <v>22</v>
      </c>
      <c r="D7" s="155">
        <v>17</v>
      </c>
      <c r="E7" s="155">
        <v>11</v>
      </c>
      <c r="F7" s="155">
        <v>120</v>
      </c>
      <c r="G7" s="295">
        <v>108</v>
      </c>
    </row>
    <row r="8" spans="1:8" s="130" customFormat="1" ht="19.5" customHeight="1" x14ac:dyDescent="0.3">
      <c r="A8" s="296" t="s">
        <v>115</v>
      </c>
      <c r="B8" s="297">
        <v>392</v>
      </c>
      <c r="C8" s="297">
        <v>24</v>
      </c>
      <c r="D8" s="297">
        <v>40</v>
      </c>
      <c r="E8" s="297">
        <v>15</v>
      </c>
      <c r="F8" s="297">
        <v>112</v>
      </c>
      <c r="G8" s="298">
        <v>102</v>
      </c>
    </row>
    <row r="9" spans="1:8" s="130" customFormat="1" ht="30" customHeight="1" x14ac:dyDescent="0.3">
      <c r="A9" s="293" t="s">
        <v>38</v>
      </c>
      <c r="B9" s="44">
        <f t="shared" ref="B9:G9" si="1">B10</f>
        <v>1</v>
      </c>
      <c r="C9" s="44" t="str">
        <f t="shared" si="1"/>
        <v>-</v>
      </c>
      <c r="D9" s="44">
        <f t="shared" si="1"/>
        <v>5</v>
      </c>
      <c r="E9" s="44">
        <f t="shared" si="1"/>
        <v>1</v>
      </c>
      <c r="F9" s="44">
        <f t="shared" si="1"/>
        <v>7</v>
      </c>
      <c r="G9" s="44">
        <f t="shared" si="1"/>
        <v>2</v>
      </c>
    </row>
    <row r="10" spans="1:8" s="130" customFormat="1" ht="19.5" customHeight="1" x14ac:dyDescent="0.3">
      <c r="A10" s="162" t="s">
        <v>39</v>
      </c>
      <c r="B10" s="155">
        <v>1</v>
      </c>
      <c r="C10" s="155" t="s">
        <v>28</v>
      </c>
      <c r="D10" s="155">
        <v>5</v>
      </c>
      <c r="E10" s="155">
        <v>1</v>
      </c>
      <c r="F10" s="155">
        <v>7</v>
      </c>
      <c r="G10" s="295">
        <v>2</v>
      </c>
    </row>
    <row r="11" spans="1:8" s="300" customFormat="1" ht="30" customHeight="1" x14ac:dyDescent="0.3">
      <c r="A11" s="299" t="s">
        <v>44</v>
      </c>
      <c r="B11" s="51">
        <f t="shared" ref="B11:G11" si="2">B12</f>
        <v>2</v>
      </c>
      <c r="C11" s="51" t="str">
        <f t="shared" si="2"/>
        <v>-</v>
      </c>
      <c r="D11" s="51">
        <f t="shared" si="2"/>
        <v>10</v>
      </c>
      <c r="E11" s="51">
        <f t="shared" si="2"/>
        <v>7</v>
      </c>
      <c r="F11" s="51">
        <f t="shared" si="2"/>
        <v>31</v>
      </c>
      <c r="G11" s="51">
        <f t="shared" si="2"/>
        <v>21</v>
      </c>
    </row>
    <row r="12" spans="1:8" s="130" customFormat="1" ht="19.5" customHeight="1" x14ac:dyDescent="0.3">
      <c r="A12" s="162" t="s">
        <v>45</v>
      </c>
      <c r="B12" s="165">
        <v>2</v>
      </c>
      <c r="C12" s="165" t="s">
        <v>28</v>
      </c>
      <c r="D12" s="165">
        <v>10</v>
      </c>
      <c r="E12" s="165">
        <v>7</v>
      </c>
      <c r="F12" s="165">
        <v>31</v>
      </c>
      <c r="G12" s="301">
        <v>21</v>
      </c>
    </row>
    <row r="13" spans="1:8" ht="13.5" customHeight="1" x14ac:dyDescent="0.25">
      <c r="A13" s="302" t="s">
        <v>116</v>
      </c>
      <c r="B13" s="302"/>
      <c r="C13" s="302"/>
      <c r="D13" s="302"/>
      <c r="E13" s="302"/>
      <c r="F13" s="302"/>
      <c r="G13" s="302"/>
    </row>
    <row r="14" spans="1:8" ht="14.5" x14ac:dyDescent="0.5">
      <c r="A14" s="303" t="s">
        <v>117</v>
      </c>
      <c r="B14" s="304"/>
      <c r="C14" s="304"/>
      <c r="D14" s="304"/>
      <c r="E14" s="3"/>
      <c r="F14" s="3"/>
      <c r="G14" s="305"/>
    </row>
    <row r="15" spans="1:8" x14ac:dyDescent="0.25">
      <c r="A15" s="74"/>
      <c r="G15" s="77"/>
    </row>
    <row r="16" spans="1:8" x14ac:dyDescent="0.25">
      <c r="A16" s="74"/>
      <c r="G16" s="77"/>
    </row>
    <row r="17" spans="1:7" x14ac:dyDescent="0.25">
      <c r="A17" s="74"/>
      <c r="G17" s="77"/>
    </row>
    <row r="18" spans="1:7" ht="12" customHeight="1" x14ac:dyDescent="0.25">
      <c r="A18" s="74"/>
      <c r="G18" s="77"/>
    </row>
    <row r="19" spans="1:7" ht="12" customHeight="1" x14ac:dyDescent="0.25">
      <c r="A19" s="74"/>
      <c r="G19" s="77"/>
    </row>
    <row r="20" spans="1:7" x14ac:dyDescent="0.25">
      <c r="A20" s="74"/>
      <c r="G20" s="77"/>
    </row>
    <row r="21" spans="1:7" x14ac:dyDescent="0.25">
      <c r="A21" s="74"/>
      <c r="G21" s="77"/>
    </row>
  </sheetData>
  <mergeCells count="6">
    <mergeCell ref="F1:G1"/>
    <mergeCell ref="B2:C2"/>
    <mergeCell ref="D2:G2"/>
    <mergeCell ref="D3:E3"/>
    <mergeCell ref="F3:G3"/>
    <mergeCell ref="A13:G13"/>
  </mergeCells>
  <phoneticPr fontId="4"/>
  <pageMargins left="0.78740157480314965" right="0.78740157480314965" top="1.1811023622047245" bottom="1.1811023622047245" header="0" footer="0"/>
  <pageSetup paperSize="9" pageOrder="overThenDown" orientation="landscape" r:id="rId1"/>
  <headerFooter alignWithMargins="0"/>
  <rowBreaks count="6" manualBreakCount="6">
    <brk id="348" min="16132" max="350" man="1"/>
    <brk id="353" min="26350" max="354" man="1"/>
    <brk id="357" min="9606" max="358" man="1"/>
    <brk id="31060" min="347" max="56352" man="1"/>
    <brk id="41348" min="351" max="1058" man="1"/>
    <brk id="51688" min="355" max="54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4"/>
  <sheetViews>
    <sheetView showGridLines="0" view="pageBreakPreview" zoomScaleNormal="75" workbookViewId="0">
      <pane xSplit="1" ySplit="5" topLeftCell="B6" activePane="bottomRight" state="frozen"/>
      <selection activeCell="W3" sqref="W3"/>
      <selection pane="topRight" activeCell="W3" sqref="W3"/>
      <selection pane="bottomLeft" activeCell="W3" sqref="W3"/>
      <selection pane="bottomRight" activeCell="W3" sqref="W3"/>
    </sheetView>
  </sheetViews>
  <sheetFormatPr defaultColWidth="9" defaultRowHeight="11" x14ac:dyDescent="0.2"/>
  <cols>
    <col min="1" max="1" width="16.08984375" style="123" customWidth="1"/>
    <col min="2" max="3" width="9.6328125" style="347" customWidth="1"/>
    <col min="4" max="4" width="9.6328125" style="348" customWidth="1"/>
    <col min="5" max="8" width="9.6328125" style="347" customWidth="1"/>
    <col min="9" max="14" width="9" style="347"/>
    <col min="15" max="16384" width="9" style="74"/>
  </cols>
  <sheetData>
    <row r="1" spans="1:16" s="10" customFormat="1" ht="15" customHeight="1" x14ac:dyDescent="0.5">
      <c r="A1" s="1" t="s">
        <v>118</v>
      </c>
      <c r="B1" s="307"/>
      <c r="C1" s="308"/>
      <c r="D1" s="309"/>
      <c r="E1" s="310"/>
      <c r="F1" s="310"/>
      <c r="G1" s="310"/>
      <c r="H1" s="196" t="s">
        <v>85</v>
      </c>
      <c r="I1" s="66"/>
      <c r="J1" s="66"/>
      <c r="K1" s="66"/>
      <c r="L1" s="66"/>
      <c r="M1" s="66"/>
      <c r="N1" s="66"/>
    </row>
    <row r="2" spans="1:16" s="19" customFormat="1" ht="15" customHeight="1" x14ac:dyDescent="0.5">
      <c r="A2" s="311"/>
      <c r="B2" s="312" t="s">
        <v>119</v>
      </c>
      <c r="C2" s="312" t="s">
        <v>120</v>
      </c>
      <c r="D2" s="313" t="s">
        <v>121</v>
      </c>
      <c r="E2" s="314" t="s">
        <v>122</v>
      </c>
      <c r="F2" s="315"/>
      <c r="G2" s="315"/>
      <c r="H2" s="316"/>
      <c r="I2" s="317"/>
      <c r="J2" s="317"/>
      <c r="K2" s="317"/>
      <c r="L2" s="317"/>
      <c r="M2" s="317"/>
      <c r="N2" s="317"/>
    </row>
    <row r="3" spans="1:16" s="19" customFormat="1" ht="15" customHeight="1" x14ac:dyDescent="0.2">
      <c r="A3" s="318"/>
      <c r="B3" s="319"/>
      <c r="C3" s="319"/>
      <c r="D3" s="320" t="s">
        <v>123</v>
      </c>
      <c r="E3" s="321" t="s">
        <v>124</v>
      </c>
      <c r="F3" s="312" t="s">
        <v>125</v>
      </c>
      <c r="G3" s="322" t="s">
        <v>126</v>
      </c>
      <c r="H3" s="322" t="s">
        <v>127</v>
      </c>
      <c r="I3" s="317"/>
      <c r="J3" s="317"/>
      <c r="K3" s="317"/>
      <c r="L3" s="317"/>
      <c r="M3" s="317"/>
      <c r="N3" s="317"/>
    </row>
    <row r="4" spans="1:16" s="19" customFormat="1" ht="15" customHeight="1" x14ac:dyDescent="0.2">
      <c r="A4" s="323"/>
      <c r="B4" s="324" t="s">
        <v>97</v>
      </c>
      <c r="C4" s="324" t="s">
        <v>98</v>
      </c>
      <c r="D4" s="325" t="s">
        <v>128</v>
      </c>
      <c r="E4" s="321"/>
      <c r="F4" s="326"/>
      <c r="G4" s="322"/>
      <c r="H4" s="322"/>
      <c r="I4" s="317"/>
      <c r="J4" s="317"/>
      <c r="K4" s="317"/>
      <c r="L4" s="317"/>
      <c r="M4" s="317"/>
      <c r="N4" s="317"/>
    </row>
    <row r="5" spans="1:16" s="10" customFormat="1" ht="15" customHeight="1" x14ac:dyDescent="0.2">
      <c r="A5" s="327" t="s">
        <v>103</v>
      </c>
      <c r="B5" s="328">
        <v>855</v>
      </c>
      <c r="C5" s="328">
        <v>829</v>
      </c>
      <c r="D5" s="329">
        <v>96.959064327485379</v>
      </c>
      <c r="E5" s="328">
        <v>0</v>
      </c>
      <c r="F5" s="328">
        <v>335</v>
      </c>
      <c r="G5" s="328">
        <v>165</v>
      </c>
      <c r="H5" s="328">
        <v>500</v>
      </c>
      <c r="I5" s="330"/>
      <c r="J5" s="66"/>
      <c r="K5" s="66"/>
      <c r="L5" s="66"/>
      <c r="M5" s="66"/>
      <c r="N5" s="66"/>
    </row>
    <row r="6" spans="1:16" s="19" customFormat="1" ht="30" customHeight="1" x14ac:dyDescent="0.2">
      <c r="A6" s="27" t="s">
        <v>25</v>
      </c>
      <c r="B6" s="331">
        <f>IF(SUM(B7,B8)=0,"-",SUM(B7,B8))</f>
        <v>78</v>
      </c>
      <c r="C6" s="332">
        <f>H6</f>
        <v>78</v>
      </c>
      <c r="D6" s="333">
        <f>IF(C6="-","-",C6/B6*100)</f>
        <v>100</v>
      </c>
      <c r="E6" s="331" t="str">
        <f>IF(SUM(E7,E8)=0,"-",SUM(E7,E8))</f>
        <v>-</v>
      </c>
      <c r="F6" s="331">
        <f>IF(SUM(F7,F8)=0,"-",SUM(F7,F8))</f>
        <v>44</v>
      </c>
      <c r="G6" s="331">
        <f>IF(SUM(G7,G8)=0,"-",SUM(G7,G8))</f>
        <v>34</v>
      </c>
      <c r="H6" s="331">
        <f>IF(SUM(E6:G6)=0,"-",SUM(E6:G6))</f>
        <v>78</v>
      </c>
      <c r="I6" s="317"/>
      <c r="J6" s="317"/>
      <c r="K6" s="317"/>
      <c r="L6" s="317"/>
      <c r="M6" s="317"/>
      <c r="N6" s="317"/>
    </row>
    <row r="7" spans="1:16" s="10" customFormat="1" ht="15" customHeight="1" x14ac:dyDescent="0.2">
      <c r="A7" s="334" t="s">
        <v>26</v>
      </c>
      <c r="B7" s="335">
        <v>8</v>
      </c>
      <c r="C7" s="332">
        <v>8</v>
      </c>
      <c r="D7" s="333">
        <f>IFERROR(IF(C7="-","-",C7/B7*100),"")</f>
        <v>100</v>
      </c>
      <c r="E7" s="335" t="s">
        <v>28</v>
      </c>
      <c r="F7" s="335">
        <v>3</v>
      </c>
      <c r="G7" s="335">
        <v>5</v>
      </c>
      <c r="H7" s="331">
        <f>IF(SUM(E7:G7)=0,"-",SUM(E7:G7))</f>
        <v>8</v>
      </c>
      <c r="I7" s="66"/>
      <c r="J7" s="66"/>
      <c r="K7" s="66"/>
      <c r="L7" s="66"/>
      <c r="M7" s="66"/>
      <c r="N7" s="66"/>
    </row>
    <row r="8" spans="1:16" s="262" customFormat="1" ht="15" customHeight="1" x14ac:dyDescent="0.2">
      <c r="A8" s="336" t="s">
        <v>115</v>
      </c>
      <c r="B8" s="337">
        <v>70</v>
      </c>
      <c r="C8" s="338">
        <v>70</v>
      </c>
      <c r="D8" s="339">
        <v>100</v>
      </c>
      <c r="E8" s="337" t="s">
        <v>28</v>
      </c>
      <c r="F8" s="337">
        <v>41</v>
      </c>
      <c r="G8" s="337">
        <v>29</v>
      </c>
      <c r="H8" s="337">
        <v>70</v>
      </c>
      <c r="I8" s="340"/>
      <c r="J8" s="340"/>
      <c r="K8" s="340"/>
      <c r="L8" s="340"/>
      <c r="M8" s="340"/>
      <c r="N8" s="340"/>
      <c r="P8" s="341"/>
    </row>
    <row r="9" spans="1:16" s="262" customFormat="1" ht="30" customHeight="1" x14ac:dyDescent="0.2">
      <c r="A9" s="342" t="s">
        <v>38</v>
      </c>
      <c r="B9" s="331">
        <f>B10</f>
        <v>9</v>
      </c>
      <c r="C9" s="331">
        <f t="shared" ref="C9:H9" si="0">C10</f>
        <v>9</v>
      </c>
      <c r="D9" s="331">
        <f t="shared" si="0"/>
        <v>100</v>
      </c>
      <c r="E9" s="331" t="str">
        <f t="shared" si="0"/>
        <v>-</v>
      </c>
      <c r="F9" s="331">
        <f t="shared" si="0"/>
        <v>8</v>
      </c>
      <c r="G9" s="331">
        <f t="shared" si="0"/>
        <v>1</v>
      </c>
      <c r="H9" s="331">
        <f t="shared" si="0"/>
        <v>9</v>
      </c>
      <c r="I9" s="340"/>
      <c r="J9" s="340"/>
      <c r="K9" s="340"/>
      <c r="L9" s="340"/>
      <c r="M9" s="340"/>
      <c r="N9" s="340"/>
      <c r="P9" s="341"/>
    </row>
    <row r="10" spans="1:16" s="10" customFormat="1" ht="15" customHeight="1" x14ac:dyDescent="0.5">
      <c r="A10" s="334" t="s">
        <v>39</v>
      </c>
      <c r="B10" s="335">
        <v>9</v>
      </c>
      <c r="C10" s="332">
        <v>9</v>
      </c>
      <c r="D10" s="343">
        <f>IF(SUM(C10)=0,"-",C10/B10*100)</f>
        <v>100</v>
      </c>
      <c r="E10" s="335" t="s">
        <v>28</v>
      </c>
      <c r="F10" s="335">
        <v>8</v>
      </c>
      <c r="G10" s="335">
        <v>1</v>
      </c>
      <c r="H10" s="344">
        <f>IF(SUM(E10:G10)=0,"-",SUM(E10:G10))</f>
        <v>9</v>
      </c>
      <c r="I10" s="345"/>
      <c r="J10" s="345"/>
      <c r="K10" s="66"/>
      <c r="L10" s="66"/>
      <c r="M10" s="66"/>
      <c r="N10" s="66"/>
    </row>
    <row r="11" spans="1:16" s="10" customFormat="1" ht="30" customHeight="1" x14ac:dyDescent="0.2">
      <c r="A11" s="342" t="s">
        <v>44</v>
      </c>
      <c r="B11" s="331">
        <f>B12</f>
        <v>3</v>
      </c>
      <c r="C11" s="331">
        <f t="shared" ref="C11:H11" si="1">C12</f>
        <v>3</v>
      </c>
      <c r="D11" s="333">
        <f>IF(C11="-","-",C11/B11*100)</f>
        <v>100</v>
      </c>
      <c r="E11" s="331" t="str">
        <f t="shared" si="1"/>
        <v>-</v>
      </c>
      <c r="F11" s="331">
        <f t="shared" si="1"/>
        <v>1</v>
      </c>
      <c r="G11" s="331">
        <f t="shared" si="1"/>
        <v>2</v>
      </c>
      <c r="H11" s="331">
        <f t="shared" si="1"/>
        <v>3</v>
      </c>
      <c r="I11" s="345"/>
      <c r="J11" s="345"/>
      <c r="K11" s="66"/>
      <c r="L11" s="66"/>
      <c r="M11" s="66"/>
      <c r="N11" s="66"/>
    </row>
    <row r="12" spans="1:16" s="10" customFormat="1" ht="15" customHeight="1" x14ac:dyDescent="0.5">
      <c r="A12" s="334" t="s">
        <v>45</v>
      </c>
      <c r="B12" s="335">
        <v>3</v>
      </c>
      <c r="C12" s="332">
        <v>3</v>
      </c>
      <c r="D12" s="343">
        <f>IFERROR(IF(C12="-","-",C12/B12*100),"")</f>
        <v>100</v>
      </c>
      <c r="E12" s="335" t="s">
        <v>28</v>
      </c>
      <c r="F12" s="335">
        <v>1</v>
      </c>
      <c r="G12" s="335">
        <v>2</v>
      </c>
      <c r="H12" s="344">
        <f>IF(SUM(E12:G12)=0,"-",SUM(E12:G12))</f>
        <v>3</v>
      </c>
      <c r="I12" s="345"/>
      <c r="J12" s="345"/>
      <c r="K12" s="66"/>
      <c r="L12" s="66"/>
      <c r="M12" s="66"/>
      <c r="N12" s="66"/>
    </row>
    <row r="13" spans="1:16" s="10" customFormat="1" ht="15" customHeight="1" x14ac:dyDescent="0.2">
      <c r="A13" s="1" t="s">
        <v>129</v>
      </c>
      <c r="B13" s="345"/>
      <c r="C13" s="345"/>
      <c r="D13" s="346"/>
      <c r="E13" s="345"/>
      <c r="F13" s="345"/>
      <c r="G13" s="345"/>
      <c r="H13" s="345"/>
      <c r="I13" s="345"/>
      <c r="J13" s="345"/>
      <c r="K13" s="66"/>
      <c r="L13" s="66"/>
      <c r="M13" s="66"/>
      <c r="N13" s="66"/>
    </row>
    <row r="14" spans="1:16" s="10" customFormat="1" ht="15" customHeight="1" x14ac:dyDescent="0.5">
      <c r="A14" s="171" t="s">
        <v>130</v>
      </c>
      <c r="B14" s="345"/>
      <c r="C14" s="345"/>
      <c r="D14" s="346"/>
      <c r="E14" s="345"/>
      <c r="F14" s="345"/>
      <c r="G14" s="345"/>
      <c r="H14" s="345"/>
      <c r="I14" s="345"/>
      <c r="J14" s="345"/>
      <c r="K14" s="66"/>
      <c r="L14" s="66"/>
      <c r="M14" s="66"/>
      <c r="N14" s="66"/>
    </row>
  </sheetData>
  <mergeCells count="7">
    <mergeCell ref="B2:B3"/>
    <mergeCell ref="C2:C3"/>
    <mergeCell ref="E2:H2"/>
    <mergeCell ref="E3:E4"/>
    <mergeCell ref="F3:F4"/>
    <mergeCell ref="G3:G4"/>
    <mergeCell ref="H3:H4"/>
  </mergeCells>
  <phoneticPr fontId="4"/>
  <pageMargins left="0.78740157480314965" right="0.78740157480314965" top="0.78740157480314965" bottom="0.78740157480314965" header="0" footer="0"/>
  <pageSetup paperSize="9" orientation="portrait" horizontalDpi="400" r:id="rId1"/>
  <headerFooter alignWithMargins="0"/>
  <rowBreaks count="4" manualBreakCount="4">
    <brk id="4" min="14976" max="6" man="1"/>
    <brk id="8" min="5240" max="10" man="1"/>
    <brk id="12" min="45448" max="13" man="1"/>
    <brk id="33744" min="7" max="5224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17"/>
  <sheetViews>
    <sheetView showGridLines="0" view="pageBreakPreview" zoomScaleNormal="75" workbookViewId="0">
      <pane xSplit="1" ySplit="5" topLeftCell="B6" activePane="bottomRight" state="frozen"/>
      <selection activeCell="W3" sqref="W3"/>
      <selection pane="topRight" activeCell="W3" sqref="W3"/>
      <selection pane="bottomLeft" activeCell="W3" sqref="W3"/>
      <selection pane="bottomRight" activeCell="W3" sqref="W3"/>
    </sheetView>
  </sheetViews>
  <sheetFormatPr defaultColWidth="9" defaultRowHeight="11.5" x14ac:dyDescent="0.25"/>
  <cols>
    <col min="1" max="1" width="18.6328125" style="76" customWidth="1"/>
    <col min="2" max="2" width="7.90625" style="77" customWidth="1"/>
    <col min="3" max="3" width="7.90625" style="408" customWidth="1"/>
    <col min="4" max="8" width="7.90625" style="273" customWidth="1"/>
    <col min="9" max="15" width="7.90625" style="77" customWidth="1"/>
    <col min="16" max="16" width="14.36328125" style="77" customWidth="1"/>
    <col min="17" max="16384" width="9" style="77"/>
  </cols>
  <sheetData>
    <row r="1" spans="1:24" s="130" customFormat="1" ht="18" customHeight="1" x14ac:dyDescent="0.5">
      <c r="A1" s="124" t="s">
        <v>131</v>
      </c>
      <c r="B1" s="124"/>
      <c r="C1" s="124"/>
      <c r="D1" s="124"/>
      <c r="E1" s="1"/>
      <c r="F1" s="1"/>
      <c r="G1" s="1"/>
      <c r="H1" s="1"/>
      <c r="I1" s="349"/>
      <c r="J1" s="349"/>
      <c r="K1" s="125"/>
      <c r="L1" s="350"/>
      <c r="M1" s="350"/>
      <c r="N1" s="349"/>
      <c r="O1" s="351"/>
      <c r="P1" s="196" t="s">
        <v>85</v>
      </c>
    </row>
    <row r="2" spans="1:24" s="141" customFormat="1" ht="15" customHeight="1" x14ac:dyDescent="0.5">
      <c r="A2" s="352"/>
      <c r="B2" s="353" t="s">
        <v>119</v>
      </c>
      <c r="C2" s="354" t="s">
        <v>120</v>
      </c>
      <c r="D2" s="355" t="s">
        <v>121</v>
      </c>
      <c r="E2" s="356" t="s">
        <v>132</v>
      </c>
      <c r="F2" s="357"/>
      <c r="G2" s="357"/>
      <c r="H2" s="358"/>
      <c r="I2" s="139" t="s">
        <v>133</v>
      </c>
      <c r="J2" s="139" t="s">
        <v>134</v>
      </c>
      <c r="K2" s="139" t="s">
        <v>135</v>
      </c>
      <c r="L2" s="139" t="s">
        <v>136</v>
      </c>
      <c r="M2" s="139" t="s">
        <v>137</v>
      </c>
      <c r="N2" s="359" t="s">
        <v>91</v>
      </c>
      <c r="O2" s="359"/>
      <c r="P2" s="359"/>
    </row>
    <row r="3" spans="1:24" s="141" customFormat="1" ht="27.75" customHeight="1" x14ac:dyDescent="0.3">
      <c r="A3" s="360"/>
      <c r="B3" s="361"/>
      <c r="C3" s="362"/>
      <c r="D3" s="363" t="s">
        <v>123</v>
      </c>
      <c r="E3" s="364" t="s">
        <v>138</v>
      </c>
      <c r="F3" s="364" t="s">
        <v>139</v>
      </c>
      <c r="G3" s="364" t="s">
        <v>140</v>
      </c>
      <c r="H3" s="364" t="s">
        <v>141</v>
      </c>
      <c r="I3" s="139"/>
      <c r="J3" s="139"/>
      <c r="K3" s="139"/>
      <c r="L3" s="139"/>
      <c r="M3" s="139"/>
      <c r="N3" s="365" t="s">
        <v>142</v>
      </c>
      <c r="O3" s="366" t="s">
        <v>143</v>
      </c>
      <c r="P3" s="367" t="s">
        <v>144</v>
      </c>
    </row>
    <row r="4" spans="1:24" s="141" customFormat="1" ht="27" customHeight="1" x14ac:dyDescent="0.3">
      <c r="A4" s="368"/>
      <c r="B4" s="369" t="s">
        <v>97</v>
      </c>
      <c r="C4" s="370" t="s">
        <v>98</v>
      </c>
      <c r="D4" s="371" t="s">
        <v>128</v>
      </c>
      <c r="E4" s="372"/>
      <c r="F4" s="372"/>
      <c r="G4" s="372"/>
      <c r="H4" s="372"/>
      <c r="I4" s="139"/>
      <c r="J4" s="139"/>
      <c r="K4" s="139"/>
      <c r="L4" s="139"/>
      <c r="M4" s="139"/>
      <c r="N4" s="139"/>
      <c r="O4" s="373"/>
      <c r="P4" s="374"/>
    </row>
    <row r="5" spans="1:24" s="10" customFormat="1" ht="19.5" customHeight="1" x14ac:dyDescent="0.2">
      <c r="A5" s="327" t="s">
        <v>103</v>
      </c>
      <c r="B5" s="375">
        <v>5155</v>
      </c>
      <c r="C5" s="375">
        <v>4820</v>
      </c>
      <c r="D5" s="376">
        <v>93.501454898157135</v>
      </c>
      <c r="E5" s="377">
        <v>58</v>
      </c>
      <c r="F5" s="377">
        <v>57</v>
      </c>
      <c r="G5" s="377">
        <v>30</v>
      </c>
      <c r="H5" s="377">
        <v>29</v>
      </c>
      <c r="I5" s="377">
        <v>0</v>
      </c>
      <c r="J5" s="377">
        <v>21</v>
      </c>
      <c r="K5" s="377">
        <v>2243</v>
      </c>
      <c r="L5" s="377">
        <v>4</v>
      </c>
      <c r="M5" s="377">
        <v>2780</v>
      </c>
      <c r="N5" s="377">
        <v>11</v>
      </c>
      <c r="O5" s="377">
        <v>87</v>
      </c>
      <c r="P5" s="377">
        <v>189</v>
      </c>
      <c r="Q5" s="378"/>
    </row>
    <row r="6" spans="1:24" s="19" customFormat="1" ht="30" customHeight="1" x14ac:dyDescent="0.2">
      <c r="A6" s="27" t="s">
        <v>25</v>
      </c>
      <c r="B6" s="85">
        <f>IF(SUM(B7,B8)=0,"-",SUM(B7,B8))</f>
        <v>114</v>
      </c>
      <c r="C6" s="85">
        <f>IF(SUM(C7,C8)=0,"-",SUM(C7,C8))</f>
        <v>114</v>
      </c>
      <c r="D6" s="379">
        <f>IF(C6="-","-",C6/B6*100)</f>
        <v>100</v>
      </c>
      <c r="E6" s="85">
        <f t="shared" ref="E6:P6" si="0">IF(SUM(E7,E8)=0,"-",SUM(E7,E8))</f>
        <v>1</v>
      </c>
      <c r="F6" s="85">
        <f t="shared" si="0"/>
        <v>1</v>
      </c>
      <c r="G6" s="85" t="str">
        <f t="shared" si="0"/>
        <v>-</v>
      </c>
      <c r="H6" s="85">
        <f t="shared" si="0"/>
        <v>1</v>
      </c>
      <c r="I6" s="85" t="str">
        <f t="shared" si="0"/>
        <v>-</v>
      </c>
      <c r="J6" s="85" t="str">
        <f t="shared" si="0"/>
        <v>-</v>
      </c>
      <c r="K6" s="85">
        <f t="shared" si="0"/>
        <v>109</v>
      </c>
      <c r="L6" s="85" t="str">
        <f t="shared" si="0"/>
        <v>-</v>
      </c>
      <c r="M6" s="85">
        <f t="shared" si="0"/>
        <v>41</v>
      </c>
      <c r="N6" s="85" t="str">
        <f t="shared" si="0"/>
        <v>-</v>
      </c>
      <c r="O6" s="85" t="str">
        <f t="shared" si="0"/>
        <v>-</v>
      </c>
      <c r="P6" s="85">
        <f t="shared" si="0"/>
        <v>33</v>
      </c>
    </row>
    <row r="7" spans="1:24" s="130" customFormat="1" ht="19.5" customHeight="1" x14ac:dyDescent="0.3">
      <c r="A7" s="334" t="s">
        <v>26</v>
      </c>
      <c r="B7" s="380">
        <v>13</v>
      </c>
      <c r="C7" s="381">
        <v>13</v>
      </c>
      <c r="D7" s="382">
        <f>IFERROR(IF(C7="-","-",C7/B7*100),"")</f>
        <v>100</v>
      </c>
      <c r="E7" s="383" t="s">
        <v>28</v>
      </c>
      <c r="F7" s="383" t="s">
        <v>28</v>
      </c>
      <c r="G7" s="383" t="s">
        <v>28</v>
      </c>
      <c r="H7" s="383" t="s">
        <v>28</v>
      </c>
      <c r="I7" s="383" t="s">
        <v>28</v>
      </c>
      <c r="J7" s="383" t="s">
        <v>28</v>
      </c>
      <c r="K7" s="380">
        <v>13</v>
      </c>
      <c r="L7" s="380" t="s">
        <v>28</v>
      </c>
      <c r="M7" s="380">
        <v>3</v>
      </c>
      <c r="N7" s="380" t="s">
        <v>28</v>
      </c>
      <c r="O7" s="384" t="s">
        <v>28</v>
      </c>
      <c r="P7" s="380">
        <v>6</v>
      </c>
    </row>
    <row r="8" spans="1:24" s="262" customFormat="1" ht="19.5" customHeight="1" x14ac:dyDescent="0.5">
      <c r="A8" s="336" t="s">
        <v>145</v>
      </c>
      <c r="B8" s="385">
        <v>101</v>
      </c>
      <c r="C8" s="386">
        <v>101</v>
      </c>
      <c r="D8" s="387">
        <v>100</v>
      </c>
      <c r="E8" s="388">
        <v>1</v>
      </c>
      <c r="F8" s="388">
        <v>1</v>
      </c>
      <c r="G8" s="388" t="s">
        <v>28</v>
      </c>
      <c r="H8" s="388">
        <v>1</v>
      </c>
      <c r="I8" s="389" t="s">
        <v>28</v>
      </c>
      <c r="J8" s="389" t="s">
        <v>28</v>
      </c>
      <c r="K8" s="389">
        <v>96</v>
      </c>
      <c r="L8" s="389" t="s">
        <v>28</v>
      </c>
      <c r="M8" s="389">
        <v>38</v>
      </c>
      <c r="N8" s="389" t="s">
        <v>28</v>
      </c>
      <c r="O8" s="389" t="s">
        <v>28</v>
      </c>
      <c r="P8" s="389">
        <v>27</v>
      </c>
      <c r="X8" s="341"/>
    </row>
    <row r="9" spans="1:24" s="262" customFormat="1" ht="30" customHeight="1" x14ac:dyDescent="0.2">
      <c r="A9" s="342" t="s">
        <v>38</v>
      </c>
      <c r="B9" s="85">
        <f>B10</f>
        <v>43</v>
      </c>
      <c r="C9" s="85">
        <f t="shared" ref="C9:P9" si="1">C10</f>
        <v>43</v>
      </c>
      <c r="D9" s="379">
        <f>IF(SUM(C9)=0,"-",C9/B9*100)</f>
        <v>100</v>
      </c>
      <c r="E9" s="85" t="str">
        <f t="shared" si="1"/>
        <v>-</v>
      </c>
      <c r="F9" s="85" t="str">
        <f t="shared" si="1"/>
        <v>-</v>
      </c>
      <c r="G9" s="85" t="str">
        <f t="shared" si="1"/>
        <v>-</v>
      </c>
      <c r="H9" s="85" t="str">
        <f t="shared" si="1"/>
        <v>-</v>
      </c>
      <c r="I9" s="85" t="str">
        <f t="shared" si="1"/>
        <v>-</v>
      </c>
      <c r="J9" s="85">
        <f t="shared" si="1"/>
        <v>20</v>
      </c>
      <c r="K9" s="85" t="str">
        <f t="shared" si="1"/>
        <v>-</v>
      </c>
      <c r="L9" s="85" t="str">
        <f t="shared" si="1"/>
        <v>-</v>
      </c>
      <c r="M9" s="85">
        <f t="shared" si="1"/>
        <v>23</v>
      </c>
      <c r="N9" s="85" t="str">
        <f t="shared" si="1"/>
        <v>-</v>
      </c>
      <c r="O9" s="85" t="str">
        <f t="shared" si="1"/>
        <v>-</v>
      </c>
      <c r="P9" s="85" t="str">
        <f t="shared" si="1"/>
        <v>-</v>
      </c>
      <c r="X9" s="341"/>
    </row>
    <row r="10" spans="1:24" s="262" customFormat="1" ht="19.5" customHeight="1" x14ac:dyDescent="0.2">
      <c r="A10" s="334" t="s">
        <v>39</v>
      </c>
      <c r="B10" s="380">
        <v>43</v>
      </c>
      <c r="C10" s="381">
        <v>43</v>
      </c>
      <c r="D10" s="382">
        <f>IF(SUM(C10)=0,"-",C10/B10*100)</f>
        <v>100</v>
      </c>
      <c r="E10" s="380" t="s">
        <v>28</v>
      </c>
      <c r="F10" s="380" t="s">
        <v>28</v>
      </c>
      <c r="G10" s="380" t="s">
        <v>28</v>
      </c>
      <c r="H10" s="380" t="s">
        <v>28</v>
      </c>
      <c r="I10" s="380" t="s">
        <v>28</v>
      </c>
      <c r="J10" s="380">
        <v>20</v>
      </c>
      <c r="K10" s="380" t="s">
        <v>28</v>
      </c>
      <c r="L10" s="380" t="s">
        <v>28</v>
      </c>
      <c r="M10" s="380">
        <v>23</v>
      </c>
      <c r="N10" s="380" t="s">
        <v>28</v>
      </c>
      <c r="O10" s="380" t="s">
        <v>28</v>
      </c>
      <c r="P10" s="380" t="s">
        <v>28</v>
      </c>
      <c r="X10" s="341"/>
    </row>
    <row r="11" spans="1:24" s="340" customFormat="1" ht="30" customHeight="1" x14ac:dyDescent="0.2">
      <c r="A11" s="390" t="s">
        <v>44</v>
      </c>
      <c r="B11" s="331">
        <f>B12</f>
        <v>21</v>
      </c>
      <c r="C11" s="331">
        <f t="shared" ref="C11:P11" si="2">C12</f>
        <v>21</v>
      </c>
      <c r="D11" s="333">
        <f>IF(C11="-","-",C11/B11*100)</f>
        <v>100</v>
      </c>
      <c r="E11" s="331" t="str">
        <f t="shared" si="2"/>
        <v>-</v>
      </c>
      <c r="F11" s="331" t="str">
        <f t="shared" si="2"/>
        <v>-</v>
      </c>
      <c r="G11" s="331" t="str">
        <f t="shared" si="2"/>
        <v>-</v>
      </c>
      <c r="H11" s="331" t="str">
        <f t="shared" si="2"/>
        <v>-</v>
      </c>
      <c r="I11" s="331" t="str">
        <f t="shared" si="2"/>
        <v>-</v>
      </c>
      <c r="J11" s="331" t="str">
        <f t="shared" si="2"/>
        <v>-</v>
      </c>
      <c r="K11" s="331">
        <f t="shared" si="2"/>
        <v>6</v>
      </c>
      <c r="L11" s="331" t="str">
        <f t="shared" si="2"/>
        <v>-</v>
      </c>
      <c r="M11" s="331">
        <f t="shared" si="2"/>
        <v>15</v>
      </c>
      <c r="N11" s="331" t="str">
        <f t="shared" si="2"/>
        <v>-</v>
      </c>
      <c r="O11" s="331" t="str">
        <f t="shared" si="2"/>
        <v>-</v>
      </c>
      <c r="P11" s="331" t="str">
        <f t="shared" si="2"/>
        <v>-</v>
      </c>
      <c r="X11" s="391"/>
    </row>
    <row r="12" spans="1:24" s="300" customFormat="1" ht="19.5" customHeight="1" x14ac:dyDescent="0.5">
      <c r="A12" s="392" t="s">
        <v>45</v>
      </c>
      <c r="B12" s="335">
        <v>21</v>
      </c>
      <c r="C12" s="332">
        <v>21</v>
      </c>
      <c r="D12" s="333">
        <f>IFERROR(IF(C12="-","-",C12/B12*100),"")</f>
        <v>100</v>
      </c>
      <c r="E12" s="393" t="s">
        <v>28</v>
      </c>
      <c r="F12" s="393" t="s">
        <v>28</v>
      </c>
      <c r="G12" s="393" t="s">
        <v>28</v>
      </c>
      <c r="H12" s="393" t="s">
        <v>28</v>
      </c>
      <c r="I12" s="393" t="s">
        <v>28</v>
      </c>
      <c r="J12" s="393" t="s">
        <v>28</v>
      </c>
      <c r="K12" s="335">
        <v>6</v>
      </c>
      <c r="L12" s="335" t="s">
        <v>28</v>
      </c>
      <c r="M12" s="335">
        <v>15</v>
      </c>
      <c r="N12" s="335" t="s">
        <v>28</v>
      </c>
      <c r="O12" s="335" t="s">
        <v>28</v>
      </c>
      <c r="P12" s="335" t="s">
        <v>28</v>
      </c>
      <c r="Q12" s="345"/>
      <c r="R12" s="345"/>
    </row>
    <row r="13" spans="1:24" s="300" customFormat="1" ht="14.5" x14ac:dyDescent="0.3">
      <c r="A13" s="394" t="s">
        <v>146</v>
      </c>
      <c r="B13" s="395"/>
      <c r="C13" s="396"/>
      <c r="D13" s="397"/>
      <c r="E13" s="397"/>
      <c r="F13" s="397"/>
      <c r="G13" s="397"/>
      <c r="H13" s="397"/>
      <c r="I13" s="395"/>
      <c r="J13" s="395"/>
      <c r="K13" s="395"/>
      <c r="L13" s="395"/>
      <c r="M13" s="395"/>
      <c r="N13" s="395"/>
      <c r="O13" s="395"/>
      <c r="P13" s="395"/>
      <c r="Q13" s="345"/>
      <c r="R13" s="345"/>
    </row>
    <row r="14" spans="1:24" s="130" customFormat="1" ht="16" x14ac:dyDescent="0.5">
      <c r="A14" s="398" t="s">
        <v>147</v>
      </c>
      <c r="B14" s="399"/>
      <c r="C14" s="400"/>
      <c r="D14" s="401"/>
      <c r="E14" s="401"/>
      <c r="F14" s="401"/>
      <c r="G14" s="401"/>
      <c r="H14" s="401"/>
      <c r="I14" s="399"/>
      <c r="J14" s="399"/>
      <c r="K14" s="399"/>
      <c r="L14" s="399"/>
      <c r="M14" s="399"/>
      <c r="N14" s="399"/>
      <c r="O14" s="399"/>
      <c r="P14" s="399"/>
      <c r="Q14" s="170"/>
      <c r="R14" s="170"/>
    </row>
    <row r="15" spans="1:24" s="130" customFormat="1" ht="14" x14ac:dyDescent="0.3">
      <c r="A15" s="402"/>
      <c r="B15" s="129"/>
      <c r="C15" s="403"/>
      <c r="D15" s="260"/>
      <c r="E15" s="260"/>
      <c r="F15" s="260"/>
      <c r="G15" s="260"/>
      <c r="H15" s="260"/>
      <c r="I15" s="129"/>
      <c r="J15" s="129"/>
      <c r="K15" s="129"/>
      <c r="L15" s="129"/>
      <c r="M15" s="129"/>
      <c r="N15" s="129"/>
      <c r="O15" s="129"/>
      <c r="P15" s="129"/>
      <c r="Q15" s="170"/>
      <c r="R15" s="170"/>
    </row>
    <row r="16" spans="1:24" s="130" customFormat="1" ht="14" x14ac:dyDescent="0.3">
      <c r="A16" s="402"/>
      <c r="B16" s="129"/>
      <c r="C16" s="403"/>
      <c r="D16" s="260"/>
      <c r="E16" s="260"/>
      <c r="F16" s="260"/>
      <c r="G16" s="260"/>
      <c r="H16" s="260"/>
      <c r="I16" s="129"/>
      <c r="J16" s="129"/>
      <c r="K16" s="129"/>
      <c r="L16" s="129"/>
      <c r="M16" s="129"/>
      <c r="N16" s="129"/>
      <c r="O16" s="129"/>
      <c r="P16" s="129"/>
    </row>
    <row r="17" spans="1:16" x14ac:dyDescent="0.25">
      <c r="A17" s="404"/>
      <c r="B17" s="405"/>
      <c r="C17" s="406"/>
      <c r="D17" s="407"/>
      <c r="E17" s="407"/>
      <c r="F17" s="407"/>
      <c r="G17" s="407"/>
      <c r="H17" s="407"/>
      <c r="I17" s="405"/>
      <c r="J17" s="405"/>
      <c r="K17" s="405"/>
      <c r="L17" s="405"/>
      <c r="M17" s="405"/>
      <c r="N17" s="405"/>
      <c r="O17" s="405"/>
      <c r="P17" s="405"/>
    </row>
  </sheetData>
  <mergeCells count="16">
    <mergeCell ref="L2:L4"/>
    <mergeCell ref="M2:M4"/>
    <mergeCell ref="N2:P2"/>
    <mergeCell ref="E3:E4"/>
    <mergeCell ref="F3:F4"/>
    <mergeCell ref="G3:G4"/>
    <mergeCell ref="H3:H4"/>
    <mergeCell ref="N3:N4"/>
    <mergeCell ref="O3:O4"/>
    <mergeCell ref="P3:P4"/>
    <mergeCell ref="B2:B3"/>
    <mergeCell ref="C2:C3"/>
    <mergeCell ref="E2:H2"/>
    <mergeCell ref="I2:I4"/>
    <mergeCell ref="J2:J4"/>
    <mergeCell ref="K2:K4"/>
  </mergeCells>
  <phoneticPr fontId="4"/>
  <pageMargins left="0.78740157480314965" right="0.78740157480314965" top="0.78740157480314965" bottom="0.78740157480314965" header="0" footer="0"/>
  <pageSetup paperSize="9" scale="91" orientation="landscape" r:id="rId1"/>
  <headerFooter alignWithMargins="0"/>
  <rowBreaks count="6" manualBreakCount="6">
    <brk id="17" min="62307" max="18" man="1"/>
    <brk id="21" min="52197" max="22" man="1"/>
    <brk id="25" min="24151" max="26" man="1"/>
    <brk id="5103" min="24" max="22535" man="1"/>
    <brk id="15299" min="20" max="33747" man="1"/>
    <brk id="25487" min="16" max="4398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19"/>
  <sheetViews>
    <sheetView showGridLines="0" view="pageBreakPreview" zoomScaleNormal="75" workbookViewId="0">
      <pane xSplit="1" ySplit="3" topLeftCell="B4" activePane="bottomRight" state="frozen"/>
      <selection activeCell="W3" sqref="W3"/>
      <selection pane="topRight" activeCell="W3" sqref="W3"/>
      <selection pane="bottomLeft" activeCell="W3" sqref="W3"/>
      <selection pane="bottomRight" activeCell="W3" sqref="W3"/>
    </sheetView>
  </sheetViews>
  <sheetFormatPr defaultColWidth="9" defaultRowHeight="11.5" x14ac:dyDescent="0.25"/>
  <cols>
    <col min="1" max="1" width="16.7265625" style="76" customWidth="1"/>
    <col min="2" max="2" width="9.26953125" style="77" customWidth="1"/>
    <col min="3" max="3" width="9.26953125" style="408" customWidth="1"/>
    <col min="4" max="6" width="9.26953125" style="273" customWidth="1"/>
    <col min="7" max="8" width="7.90625" style="273" customWidth="1"/>
    <col min="9" max="16" width="7.90625" style="77" customWidth="1"/>
    <col min="17" max="16384" width="9" style="77"/>
  </cols>
  <sheetData>
    <row r="1" spans="1:24" s="130" customFormat="1" ht="18" customHeight="1" x14ac:dyDescent="0.5">
      <c r="A1" s="124" t="s">
        <v>148</v>
      </c>
      <c r="B1" s="124"/>
      <c r="C1" s="124"/>
      <c r="D1" s="124"/>
      <c r="E1" s="1"/>
      <c r="F1" s="1"/>
      <c r="G1" s="1"/>
      <c r="H1" s="1"/>
      <c r="I1" s="409" t="s">
        <v>85</v>
      </c>
      <c r="J1" s="409"/>
      <c r="K1" s="125"/>
      <c r="L1" s="350"/>
      <c r="M1" s="350"/>
      <c r="N1" s="349"/>
      <c r="O1" s="349"/>
      <c r="P1" s="410"/>
    </row>
    <row r="2" spans="1:24" s="141" customFormat="1" ht="19.5" customHeight="1" x14ac:dyDescent="0.3">
      <c r="A2" s="411"/>
      <c r="B2" s="412" t="s">
        <v>149</v>
      </c>
      <c r="C2" s="413"/>
      <c r="D2" s="413"/>
      <c r="E2" s="413"/>
      <c r="F2" s="414"/>
      <c r="G2" s="415"/>
      <c r="H2" s="415"/>
      <c r="I2" s="416"/>
      <c r="J2" s="416"/>
      <c r="K2" s="416"/>
      <c r="L2" s="416"/>
      <c r="M2" s="416"/>
      <c r="N2" s="416"/>
      <c r="O2" s="416"/>
      <c r="P2" s="416"/>
    </row>
    <row r="3" spans="1:24" s="141" customFormat="1" ht="19.5" customHeight="1" x14ac:dyDescent="0.3">
      <c r="A3" s="417"/>
      <c r="B3" s="12" t="s">
        <v>150</v>
      </c>
      <c r="C3" s="12" t="s">
        <v>140</v>
      </c>
      <c r="D3" s="12" t="s">
        <v>141</v>
      </c>
      <c r="E3" s="12" t="s">
        <v>151</v>
      </c>
      <c r="F3" s="12" t="s">
        <v>152</v>
      </c>
      <c r="G3" s="418"/>
      <c r="H3" s="418"/>
      <c r="I3" s="419"/>
      <c r="J3" s="419"/>
      <c r="K3" s="419"/>
      <c r="L3" s="419"/>
      <c r="M3" s="419"/>
      <c r="N3" s="419"/>
      <c r="O3" s="419"/>
      <c r="P3" s="420"/>
    </row>
    <row r="4" spans="1:24" s="130" customFormat="1" ht="19.5" customHeight="1" x14ac:dyDescent="0.3">
      <c r="A4" s="421" t="s">
        <v>103</v>
      </c>
      <c r="B4" s="80">
        <v>2852</v>
      </c>
      <c r="C4" s="80">
        <v>2261</v>
      </c>
      <c r="D4" s="80">
        <v>450</v>
      </c>
      <c r="E4" s="80">
        <v>134</v>
      </c>
      <c r="F4" s="80">
        <v>7</v>
      </c>
      <c r="G4" s="422"/>
      <c r="H4" s="422"/>
      <c r="I4" s="423"/>
      <c r="J4" s="423"/>
      <c r="K4" s="423"/>
      <c r="L4" s="423"/>
      <c r="M4" s="423"/>
      <c r="N4" s="423"/>
      <c r="O4" s="423"/>
      <c r="P4" s="423"/>
    </row>
    <row r="5" spans="1:24" s="262" customFormat="1" ht="30" customHeight="1" x14ac:dyDescent="0.5">
      <c r="A5" s="27" t="s">
        <v>25</v>
      </c>
      <c r="B5" s="85">
        <f>IF(SUM(B6,B7)=0,"-",SUM(B6,B7))</f>
        <v>41</v>
      </c>
      <c r="C5" s="85">
        <f>IF(SUM(C6,C7)=0,"-",SUM(C6,C7))</f>
        <v>38</v>
      </c>
      <c r="D5" s="85">
        <f>IF(SUM(D6,D7)=0,"-",SUM(D6,D7))</f>
        <v>3</v>
      </c>
      <c r="E5" s="85" t="str">
        <f>IF(SUM(E6,E7)=0,"-",SUM(E6,E7))</f>
        <v>-</v>
      </c>
      <c r="F5" s="85" t="str">
        <f>IF(SUM(F6,F7)=0,"-",SUM(F6,F7))</f>
        <v>-</v>
      </c>
      <c r="G5" s="424"/>
      <c r="H5" s="424"/>
      <c r="I5" s="424"/>
      <c r="J5" s="424"/>
      <c r="K5" s="424"/>
      <c r="L5" s="424"/>
      <c r="M5" s="424"/>
      <c r="N5" s="424"/>
      <c r="O5" s="424"/>
      <c r="P5" s="424"/>
      <c r="X5" s="341"/>
    </row>
    <row r="6" spans="1:24" s="262" customFormat="1" ht="19.5" customHeight="1" x14ac:dyDescent="0.5">
      <c r="A6" s="425" t="s">
        <v>26</v>
      </c>
      <c r="B6" s="426">
        <v>3</v>
      </c>
      <c r="C6" s="426">
        <v>3</v>
      </c>
      <c r="D6" s="426" t="s">
        <v>28</v>
      </c>
      <c r="E6" s="426" t="s">
        <v>28</v>
      </c>
      <c r="F6" s="426" t="s">
        <v>28</v>
      </c>
      <c r="G6" s="424"/>
      <c r="H6" s="424"/>
      <c r="I6" s="424"/>
      <c r="J6" s="424"/>
      <c r="K6" s="424"/>
      <c r="L6" s="424"/>
      <c r="M6" s="424"/>
      <c r="N6" s="424"/>
      <c r="O6" s="424"/>
      <c r="P6" s="424"/>
      <c r="X6" s="341"/>
    </row>
    <row r="7" spans="1:24" s="262" customFormat="1" ht="19.5" customHeight="1" x14ac:dyDescent="0.5">
      <c r="A7" s="336" t="s">
        <v>153</v>
      </c>
      <c r="B7" s="297">
        <v>38</v>
      </c>
      <c r="C7" s="297">
        <v>35</v>
      </c>
      <c r="D7" s="297">
        <v>3</v>
      </c>
      <c r="E7" s="297" t="s">
        <v>28</v>
      </c>
      <c r="F7" s="297" t="s">
        <v>28</v>
      </c>
      <c r="G7" s="427"/>
      <c r="H7" s="427"/>
      <c r="I7" s="427"/>
      <c r="J7" s="427"/>
      <c r="K7" s="427"/>
      <c r="L7" s="427"/>
      <c r="M7" s="424"/>
      <c r="N7" s="424"/>
      <c r="O7" s="424"/>
      <c r="P7" s="424"/>
      <c r="X7" s="341"/>
    </row>
    <row r="8" spans="1:24" s="262" customFormat="1" ht="30" customHeight="1" x14ac:dyDescent="0.5">
      <c r="A8" s="342" t="s">
        <v>38</v>
      </c>
      <c r="B8" s="44">
        <f>B9</f>
        <v>23</v>
      </c>
      <c r="C8" s="44">
        <f>C9</f>
        <v>23</v>
      </c>
      <c r="D8" s="44" t="str">
        <f>D9</f>
        <v>-</v>
      </c>
      <c r="E8" s="44" t="str">
        <f>E9</f>
        <v>-</v>
      </c>
      <c r="F8" s="44" t="str">
        <f>F9</f>
        <v>-</v>
      </c>
      <c r="G8" s="428"/>
      <c r="H8" s="428"/>
      <c r="I8" s="428"/>
      <c r="J8" s="428"/>
      <c r="K8" s="428"/>
      <c r="L8" s="428"/>
      <c r="M8" s="424"/>
      <c r="N8" s="424"/>
      <c r="O8" s="424"/>
      <c r="P8" s="424"/>
      <c r="X8" s="341"/>
    </row>
    <row r="9" spans="1:24" s="130" customFormat="1" ht="19.5" customHeight="1" x14ac:dyDescent="0.3">
      <c r="A9" s="425" t="s">
        <v>39</v>
      </c>
      <c r="B9" s="429">
        <f>IF(SUM(C9:F9)=0,"-",SUM(C9:F9))</f>
        <v>23</v>
      </c>
      <c r="C9" s="429">
        <v>23</v>
      </c>
      <c r="D9" s="429" t="s">
        <v>28</v>
      </c>
      <c r="E9" s="429" t="s">
        <v>28</v>
      </c>
      <c r="F9" s="429" t="s">
        <v>28</v>
      </c>
      <c r="G9" s="430"/>
      <c r="H9" s="430"/>
      <c r="I9" s="350"/>
      <c r="J9" s="350"/>
      <c r="K9" s="350"/>
      <c r="L9" s="350"/>
      <c r="M9" s="350"/>
      <c r="N9" s="350"/>
      <c r="O9" s="350"/>
      <c r="P9" s="350"/>
      <c r="Q9" s="170"/>
      <c r="R9" s="170"/>
    </row>
    <row r="10" spans="1:24" s="130" customFormat="1" ht="30" customHeight="1" x14ac:dyDescent="0.3">
      <c r="A10" s="342" t="s">
        <v>44</v>
      </c>
      <c r="B10" s="51">
        <f>B11</f>
        <v>15</v>
      </c>
      <c r="C10" s="51">
        <f>C11</f>
        <v>15</v>
      </c>
      <c r="D10" s="51" t="str">
        <f>D11</f>
        <v>-</v>
      </c>
      <c r="E10" s="51" t="str">
        <f>E11</f>
        <v>-</v>
      </c>
      <c r="F10" s="51" t="str">
        <f>F11</f>
        <v>-</v>
      </c>
      <c r="G10" s="401"/>
      <c r="H10" s="401"/>
      <c r="I10" s="399"/>
      <c r="J10" s="399"/>
      <c r="K10" s="399"/>
      <c r="L10" s="399"/>
      <c r="M10" s="399"/>
      <c r="N10" s="399"/>
      <c r="O10" s="399"/>
      <c r="P10" s="399"/>
      <c r="Q10" s="170"/>
      <c r="R10" s="170"/>
    </row>
    <row r="11" spans="1:24" ht="19.5" customHeight="1" x14ac:dyDescent="0.25">
      <c r="A11" s="425" t="s">
        <v>154</v>
      </c>
      <c r="B11" s="431">
        <v>15</v>
      </c>
      <c r="C11" s="431">
        <v>15</v>
      </c>
      <c r="D11" s="431" t="s">
        <v>28</v>
      </c>
      <c r="E11" s="431" t="s">
        <v>28</v>
      </c>
      <c r="F11" s="431" t="s">
        <v>28</v>
      </c>
      <c r="G11" s="407"/>
      <c r="H11" s="407"/>
      <c r="I11" s="405"/>
      <c r="J11" s="405"/>
      <c r="K11" s="405"/>
      <c r="L11" s="405"/>
      <c r="M11" s="405"/>
      <c r="N11" s="405"/>
      <c r="O11" s="405"/>
      <c r="P11" s="405"/>
    </row>
    <row r="12" spans="1:24" ht="14.5" x14ac:dyDescent="0.25">
      <c r="A12" s="432" t="s">
        <v>146</v>
      </c>
      <c r="B12" s="423"/>
      <c r="C12" s="433"/>
      <c r="D12" s="422"/>
      <c r="E12" s="422"/>
      <c r="F12" s="422"/>
    </row>
    <row r="13" spans="1:24" ht="14.5" x14ac:dyDescent="0.5">
      <c r="A13" s="171" t="s">
        <v>155</v>
      </c>
      <c r="B13" s="434"/>
      <c r="C13" s="434"/>
      <c r="D13" s="434"/>
      <c r="E13" s="434"/>
      <c r="F13" s="434"/>
    </row>
    <row r="14" spans="1:24" ht="14.5" x14ac:dyDescent="0.5">
      <c r="A14" s="427"/>
      <c r="B14" s="424"/>
      <c r="C14" s="424"/>
      <c r="D14" s="424"/>
      <c r="E14" s="424"/>
      <c r="F14" s="424"/>
    </row>
    <row r="15" spans="1:24" ht="14.5" x14ac:dyDescent="0.5">
      <c r="A15" s="398"/>
      <c r="B15" s="427"/>
      <c r="C15" s="427"/>
      <c r="D15" s="427"/>
      <c r="E15" s="427"/>
      <c r="F15" s="427"/>
    </row>
    <row r="16" spans="1:24" ht="14.5" x14ac:dyDescent="0.5">
      <c r="A16" s="435"/>
      <c r="B16" s="428"/>
      <c r="C16" s="428"/>
      <c r="D16" s="428"/>
      <c r="E16" s="428"/>
      <c r="F16" s="428"/>
    </row>
    <row r="17" spans="1:6" ht="14.5" x14ac:dyDescent="0.25">
      <c r="A17" s="432"/>
      <c r="B17" s="350"/>
      <c r="C17" s="436"/>
      <c r="D17" s="430"/>
      <c r="E17" s="430"/>
      <c r="F17" s="430"/>
    </row>
    <row r="18" spans="1:6" ht="13" x14ac:dyDescent="0.25">
      <c r="A18" s="402"/>
      <c r="B18" s="399"/>
      <c r="C18" s="400"/>
      <c r="D18" s="401"/>
      <c r="E18" s="401"/>
      <c r="F18" s="401"/>
    </row>
    <row r="19" spans="1:6" x14ac:dyDescent="0.25">
      <c r="A19" s="404"/>
      <c r="B19" s="405"/>
      <c r="C19" s="406"/>
      <c r="D19" s="407"/>
      <c r="E19" s="407"/>
      <c r="F19" s="407"/>
    </row>
  </sheetData>
  <mergeCells count="5">
    <mergeCell ref="I1:J1"/>
    <mergeCell ref="A2:A3"/>
    <mergeCell ref="B2:F2"/>
    <mergeCell ref="I2:M2"/>
    <mergeCell ref="N2:P2"/>
  </mergeCells>
  <phoneticPr fontId="4"/>
  <pageMargins left="0.78740157480314965" right="0.78740157480314965" top="0.78740157480314965" bottom="0.78740157480314965" header="0" footer="0"/>
  <pageSetup paperSize="9" orientation="landscape" r:id="rId1"/>
  <headerFooter alignWithMargins="0"/>
  <rowBreaks count="6" manualBreakCount="6">
    <brk id="17" min="62307" max="18" man="1"/>
    <brk id="21" min="52197" max="22" man="1"/>
    <brk id="25" min="24151" max="26" man="1"/>
    <brk id="5103" min="24" max="22535" man="1"/>
    <brk id="15299" min="20" max="33747" man="1"/>
    <brk id="25487" min="16" max="439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28-1</vt:lpstr>
      <vt:lpstr>28-2</vt:lpstr>
      <vt:lpstr>29-1</vt:lpstr>
      <vt:lpstr>29-2</vt:lpstr>
      <vt:lpstr>30</vt:lpstr>
      <vt:lpstr>31</vt:lpstr>
      <vt:lpstr>32</vt:lpstr>
      <vt:lpstr>33 -1</vt:lpstr>
      <vt:lpstr>33-2</vt:lpstr>
      <vt:lpstr>'28-1'!Print_Area</vt:lpstr>
      <vt:lpstr>'28-2'!Print_Area</vt:lpstr>
      <vt:lpstr>'29-1'!Print_Area</vt:lpstr>
      <vt:lpstr>'30'!Print_Area</vt:lpstr>
      <vt:lpstr>'31'!Print_Area</vt:lpstr>
      <vt:lpstr>'32'!Print_Area</vt:lpstr>
      <vt:lpstr>'33 -1'!Print_Area</vt:lpstr>
      <vt:lpstr>'33-2'!Print_Area</vt:lpstr>
      <vt:lpstr>'32'!Print_Titles</vt:lpstr>
      <vt:lpstr>'33 -1'!Print_Titles</vt:lpstr>
      <vt:lpstr>'33-2'!Print_Titles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藤井＿希</dc:creator>
  <cp:lastModifiedBy>藤井＿希</cp:lastModifiedBy>
  <dcterms:created xsi:type="dcterms:W3CDTF">2024-01-04T07:17:40Z</dcterms:created>
  <dcterms:modified xsi:type="dcterms:W3CDTF">2024-01-04T07:19:20Z</dcterms:modified>
</cp:coreProperties>
</file>