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8年度年報\"/>
    </mc:Choice>
  </mc:AlternateContent>
  <bookViews>
    <workbookView xWindow="0" yWindow="0" windowWidth="19200" windowHeight="6970"/>
  </bookViews>
  <sheets>
    <sheet name="24" sheetId="1" r:id="rId1"/>
    <sheet name="25-1" sheetId="2" r:id="rId2"/>
    <sheet name="25-2" sheetId="3" r:id="rId3"/>
    <sheet name="26-1" sheetId="4" r:id="rId4"/>
    <sheet name="26-2" sheetId="5" r:id="rId5"/>
    <sheet name="26-3" sheetId="6" r:id="rId6"/>
    <sheet name="27-1" sheetId="7" r:id="rId7"/>
    <sheet name="27-2" sheetId="8" r:id="rId8"/>
  </sheets>
  <externalReferences>
    <externalReference r:id="rId9"/>
  </externalReferences>
  <definedNames>
    <definedName name="_xlnm.Print_Area" localSheetId="0">'24'!$A$1:$R$125</definedName>
    <definedName name="_xlnm.Print_Area" localSheetId="1">'25-1'!$A$1:$AI$36</definedName>
    <definedName name="_xlnm.Print_Area" localSheetId="2">'25-2'!$A$1:$AI$34</definedName>
    <definedName name="_xlnm.Print_Area" localSheetId="3">'26-1'!$A$1:$X$30</definedName>
    <definedName name="_xlnm.Print_Area" localSheetId="4">'26-2'!$A$1:$AS$32</definedName>
    <definedName name="_xlnm.Print_Area" localSheetId="5">'26-3'!$A$1:$W$32</definedName>
    <definedName name="_xlnm.Print_Area" localSheetId="6">'27-1'!$A$1:$Q$66</definedName>
    <definedName name="_xlnm.Print_Area" localSheetId="7">'27-2'!$A$1:$K$15</definedName>
    <definedName name="_xlnm.Print_Area">#REF!</definedName>
    <definedName name="_xlnm.Print_Titles" localSheetId="0">'24'!$1:$4</definedName>
    <definedName name="_xlnm.Print_Titles" localSheetId="1">'25-1'!$1:$4</definedName>
    <definedName name="_xlnm.Print_Titles" localSheetId="2">'25-2'!$1:$5</definedName>
    <definedName name="_xlnm.Print_Titles" localSheetId="3">'26-1'!$1:$4</definedName>
    <definedName name="_xlnm.Print_Titles" localSheetId="4">'26-2'!$1:$4</definedName>
    <definedName name="_xlnm.Print_Titles" localSheetId="5">'26-3'!$1:$4</definedName>
    <definedName name="_xlnm.Print_Titles" localSheetId="6">'27-1'!$A:$A,'27-1'!$1:$3</definedName>
    <definedName name="_xlnm.Print_Titles" localSheetId="7">'27-2'!$A:$A,'27-2'!#REF!</definedName>
    <definedName name="_xlnm.Print_Titles">#N/A</definedName>
    <definedName name="Z_36F26E63_31A9_11D6_8C85_0000F447C8FF_.wvu.PrintArea" localSheetId="0" hidden="1">'24'!$A$1:$Y$100</definedName>
    <definedName name="Z_36F26E63_31A9_11D6_8C85_0000F447C8FF_.wvu.PrintArea" localSheetId="6" hidden="1">'27-1'!$A$1:$M$11</definedName>
    <definedName name="Z_36F26E63_31A9_11D6_8C85_0000F447C8FF_.wvu.PrintArea" localSheetId="7" hidden="1">'27-2'!#REF!</definedName>
    <definedName name="Z_8B4C5619_54EF_4E9D_AF19_AC3668C76619_.wvu.PrintArea" localSheetId="0" hidden="1">'24'!$A$1:$R$122</definedName>
    <definedName name="Z_8B4C5619_54EF_4E9D_AF19_AC3668C76619_.wvu.PrintArea" localSheetId="1" hidden="1">'25-1'!$A$1:$AI$35</definedName>
    <definedName name="Z_8B4C5619_54EF_4E9D_AF19_AC3668C76619_.wvu.PrintArea" localSheetId="2" hidden="1">'25-2'!$A$1:$AE$33</definedName>
    <definedName name="Z_8B4C5619_54EF_4E9D_AF19_AC3668C76619_.wvu.PrintArea" localSheetId="3" hidden="1">'26-1'!$A$1:$X$30</definedName>
    <definedName name="Z_8B4C5619_54EF_4E9D_AF19_AC3668C76619_.wvu.PrintArea" localSheetId="4" hidden="1">'26-2'!$A$1:$W$31</definedName>
    <definedName name="Z_8B4C5619_54EF_4E9D_AF19_AC3668C76619_.wvu.PrintArea" localSheetId="5" hidden="1">'26-3'!$A$1:$W$30</definedName>
    <definedName name="Z_8B4C5619_54EF_4E9D_AF19_AC3668C76619_.wvu.PrintArea" localSheetId="6" hidden="1">'27-1'!$A$1:$V$50</definedName>
    <definedName name="Z_8B4C5619_54EF_4E9D_AF19_AC3668C76619_.wvu.PrintArea" localSheetId="7" hidden="1">'27-2'!#REF!</definedName>
    <definedName name="Z_8B4C5619_54EF_4E9D_AF19_AC3668C76619_.wvu.PrintTitles" localSheetId="0" hidden="1">'24'!$1:$4</definedName>
    <definedName name="Z_8B4C5619_54EF_4E9D_AF19_AC3668C76619_.wvu.PrintTitles" localSheetId="1" hidden="1">'25-1'!$1:$4</definedName>
    <definedName name="Z_8B4C5619_54EF_4E9D_AF19_AC3668C76619_.wvu.PrintTitles" localSheetId="2" hidden="1">'25-2'!$1:$5</definedName>
    <definedName name="Z_8B4C5619_54EF_4E9D_AF19_AC3668C76619_.wvu.PrintTitles" localSheetId="3" hidden="1">'26-1'!$1:$4</definedName>
    <definedName name="Z_8B4C5619_54EF_4E9D_AF19_AC3668C76619_.wvu.PrintTitles" localSheetId="4" hidden="1">'26-2'!$1:$4</definedName>
    <definedName name="Z_8B4C5619_54EF_4E9D_AF19_AC3668C76619_.wvu.PrintTitles" localSheetId="5" hidden="1">'26-3'!$1:$4</definedName>
    <definedName name="Z_8B4C5619_54EF_4E9D_AF19_AC3668C76619_.wvu.PrintTitles" localSheetId="6" hidden="1">'27-1'!$A:$A,'27-1'!$1:$3</definedName>
    <definedName name="Z_8B4C5619_54EF_4E9D_AF19_AC3668C76619_.wvu.PrintTitles" localSheetId="7" hidden="1">'27-2'!$A:$A,'27-2'!#REF!</definedName>
    <definedName name="Z_A7DD4900_348E_11D6_BB3F_0000F442E53A_.wvu.PrintArea" localSheetId="0" hidden="1">'24'!$A$1:$Y$100</definedName>
    <definedName name="Z_A7DD4900_348E_11D6_BB3F_0000F442E53A_.wvu.PrintArea" localSheetId="6" hidden="1">'27-1'!$A$1:$M$11</definedName>
    <definedName name="Z_A7DD4900_348E_11D6_BB3F_0000F442E53A_.wvu.PrintArea" localSheetId="7" hidden="1">'27-2'!#REF!</definedName>
    <definedName name="橋本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8" l="1"/>
  <c r="C10" i="8" s="1"/>
  <c r="B11" i="8"/>
  <c r="K10" i="8"/>
  <c r="J10" i="8"/>
  <c r="I10" i="8"/>
  <c r="H10" i="8"/>
  <c r="G10" i="8"/>
  <c r="F10" i="8"/>
  <c r="E10" i="8"/>
  <c r="D10" i="8"/>
  <c r="B10" i="8"/>
  <c r="C9" i="8"/>
  <c r="C8" i="8" s="1"/>
  <c r="B9" i="8"/>
  <c r="K8" i="8"/>
  <c r="J8" i="8"/>
  <c r="I8" i="8"/>
  <c r="H8" i="8"/>
  <c r="G8" i="8"/>
  <c r="F8" i="8"/>
  <c r="E8" i="8"/>
  <c r="D8" i="8"/>
  <c r="B8" i="8"/>
  <c r="C6" i="8"/>
  <c r="C5" i="8" s="1"/>
  <c r="B6" i="8"/>
  <c r="K5" i="8"/>
  <c r="J5" i="8"/>
  <c r="I5" i="8"/>
  <c r="H5" i="8"/>
  <c r="G5" i="8"/>
  <c r="F5" i="8"/>
  <c r="E5" i="8"/>
  <c r="D5" i="8"/>
  <c r="B5" i="8"/>
  <c r="I60" i="7"/>
  <c r="H60" i="7"/>
  <c r="G60" i="7"/>
  <c r="F60" i="7"/>
  <c r="E60" i="7"/>
  <c r="D60" i="7"/>
  <c r="C60" i="7"/>
  <c r="B60" i="7"/>
  <c r="I58" i="7"/>
  <c r="H58" i="7"/>
  <c r="G58" i="7"/>
  <c r="F58" i="7"/>
  <c r="E58" i="7"/>
  <c r="D58" i="7"/>
  <c r="C58" i="7"/>
  <c r="B58" i="7"/>
  <c r="I55" i="7"/>
  <c r="H55" i="7"/>
  <c r="G55" i="7"/>
  <c r="F55" i="7"/>
  <c r="E55" i="7"/>
  <c r="D55" i="7"/>
  <c r="C55" i="7"/>
  <c r="B55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C27" i="6"/>
  <c r="B27" i="6"/>
  <c r="C26" i="6"/>
  <c r="B26" i="6"/>
  <c r="C25" i="6"/>
  <c r="C24" i="6" s="1"/>
  <c r="C23" i="6" s="1"/>
  <c r="B25" i="6"/>
  <c r="W24" i="6"/>
  <c r="V24" i="6"/>
  <c r="V23" i="6" s="1"/>
  <c r="U24" i="6"/>
  <c r="T24" i="6"/>
  <c r="S24" i="6"/>
  <c r="R24" i="6"/>
  <c r="R23" i="6" s="1"/>
  <c r="Q24" i="6"/>
  <c r="Q23" i="6" s="1"/>
  <c r="P24" i="6"/>
  <c r="O24" i="6"/>
  <c r="N24" i="6"/>
  <c r="N23" i="6" s="1"/>
  <c r="M24" i="6"/>
  <c r="L24" i="6"/>
  <c r="K24" i="6"/>
  <c r="J24" i="6"/>
  <c r="J23" i="6" s="1"/>
  <c r="I24" i="6"/>
  <c r="I23" i="6" s="1"/>
  <c r="H24" i="6"/>
  <c r="G24" i="6"/>
  <c r="F24" i="6"/>
  <c r="F23" i="6" s="1"/>
  <c r="E24" i="6"/>
  <c r="D24" i="6"/>
  <c r="B24" i="6"/>
  <c r="B23" i="6" s="1"/>
  <c r="W23" i="6"/>
  <c r="U23" i="6"/>
  <c r="T23" i="6"/>
  <c r="S23" i="6"/>
  <c r="P23" i="6"/>
  <c r="O23" i="6"/>
  <c r="M23" i="6"/>
  <c r="L23" i="6"/>
  <c r="K23" i="6"/>
  <c r="H23" i="6"/>
  <c r="G23" i="6"/>
  <c r="E23" i="6"/>
  <c r="D23" i="6"/>
  <c r="C22" i="6"/>
  <c r="B22" i="6"/>
  <c r="C21" i="6"/>
  <c r="C18" i="6" s="1"/>
  <c r="C17" i="6" s="1"/>
  <c r="B21" i="6"/>
  <c r="C20" i="6"/>
  <c r="B20" i="6"/>
  <c r="B18" i="6" s="1"/>
  <c r="B17" i="6" s="1"/>
  <c r="C19" i="6"/>
  <c r="B19" i="6"/>
  <c r="W18" i="6"/>
  <c r="V18" i="6"/>
  <c r="V17" i="6" s="1"/>
  <c r="U18" i="6"/>
  <c r="U17" i="6" s="1"/>
  <c r="T18" i="6"/>
  <c r="S18" i="6"/>
  <c r="R18" i="6"/>
  <c r="R17" i="6" s="1"/>
  <c r="Q18" i="6"/>
  <c r="P18" i="6"/>
  <c r="O18" i="6"/>
  <c r="N18" i="6"/>
  <c r="N17" i="6" s="1"/>
  <c r="M18" i="6"/>
  <c r="M17" i="6" s="1"/>
  <c r="L18" i="6"/>
  <c r="K18" i="6"/>
  <c r="J18" i="6"/>
  <c r="J17" i="6" s="1"/>
  <c r="I18" i="6"/>
  <c r="H18" i="6"/>
  <c r="G18" i="6"/>
  <c r="F18" i="6"/>
  <c r="F17" i="6" s="1"/>
  <c r="E18" i="6"/>
  <c r="E17" i="6" s="1"/>
  <c r="D18" i="6"/>
  <c r="W17" i="6"/>
  <c r="T17" i="6"/>
  <c r="S17" i="6"/>
  <c r="Q17" i="6"/>
  <c r="P17" i="6"/>
  <c r="O17" i="6"/>
  <c r="L17" i="6"/>
  <c r="K17" i="6"/>
  <c r="I17" i="6"/>
  <c r="H17" i="6"/>
  <c r="G17" i="6"/>
  <c r="D17" i="6"/>
  <c r="W7" i="6"/>
  <c r="V7" i="6"/>
  <c r="V6" i="6" s="1"/>
  <c r="U7" i="6"/>
  <c r="T7" i="6"/>
  <c r="S7" i="6"/>
  <c r="R7" i="6"/>
  <c r="R6" i="6" s="1"/>
  <c r="Q7" i="6"/>
  <c r="Q6" i="6" s="1"/>
  <c r="P7" i="6"/>
  <c r="O7" i="6"/>
  <c r="N7" i="6"/>
  <c r="N6" i="6" s="1"/>
  <c r="M7" i="6"/>
  <c r="L7" i="6"/>
  <c r="K7" i="6"/>
  <c r="J7" i="6"/>
  <c r="J6" i="6" s="1"/>
  <c r="I7" i="6"/>
  <c r="I6" i="6" s="1"/>
  <c r="H7" i="6"/>
  <c r="G7" i="6"/>
  <c r="F7" i="6"/>
  <c r="F6" i="6" s="1"/>
  <c r="E7" i="6"/>
  <c r="D7" i="6"/>
  <c r="C7" i="6"/>
  <c r="B7" i="6"/>
  <c r="B6" i="6" s="1"/>
  <c r="W6" i="6"/>
  <c r="U6" i="6"/>
  <c r="T6" i="6"/>
  <c r="S6" i="6"/>
  <c r="P6" i="6"/>
  <c r="O6" i="6"/>
  <c r="M6" i="6"/>
  <c r="L6" i="6"/>
  <c r="K6" i="6"/>
  <c r="H6" i="6"/>
  <c r="G6" i="6"/>
  <c r="E6" i="6"/>
  <c r="D6" i="6"/>
  <c r="C6" i="6"/>
  <c r="D29" i="5"/>
  <c r="B29" i="5"/>
  <c r="D28" i="5"/>
  <c r="B28" i="5"/>
  <c r="D27" i="5"/>
  <c r="B27" i="5"/>
  <c r="E26" i="5"/>
  <c r="D26" i="5"/>
  <c r="D25" i="5" s="1"/>
  <c r="D24" i="5" s="1"/>
  <c r="C26" i="5"/>
  <c r="B26" i="5"/>
  <c r="AS25" i="5"/>
  <c r="AS24" i="5" s="1"/>
  <c r="AR25" i="5"/>
  <c r="AQ25" i="5"/>
  <c r="AQ24" i="5" s="1"/>
  <c r="AP25" i="5"/>
  <c r="AP24" i="5" s="1"/>
  <c r="AO25" i="5"/>
  <c r="AN25" i="5"/>
  <c r="AN24" i="5" s="1"/>
  <c r="AM25" i="5"/>
  <c r="AL25" i="5"/>
  <c r="AK25" i="5"/>
  <c r="AK24" i="5" s="1"/>
  <c r="AJ25" i="5"/>
  <c r="AI25" i="5"/>
  <c r="AI24" i="5" s="1"/>
  <c r="AH25" i="5"/>
  <c r="AH24" i="5" s="1"/>
  <c r="AG25" i="5"/>
  <c r="AF25" i="5"/>
  <c r="AF24" i="5" s="1"/>
  <c r="AE25" i="5"/>
  <c r="AD25" i="5"/>
  <c r="AC25" i="5"/>
  <c r="AC24" i="5" s="1"/>
  <c r="AB25" i="5"/>
  <c r="AA25" i="5"/>
  <c r="AA24" i="5" s="1"/>
  <c r="Z25" i="5"/>
  <c r="Z24" i="5" s="1"/>
  <c r="Y25" i="5"/>
  <c r="X25" i="5"/>
  <c r="X24" i="5" s="1"/>
  <c r="W25" i="5"/>
  <c r="V25" i="5"/>
  <c r="U25" i="5"/>
  <c r="U24" i="5" s="1"/>
  <c r="T25" i="5"/>
  <c r="S25" i="5"/>
  <c r="S24" i="5" s="1"/>
  <c r="R25" i="5"/>
  <c r="R24" i="5" s="1"/>
  <c r="Q25" i="5"/>
  <c r="P25" i="5"/>
  <c r="P24" i="5" s="1"/>
  <c r="O25" i="5"/>
  <c r="N25" i="5"/>
  <c r="M25" i="5"/>
  <c r="M24" i="5" s="1"/>
  <c r="L25" i="5"/>
  <c r="K25" i="5"/>
  <c r="K24" i="5" s="1"/>
  <c r="J25" i="5"/>
  <c r="J24" i="5" s="1"/>
  <c r="I25" i="5"/>
  <c r="H25" i="5"/>
  <c r="H24" i="5" s="1"/>
  <c r="G25" i="5"/>
  <c r="F25" i="5"/>
  <c r="E25" i="5"/>
  <c r="E24" i="5" s="1"/>
  <c r="C25" i="5"/>
  <c r="C24" i="5" s="1"/>
  <c r="B25" i="5"/>
  <c r="B24" i="5" s="1"/>
  <c r="AR24" i="5"/>
  <c r="AO24" i="5"/>
  <c r="AM24" i="5"/>
  <c r="AL24" i="5"/>
  <c r="AJ24" i="5"/>
  <c r="AG24" i="5"/>
  <c r="AE24" i="5"/>
  <c r="AD24" i="5"/>
  <c r="AB24" i="5"/>
  <c r="Y24" i="5"/>
  <c r="W24" i="5"/>
  <c r="V24" i="5"/>
  <c r="T24" i="5"/>
  <c r="Q24" i="5"/>
  <c r="O24" i="5"/>
  <c r="N24" i="5"/>
  <c r="L24" i="5"/>
  <c r="I24" i="5"/>
  <c r="G24" i="5"/>
  <c r="F24" i="5"/>
  <c r="E23" i="5"/>
  <c r="D23" i="5"/>
  <c r="C23" i="5"/>
  <c r="B23" i="5"/>
  <c r="E22" i="5"/>
  <c r="D22" i="5"/>
  <c r="C22" i="5"/>
  <c r="B22" i="5"/>
  <c r="E21" i="5"/>
  <c r="D21" i="5"/>
  <c r="C21" i="5"/>
  <c r="B21" i="5"/>
  <c r="B19" i="5" s="1"/>
  <c r="B18" i="5" s="1"/>
  <c r="E20" i="5"/>
  <c r="D20" i="5"/>
  <c r="D19" i="5" s="1"/>
  <c r="D18" i="5" s="1"/>
  <c r="C20" i="5"/>
  <c r="B20" i="5"/>
  <c r="AS19" i="5"/>
  <c r="AS18" i="5" s="1"/>
  <c r="AR19" i="5"/>
  <c r="AQ19" i="5"/>
  <c r="AQ18" i="5" s="1"/>
  <c r="AP19" i="5"/>
  <c r="AP18" i="5" s="1"/>
  <c r="AO19" i="5"/>
  <c r="AN19" i="5"/>
  <c r="AN18" i="5" s="1"/>
  <c r="AM19" i="5"/>
  <c r="AL19" i="5"/>
  <c r="AK19" i="5"/>
  <c r="AK18" i="5" s="1"/>
  <c r="AJ19" i="5"/>
  <c r="AI19" i="5"/>
  <c r="AI18" i="5" s="1"/>
  <c r="AH19" i="5"/>
  <c r="AH18" i="5" s="1"/>
  <c r="AG19" i="5"/>
  <c r="AF19" i="5"/>
  <c r="AF18" i="5" s="1"/>
  <c r="AE19" i="5"/>
  <c r="AD19" i="5"/>
  <c r="AC19" i="5"/>
  <c r="AC18" i="5" s="1"/>
  <c r="AB19" i="5"/>
  <c r="AA19" i="5"/>
  <c r="AA18" i="5" s="1"/>
  <c r="Z19" i="5"/>
  <c r="Z18" i="5" s="1"/>
  <c r="Y19" i="5"/>
  <c r="X19" i="5"/>
  <c r="X18" i="5" s="1"/>
  <c r="W19" i="5"/>
  <c r="V19" i="5"/>
  <c r="U19" i="5"/>
  <c r="U18" i="5" s="1"/>
  <c r="T19" i="5"/>
  <c r="S19" i="5"/>
  <c r="S18" i="5" s="1"/>
  <c r="R19" i="5"/>
  <c r="R18" i="5" s="1"/>
  <c r="Q19" i="5"/>
  <c r="P19" i="5"/>
  <c r="P18" i="5" s="1"/>
  <c r="O19" i="5"/>
  <c r="N19" i="5"/>
  <c r="M19" i="5"/>
  <c r="M18" i="5" s="1"/>
  <c r="L19" i="5"/>
  <c r="K19" i="5"/>
  <c r="K18" i="5" s="1"/>
  <c r="J19" i="5"/>
  <c r="J18" i="5" s="1"/>
  <c r="I19" i="5"/>
  <c r="H19" i="5"/>
  <c r="H18" i="5" s="1"/>
  <c r="G19" i="5"/>
  <c r="F19" i="5"/>
  <c r="E19" i="5"/>
  <c r="E18" i="5" s="1"/>
  <c r="C19" i="5"/>
  <c r="C18" i="5" s="1"/>
  <c r="AR18" i="5"/>
  <c r="AO18" i="5"/>
  <c r="AM18" i="5"/>
  <c r="AL18" i="5"/>
  <c r="AJ18" i="5"/>
  <c r="AG18" i="5"/>
  <c r="AE18" i="5"/>
  <c r="AD18" i="5"/>
  <c r="AB18" i="5"/>
  <c r="Y18" i="5"/>
  <c r="W18" i="5"/>
  <c r="V18" i="5"/>
  <c r="T18" i="5"/>
  <c r="Q18" i="5"/>
  <c r="O18" i="5"/>
  <c r="N18" i="5"/>
  <c r="L18" i="5"/>
  <c r="I18" i="5"/>
  <c r="G18" i="5"/>
  <c r="F18" i="5"/>
  <c r="AS8" i="5"/>
  <c r="AS7" i="5" s="1"/>
  <c r="AR8" i="5"/>
  <c r="AQ8" i="5"/>
  <c r="AQ7" i="5" s="1"/>
  <c r="AP8" i="5"/>
  <c r="AP7" i="5" s="1"/>
  <c r="AO8" i="5"/>
  <c r="AN8" i="5"/>
  <c r="AN7" i="5" s="1"/>
  <c r="AM8" i="5"/>
  <c r="AL8" i="5"/>
  <c r="AK8" i="5"/>
  <c r="AK7" i="5" s="1"/>
  <c r="AJ8" i="5"/>
  <c r="AI8" i="5"/>
  <c r="AI7" i="5" s="1"/>
  <c r="AH8" i="5"/>
  <c r="AH7" i="5" s="1"/>
  <c r="AG8" i="5"/>
  <c r="AF8" i="5"/>
  <c r="AF7" i="5" s="1"/>
  <c r="AE8" i="5"/>
  <c r="AD8" i="5"/>
  <c r="AC8" i="5"/>
  <c r="AC7" i="5" s="1"/>
  <c r="AB8" i="5"/>
  <c r="AA8" i="5"/>
  <c r="AA7" i="5" s="1"/>
  <c r="Z8" i="5"/>
  <c r="Z7" i="5" s="1"/>
  <c r="Y8" i="5"/>
  <c r="X8" i="5"/>
  <c r="X7" i="5" s="1"/>
  <c r="W8" i="5"/>
  <c r="V8" i="5"/>
  <c r="U8" i="5"/>
  <c r="U7" i="5" s="1"/>
  <c r="T8" i="5"/>
  <c r="S8" i="5"/>
  <c r="S7" i="5" s="1"/>
  <c r="R8" i="5"/>
  <c r="R7" i="5" s="1"/>
  <c r="Q8" i="5"/>
  <c r="P8" i="5"/>
  <c r="P7" i="5" s="1"/>
  <c r="O8" i="5"/>
  <c r="N8" i="5"/>
  <c r="M8" i="5"/>
  <c r="M7" i="5" s="1"/>
  <c r="L8" i="5"/>
  <c r="K8" i="5"/>
  <c r="K7" i="5" s="1"/>
  <c r="J8" i="5"/>
  <c r="J7" i="5" s="1"/>
  <c r="I8" i="5"/>
  <c r="H8" i="5"/>
  <c r="H7" i="5" s="1"/>
  <c r="G8" i="5"/>
  <c r="F8" i="5"/>
  <c r="E8" i="5"/>
  <c r="E7" i="5" s="1"/>
  <c r="D8" i="5"/>
  <c r="C8" i="5"/>
  <c r="C7" i="5" s="1"/>
  <c r="B8" i="5"/>
  <c r="B7" i="5" s="1"/>
  <c r="AR7" i="5"/>
  <c r="AO7" i="5"/>
  <c r="AM7" i="5"/>
  <c r="AL7" i="5"/>
  <c r="AJ7" i="5"/>
  <c r="AG7" i="5"/>
  <c r="AE7" i="5"/>
  <c r="AD7" i="5"/>
  <c r="AB7" i="5"/>
  <c r="Y7" i="5"/>
  <c r="W7" i="5"/>
  <c r="V7" i="5"/>
  <c r="T7" i="5"/>
  <c r="Q7" i="5"/>
  <c r="O7" i="5"/>
  <c r="N7" i="5"/>
  <c r="L7" i="5"/>
  <c r="I7" i="5"/>
  <c r="G7" i="5"/>
  <c r="F7" i="5"/>
  <c r="D7" i="5"/>
  <c r="D28" i="4"/>
  <c r="C28" i="4"/>
  <c r="D27" i="4"/>
  <c r="C27" i="4"/>
  <c r="D26" i="4"/>
  <c r="C26" i="4"/>
  <c r="D25" i="4"/>
  <c r="C25" i="4"/>
  <c r="C24" i="4" s="1"/>
  <c r="C23" i="4" s="1"/>
  <c r="X24" i="4"/>
  <c r="X23" i="4" s="1"/>
  <c r="W24" i="4"/>
  <c r="V24" i="4"/>
  <c r="V23" i="4" s="1"/>
  <c r="U24" i="4"/>
  <c r="U23" i="4" s="1"/>
  <c r="T24" i="4"/>
  <c r="S24" i="4"/>
  <c r="R24" i="4"/>
  <c r="Q24" i="4"/>
  <c r="Q23" i="4" s="1"/>
  <c r="P24" i="4"/>
  <c r="P23" i="4" s="1"/>
  <c r="O24" i="4"/>
  <c r="N24" i="4"/>
  <c r="N23" i="4" s="1"/>
  <c r="M24" i="4"/>
  <c r="M23" i="4" s="1"/>
  <c r="L24" i="4"/>
  <c r="K24" i="4"/>
  <c r="J24" i="4"/>
  <c r="I24" i="4"/>
  <c r="I23" i="4" s="1"/>
  <c r="H24" i="4"/>
  <c r="H23" i="4" s="1"/>
  <c r="G24" i="4"/>
  <c r="F24" i="4"/>
  <c r="F23" i="4" s="1"/>
  <c r="E24" i="4"/>
  <c r="E23" i="4" s="1"/>
  <c r="B24" i="4"/>
  <c r="W23" i="4"/>
  <c r="T23" i="4"/>
  <c r="S23" i="4"/>
  <c r="R23" i="4"/>
  <c r="O23" i="4"/>
  <c r="L23" i="4"/>
  <c r="K23" i="4"/>
  <c r="J23" i="4"/>
  <c r="G23" i="4"/>
  <c r="B23" i="4"/>
  <c r="C22" i="4"/>
  <c r="D21" i="4"/>
  <c r="C21" i="4"/>
  <c r="D20" i="4"/>
  <c r="C20" i="4"/>
  <c r="D19" i="4"/>
  <c r="C19" i="4"/>
  <c r="X18" i="4"/>
  <c r="W18" i="4"/>
  <c r="W17" i="4" s="1"/>
  <c r="V18" i="4"/>
  <c r="V17" i="4" s="1"/>
  <c r="U18" i="4"/>
  <c r="T18" i="4"/>
  <c r="T17" i="4" s="1"/>
  <c r="S18" i="4"/>
  <c r="S17" i="4" s="1"/>
  <c r="R18" i="4"/>
  <c r="Q18" i="4"/>
  <c r="P18" i="4"/>
  <c r="O18" i="4"/>
  <c r="O17" i="4" s="1"/>
  <c r="N18" i="4"/>
  <c r="N17" i="4" s="1"/>
  <c r="M18" i="4"/>
  <c r="L18" i="4"/>
  <c r="L17" i="4" s="1"/>
  <c r="K18" i="4"/>
  <c r="K17" i="4" s="1"/>
  <c r="J18" i="4"/>
  <c r="I18" i="4"/>
  <c r="H18" i="4"/>
  <c r="G18" i="4"/>
  <c r="G17" i="4" s="1"/>
  <c r="F18" i="4"/>
  <c r="E18" i="4"/>
  <c r="C18" i="4"/>
  <c r="C17" i="4" s="1"/>
  <c r="B18" i="4"/>
  <c r="X17" i="4"/>
  <c r="U17" i="4"/>
  <c r="R17" i="4"/>
  <c r="D22" i="4" s="1"/>
  <c r="Q17" i="4"/>
  <c r="P17" i="4"/>
  <c r="M17" i="4"/>
  <c r="J17" i="4"/>
  <c r="I17" i="4"/>
  <c r="H17" i="4"/>
  <c r="E17" i="4"/>
  <c r="B17" i="4"/>
  <c r="X7" i="4"/>
  <c r="W7" i="4"/>
  <c r="V7" i="4"/>
  <c r="U7" i="4"/>
  <c r="U6" i="4" s="1"/>
  <c r="T7" i="4"/>
  <c r="T6" i="4" s="1"/>
  <c r="S7" i="4"/>
  <c r="R7" i="4"/>
  <c r="R6" i="4" s="1"/>
  <c r="Q7" i="4"/>
  <c r="Q6" i="4" s="1"/>
  <c r="P7" i="4"/>
  <c r="O7" i="4"/>
  <c r="N7" i="4"/>
  <c r="M7" i="4"/>
  <c r="M6" i="4" s="1"/>
  <c r="L7" i="4"/>
  <c r="L6" i="4" s="1"/>
  <c r="K7" i="4"/>
  <c r="J7" i="4"/>
  <c r="J6" i="4" s="1"/>
  <c r="I7" i="4"/>
  <c r="I6" i="4" s="1"/>
  <c r="H7" i="4"/>
  <c r="G7" i="4"/>
  <c r="F7" i="4"/>
  <c r="E7" i="4"/>
  <c r="E6" i="4" s="1"/>
  <c r="D7" i="4"/>
  <c r="D6" i="4" s="1"/>
  <c r="C7" i="4"/>
  <c r="B7" i="4"/>
  <c r="B6" i="4" s="1"/>
  <c r="X6" i="4"/>
  <c r="W6" i="4"/>
  <c r="V6" i="4"/>
  <c r="S6" i="4"/>
  <c r="P6" i="4"/>
  <c r="O6" i="4"/>
  <c r="N6" i="4"/>
  <c r="K6" i="4"/>
  <c r="H6" i="4"/>
  <c r="G6" i="4"/>
  <c r="F6" i="4"/>
  <c r="C6" i="4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C25" i="3"/>
  <c r="B25" i="3"/>
  <c r="C24" i="3"/>
  <c r="B24" i="3"/>
  <c r="C23" i="3"/>
  <c r="B23" i="3"/>
  <c r="C22" i="3"/>
  <c r="B22" i="3"/>
  <c r="AI21" i="3"/>
  <c r="AI20" i="3" s="1"/>
  <c r="AH21" i="3"/>
  <c r="AG21" i="3"/>
  <c r="AF21" i="3"/>
  <c r="AF20" i="3" s="1"/>
  <c r="AE21" i="3"/>
  <c r="AE20" i="3" s="1"/>
  <c r="AD21" i="3"/>
  <c r="AC21" i="3"/>
  <c r="AC20" i="3" s="1"/>
  <c r="AB21" i="3"/>
  <c r="AB20" i="3" s="1"/>
  <c r="AA21" i="3"/>
  <c r="AA20" i="3" s="1"/>
  <c r="Z21" i="3"/>
  <c r="Y21" i="3"/>
  <c r="X21" i="3"/>
  <c r="X20" i="3" s="1"/>
  <c r="W21" i="3"/>
  <c r="W20" i="3" s="1"/>
  <c r="V21" i="3"/>
  <c r="U21" i="3"/>
  <c r="U20" i="3" s="1"/>
  <c r="T21" i="3"/>
  <c r="T20" i="3" s="1"/>
  <c r="S21" i="3"/>
  <c r="S20" i="3" s="1"/>
  <c r="R21" i="3"/>
  <c r="Q21" i="3"/>
  <c r="P21" i="3"/>
  <c r="P20" i="3" s="1"/>
  <c r="O21" i="3"/>
  <c r="O20" i="3" s="1"/>
  <c r="N21" i="3"/>
  <c r="M21" i="3"/>
  <c r="M20" i="3" s="1"/>
  <c r="L21" i="3"/>
  <c r="L20" i="3" s="1"/>
  <c r="K21" i="3"/>
  <c r="K20" i="3" s="1"/>
  <c r="J21" i="3"/>
  <c r="I21" i="3"/>
  <c r="H21" i="3"/>
  <c r="H20" i="3" s="1"/>
  <c r="G21" i="3"/>
  <c r="G20" i="3" s="1"/>
  <c r="F21" i="3"/>
  <c r="E21" i="3"/>
  <c r="C21" i="3" s="1"/>
  <c r="C20" i="3" s="1"/>
  <c r="D21" i="3"/>
  <c r="AH20" i="3"/>
  <c r="AG20" i="3"/>
  <c r="AD20" i="3"/>
  <c r="Z20" i="3"/>
  <c r="Y20" i="3"/>
  <c r="V20" i="3"/>
  <c r="R20" i="3"/>
  <c r="Q20" i="3"/>
  <c r="N20" i="3"/>
  <c r="J20" i="3"/>
  <c r="I20" i="3"/>
  <c r="F20" i="3"/>
  <c r="C19" i="3"/>
  <c r="B19" i="3"/>
  <c r="AI9" i="3"/>
  <c r="AI8" i="3" s="1"/>
  <c r="AH9" i="3"/>
  <c r="AH8" i="3" s="1"/>
  <c r="AG9" i="3"/>
  <c r="AG8" i="3" s="1"/>
  <c r="AF9" i="3"/>
  <c r="AE9" i="3"/>
  <c r="AD9" i="3"/>
  <c r="AD8" i="3" s="1"/>
  <c r="AC9" i="3"/>
  <c r="AB9" i="3"/>
  <c r="AA9" i="3"/>
  <c r="AA8" i="3" s="1"/>
  <c r="Z9" i="3"/>
  <c r="Z8" i="3" s="1"/>
  <c r="Y9" i="3"/>
  <c r="Y8" i="3" s="1"/>
  <c r="X9" i="3"/>
  <c r="W9" i="3"/>
  <c r="V9" i="3"/>
  <c r="V8" i="3" s="1"/>
  <c r="U9" i="3"/>
  <c r="T9" i="3"/>
  <c r="S9" i="3"/>
  <c r="S8" i="3" s="1"/>
  <c r="R9" i="3"/>
  <c r="R8" i="3" s="1"/>
  <c r="Q9" i="3"/>
  <c r="Q8" i="3" s="1"/>
  <c r="P9" i="3"/>
  <c r="O9" i="3"/>
  <c r="N9" i="3"/>
  <c r="N8" i="3" s="1"/>
  <c r="M9" i="3"/>
  <c r="L9" i="3"/>
  <c r="K9" i="3"/>
  <c r="K8" i="3" s="1"/>
  <c r="J9" i="3"/>
  <c r="J8" i="3" s="1"/>
  <c r="I9" i="3"/>
  <c r="I8" i="3" s="1"/>
  <c r="H9" i="3"/>
  <c r="G9" i="3"/>
  <c r="F9" i="3"/>
  <c r="F8" i="3" s="1"/>
  <c r="E9" i="3"/>
  <c r="D9" i="3"/>
  <c r="C9" i="3"/>
  <c r="B9" i="3"/>
  <c r="AF8" i="3"/>
  <c r="AE8" i="3"/>
  <c r="AC8" i="3"/>
  <c r="AB8" i="3"/>
  <c r="X8" i="3"/>
  <c r="W8" i="3"/>
  <c r="U8" i="3"/>
  <c r="T8" i="3"/>
  <c r="P8" i="3"/>
  <c r="O8" i="3"/>
  <c r="M8" i="3"/>
  <c r="L8" i="3"/>
  <c r="H8" i="3"/>
  <c r="G8" i="3"/>
  <c r="E8" i="3"/>
  <c r="D8" i="3"/>
  <c r="B8" i="3" s="1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C24" i="2"/>
  <c r="B24" i="2"/>
  <c r="C23" i="2"/>
  <c r="B23" i="2"/>
  <c r="C22" i="2"/>
  <c r="B22" i="2"/>
  <c r="C21" i="2"/>
  <c r="B21" i="2"/>
  <c r="AI20" i="2"/>
  <c r="AI19" i="2" s="1"/>
  <c r="AH20" i="2"/>
  <c r="AG20" i="2"/>
  <c r="AG19" i="2" s="1"/>
  <c r="AF20" i="2"/>
  <c r="AF19" i="2" s="1"/>
  <c r="AE20" i="2"/>
  <c r="AE19" i="2" s="1"/>
  <c r="AD20" i="2"/>
  <c r="AC20" i="2"/>
  <c r="AB20" i="2"/>
  <c r="AB19" i="2" s="1"/>
  <c r="AA20" i="2"/>
  <c r="AA19" i="2" s="1"/>
  <c r="Z20" i="2"/>
  <c r="Y20" i="2"/>
  <c r="Y19" i="2" s="1"/>
  <c r="X20" i="2"/>
  <c r="X19" i="2" s="1"/>
  <c r="W20" i="2"/>
  <c r="W19" i="2" s="1"/>
  <c r="V20" i="2"/>
  <c r="U20" i="2"/>
  <c r="T20" i="2"/>
  <c r="T19" i="2" s="1"/>
  <c r="S20" i="2"/>
  <c r="S19" i="2" s="1"/>
  <c r="R20" i="2"/>
  <c r="Q20" i="2"/>
  <c r="Q19" i="2" s="1"/>
  <c r="P20" i="2"/>
  <c r="P19" i="2" s="1"/>
  <c r="O20" i="2"/>
  <c r="O19" i="2" s="1"/>
  <c r="N20" i="2"/>
  <c r="M20" i="2"/>
  <c r="L20" i="2"/>
  <c r="L19" i="2" s="1"/>
  <c r="K20" i="2"/>
  <c r="K19" i="2" s="1"/>
  <c r="J20" i="2"/>
  <c r="I20" i="2"/>
  <c r="I19" i="2" s="1"/>
  <c r="H20" i="2"/>
  <c r="H19" i="2" s="1"/>
  <c r="G20" i="2"/>
  <c r="G19" i="2" s="1"/>
  <c r="F20" i="2"/>
  <c r="E20" i="2"/>
  <c r="D20" i="2"/>
  <c r="B20" i="2" s="1"/>
  <c r="B19" i="2" s="1"/>
  <c r="C20" i="2"/>
  <c r="C19" i="2" s="1"/>
  <c r="AH19" i="2"/>
  <c r="AD19" i="2"/>
  <c r="AC19" i="2"/>
  <c r="Z19" i="2"/>
  <c r="V19" i="2"/>
  <c r="U19" i="2"/>
  <c r="R19" i="2"/>
  <c r="N19" i="2"/>
  <c r="M19" i="2"/>
  <c r="J19" i="2"/>
  <c r="F19" i="2"/>
  <c r="E19" i="2"/>
  <c r="AI8" i="2"/>
  <c r="AH8" i="2"/>
  <c r="AG8" i="2"/>
  <c r="AF8" i="2"/>
  <c r="AE8" i="2"/>
  <c r="AD8" i="2"/>
  <c r="AA8" i="2"/>
  <c r="AA7" i="2" s="1"/>
  <c r="Z8" i="2"/>
  <c r="Z7" i="2" s="1"/>
  <c r="AI7" i="2"/>
  <c r="AH7" i="2"/>
  <c r="AG7" i="2"/>
  <c r="AF7" i="2"/>
  <c r="AE7" i="2"/>
  <c r="AD7" i="2"/>
  <c r="AC7" i="2"/>
  <c r="AB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C7" i="2" s="1"/>
  <c r="D7" i="2"/>
  <c r="B7" i="2" s="1"/>
  <c r="R92" i="1"/>
  <c r="R88" i="1" s="1"/>
  <c r="Q92" i="1"/>
  <c r="P92" i="1"/>
  <c r="O92" i="1"/>
  <c r="N92" i="1"/>
  <c r="N88" i="1" s="1"/>
  <c r="M92" i="1"/>
  <c r="M88" i="1" s="1"/>
  <c r="L92" i="1"/>
  <c r="K92" i="1"/>
  <c r="J92" i="1"/>
  <c r="J88" i="1" s="1"/>
  <c r="I92" i="1"/>
  <c r="H92" i="1"/>
  <c r="G92" i="1"/>
  <c r="F92" i="1"/>
  <c r="F88" i="1" s="1"/>
  <c r="E92" i="1"/>
  <c r="E88" i="1" s="1"/>
  <c r="D92" i="1"/>
  <c r="R91" i="1"/>
  <c r="Q91" i="1"/>
  <c r="Q87" i="1" s="1"/>
  <c r="P91" i="1"/>
  <c r="O91" i="1"/>
  <c r="N91" i="1"/>
  <c r="M91" i="1"/>
  <c r="M87" i="1" s="1"/>
  <c r="L91" i="1"/>
  <c r="L87" i="1" s="1"/>
  <c r="K91" i="1"/>
  <c r="J91" i="1"/>
  <c r="I91" i="1"/>
  <c r="I87" i="1" s="1"/>
  <c r="H91" i="1"/>
  <c r="G91" i="1"/>
  <c r="F91" i="1"/>
  <c r="E91" i="1"/>
  <c r="E87" i="1" s="1"/>
  <c r="D91" i="1"/>
  <c r="D87" i="1" s="1"/>
  <c r="R90" i="1"/>
  <c r="L90" i="1"/>
  <c r="L86" i="1" s="1"/>
  <c r="K90" i="1"/>
  <c r="F90" i="1"/>
  <c r="E90" i="1"/>
  <c r="E86" i="1" s="1"/>
  <c r="D90" i="1"/>
  <c r="R89" i="1"/>
  <c r="R85" i="1" s="1"/>
  <c r="Q89" i="1"/>
  <c r="Q85" i="1" s="1"/>
  <c r="P89" i="1"/>
  <c r="O89" i="1"/>
  <c r="O85" i="1" s="1"/>
  <c r="N89" i="1"/>
  <c r="M89" i="1"/>
  <c r="L89" i="1"/>
  <c r="L85" i="1" s="1"/>
  <c r="K89" i="1"/>
  <c r="J89" i="1"/>
  <c r="J85" i="1" s="1"/>
  <c r="I89" i="1"/>
  <c r="I85" i="1" s="1"/>
  <c r="H89" i="1"/>
  <c r="G89" i="1"/>
  <c r="G85" i="1" s="1"/>
  <c r="F89" i="1"/>
  <c r="E89" i="1"/>
  <c r="D89" i="1"/>
  <c r="D85" i="1" s="1"/>
  <c r="Q88" i="1"/>
  <c r="P88" i="1"/>
  <c r="O88" i="1"/>
  <c r="L88" i="1"/>
  <c r="K88" i="1"/>
  <c r="I88" i="1"/>
  <c r="H88" i="1"/>
  <c r="G88" i="1"/>
  <c r="D88" i="1"/>
  <c r="R87" i="1"/>
  <c r="P87" i="1"/>
  <c r="O87" i="1"/>
  <c r="N87" i="1"/>
  <c r="K87" i="1"/>
  <c r="J87" i="1"/>
  <c r="H87" i="1"/>
  <c r="G87" i="1"/>
  <c r="F87" i="1"/>
  <c r="R86" i="1"/>
  <c r="M86" i="1"/>
  <c r="K86" i="1"/>
  <c r="F86" i="1"/>
  <c r="D86" i="1"/>
  <c r="P85" i="1"/>
  <c r="N85" i="1"/>
  <c r="M85" i="1"/>
  <c r="K85" i="1"/>
  <c r="H85" i="1"/>
  <c r="F85" i="1"/>
  <c r="E85" i="1"/>
  <c r="R64" i="1"/>
  <c r="R60" i="1" s="1"/>
  <c r="Q64" i="1"/>
  <c r="P64" i="1"/>
  <c r="O64" i="1"/>
  <c r="O60" i="1" s="1"/>
  <c r="N64" i="1"/>
  <c r="M64" i="1"/>
  <c r="M60" i="1" s="1"/>
  <c r="L64" i="1"/>
  <c r="L60" i="1" s="1"/>
  <c r="K64" i="1"/>
  <c r="J64" i="1"/>
  <c r="J60" i="1" s="1"/>
  <c r="I64" i="1"/>
  <c r="H64" i="1"/>
  <c r="G64" i="1"/>
  <c r="G60" i="1" s="1"/>
  <c r="F64" i="1"/>
  <c r="E64" i="1"/>
  <c r="E60" i="1" s="1"/>
  <c r="D64" i="1"/>
  <c r="D60" i="1" s="1"/>
  <c r="R63" i="1"/>
  <c r="Q63" i="1"/>
  <c r="Q59" i="1" s="1"/>
  <c r="P63" i="1"/>
  <c r="O63" i="1"/>
  <c r="N63" i="1"/>
  <c r="N59" i="1" s="1"/>
  <c r="M63" i="1"/>
  <c r="L63" i="1"/>
  <c r="L59" i="1" s="1"/>
  <c r="K63" i="1"/>
  <c r="K59" i="1" s="1"/>
  <c r="J63" i="1"/>
  <c r="I63" i="1"/>
  <c r="I59" i="1" s="1"/>
  <c r="H63" i="1"/>
  <c r="G63" i="1"/>
  <c r="F63" i="1"/>
  <c r="F59" i="1" s="1"/>
  <c r="E63" i="1"/>
  <c r="D63" i="1"/>
  <c r="D59" i="1" s="1"/>
  <c r="R62" i="1"/>
  <c r="R58" i="1" s="1"/>
  <c r="Q62" i="1"/>
  <c r="P62" i="1"/>
  <c r="O62" i="1"/>
  <c r="N62" i="1"/>
  <c r="M62" i="1"/>
  <c r="L62" i="1"/>
  <c r="K62" i="1"/>
  <c r="K58" i="1" s="1"/>
  <c r="J62" i="1"/>
  <c r="I62" i="1"/>
  <c r="H62" i="1"/>
  <c r="G62" i="1"/>
  <c r="F62" i="1"/>
  <c r="E62" i="1"/>
  <c r="D62" i="1"/>
  <c r="R61" i="1"/>
  <c r="R57" i="1" s="1"/>
  <c r="Q61" i="1"/>
  <c r="Q57" i="1" s="1"/>
  <c r="P61" i="1"/>
  <c r="O61" i="1"/>
  <c r="N61" i="1"/>
  <c r="N57" i="1" s="1"/>
  <c r="M61" i="1"/>
  <c r="L61" i="1"/>
  <c r="K61" i="1"/>
  <c r="J61" i="1"/>
  <c r="J57" i="1" s="1"/>
  <c r="I61" i="1"/>
  <c r="I57" i="1" s="1"/>
  <c r="H61" i="1"/>
  <c r="G61" i="1"/>
  <c r="F61" i="1"/>
  <c r="F57" i="1" s="1"/>
  <c r="E61" i="1"/>
  <c r="D61" i="1"/>
  <c r="D57" i="1" s="1"/>
  <c r="Q60" i="1"/>
  <c r="P60" i="1"/>
  <c r="N60" i="1"/>
  <c r="K60" i="1"/>
  <c r="I60" i="1"/>
  <c r="H60" i="1"/>
  <c r="F60" i="1"/>
  <c r="R59" i="1"/>
  <c r="P59" i="1"/>
  <c r="O59" i="1"/>
  <c r="M59" i="1"/>
  <c r="J59" i="1"/>
  <c r="H59" i="1"/>
  <c r="G59" i="1"/>
  <c r="E59" i="1"/>
  <c r="M58" i="1"/>
  <c r="F58" i="1"/>
  <c r="E58" i="1"/>
  <c r="D58" i="1"/>
  <c r="P57" i="1"/>
  <c r="O57" i="1"/>
  <c r="M57" i="1"/>
  <c r="L57" i="1"/>
  <c r="K57" i="1"/>
  <c r="H57" i="1"/>
  <c r="G57" i="1"/>
  <c r="E57" i="1"/>
  <c r="R16" i="1"/>
  <c r="Q16" i="1"/>
  <c r="Q12" i="1" s="1"/>
  <c r="P16" i="1"/>
  <c r="O16" i="1"/>
  <c r="N16" i="1"/>
  <c r="N12" i="1" s="1"/>
  <c r="M16" i="1"/>
  <c r="L16" i="1"/>
  <c r="L12" i="1" s="1"/>
  <c r="K16" i="1"/>
  <c r="K12" i="1" s="1"/>
  <c r="J16" i="1"/>
  <c r="I16" i="1"/>
  <c r="I12" i="1" s="1"/>
  <c r="H16" i="1"/>
  <c r="G16" i="1"/>
  <c r="F16" i="1"/>
  <c r="F12" i="1" s="1"/>
  <c r="E16" i="1"/>
  <c r="D16" i="1"/>
  <c r="D12" i="1" s="1"/>
  <c r="R15" i="1"/>
  <c r="R11" i="1" s="1"/>
  <c r="Q15" i="1"/>
  <c r="P15" i="1"/>
  <c r="P11" i="1" s="1"/>
  <c r="O15" i="1"/>
  <c r="N15" i="1"/>
  <c r="M15" i="1"/>
  <c r="M11" i="1" s="1"/>
  <c r="L15" i="1"/>
  <c r="K15" i="1"/>
  <c r="K11" i="1" s="1"/>
  <c r="J15" i="1"/>
  <c r="J11" i="1" s="1"/>
  <c r="I15" i="1"/>
  <c r="H15" i="1"/>
  <c r="H11" i="1" s="1"/>
  <c r="G15" i="1"/>
  <c r="F15" i="1"/>
  <c r="E15" i="1"/>
  <c r="E11" i="1" s="1"/>
  <c r="D15" i="1"/>
  <c r="R14" i="1"/>
  <c r="R10" i="1" s="1"/>
  <c r="M14" i="1"/>
  <c r="M10" i="1" s="1"/>
  <c r="L14" i="1"/>
  <c r="K14" i="1"/>
  <c r="K10" i="1" s="1"/>
  <c r="F14" i="1"/>
  <c r="E14" i="1"/>
  <c r="D14" i="1"/>
  <c r="D10" i="1" s="1"/>
  <c r="R13" i="1"/>
  <c r="Q13" i="1"/>
  <c r="Q9" i="1" s="1"/>
  <c r="P13" i="1"/>
  <c r="P9" i="1" s="1"/>
  <c r="O13" i="1"/>
  <c r="N13" i="1"/>
  <c r="N9" i="1" s="1"/>
  <c r="M13" i="1"/>
  <c r="L13" i="1"/>
  <c r="K13" i="1"/>
  <c r="K9" i="1" s="1"/>
  <c r="J13" i="1"/>
  <c r="I13" i="1"/>
  <c r="I9" i="1" s="1"/>
  <c r="H13" i="1"/>
  <c r="H9" i="1" s="1"/>
  <c r="G13" i="1"/>
  <c r="F13" i="1"/>
  <c r="F9" i="1" s="1"/>
  <c r="E13" i="1"/>
  <c r="D13" i="1"/>
  <c r="R12" i="1"/>
  <c r="P12" i="1"/>
  <c r="O12" i="1"/>
  <c r="M12" i="1"/>
  <c r="J12" i="1"/>
  <c r="H12" i="1"/>
  <c r="G12" i="1"/>
  <c r="E12" i="1"/>
  <c r="Q11" i="1"/>
  <c r="O11" i="1"/>
  <c r="N11" i="1"/>
  <c r="L11" i="1"/>
  <c r="I11" i="1"/>
  <c r="G11" i="1"/>
  <c r="F11" i="1"/>
  <c r="D11" i="1"/>
  <c r="L10" i="1"/>
  <c r="F10" i="1"/>
  <c r="E10" i="1"/>
  <c r="R9" i="1"/>
  <c r="O9" i="1"/>
  <c r="M9" i="1"/>
  <c r="L9" i="1"/>
  <c r="J9" i="1"/>
  <c r="G9" i="1"/>
  <c r="E9" i="1"/>
  <c r="D9" i="1"/>
  <c r="B21" i="3" l="1"/>
  <c r="B20" i="3" s="1"/>
  <c r="D20" i="3"/>
  <c r="C8" i="3"/>
  <c r="D24" i="4"/>
  <c r="D23" i="4" s="1"/>
  <c r="D18" i="4"/>
  <c r="D17" i="4" s="1"/>
  <c r="F17" i="4"/>
  <c r="E20" i="3"/>
  <c r="D19" i="2"/>
</calcChain>
</file>

<file path=xl/sharedStrings.xml><?xml version="1.0" encoding="utf-8"?>
<sst xmlns="http://schemas.openxmlformats.org/spreadsheetml/2006/main" count="4302" uniqueCount="175">
  <si>
    <t>第２４表　健康増進（栄養・運動等指導）</t>
    <rPh sb="0" eb="1">
      <t>ダイ</t>
    </rPh>
    <rPh sb="3" eb="4">
      <t>ヒョウ</t>
    </rPh>
    <rPh sb="5" eb="7">
      <t>ケンコウ</t>
    </rPh>
    <rPh sb="7" eb="9">
      <t>ゾウシン</t>
    </rPh>
    <rPh sb="10" eb="12">
      <t>エイヨウ</t>
    </rPh>
    <rPh sb="13" eb="15">
      <t>ウンドウ</t>
    </rPh>
    <rPh sb="15" eb="16">
      <t>トウ</t>
    </rPh>
    <rPh sb="16" eb="18">
      <t>シドウ</t>
    </rPh>
    <phoneticPr fontId="4"/>
  </si>
  <si>
    <t>平成28年度</t>
    <rPh sb="0" eb="2">
      <t>ヘイセイ</t>
    </rPh>
    <rPh sb="4" eb="6">
      <t>ネンド</t>
    </rPh>
    <phoneticPr fontId="4"/>
  </si>
  <si>
    <t>個別指導延人員</t>
    <rPh sb="0" eb="2">
      <t>コベツ</t>
    </rPh>
    <rPh sb="2" eb="4">
      <t>シドウ</t>
    </rPh>
    <rPh sb="4" eb="5">
      <t>ノ</t>
    </rPh>
    <rPh sb="5" eb="7">
      <t>ジンイン</t>
    </rPh>
    <phoneticPr fontId="4"/>
  </si>
  <si>
    <t>集団指導延人員</t>
    <rPh sb="0" eb="2">
      <t>シュウダン</t>
    </rPh>
    <rPh sb="2" eb="4">
      <t>シドウ</t>
    </rPh>
    <rPh sb="4" eb="5">
      <t>ノ</t>
    </rPh>
    <rPh sb="5" eb="7">
      <t>ジンイン</t>
    </rPh>
    <phoneticPr fontId="4"/>
  </si>
  <si>
    <t>栄養指導</t>
    <rPh sb="0" eb="2">
      <t>エイヨウ</t>
    </rPh>
    <rPh sb="2" eb="4">
      <t>シドウ</t>
    </rPh>
    <phoneticPr fontId="4"/>
  </si>
  <si>
    <t>運動指導</t>
    <rPh sb="0" eb="2">
      <t>ウンドウ</t>
    </rPh>
    <rPh sb="2" eb="4">
      <t>シドウ</t>
    </rPh>
    <phoneticPr fontId="4"/>
  </si>
  <si>
    <t>休養指導</t>
    <rPh sb="0" eb="2">
      <t>キュウヨウ</t>
    </rPh>
    <rPh sb="2" eb="4">
      <t>シドウ</t>
    </rPh>
    <phoneticPr fontId="4"/>
  </si>
  <si>
    <t>禁煙指導</t>
    <rPh sb="0" eb="2">
      <t>キンエン</t>
    </rPh>
    <rPh sb="2" eb="4">
      <t>シドウ</t>
    </rPh>
    <phoneticPr fontId="4"/>
  </si>
  <si>
    <t>その他</t>
    <rPh sb="2" eb="3">
      <t>タ</t>
    </rPh>
    <phoneticPr fontId="4"/>
  </si>
  <si>
    <t>病態別栄養指導   (再掲)</t>
    <rPh sb="0" eb="3">
      <t>ビョウタイベツ</t>
    </rPh>
    <rPh sb="3" eb="5">
      <t>エイヨウ</t>
    </rPh>
    <rPh sb="5" eb="7">
      <t>シドウ</t>
    </rPh>
    <rPh sb="11" eb="13">
      <t>サイケイ</t>
    </rPh>
    <phoneticPr fontId="4"/>
  </si>
  <si>
    <t>訪問による栄養指導(再掲)</t>
    <rPh sb="0" eb="2">
      <t>ホウモン</t>
    </rPh>
    <rPh sb="5" eb="7">
      <t>エイヨウ</t>
    </rPh>
    <rPh sb="7" eb="9">
      <t>シドウ</t>
    </rPh>
    <rPh sb="10" eb="12">
      <t>サイケイ</t>
    </rPh>
    <phoneticPr fontId="4"/>
  </si>
  <si>
    <t>病態別運動指導(再掲)</t>
    <rPh sb="0" eb="3">
      <t>ビョウタイベツ</t>
    </rPh>
    <rPh sb="3" eb="5">
      <t>ウンドウ</t>
    </rPh>
    <rPh sb="5" eb="7">
      <t>シドウ</t>
    </rPh>
    <rPh sb="8" eb="10">
      <t>サイケイ</t>
    </rPh>
    <phoneticPr fontId="4"/>
  </si>
  <si>
    <t>病態別栄養指導(再掲)</t>
    <rPh sb="0" eb="3">
      <t>ビョウタイベツ</t>
    </rPh>
    <rPh sb="3" eb="5">
      <t>エイヨウ</t>
    </rPh>
    <rPh sb="5" eb="7">
      <t>シドウ</t>
    </rPh>
    <rPh sb="8" eb="10">
      <t>サイケイ</t>
    </rPh>
    <phoneticPr fontId="4"/>
  </si>
  <si>
    <t>全道　</t>
    <rPh sb="0" eb="1">
      <t>ゼン</t>
    </rPh>
    <phoneticPr fontId="4"/>
  </si>
  <si>
    <t>実施数</t>
    <rPh sb="0" eb="2">
      <t>ジッシ</t>
    </rPh>
    <rPh sb="2" eb="3">
      <t>スウ</t>
    </rPh>
    <phoneticPr fontId="4"/>
  </si>
  <si>
    <t>妊産婦</t>
    <rPh sb="0" eb="3">
      <t>ニンサンプ</t>
    </rPh>
    <phoneticPr fontId="4"/>
  </si>
  <si>
    <t>乳幼児</t>
    <rPh sb="0" eb="3">
      <t>ニュウヨウジ</t>
    </rPh>
    <phoneticPr fontId="4"/>
  </si>
  <si>
    <t>20歳未満</t>
    <phoneticPr fontId="4"/>
  </si>
  <si>
    <t>20歳以上</t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</si>
  <si>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7"/>
  </si>
  <si>
    <t>渡島保健所</t>
    <rPh sb="0" eb="2">
      <t>オシマ</t>
    </rPh>
    <rPh sb="2" eb="5">
      <t>ホケンジョ</t>
    </rPh>
    <phoneticPr fontId="4"/>
  </si>
  <si>
    <t>20歳未満</t>
  </si>
  <si>
    <t>20歳以上</t>
  </si>
  <si>
    <t>保健所活動</t>
    <rPh sb="0" eb="3">
      <t>ホケンジョ</t>
    </rPh>
    <rPh sb="3" eb="5">
      <t>カツドウ</t>
    </rPh>
    <phoneticPr fontId="4"/>
  </si>
  <si>
    <t>-</t>
    <phoneticPr fontId="4"/>
  </si>
  <si>
    <t>北斗市</t>
    <rPh sb="0" eb="3">
      <t>ホクトシ</t>
    </rPh>
    <phoneticPr fontId="7"/>
  </si>
  <si>
    <t>松前町</t>
    <rPh sb="0" eb="3">
      <t>マツマエチョウ</t>
    </rPh>
    <phoneticPr fontId="7"/>
  </si>
  <si>
    <t>-</t>
  </si>
  <si>
    <t>福島町</t>
    <rPh sb="0" eb="3">
      <t>フクシマチョウ</t>
    </rPh>
    <phoneticPr fontId="7"/>
  </si>
  <si>
    <t>知内町</t>
    <rPh sb="0" eb="1">
      <t>シ</t>
    </rPh>
    <rPh sb="1" eb="2">
      <t>ウチ</t>
    </rPh>
    <rPh sb="2" eb="3">
      <t>チョウ</t>
    </rPh>
    <phoneticPr fontId="7"/>
  </si>
  <si>
    <t>木古内町</t>
    <rPh sb="0" eb="4">
      <t>キコナイチョウ</t>
    </rPh>
    <phoneticPr fontId="7"/>
  </si>
  <si>
    <t>七飯町</t>
    <rPh sb="0" eb="2">
      <t>ナナエ</t>
    </rPh>
    <rPh sb="2" eb="3">
      <t>チョウ</t>
    </rPh>
    <phoneticPr fontId="7"/>
  </si>
  <si>
    <t>鹿部町</t>
    <rPh sb="0" eb="3">
      <t>シカベチョウ</t>
    </rPh>
    <phoneticPr fontId="7"/>
  </si>
  <si>
    <t>森町</t>
    <rPh sb="0" eb="2">
      <t>モリマチ</t>
    </rPh>
    <phoneticPr fontId="7"/>
  </si>
  <si>
    <t>函館市</t>
    <rPh sb="0" eb="3">
      <t>ハコダテシ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</si>
  <si>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7"/>
  </si>
  <si>
    <t>八雲保健所</t>
    <rPh sb="0" eb="2">
      <t>ヤクモ</t>
    </rPh>
    <rPh sb="2" eb="5">
      <t>ホケンジョ</t>
    </rPh>
    <phoneticPr fontId="4"/>
  </si>
  <si>
    <t>八雲町</t>
    <rPh sb="0" eb="3">
      <t>ヤクモチョウ</t>
    </rPh>
    <phoneticPr fontId="7"/>
  </si>
  <si>
    <t>長万部町</t>
    <rPh sb="0" eb="4">
      <t>オシャマンベチョウ</t>
    </rPh>
    <phoneticPr fontId="7"/>
  </si>
  <si>
    <t>今金町</t>
    <rPh sb="0" eb="3">
      <t>イマカネチョウ</t>
    </rPh>
    <phoneticPr fontId="7"/>
  </si>
  <si>
    <t>せたな町</t>
    <rPh sb="3" eb="4">
      <t>チョウ</t>
    </rPh>
    <phoneticPr fontId="7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</si>
  <si>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7"/>
  </si>
  <si>
    <t>江差保健所</t>
    <rPh sb="0" eb="2">
      <t>エサシ</t>
    </rPh>
    <rPh sb="2" eb="5">
      <t>ホケンジョ</t>
    </rPh>
    <phoneticPr fontId="4"/>
  </si>
  <si>
    <t>江差町</t>
    <rPh sb="0" eb="3">
      <t>エサシチョウ</t>
    </rPh>
    <phoneticPr fontId="4"/>
  </si>
  <si>
    <t>上ノ国町</t>
    <rPh sb="0" eb="1">
      <t>カミ</t>
    </rPh>
    <rPh sb="2" eb="4">
      <t>クニチョウ</t>
    </rPh>
    <phoneticPr fontId="4"/>
  </si>
  <si>
    <t>厚沢部町</t>
    <rPh sb="0" eb="4">
      <t>アッサブチョウ</t>
    </rPh>
    <phoneticPr fontId="4"/>
  </si>
  <si>
    <t>乙部町</t>
    <rPh sb="0" eb="3">
      <t>オトベチョウ</t>
    </rPh>
    <phoneticPr fontId="4"/>
  </si>
  <si>
    <t>奥尻町</t>
    <rPh sb="0" eb="3">
      <t>オクシリチョウ</t>
    </rPh>
    <phoneticPr fontId="4"/>
  </si>
  <si>
    <t>資料　地域保健・老人保健事業報告</t>
    <rPh sb="0" eb="2">
      <t>シリョウ</t>
    </rPh>
    <rPh sb="3" eb="7">
      <t>チイキホケン</t>
    </rPh>
    <rPh sb="8" eb="10">
      <t>ロウジン</t>
    </rPh>
    <rPh sb="10" eb="12">
      <t>ホケン</t>
    </rPh>
    <rPh sb="12" eb="14">
      <t>ジギョウ</t>
    </rPh>
    <rPh sb="14" eb="16">
      <t>ホウコク</t>
    </rPh>
    <phoneticPr fontId="4"/>
  </si>
  <si>
    <t>注１　２０歳未満は、乳幼児・妊産婦を除く。</t>
    <rPh sb="0" eb="1">
      <t>チュウ</t>
    </rPh>
    <rPh sb="5" eb="6">
      <t>サイ</t>
    </rPh>
    <rPh sb="6" eb="8">
      <t>ミマン</t>
    </rPh>
    <rPh sb="10" eb="13">
      <t>ニュウヨウジ</t>
    </rPh>
    <rPh sb="14" eb="17">
      <t>ニンサンプ</t>
    </rPh>
    <rPh sb="18" eb="19">
      <t>ノゾ</t>
    </rPh>
    <phoneticPr fontId="4"/>
  </si>
  <si>
    <t>注２　２０歳以上は、妊産婦を除く。</t>
    <rPh sb="0" eb="1">
      <t>チュウ</t>
    </rPh>
    <rPh sb="5" eb="6">
      <t>サイ</t>
    </rPh>
    <rPh sb="6" eb="8">
      <t>イジョウ</t>
    </rPh>
    <rPh sb="10" eb="13">
      <t>ニンサンプ</t>
    </rPh>
    <rPh sb="14" eb="15">
      <t>ノゾ</t>
    </rPh>
    <phoneticPr fontId="4"/>
  </si>
  <si>
    <t>第２５－１表　保健所栄養改善活動状況（集団指導）</t>
    <rPh sb="0" eb="1">
      <t>ダイ</t>
    </rPh>
    <rPh sb="5" eb="6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4"/>
  </si>
  <si>
    <t>集　  　　団　　  　指　　  　導</t>
    <rPh sb="0" eb="1">
      <t>シュウ</t>
    </rPh>
    <rPh sb="6" eb="7">
      <t>ダン</t>
    </rPh>
    <rPh sb="12" eb="13">
      <t>ユビ</t>
    </rPh>
    <rPh sb="18" eb="19">
      <t>シルベ</t>
    </rPh>
    <phoneticPr fontId="4"/>
  </si>
  <si>
    <t>計</t>
  </si>
  <si>
    <t>専門的　　　　栄養指導</t>
    <rPh sb="0" eb="3">
      <t>センモンテキ</t>
    </rPh>
    <rPh sb="7" eb="9">
      <t>エイヨウ</t>
    </rPh>
    <rPh sb="9" eb="11">
      <t>シドウ</t>
    </rPh>
    <phoneticPr fontId="4"/>
  </si>
  <si>
    <t>一般的　　　栄養指導</t>
    <rPh sb="0" eb="3">
      <t>イッパンテキ</t>
    </rPh>
    <rPh sb="6" eb="8">
      <t>エイヨウ</t>
    </rPh>
    <rPh sb="8" eb="10">
      <t>シドウ</t>
    </rPh>
    <phoneticPr fontId="4"/>
  </si>
  <si>
    <t>健康運動指導</t>
    <rPh sb="4" eb="6">
      <t>シドウ</t>
    </rPh>
    <phoneticPr fontId="4"/>
  </si>
  <si>
    <t>休養関係</t>
    <rPh sb="0" eb="2">
      <t>キュウヨウ</t>
    </rPh>
    <rPh sb="2" eb="4">
      <t>カンケイ</t>
    </rPh>
    <phoneticPr fontId="4"/>
  </si>
  <si>
    <t>たばこ関係</t>
    <rPh sb="3" eb="5">
      <t>カンケイ</t>
    </rPh>
    <phoneticPr fontId="4"/>
  </si>
  <si>
    <t>外食料理の栄養成分表示関係</t>
    <rPh sb="0" eb="2">
      <t>ガイショク</t>
    </rPh>
    <rPh sb="2" eb="4">
      <t>リョウリ</t>
    </rPh>
    <rPh sb="5" eb="7">
      <t>エイヨウ</t>
    </rPh>
    <rPh sb="7" eb="9">
      <t>セイブン</t>
    </rPh>
    <rPh sb="9" eb="11">
      <t>ヒョウジ</t>
    </rPh>
    <rPh sb="11" eb="13">
      <t>カンケイ</t>
    </rPh>
    <phoneticPr fontId="4"/>
  </si>
  <si>
    <t>健康増進法第６章関係</t>
    <rPh sb="0" eb="2">
      <t>ケンコウ</t>
    </rPh>
    <rPh sb="2" eb="4">
      <t>ゾウシン</t>
    </rPh>
    <rPh sb="4" eb="5">
      <t>ホウ</t>
    </rPh>
    <rPh sb="5" eb="6">
      <t>ダイ</t>
    </rPh>
    <rPh sb="7" eb="8">
      <t>ショウ</t>
    </rPh>
    <rPh sb="8" eb="10">
      <t>カンケイ</t>
    </rPh>
    <phoneticPr fontId="4"/>
  </si>
  <si>
    <t>食品表示法
（保健事項）</t>
    <rPh sb="0" eb="2">
      <t>ショクヒン</t>
    </rPh>
    <rPh sb="2" eb="4">
      <t>ヒョウジ</t>
    </rPh>
    <rPh sb="4" eb="5">
      <t>ホウ</t>
    </rPh>
    <rPh sb="7" eb="9">
      <t>ホケン</t>
    </rPh>
    <rPh sb="9" eb="10">
      <t>コト</t>
    </rPh>
    <rPh sb="10" eb="11">
      <t>コウ</t>
    </rPh>
    <phoneticPr fontId="4"/>
  </si>
  <si>
    <t>市町村に対する技術
支援</t>
    <rPh sb="0" eb="3">
      <t>シチョウソン</t>
    </rPh>
    <rPh sb="4" eb="5">
      <t>タイ</t>
    </rPh>
    <rPh sb="7" eb="9">
      <t>ギジュツ</t>
    </rPh>
    <rPh sb="10" eb="12">
      <t>シエン</t>
    </rPh>
    <phoneticPr fontId="4"/>
  </si>
  <si>
    <t>健康危機
管理</t>
    <rPh sb="0" eb="2">
      <t>ケンコウ</t>
    </rPh>
    <rPh sb="2" eb="4">
      <t>キキ</t>
    </rPh>
    <rPh sb="5" eb="7">
      <t>カンリ</t>
    </rPh>
    <phoneticPr fontId="4"/>
  </si>
  <si>
    <t>その他（健康づくり関係事業）</t>
    <rPh sb="2" eb="3">
      <t>タ</t>
    </rPh>
    <rPh sb="4" eb="6">
      <t>ケンコウ</t>
    </rPh>
    <rPh sb="9" eb="11">
      <t>カンケイ</t>
    </rPh>
    <rPh sb="11" eb="13">
      <t>ジギョウ</t>
    </rPh>
    <phoneticPr fontId="4"/>
  </si>
  <si>
    <t>人　材　育　成</t>
    <rPh sb="0" eb="1">
      <t>ヒト</t>
    </rPh>
    <rPh sb="2" eb="3">
      <t>ザイ</t>
    </rPh>
    <rPh sb="4" eb="5">
      <t>イク</t>
    </rPh>
    <rPh sb="6" eb="7">
      <t>シゲル</t>
    </rPh>
    <phoneticPr fontId="4"/>
  </si>
  <si>
    <t>管理栄養士・栄養士</t>
    <rPh sb="2" eb="4">
      <t>エイヨウ</t>
    </rPh>
    <rPh sb="4" eb="5">
      <t>シ</t>
    </rPh>
    <rPh sb="6" eb="9">
      <t>エイヨウシ</t>
    </rPh>
    <phoneticPr fontId="4"/>
  </si>
  <si>
    <t>調理師関係</t>
    <rPh sb="0" eb="3">
      <t>チョウリシ</t>
    </rPh>
    <rPh sb="3" eb="5">
      <t>カンケイ</t>
    </rPh>
    <phoneticPr fontId="4"/>
  </si>
  <si>
    <t>地区組織</t>
    <rPh sb="0" eb="2">
      <t>チク</t>
    </rPh>
    <rPh sb="2" eb="4">
      <t>ソシキ</t>
    </rPh>
    <phoneticPr fontId="4"/>
  </si>
  <si>
    <t>学生実習</t>
    <rPh sb="0" eb="2">
      <t>ガクセイ</t>
    </rPh>
    <rPh sb="2" eb="4">
      <t>ジッシュウ</t>
    </rPh>
    <phoneticPr fontId="4"/>
  </si>
  <si>
    <t>回数</t>
  </si>
  <si>
    <t>延人数</t>
    <rPh sb="0" eb="1">
      <t>ノ</t>
    </rPh>
    <rPh sb="2" eb="3">
      <t>スウ</t>
    </rPh>
    <phoneticPr fontId="4"/>
  </si>
  <si>
    <t>全道</t>
    <rPh sb="0" eb="1">
      <t>ゼン</t>
    </rPh>
    <rPh sb="1" eb="2">
      <t>ミチ</t>
    </rPh>
    <phoneticPr fontId="4"/>
  </si>
  <si>
    <t>渡島保健所</t>
    <rPh sb="0" eb="2">
      <t>オシマ</t>
    </rPh>
    <phoneticPr fontId="7"/>
  </si>
  <si>
    <t>保健所活動</t>
    <rPh sb="0" eb="3">
      <t>ホケンジョ</t>
    </rPh>
    <rPh sb="3" eb="5">
      <t>カツドウ</t>
    </rPh>
    <phoneticPr fontId="7"/>
  </si>
  <si>
    <t>知内町</t>
    <rPh sb="0" eb="3">
      <t>シリウチチョウ</t>
    </rPh>
    <phoneticPr fontId="7"/>
  </si>
  <si>
    <t>七飯町</t>
    <rPh sb="0" eb="3">
      <t>ナナエチョウ</t>
    </rPh>
    <phoneticPr fontId="7"/>
  </si>
  <si>
    <t>函館市</t>
  </si>
  <si>
    <t>八雲保健所</t>
    <rPh sb="0" eb="2">
      <t>ヤクモ</t>
    </rPh>
    <rPh sb="2" eb="5">
      <t>ホケンショ</t>
    </rPh>
    <phoneticPr fontId="7"/>
  </si>
  <si>
    <t>江差保健所</t>
    <rPh sb="0" eb="2">
      <t>エサシ</t>
    </rPh>
    <rPh sb="2" eb="5">
      <t>ホケンジョ</t>
    </rPh>
    <phoneticPr fontId="7"/>
  </si>
  <si>
    <t>江差町</t>
    <rPh sb="0" eb="3">
      <t>エサシチョウ</t>
    </rPh>
    <phoneticPr fontId="7"/>
  </si>
  <si>
    <t>上ノ国町</t>
    <rPh sb="0" eb="1">
      <t>カミ</t>
    </rPh>
    <rPh sb="2" eb="4">
      <t>クニチョウ</t>
    </rPh>
    <phoneticPr fontId="7"/>
  </si>
  <si>
    <t>厚沢部町</t>
    <rPh sb="0" eb="4">
      <t>アッサブチョウ</t>
    </rPh>
    <phoneticPr fontId="7"/>
  </si>
  <si>
    <t>乙部町</t>
    <rPh sb="0" eb="3">
      <t>オトベチョウ</t>
    </rPh>
    <phoneticPr fontId="7"/>
  </si>
  <si>
    <t>奥尻町</t>
    <rPh sb="0" eb="3">
      <t>オクシリチョウ</t>
    </rPh>
    <phoneticPr fontId="7"/>
  </si>
  <si>
    <t>資料　行政栄養士業務実績報告</t>
    <rPh sb="3" eb="5">
      <t>ギョウセイ</t>
    </rPh>
    <rPh sb="7" eb="8">
      <t>シ</t>
    </rPh>
    <rPh sb="8" eb="10">
      <t>ギョウム</t>
    </rPh>
    <phoneticPr fontId="4"/>
  </si>
  <si>
    <t>注１　　「健康増進法第６章関係」は、特別用途表示、栄養表示基準に関する指導等のことである。</t>
    <rPh sb="0" eb="1">
      <t>チュウ</t>
    </rPh>
    <rPh sb="5" eb="7">
      <t>ケンコウ</t>
    </rPh>
    <rPh sb="7" eb="9">
      <t>ゾウシン</t>
    </rPh>
    <rPh sb="9" eb="10">
      <t>ホウ</t>
    </rPh>
    <rPh sb="10" eb="11">
      <t>ダイ</t>
    </rPh>
    <rPh sb="12" eb="13">
      <t>ショウ</t>
    </rPh>
    <rPh sb="13" eb="15">
      <t>カンケイ</t>
    </rPh>
    <rPh sb="18" eb="20">
      <t>トクベツ</t>
    </rPh>
    <rPh sb="20" eb="22">
      <t>ヨウト</t>
    </rPh>
    <rPh sb="22" eb="24">
      <t>ヒョウジ</t>
    </rPh>
    <rPh sb="25" eb="27">
      <t>エイヨウ</t>
    </rPh>
    <rPh sb="27" eb="29">
      <t>ヒョウジ</t>
    </rPh>
    <rPh sb="29" eb="31">
      <t>キジュン</t>
    </rPh>
    <rPh sb="32" eb="33">
      <t>カン</t>
    </rPh>
    <rPh sb="35" eb="37">
      <t>シドウ</t>
    </rPh>
    <rPh sb="37" eb="38">
      <t>ナド</t>
    </rPh>
    <phoneticPr fontId="4"/>
  </si>
  <si>
    <t>　２　　札幌市・函館市・小樽市・旭川市の数は各市調べによる。</t>
  </si>
  <si>
    <t>第２５－２表　保健所栄養改善活動状況（個別指導）</t>
    <rPh sb="0" eb="1">
      <t>ダイ</t>
    </rPh>
    <rPh sb="5" eb="6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4"/>
  </si>
  <si>
    <t>個　　　別　　　指　　　導</t>
    <rPh sb="0" eb="1">
      <t>コ</t>
    </rPh>
    <rPh sb="4" eb="5">
      <t>ベツ</t>
    </rPh>
    <rPh sb="8" eb="9">
      <t>ユビ</t>
    </rPh>
    <rPh sb="12" eb="13">
      <t>シルベ</t>
    </rPh>
    <phoneticPr fontId="4"/>
  </si>
  <si>
    <t>健康増進法　　　第６章関係</t>
    <rPh sb="0" eb="2">
      <t>ケンコウ</t>
    </rPh>
    <rPh sb="2" eb="4">
      <t>ゾウシン</t>
    </rPh>
    <rPh sb="4" eb="5">
      <t>ホウ</t>
    </rPh>
    <rPh sb="8" eb="9">
      <t>ダイ</t>
    </rPh>
    <rPh sb="10" eb="11">
      <t>ショウ</t>
    </rPh>
    <rPh sb="11" eb="13">
      <t>カンケイ</t>
    </rPh>
    <phoneticPr fontId="4"/>
  </si>
  <si>
    <t>食品表示法
（保健事項）</t>
    <rPh sb="0" eb="2">
      <t>ショクヒン</t>
    </rPh>
    <rPh sb="2" eb="4">
      <t>ヒョウジ</t>
    </rPh>
    <rPh sb="4" eb="5">
      <t>ホウ</t>
    </rPh>
    <rPh sb="7" eb="9">
      <t>ホケン</t>
    </rPh>
    <rPh sb="9" eb="11">
      <t>ジコウ</t>
    </rPh>
    <phoneticPr fontId="4"/>
  </si>
  <si>
    <t>管理栄養士・栄養士関係</t>
    <rPh sb="0" eb="2">
      <t>カンリ</t>
    </rPh>
    <rPh sb="2" eb="5">
      <t>エイヨウシ</t>
    </rPh>
    <rPh sb="6" eb="8">
      <t>エイヨウ</t>
    </rPh>
    <rPh sb="8" eb="9">
      <t>シ</t>
    </rPh>
    <rPh sb="9" eb="11">
      <t>カンケイ</t>
    </rPh>
    <phoneticPr fontId="4"/>
  </si>
  <si>
    <t>回数</t>
    <rPh sb="0" eb="2">
      <t>カイスウ</t>
    </rPh>
    <phoneticPr fontId="4"/>
  </si>
  <si>
    <t>延人数</t>
    <rPh sb="0" eb="1">
      <t>ノ</t>
    </rPh>
    <rPh sb="1" eb="3">
      <t>ニンズウ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</si>
  <si>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</si>
  <si>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渡島保健所</t>
    <rPh sb="0" eb="2">
      <t>オシマ</t>
    </rPh>
    <phoneticPr fontId="4"/>
  </si>
  <si>
    <t>北斗市</t>
    <rPh sb="0" eb="3">
      <t>ホクトシ</t>
    </rPh>
    <phoneticPr fontId="4"/>
  </si>
  <si>
    <t>松前町</t>
    <rPh sb="0" eb="3">
      <t>マツマエチョウ</t>
    </rPh>
    <phoneticPr fontId="4"/>
  </si>
  <si>
    <t>福島町</t>
    <rPh sb="0" eb="3">
      <t>フクシマチョウ</t>
    </rPh>
    <phoneticPr fontId="4"/>
  </si>
  <si>
    <t>知内町</t>
    <rPh sb="0" eb="3">
      <t>シリウチチョウ</t>
    </rPh>
    <phoneticPr fontId="4"/>
  </si>
  <si>
    <t>木古内町</t>
    <rPh sb="0" eb="4">
      <t>キコナイチョウ</t>
    </rPh>
    <phoneticPr fontId="4"/>
  </si>
  <si>
    <t>七飯町</t>
    <rPh sb="0" eb="3">
      <t>ナナエチョウ</t>
    </rPh>
    <phoneticPr fontId="4"/>
  </si>
  <si>
    <t>鹿部町</t>
    <rPh sb="0" eb="3">
      <t>シカベチョウ</t>
    </rPh>
    <phoneticPr fontId="4"/>
  </si>
  <si>
    <t>森町</t>
    <rPh sb="0" eb="2">
      <t>モリマチ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</si>
  <si>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</si>
  <si>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八雲保健所</t>
    <rPh sb="0" eb="2">
      <t>ヤクモ</t>
    </rPh>
    <rPh sb="2" eb="5">
      <t>ホケンショ</t>
    </rPh>
    <phoneticPr fontId="4"/>
  </si>
  <si>
    <t>八雲町</t>
    <rPh sb="0" eb="3">
      <t>ヤクモチョウ</t>
    </rPh>
    <phoneticPr fontId="4"/>
  </si>
  <si>
    <t>長万部町</t>
    <rPh sb="0" eb="4">
      <t>オシャマンベチョウ</t>
    </rPh>
    <phoneticPr fontId="4"/>
  </si>
  <si>
    <t>今金町</t>
    <rPh sb="0" eb="3">
      <t>イマカネチョウ</t>
    </rPh>
    <phoneticPr fontId="4"/>
  </si>
  <si>
    <t>せたな町</t>
    <rPh sb="3" eb="4">
      <t>チョウ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</si>
  <si>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</si>
  <si>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　２　　札幌市・函館市・小樽市・旭川市の数は各市調べによる。</t>
    <phoneticPr fontId="4"/>
  </si>
  <si>
    <t>第２６－１表　市町村栄養改善活動状況（集団指導）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4"/>
  </si>
  <si>
    <t>栄養士   配置数</t>
    <rPh sb="0" eb="3">
      <t>エイヨウシ</t>
    </rPh>
    <rPh sb="6" eb="9">
      <t>ハイチスウ</t>
    </rPh>
    <phoneticPr fontId="4"/>
  </si>
  <si>
    <t>集　　　団　　　指　　　導</t>
    <phoneticPr fontId="4"/>
  </si>
  <si>
    <t>妊娠期及び出産期、乳児期及び幼児期</t>
    <rPh sb="0" eb="3">
      <t>ニンシンキ</t>
    </rPh>
    <rPh sb="3" eb="4">
      <t>オヨ</t>
    </rPh>
    <rPh sb="5" eb="7">
      <t>シュッサン</t>
    </rPh>
    <rPh sb="7" eb="8">
      <t>キ</t>
    </rPh>
    <rPh sb="9" eb="12">
      <t>ニュウジキ</t>
    </rPh>
    <rPh sb="12" eb="13">
      <t>オヨ</t>
    </rPh>
    <rPh sb="14" eb="17">
      <t>ヨウジキ</t>
    </rPh>
    <phoneticPr fontId="4"/>
  </si>
  <si>
    <t>学童期・思春期</t>
    <rPh sb="2" eb="3">
      <t>キ</t>
    </rPh>
    <phoneticPr fontId="4"/>
  </si>
  <si>
    <t>成人期</t>
    <rPh sb="0" eb="3">
      <t>セイジンキ</t>
    </rPh>
    <phoneticPr fontId="4"/>
  </si>
  <si>
    <t>高齢期</t>
    <rPh sb="0" eb="3">
      <t>コウレイキ</t>
    </rPh>
    <phoneticPr fontId="4"/>
  </si>
  <si>
    <t>地区組織</t>
    <phoneticPr fontId="4"/>
  </si>
  <si>
    <t>啓発普及</t>
    <phoneticPr fontId="4"/>
  </si>
  <si>
    <t>人材育成</t>
    <phoneticPr fontId="4"/>
  </si>
  <si>
    <t>健康危機管理</t>
    <rPh sb="0" eb="2">
      <t>ケンコウ</t>
    </rPh>
    <rPh sb="2" eb="4">
      <t>キキ</t>
    </rPh>
    <rPh sb="4" eb="6">
      <t>カンリ</t>
    </rPh>
    <phoneticPr fontId="4"/>
  </si>
  <si>
    <t>健康づくり関係　　　その他</t>
    <rPh sb="0" eb="2">
      <t>ケンコウ</t>
    </rPh>
    <rPh sb="5" eb="7">
      <t>カンケイ</t>
    </rPh>
    <rPh sb="12" eb="13">
      <t>タ</t>
    </rPh>
    <phoneticPr fontId="4"/>
  </si>
  <si>
    <t>健康増進業務　    　　以外その他</t>
    <rPh sb="0" eb="2">
      <t>ケンコウ</t>
    </rPh>
    <rPh sb="2" eb="4">
      <t>ゾウシン</t>
    </rPh>
    <rPh sb="4" eb="6">
      <t>ギョウム</t>
    </rPh>
    <rPh sb="13" eb="15">
      <t>イガイ</t>
    </rPh>
    <rPh sb="17" eb="18">
      <t>タ</t>
    </rPh>
    <phoneticPr fontId="4"/>
  </si>
  <si>
    <t>回数</t>
    <phoneticPr fontId="4"/>
  </si>
  <si>
    <t>上ノ国町</t>
    <rPh sb="0" eb="1">
      <t>カミ</t>
    </rPh>
    <rPh sb="3" eb="4">
      <t>チョウ</t>
    </rPh>
    <phoneticPr fontId="7"/>
  </si>
  <si>
    <t>資料　市町村栄養改善業務実績、保健所集計</t>
    <rPh sb="0" eb="2">
      <t>シリョウ</t>
    </rPh>
    <rPh sb="3" eb="6">
      <t>シチョウソン</t>
    </rPh>
    <rPh sb="6" eb="8">
      <t>エイヨウ</t>
    </rPh>
    <rPh sb="8" eb="10">
      <t>カイゼン</t>
    </rPh>
    <rPh sb="10" eb="12">
      <t>ギョウム</t>
    </rPh>
    <rPh sb="12" eb="14">
      <t>ジッセキ</t>
    </rPh>
    <rPh sb="15" eb="18">
      <t>ホケンショ</t>
    </rPh>
    <rPh sb="18" eb="20">
      <t>シュウケイ</t>
    </rPh>
    <phoneticPr fontId="7"/>
  </si>
  <si>
    <t>注１　札幌市・函館市・小樽市・旭川市の数は各市調べによる。</t>
  </si>
  <si>
    <t>　２　全道の数のうち、配置栄養士数は、札幌市を除く。</t>
  </si>
  <si>
    <t>第２６－２表　市町村栄養改善活動状況（個別指導）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4"/>
  </si>
  <si>
    <t>個　　別　　指　　導</t>
    <rPh sb="0" eb="1">
      <t>コ</t>
    </rPh>
    <rPh sb="3" eb="4">
      <t>ベツ</t>
    </rPh>
    <rPh sb="6" eb="7">
      <t>ユビ</t>
    </rPh>
    <rPh sb="9" eb="10">
      <t>シルベ</t>
    </rPh>
    <phoneticPr fontId="4"/>
  </si>
  <si>
    <t>普及啓発</t>
    <rPh sb="0" eb="2">
      <t>フキュウ</t>
    </rPh>
    <rPh sb="2" eb="4">
      <t>ケイハツ</t>
    </rPh>
    <phoneticPr fontId="4"/>
  </si>
  <si>
    <t>人材育成</t>
    <rPh sb="0" eb="2">
      <t>ジンザイ</t>
    </rPh>
    <rPh sb="2" eb="4">
      <t>イクセイ</t>
    </rPh>
    <phoneticPr fontId="4"/>
  </si>
  <si>
    <t>健康づくり関係その他</t>
    <rPh sb="0" eb="2">
      <t>ケンコウ</t>
    </rPh>
    <rPh sb="5" eb="7">
      <t>カンケイ</t>
    </rPh>
    <rPh sb="9" eb="10">
      <t>タ</t>
    </rPh>
    <phoneticPr fontId="4"/>
  </si>
  <si>
    <t>健康増進事業以外その他</t>
    <rPh sb="0" eb="2">
      <t>ケンコウ</t>
    </rPh>
    <rPh sb="2" eb="4">
      <t>ゾウシン</t>
    </rPh>
    <rPh sb="4" eb="6">
      <t>ジギョウ</t>
    </rPh>
    <rPh sb="6" eb="8">
      <t>イガイ</t>
    </rPh>
    <rPh sb="10" eb="11">
      <t>タ</t>
    </rPh>
    <phoneticPr fontId="4"/>
  </si>
  <si>
    <t>延人数</t>
    <rPh sb="0" eb="1">
      <t>ノ</t>
    </rPh>
    <rPh sb="1" eb="2">
      <t>ニン</t>
    </rPh>
    <rPh sb="2" eb="3">
      <t>スウ</t>
    </rPh>
    <phoneticPr fontId="4"/>
  </si>
  <si>
    <t>（再掲）訪問指導回数</t>
    <rPh sb="1" eb="3">
      <t>サイケイ</t>
    </rPh>
    <rPh sb="4" eb="6">
      <t>ホウモン</t>
    </rPh>
    <rPh sb="6" eb="8">
      <t>シドウ</t>
    </rPh>
    <rPh sb="8" eb="10">
      <t>カイスウ</t>
    </rPh>
    <phoneticPr fontId="4"/>
  </si>
  <si>
    <t>（再掲）訪問指導延人数</t>
    <rPh sb="1" eb="3">
      <t>サイケイ</t>
    </rPh>
    <rPh sb="4" eb="6">
      <t>ホウモン</t>
    </rPh>
    <rPh sb="6" eb="8">
      <t>シドウ</t>
    </rPh>
    <rPh sb="8" eb="9">
      <t>ノ</t>
    </rPh>
    <rPh sb="9" eb="11">
      <t>ニンズウ</t>
    </rPh>
    <phoneticPr fontId="4"/>
  </si>
  <si>
    <t>南渡島                              第2次保健医療福祉圏</t>
    <rPh sb="0" eb="1">
      <t>ミナミ</t>
    </rPh>
    <rPh sb="1" eb="3">
      <t>オシマ</t>
    </rPh>
    <rPh sb="33" eb="34">
      <t>ダイ</t>
    </rPh>
    <rPh sb="35" eb="36">
      <t>ジ</t>
    </rPh>
    <rPh sb="36" eb="38">
      <t>ホケン</t>
    </rPh>
    <rPh sb="38" eb="40">
      <t>イリョウ</t>
    </rPh>
    <rPh sb="40" eb="42">
      <t>フクシ</t>
    </rPh>
    <rPh sb="42" eb="43">
      <t>ケン</t>
    </rPh>
    <phoneticPr fontId="7"/>
  </si>
  <si>
    <t>北渡島檜山                          第2次保健医療福祉圏</t>
    <rPh sb="0" eb="1">
      <t>キタ</t>
    </rPh>
    <rPh sb="1" eb="3">
      <t>オシマ</t>
    </rPh>
    <rPh sb="3" eb="5">
      <t>ヒヤマ</t>
    </rPh>
    <rPh sb="31" eb="32">
      <t>ダイ</t>
    </rPh>
    <rPh sb="33" eb="34">
      <t>ジ</t>
    </rPh>
    <rPh sb="34" eb="36">
      <t>ホケン</t>
    </rPh>
    <rPh sb="36" eb="38">
      <t>イリョウ</t>
    </rPh>
    <rPh sb="38" eb="40">
      <t>フクシ</t>
    </rPh>
    <rPh sb="40" eb="41">
      <t>ケン</t>
    </rPh>
    <phoneticPr fontId="7"/>
  </si>
  <si>
    <t>南檜山                                第2次保健医療福祉圏</t>
    <rPh sb="0" eb="1">
      <t>ミナミ</t>
    </rPh>
    <rPh sb="1" eb="3">
      <t>ヒヤマ</t>
    </rPh>
    <rPh sb="35" eb="36">
      <t>ダイ</t>
    </rPh>
    <rPh sb="37" eb="38">
      <t>ジ</t>
    </rPh>
    <rPh sb="38" eb="40">
      <t>ホケン</t>
    </rPh>
    <rPh sb="40" eb="42">
      <t>イリョウ</t>
    </rPh>
    <rPh sb="42" eb="44">
      <t>フクシ</t>
    </rPh>
    <rPh sb="44" eb="45">
      <t>ケン</t>
    </rPh>
    <phoneticPr fontId="7"/>
  </si>
  <si>
    <t>注　札幌市・函館市・小樽市・旭川市の数は各市調べによる。</t>
  </si>
  <si>
    <t>第２６－３表　市町村栄養改善活動状況（会議・研修等・その他）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カイギ</t>
    </rPh>
    <rPh sb="22" eb="25">
      <t>ケンシュウトウ</t>
    </rPh>
    <rPh sb="28" eb="29">
      <t>タ</t>
    </rPh>
    <phoneticPr fontId="4"/>
  </si>
  <si>
    <t>会　議　　・　　研　修　等　　・　　そ　の　他</t>
    <rPh sb="0" eb="1">
      <t>カイ</t>
    </rPh>
    <rPh sb="2" eb="3">
      <t>ギ</t>
    </rPh>
    <rPh sb="8" eb="9">
      <t>ケン</t>
    </rPh>
    <rPh sb="10" eb="11">
      <t>オサム</t>
    </rPh>
    <rPh sb="12" eb="13">
      <t>トウ</t>
    </rPh>
    <rPh sb="22" eb="23">
      <t>タ</t>
    </rPh>
    <phoneticPr fontId="4"/>
  </si>
  <si>
    <t>健康増進業務以外その他</t>
    <rPh sb="0" eb="2">
      <t>ケンコウ</t>
    </rPh>
    <rPh sb="2" eb="4">
      <t>ゾウシン</t>
    </rPh>
    <rPh sb="4" eb="6">
      <t>ギョウム</t>
    </rPh>
    <rPh sb="6" eb="8">
      <t>イガイ</t>
    </rPh>
    <rPh sb="10" eb="11">
      <t>タ</t>
    </rPh>
    <phoneticPr fontId="4"/>
  </si>
  <si>
    <t>資料　市町村栄養改善業務実績、保健所集計</t>
    <rPh sb="0" eb="2">
      <t>シリョウ</t>
    </rPh>
    <rPh sb="3" eb="6">
      <t>シチョウソン</t>
    </rPh>
    <rPh sb="6" eb="8">
      <t>エイヨウ</t>
    </rPh>
    <rPh sb="8" eb="10">
      <t>カイゼン</t>
    </rPh>
    <rPh sb="10" eb="12">
      <t>ギョウム</t>
    </rPh>
    <rPh sb="12" eb="14">
      <t>ジッセキ</t>
    </rPh>
    <rPh sb="15" eb="18">
      <t>ホケンショ</t>
    </rPh>
    <rPh sb="18" eb="20">
      <t>シュウケイ</t>
    </rPh>
    <phoneticPr fontId="4"/>
  </si>
  <si>
    <t>第２７－１表　給食施設指導数（個別）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コベツ</t>
    </rPh>
    <phoneticPr fontId="4"/>
  </si>
  <si>
    <t>学校</t>
    <rPh sb="0" eb="2">
      <t>ガッコウ</t>
    </rPh>
    <phoneticPr fontId="4"/>
  </si>
  <si>
    <t>1回300食以上又は
1日750食以上</t>
    <phoneticPr fontId="4"/>
  </si>
  <si>
    <t>1回100食以上又は
1日250食以上</t>
    <phoneticPr fontId="4"/>
  </si>
  <si>
    <t>1回50食以上又は
1日100食以上</t>
    <rPh sb="5" eb="7">
      <t>イジョウ</t>
    </rPh>
    <phoneticPr fontId="4"/>
  </si>
  <si>
    <t>施設数</t>
  </si>
  <si>
    <t>指導数</t>
  </si>
  <si>
    <t>施設数</t>
    <phoneticPr fontId="4"/>
  </si>
  <si>
    <t>全道</t>
    <phoneticPr fontId="4"/>
  </si>
  <si>
    <t>市立函館保健所</t>
  </si>
  <si>
    <t>病院</t>
    <rPh sb="0" eb="2">
      <t>ビョウイン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</si>
  <si>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</si>
  <si>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</si>
  <si>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</si>
  <si>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</si>
  <si>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事業所</t>
    <rPh sb="0" eb="3">
      <t>ジギョウショ</t>
    </rPh>
    <phoneticPr fontId="4"/>
  </si>
  <si>
    <r>
      <t>その他</t>
    </r>
    <r>
      <rPr>
        <u/>
        <sz val="9"/>
        <rFont val="メイリオ"/>
        <family val="3"/>
        <charset val="128"/>
      </rPr>
      <t>の給食施設</t>
    </r>
    <rPh sb="4" eb="6">
      <t>キュウショク</t>
    </rPh>
    <rPh sb="6" eb="8">
      <t>シセツ</t>
    </rPh>
    <phoneticPr fontId="4"/>
  </si>
  <si>
    <t>資料　行政栄養士業務実績報告</t>
    <rPh sb="3" eb="5">
      <t>ギョウセイ</t>
    </rPh>
    <rPh sb="5" eb="8">
      <t>エイヨウシ</t>
    </rPh>
    <rPh sb="8" eb="10">
      <t>ギョウム</t>
    </rPh>
    <rPh sb="10" eb="12">
      <t>ジッセキ</t>
    </rPh>
    <rPh sb="12" eb="14">
      <t>ホウコク</t>
    </rPh>
    <phoneticPr fontId="4"/>
  </si>
  <si>
    <t>注１　学校は、学校給食センター・幼稚園を含む。</t>
    <rPh sb="0" eb="1">
      <t>チュウ</t>
    </rPh>
    <rPh sb="3" eb="5">
      <t>ガッコウ</t>
    </rPh>
    <rPh sb="7" eb="9">
      <t>ガッコウ</t>
    </rPh>
    <rPh sb="9" eb="11">
      <t>キュウショク</t>
    </rPh>
    <rPh sb="16" eb="19">
      <t>ヨウチエン</t>
    </rPh>
    <rPh sb="20" eb="21">
      <t>フク</t>
    </rPh>
    <phoneticPr fontId="4"/>
  </si>
  <si>
    <t>　２　札幌市・函館市・小樽市・旭川市の数は、各市調べによる。</t>
    <rPh sb="3" eb="6">
      <t>サッポロシ</t>
    </rPh>
    <rPh sb="7" eb="10">
      <t>ハコダテシ</t>
    </rPh>
    <rPh sb="11" eb="14">
      <t>オタルシ</t>
    </rPh>
    <rPh sb="15" eb="18">
      <t>アサヒカワシ</t>
    </rPh>
    <rPh sb="19" eb="20">
      <t>カズ</t>
    </rPh>
    <rPh sb="22" eb="24">
      <t>カクシ</t>
    </rPh>
    <rPh sb="24" eb="25">
      <t>シラ</t>
    </rPh>
    <phoneticPr fontId="4"/>
  </si>
  <si>
    <t>第２７－２表　給食施設指導数（集団）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シュウダン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</si>
  <si>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</si>
  <si>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計</t>
    <rPh sb="0" eb="1">
      <t>ケイ</t>
    </rPh>
    <phoneticPr fontId="4"/>
  </si>
  <si>
    <t>1回50食以上又は
1日100食以上</t>
    <phoneticPr fontId="4"/>
  </si>
  <si>
    <t>延施設数</t>
    <rPh sb="0" eb="1">
      <t>ノ</t>
    </rPh>
    <rPh sb="1" eb="4">
      <t>シセツスウ</t>
    </rPh>
    <phoneticPr fontId="4"/>
  </si>
  <si>
    <t>延指導人数</t>
    <rPh sb="0" eb="1">
      <t>ノ</t>
    </rPh>
    <rPh sb="3" eb="4">
      <t>ニン</t>
    </rPh>
    <phoneticPr fontId="4"/>
  </si>
  <si>
    <t>注　　　札幌市・函館市・小樽市・旭川市の数は、各市調べによる。</t>
    <rPh sb="0" eb="1">
      <t>チュウ</t>
    </rPh>
    <rPh sb="4" eb="7">
      <t>サッポロシ</t>
    </rPh>
    <rPh sb="8" eb="11">
      <t>ハコダテシ</t>
    </rPh>
    <rPh sb="12" eb="15">
      <t>オタルシ</t>
    </rPh>
    <rPh sb="16" eb="19">
      <t>アサヒカワシ</t>
    </rPh>
    <rPh sb="20" eb="21">
      <t>カズ</t>
    </rPh>
    <rPh sb="23" eb="25">
      <t>カクシ</t>
    </rPh>
    <rPh sb="25" eb="26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</si>
</sst>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ＭＳ 明朝"/>
      <family val="1"/>
      <charset val="128"/>
    </font>
    <font>
      <u/>
      <sz val="9"/>
      <color indexed="36"/>
      <name val="Arial"/>
      <family val="2"/>
    </font>
    <font>
      <sz val="9"/>
      <color theme="1"/>
      <name val="メイリオ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メイリオ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メイリオ"/>
      <family val="3"/>
      <charset val="128"/>
    </font>
    <font>
      <u/>
      <sz val="9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0"/>
    <xf numFmtId="0" fontId="16" fillId="0" borderId="0"/>
  </cellStyleXfs>
  <cellXfs count="467">
    <xf numFmtId="0" fontId="0" fillId="0" borderId="0" xfId="0">
      <alignment vertical="center"/>
    </xf>
    <xf numFmtId="38" fontId="2" fillId="0" borderId="1" xfId="2" applyFont="1" applyBorder="1" applyAlignment="1">
      <alignment horizontal="left" vertical="top"/>
    </xf>
    <xf numFmtId="38" fontId="2" fillId="0" borderId="1" xfId="2" applyFont="1" applyBorder="1" applyAlignment="1">
      <alignment horizontal="left"/>
    </xf>
    <xf numFmtId="38" fontId="2" fillId="0" borderId="0" xfId="2" applyFont="1"/>
    <xf numFmtId="38" fontId="2" fillId="0" borderId="0" xfId="2" applyFont="1" applyAlignment="1">
      <alignment horizontal="right"/>
    </xf>
    <xf numFmtId="38" fontId="2" fillId="0" borderId="0" xfId="1" applyFont="1" applyFill="1" applyAlignment="1">
      <alignment horizontal="right"/>
    </xf>
    <xf numFmtId="38" fontId="5" fillId="0" borderId="0" xfId="2" applyFont="1"/>
    <xf numFmtId="38" fontId="2" fillId="0" borderId="2" xfId="2" applyFont="1" applyFill="1" applyBorder="1" applyAlignment="1">
      <alignment horizontal="left" vertical="top"/>
    </xf>
    <xf numFmtId="38" fontId="2" fillId="0" borderId="3" xfId="2" applyFont="1" applyFill="1" applyBorder="1"/>
    <xf numFmtId="38" fontId="2" fillId="0" borderId="4" xfId="2" applyFont="1" applyFill="1" applyBorder="1"/>
    <xf numFmtId="38" fontId="2" fillId="0" borderId="5" xfId="2" applyFont="1" applyBorder="1" applyAlignment="1">
      <alignment horizontal="center"/>
    </xf>
    <xf numFmtId="38" fontId="2" fillId="0" borderId="6" xfId="2" applyFont="1" applyBorder="1" applyAlignment="1">
      <alignment horizontal="center"/>
    </xf>
    <xf numFmtId="38" fontId="2" fillId="0" borderId="7" xfId="2" applyFont="1" applyBorder="1" applyAlignment="1">
      <alignment horizontal="center"/>
    </xf>
    <xf numFmtId="38" fontId="2" fillId="0" borderId="8" xfId="2" applyFont="1" applyBorder="1" applyAlignment="1">
      <alignment horizontal="center"/>
    </xf>
    <xf numFmtId="38" fontId="2" fillId="0" borderId="9" xfId="2" applyFont="1" applyBorder="1" applyAlignment="1">
      <alignment horizontal="center"/>
    </xf>
    <xf numFmtId="38" fontId="5" fillId="0" borderId="0" xfId="2" applyFont="1" applyBorder="1"/>
    <xf numFmtId="38" fontId="2" fillId="0" borderId="10" xfId="2" applyFont="1" applyFill="1" applyBorder="1" applyAlignment="1">
      <alignment horizontal="left" vertical="top"/>
    </xf>
    <xf numFmtId="38" fontId="2" fillId="0" borderId="11" xfId="2" applyFont="1" applyFill="1" applyBorder="1"/>
    <xf numFmtId="38" fontId="2" fillId="0" borderId="12" xfId="2" applyFont="1" applyFill="1" applyBorder="1"/>
    <xf numFmtId="38" fontId="2" fillId="0" borderId="3" xfId="2" applyFont="1" applyBorder="1" applyAlignment="1">
      <alignment horizontal="left" vertical="center"/>
    </xf>
    <xf numFmtId="38" fontId="2" fillId="0" borderId="8" xfId="2" applyFont="1" applyBorder="1" applyAlignment="1">
      <alignment wrapText="1"/>
    </xf>
    <xf numFmtId="38" fontId="2" fillId="0" borderId="4" xfId="2" applyFont="1" applyBorder="1" applyAlignment="1">
      <alignment wrapText="1"/>
    </xf>
    <xf numFmtId="38" fontId="2" fillId="0" borderId="0" xfId="2" applyFont="1" applyFill="1" applyBorder="1" applyAlignment="1">
      <alignment wrapText="1"/>
    </xf>
    <xf numFmtId="38" fontId="2" fillId="0" borderId="2" xfId="2" applyFont="1" applyFill="1" applyBorder="1" applyAlignment="1">
      <alignment horizontal="center" vertical="center" textRotation="255" wrapText="1"/>
    </xf>
    <xf numFmtId="38" fontId="2" fillId="0" borderId="3" xfId="2" applyFont="1" applyFill="1" applyBorder="1" applyAlignment="1">
      <alignment horizontal="center" vertical="center" textRotation="255" wrapText="1"/>
    </xf>
    <xf numFmtId="38" fontId="2" fillId="0" borderId="13" xfId="2" applyFont="1" applyBorder="1" applyAlignment="1">
      <alignment horizontal="left" vertical="center"/>
    </xf>
    <xf numFmtId="38" fontId="2" fillId="0" borderId="0" xfId="2" applyFont="1" applyBorder="1" applyAlignment="1">
      <alignment wrapText="1"/>
    </xf>
    <xf numFmtId="38" fontId="2" fillId="0" borderId="6" xfId="2" applyFont="1" applyBorder="1" applyAlignment="1">
      <alignment wrapText="1"/>
    </xf>
    <xf numFmtId="38" fontId="5" fillId="0" borderId="11" xfId="2" applyFont="1" applyBorder="1" applyAlignment="1">
      <alignment vertical="center" wrapText="1"/>
    </xf>
    <xf numFmtId="38" fontId="2" fillId="0" borderId="10" xfId="2" applyFont="1" applyBorder="1" applyAlignment="1">
      <alignment horizontal="left" vertical="top" wrapText="1"/>
    </xf>
    <xf numFmtId="38" fontId="2" fillId="0" borderId="14" xfId="2" applyFont="1" applyFill="1" applyBorder="1"/>
    <xf numFmtId="38" fontId="2" fillId="0" borderId="15" xfId="2" applyFont="1" applyFill="1" applyBorder="1"/>
    <xf numFmtId="38" fontId="2" fillId="0" borderId="14" xfId="2" applyFont="1" applyBorder="1" applyAlignment="1">
      <alignment horizontal="center" vertical="center" wrapText="1"/>
    </xf>
    <xf numFmtId="38" fontId="2" fillId="0" borderId="16" xfId="2" applyFont="1" applyFill="1" applyBorder="1" applyAlignment="1">
      <alignment horizontal="center" vertical="center" wrapText="1"/>
    </xf>
    <xf numFmtId="38" fontId="2" fillId="0" borderId="16" xfId="2" applyFont="1" applyBorder="1" applyAlignment="1">
      <alignment horizontal="center" vertical="center" wrapText="1"/>
    </xf>
    <xf numFmtId="38" fontId="2" fillId="0" borderId="17" xfId="2" applyFont="1" applyFill="1" applyBorder="1" applyAlignment="1">
      <alignment horizontal="center" vertical="center" textRotation="255" wrapText="1"/>
    </xf>
    <xf numFmtId="38" fontId="2" fillId="0" borderId="14" xfId="2" applyFont="1" applyFill="1" applyBorder="1" applyAlignment="1">
      <alignment horizontal="center" vertical="center" textRotation="255" wrapText="1"/>
    </xf>
    <xf numFmtId="38" fontId="2" fillId="0" borderId="18" xfId="2" applyFont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center" vertical="center" wrapText="1"/>
    </xf>
    <xf numFmtId="38" fontId="5" fillId="0" borderId="11" xfId="2" applyFont="1" applyBorder="1"/>
    <xf numFmtId="38" fontId="2" fillId="2" borderId="2" xfId="2" applyFont="1" applyFill="1" applyBorder="1" applyAlignment="1">
      <alignment horizontal="left" vertical="top"/>
    </xf>
    <xf numFmtId="38" fontId="2" fillId="2" borderId="4" xfId="2" applyFont="1" applyFill="1" applyBorder="1" applyAlignment="1">
      <alignment horizontal="center" vertical="center"/>
    </xf>
    <xf numFmtId="38" fontId="2" fillId="2" borderId="16" xfId="2" applyFont="1" applyFill="1" applyBorder="1"/>
    <xf numFmtId="38" fontId="2" fillId="2" borderId="2" xfId="2" applyFont="1" applyFill="1" applyBorder="1" applyAlignment="1">
      <alignment horizontal="right"/>
    </xf>
    <xf numFmtId="38" fontId="2" fillId="2" borderId="3" xfId="2" applyFont="1" applyFill="1" applyBorder="1" applyAlignment="1">
      <alignment horizontal="right"/>
    </xf>
    <xf numFmtId="38" fontId="2" fillId="2" borderId="19" xfId="2" applyFont="1" applyFill="1" applyBorder="1" applyAlignment="1">
      <alignment horizontal="right"/>
    </xf>
    <xf numFmtId="38" fontId="6" fillId="3" borderId="11" xfId="2" applyFont="1" applyFill="1" applyBorder="1" applyAlignment="1">
      <alignment horizontal="right"/>
    </xf>
    <xf numFmtId="38" fontId="2" fillId="2" borderId="10" xfId="2" applyFont="1" applyFill="1" applyBorder="1" applyAlignment="1">
      <alignment horizontal="left" vertical="top"/>
    </xf>
    <xf numFmtId="38" fontId="2" fillId="2" borderId="12" xfId="2" applyFont="1" applyFill="1" applyBorder="1" applyAlignment="1">
      <alignment horizontal="center" vertical="center"/>
    </xf>
    <xf numFmtId="38" fontId="2" fillId="2" borderId="20" xfId="2" applyFont="1" applyFill="1" applyBorder="1" applyAlignment="1">
      <alignment horizontal="right"/>
    </xf>
    <xf numFmtId="38" fontId="2" fillId="2" borderId="17" xfId="2" applyFont="1" applyFill="1" applyBorder="1" applyAlignment="1">
      <alignment horizontal="left" vertical="top"/>
    </xf>
    <xf numFmtId="38" fontId="2" fillId="2" borderId="15" xfId="2" applyFont="1" applyFill="1" applyBorder="1" applyAlignment="1">
      <alignment horizontal="center" vertical="center"/>
    </xf>
    <xf numFmtId="38" fontId="2" fillId="2" borderId="16" xfId="2" applyFont="1" applyFill="1" applyBorder="1" applyAlignment="1">
      <alignment horizontal="right"/>
    </xf>
    <xf numFmtId="38" fontId="2" fillId="2" borderId="5" xfId="2" applyFont="1" applyFill="1" applyBorder="1" applyAlignment="1">
      <alignment horizontal="right"/>
    </xf>
    <xf numFmtId="38" fontId="2" fillId="2" borderId="21" xfId="2" applyFont="1" applyFill="1" applyBorder="1" applyAlignment="1">
      <alignment horizontal="right"/>
    </xf>
    <xf numFmtId="38" fontId="2" fillId="4" borderId="2" xfId="2" applyFont="1" applyFill="1" applyBorder="1" applyAlignment="1">
      <alignment horizontal="left" vertical="center" wrapText="1"/>
    </xf>
    <xf numFmtId="38" fontId="2" fillId="4" borderId="3" xfId="2" applyFont="1" applyFill="1" applyBorder="1" applyAlignment="1">
      <alignment horizontal="center" vertical="center"/>
    </xf>
    <xf numFmtId="38" fontId="2" fillId="4" borderId="16" xfId="2" applyFont="1" applyFill="1" applyBorder="1" applyAlignment="1">
      <alignment vertical="center"/>
    </xf>
    <xf numFmtId="38" fontId="2" fillId="4" borderId="16" xfId="2" applyFont="1" applyFill="1" applyBorder="1" applyAlignment="1">
      <alignment horizontal="right" vertical="center"/>
    </xf>
    <xf numFmtId="38" fontId="2" fillId="4" borderId="22" xfId="2" applyFont="1" applyFill="1" applyBorder="1" applyAlignment="1">
      <alignment horizontal="right" vertical="center"/>
    </xf>
    <xf numFmtId="38" fontId="2" fillId="4" borderId="9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0" fillId="4" borderId="10" xfId="0" applyFill="1" applyBorder="1" applyAlignment="1">
      <alignment horizontal="left" vertical="center" wrapText="1"/>
    </xf>
    <xf numFmtId="38" fontId="2" fillId="4" borderId="11" xfId="2" applyFont="1" applyFill="1" applyBorder="1" applyAlignment="1">
      <alignment horizontal="center" vertical="center"/>
    </xf>
    <xf numFmtId="38" fontId="2" fillId="4" borderId="20" xfId="2" applyFont="1" applyFill="1" applyBorder="1" applyAlignment="1">
      <alignment horizontal="right" vertical="center"/>
    </xf>
    <xf numFmtId="0" fontId="0" fillId="4" borderId="17" xfId="0" applyFill="1" applyBorder="1" applyAlignment="1">
      <alignment horizontal="left" vertical="center" wrapText="1"/>
    </xf>
    <xf numFmtId="38" fontId="2" fillId="4" borderId="14" xfId="2" applyFont="1" applyFill="1" applyBorder="1" applyAlignment="1">
      <alignment horizontal="center" vertical="center"/>
    </xf>
    <xf numFmtId="38" fontId="2" fillId="5" borderId="2" xfId="2" applyFont="1" applyFill="1" applyBorder="1" applyAlignment="1">
      <alignment horizontal="left" vertical="center"/>
    </xf>
    <xf numFmtId="38" fontId="2" fillId="5" borderId="3" xfId="2" applyFont="1" applyFill="1" applyBorder="1" applyAlignment="1">
      <alignment horizontal="center" vertical="center"/>
    </xf>
    <xf numFmtId="38" fontId="2" fillId="5" borderId="16" xfId="2" applyFont="1" applyFill="1" applyBorder="1" applyAlignment="1">
      <alignment vertical="center"/>
    </xf>
    <xf numFmtId="38" fontId="2" fillId="5" borderId="16" xfId="2" applyFont="1" applyFill="1" applyBorder="1" applyAlignment="1">
      <alignment horizontal="right" vertical="center"/>
    </xf>
    <xf numFmtId="38" fontId="2" fillId="5" borderId="22" xfId="2" applyFont="1" applyFill="1" applyBorder="1" applyAlignment="1">
      <alignment horizontal="right" vertical="center"/>
    </xf>
    <xf numFmtId="38" fontId="2" fillId="5" borderId="9" xfId="2" applyFont="1" applyFill="1" applyBorder="1" applyAlignment="1">
      <alignment horizontal="right" vertical="center"/>
    </xf>
    <xf numFmtId="38" fontId="6" fillId="0" borderId="0" xfId="2" applyFont="1" applyBorder="1" applyAlignment="1">
      <alignment vertical="center"/>
    </xf>
    <xf numFmtId="38" fontId="5" fillId="0" borderId="0" xfId="2" applyFont="1" applyAlignment="1">
      <alignment vertical="center"/>
    </xf>
    <xf numFmtId="38" fontId="2" fillId="5" borderId="10" xfId="2" applyFont="1" applyFill="1" applyBorder="1" applyAlignment="1">
      <alignment horizontal="left" vertical="center"/>
    </xf>
    <xf numFmtId="38" fontId="2" fillId="5" borderId="11" xfId="2" applyFont="1" applyFill="1" applyBorder="1" applyAlignment="1">
      <alignment horizontal="center" vertical="center"/>
    </xf>
    <xf numFmtId="38" fontId="2" fillId="5" borderId="20" xfId="2" applyFont="1" applyFill="1" applyBorder="1" applyAlignment="1">
      <alignment horizontal="right" vertical="center"/>
    </xf>
    <xf numFmtId="38" fontId="2" fillId="5" borderId="21" xfId="2" applyFont="1" applyFill="1" applyBorder="1" applyAlignment="1">
      <alignment horizontal="right" vertical="center"/>
    </xf>
    <xf numFmtId="38" fontId="2" fillId="5" borderId="17" xfId="2" applyFont="1" applyFill="1" applyBorder="1" applyAlignment="1">
      <alignment horizontal="left" vertical="center"/>
    </xf>
    <xf numFmtId="38" fontId="2" fillId="5" borderId="14" xfId="2" applyFont="1" applyFill="1" applyBorder="1" applyAlignment="1">
      <alignment horizontal="center" vertical="center"/>
    </xf>
    <xf numFmtId="38" fontId="2" fillId="6" borderId="2" xfId="2" applyFont="1" applyFill="1" applyBorder="1" applyAlignment="1">
      <alignment horizontal="left" vertical="center"/>
    </xf>
    <xf numFmtId="38" fontId="2" fillId="6" borderId="3" xfId="2" applyFont="1" applyFill="1" applyBorder="1" applyAlignment="1">
      <alignment horizontal="center" vertical="center"/>
    </xf>
    <xf numFmtId="38" fontId="2" fillId="6" borderId="16" xfId="2" applyFont="1" applyFill="1" applyBorder="1" applyAlignment="1">
      <alignment vertical="center"/>
    </xf>
    <xf numFmtId="38" fontId="2" fillId="6" borderId="16" xfId="2" applyFont="1" applyFill="1" applyBorder="1" applyAlignment="1">
      <alignment horizontal="right" vertical="center"/>
    </xf>
    <xf numFmtId="38" fontId="2" fillId="6" borderId="21" xfId="2" applyFont="1" applyFill="1" applyBorder="1" applyAlignment="1">
      <alignment horizontal="right" vertical="center"/>
    </xf>
    <xf numFmtId="38" fontId="2" fillId="6" borderId="10" xfId="2" applyFont="1" applyFill="1" applyBorder="1" applyAlignment="1">
      <alignment horizontal="left" vertical="center"/>
    </xf>
    <xf numFmtId="38" fontId="2" fillId="6" borderId="11" xfId="2" applyFont="1" applyFill="1" applyBorder="1" applyAlignment="1">
      <alignment horizontal="center" vertical="center"/>
    </xf>
    <xf numFmtId="38" fontId="2" fillId="6" borderId="20" xfId="2" applyFont="1" applyFill="1" applyBorder="1" applyAlignment="1">
      <alignment horizontal="right" vertical="center"/>
    </xf>
    <xf numFmtId="38" fontId="2" fillId="6" borderId="17" xfId="2" applyFont="1" applyFill="1" applyBorder="1" applyAlignment="1">
      <alignment horizontal="left" vertical="center"/>
    </xf>
    <xf numFmtId="38" fontId="2" fillId="6" borderId="14" xfId="2" applyFont="1" applyFill="1" applyBorder="1" applyAlignment="1">
      <alignment horizontal="center" vertical="center"/>
    </xf>
    <xf numFmtId="38" fontId="2" fillId="7" borderId="2" xfId="2" applyFont="1" applyFill="1" applyBorder="1" applyAlignment="1">
      <alignment horizontal="left" vertical="center"/>
    </xf>
    <xf numFmtId="38" fontId="2" fillId="7" borderId="3" xfId="2" applyFont="1" applyFill="1" applyBorder="1" applyAlignment="1">
      <alignment horizontal="center" vertical="center"/>
    </xf>
    <xf numFmtId="38" fontId="2" fillId="7" borderId="16" xfId="2" applyFont="1" applyFill="1" applyBorder="1" applyAlignment="1">
      <alignment vertical="center"/>
    </xf>
    <xf numFmtId="38" fontId="2" fillId="7" borderId="16" xfId="2" applyFont="1" applyFill="1" applyBorder="1" applyAlignment="1">
      <alignment horizontal="right" vertical="center"/>
    </xf>
    <xf numFmtId="38" fontId="2" fillId="7" borderId="21" xfId="2" applyFont="1" applyFill="1" applyBorder="1" applyAlignment="1">
      <alignment horizontal="right" vertical="center"/>
    </xf>
    <xf numFmtId="38" fontId="2" fillId="7" borderId="10" xfId="2" applyFont="1" applyFill="1" applyBorder="1" applyAlignment="1">
      <alignment horizontal="left" vertical="center"/>
    </xf>
    <xf numFmtId="38" fontId="2" fillId="7" borderId="11" xfId="2" applyFont="1" applyFill="1" applyBorder="1" applyAlignment="1">
      <alignment horizontal="center" vertical="center"/>
    </xf>
    <xf numFmtId="38" fontId="2" fillId="7" borderId="20" xfId="2" applyFont="1" applyFill="1" applyBorder="1" applyAlignment="1">
      <alignment horizontal="right" vertical="center"/>
    </xf>
    <xf numFmtId="38" fontId="2" fillId="7" borderId="16" xfId="2" quotePrefix="1" applyFont="1" applyFill="1" applyBorder="1" applyAlignment="1">
      <alignment horizontal="right" vertical="center"/>
    </xf>
    <xf numFmtId="38" fontId="2" fillId="7" borderId="17" xfId="2" applyFont="1" applyFill="1" applyBorder="1" applyAlignment="1">
      <alignment horizontal="left" vertical="center"/>
    </xf>
    <xf numFmtId="38" fontId="2" fillId="7" borderId="14" xfId="2" applyFont="1" applyFill="1" applyBorder="1" applyAlignment="1">
      <alignment horizontal="center" vertical="center"/>
    </xf>
    <xf numFmtId="38" fontId="2" fillId="7" borderId="2" xfId="2" applyFont="1" applyFill="1" applyBorder="1" applyAlignment="1">
      <alignment horizontal="left" vertical="top"/>
    </xf>
    <xf numFmtId="38" fontId="2" fillId="7" borderId="10" xfId="2" applyFont="1" applyFill="1" applyBorder="1" applyAlignment="1">
      <alignment horizontal="left" vertical="top"/>
    </xf>
    <xf numFmtId="38" fontId="2" fillId="7" borderId="16" xfId="2" applyFont="1" applyFill="1" applyBorder="1"/>
    <xf numFmtId="38" fontId="6" fillId="0" borderId="0" xfId="2" applyFont="1" applyBorder="1" applyAlignment="1"/>
    <xf numFmtId="38" fontId="2" fillId="7" borderId="17" xfId="2" applyFont="1" applyFill="1" applyBorder="1" applyAlignment="1">
      <alignment horizontal="left" vertical="top"/>
    </xf>
    <xf numFmtId="38" fontId="2" fillId="5" borderId="2" xfId="2" applyFont="1" applyFill="1" applyBorder="1" applyAlignment="1">
      <alignment horizontal="left" vertical="top"/>
    </xf>
    <xf numFmtId="38" fontId="2" fillId="5" borderId="16" xfId="2" applyFont="1" applyFill="1" applyBorder="1"/>
    <xf numFmtId="38" fontId="2" fillId="5" borderId="10" xfId="2" applyFont="1" applyFill="1" applyBorder="1" applyAlignment="1">
      <alignment horizontal="left" vertical="top"/>
    </xf>
    <xf numFmtId="38" fontId="2" fillId="5" borderId="17" xfId="2" applyFont="1" applyFill="1" applyBorder="1" applyAlignment="1">
      <alignment horizontal="left" vertical="top"/>
    </xf>
    <xf numFmtId="38" fontId="2" fillId="4" borderId="2" xfId="2" applyFont="1" applyFill="1" applyBorder="1" applyAlignment="1">
      <alignment horizontal="left" vertical="top" wrapText="1"/>
    </xf>
    <xf numFmtId="38" fontId="2" fillId="4" borderId="16" xfId="2" applyFont="1" applyFill="1" applyBorder="1"/>
    <xf numFmtId="38" fontId="2" fillId="4" borderId="21" xfId="2" applyFont="1" applyFill="1" applyBorder="1" applyAlignment="1">
      <alignment horizontal="right" vertical="center"/>
    </xf>
    <xf numFmtId="38" fontId="2" fillId="4" borderId="10" xfId="2" applyFont="1" applyFill="1" applyBorder="1" applyAlignment="1">
      <alignment horizontal="left" vertical="top" wrapText="1"/>
    </xf>
    <xf numFmtId="38" fontId="2" fillId="4" borderId="20" xfId="2" applyFont="1" applyFill="1" applyBorder="1" applyAlignment="1">
      <alignment horizontal="right"/>
    </xf>
    <xf numFmtId="38" fontId="2" fillId="4" borderId="17" xfId="2" applyFont="1" applyFill="1" applyBorder="1" applyAlignment="1">
      <alignment horizontal="left" vertical="top" wrapText="1"/>
    </xf>
    <xf numFmtId="38" fontId="2" fillId="6" borderId="2" xfId="2" applyFont="1" applyFill="1" applyBorder="1" applyAlignment="1">
      <alignment horizontal="left" vertical="top"/>
    </xf>
    <xf numFmtId="38" fontId="2" fillId="6" borderId="16" xfId="2" applyFont="1" applyFill="1" applyBorder="1"/>
    <xf numFmtId="38" fontId="2" fillId="6" borderId="10" xfId="2" applyFont="1" applyFill="1" applyBorder="1" applyAlignment="1">
      <alignment horizontal="left" vertical="top"/>
    </xf>
    <xf numFmtId="38" fontId="2" fillId="6" borderId="17" xfId="2" applyFont="1" applyFill="1" applyBorder="1" applyAlignment="1">
      <alignment horizontal="left" vertical="top"/>
    </xf>
    <xf numFmtId="38" fontId="8" fillId="4" borderId="2" xfId="2" applyFont="1" applyFill="1" applyBorder="1" applyAlignment="1">
      <alignment horizontal="left" vertical="top" wrapText="1"/>
    </xf>
    <xf numFmtId="38" fontId="8" fillId="4" borderId="3" xfId="2" applyFont="1" applyFill="1" applyBorder="1" applyAlignment="1">
      <alignment horizontal="center" vertical="center"/>
    </xf>
    <xf numFmtId="38" fontId="8" fillId="4" borderId="16" xfId="2" applyFont="1" applyFill="1" applyBorder="1"/>
    <xf numFmtId="38" fontId="8" fillId="4" borderId="16" xfId="2" applyFont="1" applyFill="1" applyBorder="1" applyAlignment="1">
      <alignment horizontal="right" vertical="center"/>
    </xf>
    <xf numFmtId="38" fontId="8" fillId="4" borderId="22" xfId="2" applyFont="1" applyFill="1" applyBorder="1" applyAlignment="1">
      <alignment horizontal="right" vertical="center"/>
    </xf>
    <xf numFmtId="38" fontId="8" fillId="4" borderId="9" xfId="2" applyFont="1" applyFill="1" applyBorder="1" applyAlignment="1">
      <alignment horizontal="right" vertical="center"/>
    </xf>
    <xf numFmtId="38" fontId="9" fillId="0" borderId="0" xfId="2" applyFont="1" applyBorder="1" applyAlignment="1"/>
    <xf numFmtId="38" fontId="10" fillId="0" borderId="0" xfId="2" applyFont="1"/>
    <xf numFmtId="38" fontId="8" fillId="4" borderId="10" xfId="2" applyFont="1" applyFill="1" applyBorder="1" applyAlignment="1">
      <alignment horizontal="left" vertical="top" wrapText="1"/>
    </xf>
    <xf numFmtId="38" fontId="8" fillId="4" borderId="11" xfId="2" applyFont="1" applyFill="1" applyBorder="1" applyAlignment="1">
      <alignment horizontal="center" vertical="center"/>
    </xf>
    <xf numFmtId="38" fontId="8" fillId="4" borderId="20" xfId="2" applyFont="1" applyFill="1" applyBorder="1" applyAlignment="1">
      <alignment horizontal="right" vertical="center"/>
    </xf>
    <xf numFmtId="38" fontId="8" fillId="4" borderId="17" xfId="2" applyFont="1" applyFill="1" applyBorder="1" applyAlignment="1">
      <alignment horizontal="left" vertical="top" wrapText="1"/>
    </xf>
    <xf numFmtId="38" fontId="8" fillId="4" borderId="14" xfId="2" applyFont="1" applyFill="1" applyBorder="1" applyAlignment="1">
      <alignment horizontal="center" vertical="center"/>
    </xf>
    <xf numFmtId="38" fontId="8" fillId="5" borderId="2" xfId="2" applyFont="1" applyFill="1" applyBorder="1" applyAlignment="1">
      <alignment horizontal="left" vertical="top"/>
    </xf>
    <xf numFmtId="38" fontId="8" fillId="5" borderId="3" xfId="2" applyFont="1" applyFill="1" applyBorder="1" applyAlignment="1">
      <alignment horizontal="center" vertical="center"/>
    </xf>
    <xf numFmtId="38" fontId="8" fillId="5" borderId="16" xfId="2" applyFont="1" applyFill="1" applyBorder="1"/>
    <xf numFmtId="38" fontId="8" fillId="5" borderId="16" xfId="2" applyFont="1" applyFill="1" applyBorder="1" applyAlignment="1">
      <alignment horizontal="right" vertical="center"/>
    </xf>
    <xf numFmtId="38" fontId="8" fillId="5" borderId="22" xfId="2" applyFont="1" applyFill="1" applyBorder="1" applyAlignment="1">
      <alignment horizontal="right" vertical="center"/>
    </xf>
    <xf numFmtId="38" fontId="8" fillId="5" borderId="9" xfId="2" applyFont="1" applyFill="1" applyBorder="1" applyAlignment="1">
      <alignment horizontal="right" vertical="center"/>
    </xf>
    <xf numFmtId="38" fontId="8" fillId="5" borderId="10" xfId="2" applyFont="1" applyFill="1" applyBorder="1" applyAlignment="1">
      <alignment horizontal="left" vertical="top"/>
    </xf>
    <xf numFmtId="38" fontId="8" fillId="5" borderId="11" xfId="2" applyFont="1" applyFill="1" applyBorder="1" applyAlignment="1">
      <alignment horizontal="center" vertical="center"/>
    </xf>
    <xf numFmtId="38" fontId="8" fillId="5" borderId="20" xfId="2" applyFont="1" applyFill="1" applyBorder="1" applyAlignment="1">
      <alignment horizontal="right" vertical="center"/>
    </xf>
    <xf numFmtId="38" fontId="8" fillId="5" borderId="17" xfId="2" applyFont="1" applyFill="1" applyBorder="1" applyAlignment="1">
      <alignment horizontal="left" vertical="top"/>
    </xf>
    <xf numFmtId="38" fontId="8" fillId="5" borderId="14" xfId="2" applyFont="1" applyFill="1" applyBorder="1" applyAlignment="1">
      <alignment horizontal="center" vertical="center"/>
    </xf>
    <xf numFmtId="38" fontId="8" fillId="6" borderId="2" xfId="2" applyFont="1" applyFill="1" applyBorder="1" applyAlignment="1">
      <alignment horizontal="left" vertical="top"/>
    </xf>
    <xf numFmtId="38" fontId="8" fillId="6" borderId="3" xfId="2" applyFont="1" applyFill="1" applyBorder="1" applyAlignment="1">
      <alignment horizontal="center" vertical="center"/>
    </xf>
    <xf numFmtId="38" fontId="8" fillId="6" borderId="16" xfId="2" applyFont="1" applyFill="1" applyBorder="1"/>
    <xf numFmtId="38" fontId="8" fillId="6" borderId="16" xfId="2" applyFont="1" applyFill="1" applyBorder="1" applyAlignment="1">
      <alignment horizontal="right" vertical="center"/>
    </xf>
    <xf numFmtId="38" fontId="8" fillId="6" borderId="21" xfId="2" applyFont="1" applyFill="1" applyBorder="1" applyAlignment="1">
      <alignment horizontal="right" vertical="center"/>
    </xf>
    <xf numFmtId="38" fontId="8" fillId="6" borderId="10" xfId="2" applyFont="1" applyFill="1" applyBorder="1" applyAlignment="1">
      <alignment horizontal="left" vertical="top"/>
    </xf>
    <xf numFmtId="38" fontId="8" fillId="6" borderId="11" xfId="2" applyFont="1" applyFill="1" applyBorder="1" applyAlignment="1">
      <alignment horizontal="center" vertical="center"/>
    </xf>
    <xf numFmtId="38" fontId="8" fillId="6" borderId="20" xfId="2" applyFont="1" applyFill="1" applyBorder="1" applyAlignment="1">
      <alignment horizontal="right" vertical="center"/>
    </xf>
    <xf numFmtId="38" fontId="8" fillId="6" borderId="17" xfId="2" applyFont="1" applyFill="1" applyBorder="1" applyAlignment="1">
      <alignment horizontal="left" vertical="top"/>
    </xf>
    <xf numFmtId="38" fontId="8" fillId="6" borderId="14" xfId="2" applyFont="1" applyFill="1" applyBorder="1" applyAlignment="1">
      <alignment horizontal="center" vertical="center"/>
    </xf>
    <xf numFmtId="38" fontId="8" fillId="7" borderId="2" xfId="2" applyFont="1" applyFill="1" applyBorder="1" applyAlignment="1">
      <alignment horizontal="left" vertical="top"/>
    </xf>
    <xf numFmtId="38" fontId="8" fillId="7" borderId="3" xfId="2" applyFont="1" applyFill="1" applyBorder="1" applyAlignment="1">
      <alignment horizontal="center" vertical="center"/>
    </xf>
    <xf numFmtId="38" fontId="8" fillId="7" borderId="16" xfId="2" applyFont="1" applyFill="1" applyBorder="1"/>
    <xf numFmtId="38" fontId="8" fillId="7" borderId="16" xfId="2" applyFont="1" applyFill="1" applyBorder="1" applyAlignment="1">
      <alignment horizontal="right" vertical="center"/>
    </xf>
    <xf numFmtId="38" fontId="8" fillId="7" borderId="22" xfId="2" applyFont="1" applyFill="1" applyBorder="1" applyAlignment="1">
      <alignment horizontal="right" vertical="center"/>
    </xf>
    <xf numFmtId="38" fontId="8" fillId="7" borderId="9" xfId="2" applyFont="1" applyFill="1" applyBorder="1" applyAlignment="1">
      <alignment horizontal="right" vertical="center"/>
    </xf>
    <xf numFmtId="38" fontId="8" fillId="7" borderId="10" xfId="2" applyFont="1" applyFill="1" applyBorder="1" applyAlignment="1">
      <alignment horizontal="left" vertical="top"/>
    </xf>
    <xf numFmtId="38" fontId="8" fillId="7" borderId="11" xfId="2" applyFont="1" applyFill="1" applyBorder="1" applyAlignment="1">
      <alignment horizontal="center" vertical="center"/>
    </xf>
    <xf numFmtId="38" fontId="8" fillId="7" borderId="20" xfId="2" applyFont="1" applyFill="1" applyBorder="1" applyAlignment="1">
      <alignment horizontal="right" vertical="center"/>
    </xf>
    <xf numFmtId="38" fontId="10" fillId="0" borderId="0" xfId="2" applyFont="1" applyBorder="1"/>
    <xf numFmtId="38" fontId="8" fillId="7" borderId="17" xfId="2" applyFont="1" applyFill="1" applyBorder="1" applyAlignment="1">
      <alignment horizontal="left" vertical="top"/>
    </xf>
    <xf numFmtId="38" fontId="8" fillId="7" borderId="14" xfId="2" applyFont="1" applyFill="1" applyBorder="1" applyAlignment="1">
      <alignment horizontal="center" vertical="center"/>
    </xf>
    <xf numFmtId="38" fontId="9" fillId="0" borderId="0" xfId="2" applyFont="1"/>
    <xf numFmtId="38" fontId="11" fillId="0" borderId="0" xfId="2" applyFont="1"/>
    <xf numFmtId="38" fontId="2" fillId="0" borderId="0" xfId="2" applyFont="1" applyBorder="1" applyAlignment="1">
      <alignment horizontal="left" vertical="top"/>
    </xf>
    <xf numFmtId="38" fontId="2" fillId="0" borderId="0" xfId="2" applyFont="1" applyFill="1" applyBorder="1" applyAlignment="1">
      <alignment horizontal="center" vertical="center"/>
    </xf>
    <xf numFmtId="38" fontId="2" fillId="0" borderId="0" xfId="2" applyFont="1" applyFill="1" applyBorder="1"/>
    <xf numFmtId="38" fontId="2" fillId="0" borderId="0" xfId="2" applyFont="1" applyBorder="1" applyAlignment="1">
      <alignment horizontal="right" vertical="center"/>
    </xf>
    <xf numFmtId="38" fontId="12" fillId="0" borderId="0" xfId="2" applyFont="1"/>
    <xf numFmtId="38" fontId="2" fillId="0" borderId="0" xfId="2" applyFont="1" applyBorder="1" applyAlignment="1">
      <alignment horizontal="left"/>
    </xf>
    <xf numFmtId="38" fontId="2" fillId="0" borderId="0" xfId="2" applyFont="1" applyBorder="1"/>
    <xf numFmtId="38" fontId="2" fillId="0" borderId="0" xfId="2" applyFont="1" applyAlignment="1">
      <alignment horizontal="left" vertical="top"/>
    </xf>
    <xf numFmtId="38" fontId="12" fillId="0" borderId="0" xfId="2" applyFont="1" applyAlignment="1">
      <alignment horizontal="left" vertical="top"/>
    </xf>
    <xf numFmtId="38" fontId="2" fillId="0" borderId="1" xfId="2" applyFont="1" applyFill="1" applyBorder="1" applyAlignment="1">
      <alignment horizontal="left" vertical="center"/>
    </xf>
    <xf numFmtId="38" fontId="2" fillId="0" borderId="0" xfId="2" applyFont="1" applyFill="1"/>
    <xf numFmtId="38" fontId="2" fillId="0" borderId="1" xfId="2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right" vertical="center"/>
    </xf>
    <xf numFmtId="38" fontId="2" fillId="0" borderId="0" xfId="2" applyFont="1" applyFill="1" applyBorder="1" applyAlignment="1"/>
    <xf numFmtId="38" fontId="2" fillId="0" borderId="0" xfId="2" applyFont="1" applyFill="1" applyAlignment="1"/>
    <xf numFmtId="38" fontId="2" fillId="0" borderId="1" xfId="2" applyFont="1" applyFill="1" applyBorder="1" applyAlignment="1">
      <alignment horizontal="right"/>
    </xf>
    <xf numFmtId="38" fontId="5" fillId="0" borderId="0" xfId="2" applyFont="1" applyFill="1"/>
    <xf numFmtId="38" fontId="2" fillId="0" borderId="2" xfId="2" applyFont="1" applyFill="1" applyBorder="1" applyAlignment="1">
      <alignment horizontal="left"/>
    </xf>
    <xf numFmtId="38" fontId="2" fillId="0" borderId="5" xfId="2" applyFont="1" applyBorder="1" applyAlignment="1">
      <alignment horizontal="center" vertical="center"/>
    </xf>
    <xf numFmtId="38" fontId="2" fillId="0" borderId="6" xfId="2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10" xfId="2" applyFont="1" applyFill="1" applyBorder="1" applyAlignment="1">
      <alignment horizontal="left"/>
    </xf>
    <xf numFmtId="38" fontId="2" fillId="0" borderId="3" xfId="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38" fontId="2" fillId="0" borderId="3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left" vertical="center" wrapText="1"/>
    </xf>
    <xf numFmtId="38" fontId="2" fillId="0" borderId="4" xfId="2" applyFont="1" applyFill="1" applyBorder="1" applyAlignment="1">
      <alignment horizontal="left" vertical="center" wrapText="1"/>
    </xf>
    <xf numFmtId="38" fontId="13" fillId="0" borderId="3" xfId="2" applyFont="1" applyFill="1" applyBorder="1" applyAlignment="1">
      <alignment horizontal="center" vertical="center" wrapText="1"/>
    </xf>
    <xf numFmtId="38" fontId="13" fillId="0" borderId="4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38" fontId="2" fillId="0" borderId="5" xfId="2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8" fontId="6" fillId="0" borderId="11" xfId="2" applyFont="1" applyFill="1" applyBorder="1" applyAlignment="1"/>
    <xf numFmtId="38" fontId="6" fillId="0" borderId="0" xfId="2" applyFont="1" applyFill="1" applyAlignment="1"/>
    <xf numFmtId="38" fontId="2" fillId="0" borderId="17" xfId="2" applyFont="1" applyFill="1" applyBorder="1" applyAlignment="1">
      <alignment horizontal="left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38" fontId="6" fillId="0" borderId="0" xfId="2" applyFont="1" applyFill="1" applyBorder="1" applyAlignment="1"/>
    <xf numFmtId="38" fontId="2" fillId="0" borderId="16" xfId="2" applyFont="1" applyFill="1" applyBorder="1" applyAlignment="1">
      <alignment horizontal="center" vertical="center"/>
    </xf>
    <xf numFmtId="38" fontId="2" fillId="0" borderId="23" xfId="2" applyFont="1" applyFill="1" applyBorder="1" applyAlignment="1">
      <alignment horizontal="center" vertical="center"/>
    </xf>
    <xf numFmtId="38" fontId="2" fillId="2" borderId="5" xfId="2" applyFont="1" applyFill="1" applyBorder="1" applyAlignment="1">
      <alignment horizontal="left" vertical="center"/>
    </xf>
    <xf numFmtId="38" fontId="2" fillId="2" borderId="16" xfId="2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5" fillId="0" borderId="0" xfId="2" applyFont="1" applyAlignment="1">
      <alignment horizontal="right" vertical="center"/>
    </xf>
    <xf numFmtId="38" fontId="2" fillId="4" borderId="16" xfId="2" applyFont="1" applyFill="1" applyBorder="1" applyAlignment="1">
      <alignment horizontal="left" vertical="center" wrapText="1" shrinkToFit="1"/>
    </xf>
    <xf numFmtId="38" fontId="6" fillId="0" borderId="0" xfId="2" applyFont="1" applyFill="1" applyAlignment="1">
      <alignment vertical="center"/>
    </xf>
    <xf numFmtId="38" fontId="2" fillId="6" borderId="16" xfId="2" applyFont="1" applyFill="1" applyBorder="1" applyAlignment="1">
      <alignment horizontal="left" vertical="center"/>
    </xf>
    <xf numFmtId="38" fontId="2" fillId="6" borderId="9" xfId="2" applyFont="1" applyFill="1" applyBorder="1" applyAlignment="1">
      <alignment horizontal="right" vertical="center"/>
    </xf>
    <xf numFmtId="38" fontId="2" fillId="7" borderId="16" xfId="2" applyFont="1" applyFill="1" applyBorder="1" applyAlignment="1">
      <alignment horizontal="left" vertical="center"/>
    </xf>
    <xf numFmtId="38" fontId="2" fillId="7" borderId="9" xfId="2" applyFont="1" applyFill="1" applyBorder="1" applyAlignment="1">
      <alignment horizontal="right" vertical="center"/>
    </xf>
    <xf numFmtId="38" fontId="2" fillId="4" borderId="16" xfId="2" applyFont="1" applyFill="1" applyBorder="1" applyAlignment="1">
      <alignment horizontal="left" vertical="center" wrapText="1"/>
    </xf>
    <xf numFmtId="38" fontId="6" fillId="0" borderId="0" xfId="2" applyFont="1" applyFill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38" fontId="8" fillId="4" borderId="16" xfId="2" applyFont="1" applyFill="1" applyBorder="1" applyAlignment="1">
      <alignment horizontal="left" vertical="center" wrapText="1"/>
    </xf>
    <xf numFmtId="38" fontId="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38" fontId="8" fillId="6" borderId="9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left" vertical="center"/>
    </xf>
    <xf numFmtId="38" fontId="2" fillId="0" borderId="0" xfId="2" applyFont="1" applyBorder="1" applyAlignment="1"/>
    <xf numFmtId="38" fontId="2" fillId="0" borderId="0" xfId="2" applyFont="1" applyFill="1" applyAlignment="1">
      <alignment horizontal="left"/>
    </xf>
    <xf numFmtId="38" fontId="2" fillId="0" borderId="0" xfId="2" applyFont="1" applyAlignment="1"/>
    <xf numFmtId="38" fontId="6" fillId="0" borderId="0" xfId="2" applyFont="1" applyFill="1" applyAlignment="1">
      <alignment horizontal="left"/>
    </xf>
    <xf numFmtId="38" fontId="6" fillId="0" borderId="0" xfId="2" applyFont="1" applyAlignment="1"/>
    <xf numFmtId="38" fontId="6" fillId="0" borderId="0" xfId="2" applyFont="1" applyAlignment="1">
      <alignment horizontal="left"/>
    </xf>
    <xf numFmtId="38" fontId="14" fillId="0" borderId="0" xfId="2" applyFont="1" applyAlignment="1">
      <alignment horizontal="left"/>
    </xf>
    <xf numFmtId="38" fontId="14" fillId="0" borderId="0" xfId="2" applyFont="1" applyAlignment="1"/>
    <xf numFmtId="38" fontId="12" fillId="0" borderId="0" xfId="2" applyFont="1" applyAlignment="1">
      <alignment horizontal="left"/>
    </xf>
    <xf numFmtId="38" fontId="2" fillId="0" borderId="1" xfId="2" applyFont="1" applyFill="1" applyBorder="1"/>
    <xf numFmtId="38" fontId="2" fillId="0" borderId="9" xfId="2" applyFont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/>
    </xf>
    <xf numFmtId="38" fontId="13" fillId="0" borderId="16" xfId="2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38" fontId="2" fillId="0" borderId="8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8" fontId="2" fillId="2" borderId="5" xfId="2" applyFont="1" applyFill="1" applyBorder="1" applyAlignment="1">
      <alignment horizontal="left"/>
    </xf>
    <xf numFmtId="38" fontId="6" fillId="3" borderId="0" xfId="2" applyFont="1" applyFill="1" applyBorder="1" applyAlignment="1">
      <alignment horizontal="right"/>
    </xf>
    <xf numFmtId="38" fontId="6" fillId="0" borderId="0" xfId="2" applyFont="1" applyBorder="1" applyAlignment="1">
      <alignment horizontal="right"/>
    </xf>
    <xf numFmtId="38" fontId="5" fillId="0" borderId="0" xfId="2" applyFont="1" applyAlignment="1">
      <alignment horizontal="right"/>
    </xf>
    <xf numFmtId="38" fontId="2" fillId="4" borderId="16" xfId="1" applyFont="1" applyFill="1" applyBorder="1" applyAlignment="1">
      <alignment horizontal="left" vertical="center" wrapText="1"/>
    </xf>
    <xf numFmtId="38" fontId="2" fillId="6" borderId="9" xfId="2" applyFont="1" applyFill="1" applyBorder="1" applyAlignment="1">
      <alignment horizontal="right"/>
    </xf>
    <xf numFmtId="38" fontId="2" fillId="6" borderId="16" xfId="2" applyFont="1" applyFill="1" applyBorder="1" applyAlignment="1">
      <alignment horizontal="right"/>
    </xf>
    <xf numFmtId="38" fontId="2" fillId="7" borderId="2" xfId="1" applyFont="1" applyFill="1" applyBorder="1" applyAlignment="1">
      <alignment horizontal="left" vertical="center"/>
    </xf>
    <xf numFmtId="38" fontId="2" fillId="7" borderId="9" xfId="2" applyFont="1" applyFill="1" applyBorder="1" applyAlignment="1">
      <alignment horizontal="right"/>
    </xf>
    <xf numFmtId="38" fontId="2" fillId="7" borderId="16" xfId="2" applyFont="1" applyFill="1" applyBorder="1" applyAlignment="1">
      <alignment horizontal="right"/>
    </xf>
    <xf numFmtId="38" fontId="2" fillId="7" borderId="10" xfId="1" applyFont="1" applyFill="1" applyBorder="1" applyAlignment="1">
      <alignment horizontal="left" vertical="center"/>
    </xf>
    <xf numFmtId="38" fontId="2" fillId="6" borderId="17" xfId="2" applyFont="1" applyFill="1" applyBorder="1" applyAlignment="1">
      <alignment horizontal="left" vertical="center"/>
    </xf>
    <xf numFmtId="38" fontId="2" fillId="4" borderId="17" xfId="2" applyFont="1" applyFill="1" applyBorder="1" applyAlignment="1">
      <alignment horizontal="left" vertical="center" wrapText="1"/>
    </xf>
    <xf numFmtId="38" fontId="2" fillId="7" borderId="2" xfId="2" applyFont="1" applyFill="1" applyBorder="1" applyAlignment="1">
      <alignment horizontal="left" vertical="center"/>
    </xf>
    <xf numFmtId="38" fontId="2" fillId="7" borderId="10" xfId="2" applyFont="1" applyFill="1" applyBorder="1" applyAlignment="1">
      <alignment horizontal="left" vertical="center"/>
    </xf>
    <xf numFmtId="38" fontId="2" fillId="7" borderId="17" xfId="2" applyFont="1" applyFill="1" applyBorder="1" applyAlignment="1">
      <alignment horizontal="left" vertical="center"/>
    </xf>
    <xf numFmtId="38" fontId="8" fillId="8" borderId="16" xfId="2" applyFont="1" applyFill="1" applyBorder="1" applyAlignment="1">
      <alignment horizontal="left" vertical="center"/>
    </xf>
    <xf numFmtId="38" fontId="8" fillId="6" borderId="9" xfId="2" applyFont="1" applyFill="1" applyBorder="1" applyAlignment="1">
      <alignment horizontal="right"/>
    </xf>
    <xf numFmtId="38" fontId="8" fillId="6" borderId="16" xfId="2" applyFont="1" applyFill="1" applyBorder="1" applyAlignment="1">
      <alignment horizontal="right"/>
    </xf>
    <xf numFmtId="38" fontId="9" fillId="0" borderId="0" xfId="2" applyFont="1" applyFill="1" applyAlignment="1"/>
    <xf numFmtId="38" fontId="10" fillId="0" borderId="0" xfId="2" applyFont="1" applyFill="1"/>
    <xf numFmtId="38" fontId="8" fillId="7" borderId="2" xfId="2" applyFont="1" applyFill="1" applyBorder="1" applyAlignment="1">
      <alignment horizontal="left" vertical="center"/>
    </xf>
    <xf numFmtId="38" fontId="8" fillId="7" borderId="9" xfId="2" applyFont="1" applyFill="1" applyBorder="1" applyAlignment="1">
      <alignment horizontal="right"/>
    </xf>
    <xf numFmtId="38" fontId="8" fillId="7" borderId="16" xfId="2" applyFont="1" applyFill="1" applyBorder="1" applyAlignment="1">
      <alignment horizontal="right"/>
    </xf>
    <xf numFmtId="38" fontId="8" fillId="7" borderId="10" xfId="2" applyFont="1" applyFill="1" applyBorder="1" applyAlignment="1">
      <alignment horizontal="left" vertical="center"/>
    </xf>
    <xf numFmtId="38" fontId="8" fillId="7" borderId="17" xfId="2" applyFont="1" applyFill="1" applyBorder="1" applyAlignment="1">
      <alignment horizontal="left" vertical="center"/>
    </xf>
    <xf numFmtId="38" fontId="2" fillId="0" borderId="0" xfId="2" applyFont="1" applyFill="1" applyBorder="1" applyAlignment="1">
      <alignment vertical="center"/>
    </xf>
    <xf numFmtId="38" fontId="8" fillId="0" borderId="1" xfId="2" applyFont="1" applyFill="1" applyBorder="1" applyAlignment="1">
      <alignment horizontal="right"/>
    </xf>
    <xf numFmtId="38" fontId="15" fillId="0" borderId="0" xfId="2" applyFont="1" applyFill="1"/>
    <xf numFmtId="38" fontId="2" fillId="0" borderId="3" xfId="2" applyFont="1" applyBorder="1" applyAlignment="1">
      <alignment horizontal="left"/>
    </xf>
    <xf numFmtId="38" fontId="2" fillId="0" borderId="2" xfId="2" applyFont="1" applyFill="1" applyBorder="1" applyAlignment="1">
      <alignment horizontal="center" vertical="center" wrapText="1"/>
    </xf>
    <xf numFmtId="38" fontId="2" fillId="0" borderId="3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15" fillId="0" borderId="0" xfId="2" applyFont="1"/>
    <xf numFmtId="38" fontId="2" fillId="0" borderId="11" xfId="2" applyFont="1" applyFill="1" applyBorder="1" applyAlignment="1">
      <alignment horizontal="left"/>
    </xf>
    <xf numFmtId="0" fontId="2" fillId="0" borderId="10" xfId="3" applyFont="1" applyBorder="1" applyAlignment="1">
      <alignment horizontal="center" vertical="center" wrapText="1"/>
    </xf>
    <xf numFmtId="38" fontId="2" fillId="0" borderId="24" xfId="2" applyFont="1" applyFill="1" applyBorder="1" applyAlignment="1">
      <alignment horizontal="center" vertical="center"/>
    </xf>
    <xf numFmtId="38" fontId="2" fillId="0" borderId="25" xfId="2" applyFont="1" applyFill="1" applyBorder="1" applyAlignment="1">
      <alignment horizontal="center" vertical="center" wrapText="1"/>
    </xf>
    <xf numFmtId="38" fontId="2" fillId="0" borderId="26" xfId="2" applyFont="1" applyFill="1" applyBorder="1" applyAlignment="1">
      <alignment horizontal="center" vertical="center" wrapText="1"/>
    </xf>
    <xf numFmtId="38" fontId="2" fillId="0" borderId="25" xfId="2" applyFont="1" applyFill="1" applyBorder="1" applyAlignment="1">
      <alignment horizontal="center" vertical="center"/>
    </xf>
    <xf numFmtId="38" fontId="2" fillId="0" borderId="26" xfId="2" applyFont="1" applyFill="1" applyBorder="1" applyAlignment="1">
      <alignment horizontal="center" vertical="center"/>
    </xf>
    <xf numFmtId="38" fontId="15" fillId="0" borderId="0" xfId="2" applyFont="1" applyFill="1" applyBorder="1"/>
    <xf numFmtId="38" fontId="2" fillId="0" borderId="11" xfId="2" applyFont="1" applyFill="1" applyBorder="1" applyAlignment="1">
      <alignment horizontal="left" wrapText="1"/>
    </xf>
    <xf numFmtId="38" fontId="2" fillId="0" borderId="17" xfId="2" applyFont="1" applyFill="1" applyBorder="1" applyAlignment="1">
      <alignment horizontal="center" vertical="center"/>
    </xf>
    <xf numFmtId="38" fontId="2" fillId="0" borderId="27" xfId="2" applyFont="1" applyFill="1" applyBorder="1" applyAlignment="1">
      <alignment horizontal="center" vertical="center" wrapText="1"/>
    </xf>
    <xf numFmtId="38" fontId="2" fillId="0" borderId="28" xfId="2" applyFont="1" applyFill="1" applyBorder="1" applyAlignment="1">
      <alignment horizontal="center" vertical="center" wrapText="1"/>
    </xf>
    <xf numFmtId="38" fontId="2" fillId="0" borderId="29" xfId="2" applyFont="1" applyFill="1" applyBorder="1" applyAlignment="1">
      <alignment horizontal="center" vertical="center" wrapText="1"/>
    </xf>
    <xf numFmtId="38" fontId="2" fillId="0" borderId="23" xfId="2" applyFont="1" applyFill="1" applyBorder="1" applyAlignment="1">
      <alignment horizontal="center" vertical="center" wrapText="1"/>
    </xf>
    <xf numFmtId="38" fontId="2" fillId="2" borderId="16" xfId="2" applyFont="1" applyFill="1" applyBorder="1" applyAlignment="1">
      <alignment horizontal="left"/>
    </xf>
    <xf numFmtId="38" fontId="2" fillId="2" borderId="17" xfId="2" applyFont="1" applyFill="1" applyBorder="1" applyAlignment="1">
      <alignment horizontal="right" vertical="center"/>
    </xf>
    <xf numFmtId="38" fontId="2" fillId="2" borderId="10" xfId="2" applyFont="1" applyFill="1" applyBorder="1" applyAlignment="1">
      <alignment horizontal="right"/>
    </xf>
    <xf numFmtId="38" fontId="15" fillId="0" borderId="0" xfId="2" applyFont="1" applyBorder="1"/>
    <xf numFmtId="38" fontId="15" fillId="0" borderId="0" xfId="2" applyFont="1" applyFill="1" applyBorder="1" applyAlignment="1">
      <alignment vertical="center"/>
    </xf>
    <xf numFmtId="38" fontId="15" fillId="0" borderId="0" xfId="2" applyFont="1" applyFill="1" applyAlignment="1">
      <alignment vertical="center"/>
    </xf>
    <xf numFmtId="38" fontId="17" fillId="0" borderId="0" xfId="2" applyFont="1" applyFill="1" applyBorder="1" applyAlignment="1">
      <alignment vertical="center"/>
    </xf>
    <xf numFmtId="38" fontId="17" fillId="0" borderId="0" xfId="2" applyFont="1" applyFill="1" applyAlignment="1">
      <alignment vertical="center"/>
    </xf>
    <xf numFmtId="38" fontId="2" fillId="0" borderId="0" xfId="2" applyFont="1" applyFill="1" applyAlignment="1">
      <alignment horizontal="right"/>
    </xf>
    <xf numFmtId="38" fontId="2" fillId="0" borderId="0" xfId="2" applyFont="1" applyAlignment="1">
      <alignment horizontal="left"/>
    </xf>
    <xf numFmtId="38" fontId="6" fillId="0" borderId="0" xfId="2" applyFont="1"/>
    <xf numFmtId="38" fontId="14" fillId="0" borderId="0" xfId="2" applyFont="1"/>
    <xf numFmtId="38" fontId="18" fillId="0" borderId="0" xfId="2" applyFont="1"/>
    <xf numFmtId="38" fontId="18" fillId="0" borderId="0" xfId="2" applyFont="1" applyAlignment="1">
      <alignment horizontal="left"/>
    </xf>
    <xf numFmtId="38" fontId="2" fillId="0" borderId="6" xfId="2" applyFont="1" applyFill="1" applyBorder="1" applyAlignment="1"/>
    <xf numFmtId="38" fontId="2" fillId="0" borderId="8" xfId="2" applyFont="1" applyFill="1" applyBorder="1" applyAlignment="1"/>
    <xf numFmtId="38" fontId="2" fillId="0" borderId="8" xfId="2" applyFont="1" applyFill="1" applyBorder="1"/>
    <xf numFmtId="38" fontId="8" fillId="0" borderId="1" xfId="2" applyFont="1" applyFill="1" applyBorder="1" applyAlignment="1">
      <alignment horizontal="right" vertical="center"/>
    </xf>
    <xf numFmtId="38" fontId="2" fillId="0" borderId="2" xfId="2" applyFont="1" applyBorder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8" fontId="2" fillId="0" borderId="30" xfId="2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38" fontId="2" fillId="0" borderId="31" xfId="2" applyFont="1" applyFill="1" applyBorder="1" applyAlignment="1">
      <alignment horizontal="center" vertical="center" wrapText="1"/>
    </xf>
    <xf numFmtId="38" fontId="2" fillId="0" borderId="32" xfId="2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38" fontId="2" fillId="0" borderId="31" xfId="2" applyFont="1" applyFill="1" applyBorder="1" applyAlignment="1">
      <alignment horizontal="center" vertical="center"/>
    </xf>
    <xf numFmtId="38" fontId="2" fillId="0" borderId="32" xfId="2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left" wrapText="1"/>
    </xf>
    <xf numFmtId="38" fontId="2" fillId="0" borderId="34" xfId="2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38" fontId="2" fillId="0" borderId="36" xfId="2" applyFont="1" applyFill="1" applyBorder="1" applyAlignment="1">
      <alignment horizontal="center" vertical="center" wrapText="1"/>
    </xf>
    <xf numFmtId="38" fontId="2" fillId="0" borderId="17" xfId="2" applyFont="1" applyFill="1" applyBorder="1" applyAlignment="1">
      <alignment horizontal="left" wrapText="1"/>
    </xf>
    <xf numFmtId="38" fontId="2" fillId="0" borderId="37" xfId="2" applyFont="1" applyFill="1" applyBorder="1" applyAlignment="1">
      <alignment horizontal="center" vertical="center" wrapText="1"/>
    </xf>
    <xf numFmtId="38" fontId="2" fillId="0" borderId="38" xfId="2" applyFont="1" applyFill="1" applyBorder="1" applyAlignment="1">
      <alignment horizontal="center" vertical="center" wrapText="1"/>
    </xf>
    <xf numFmtId="38" fontId="2" fillId="8" borderId="16" xfId="2" applyFont="1" applyFill="1" applyBorder="1" applyAlignment="1">
      <alignment horizontal="left" vertical="center"/>
    </xf>
    <xf numFmtId="38" fontId="2" fillId="8" borderId="16" xfId="2" applyFont="1" applyFill="1" applyBorder="1" applyAlignment="1">
      <alignment horizontal="right" vertical="center"/>
    </xf>
    <xf numFmtId="38" fontId="2" fillId="8" borderId="16" xfId="2" applyFont="1" applyFill="1" applyBorder="1" applyAlignment="1">
      <alignment horizontal="right"/>
    </xf>
    <xf numFmtId="38" fontId="8" fillId="8" borderId="16" xfId="2" applyFont="1" applyFill="1" applyBorder="1" applyAlignment="1">
      <alignment horizontal="right"/>
    </xf>
    <xf numFmtId="38" fontId="15" fillId="7" borderId="0" xfId="2" applyFont="1" applyFill="1"/>
    <xf numFmtId="38" fontId="6" fillId="0" borderId="0" xfId="2" applyFont="1" applyAlignment="1">
      <alignment horizontal="right"/>
    </xf>
    <xf numFmtId="38" fontId="14" fillId="0" borderId="0" xfId="2" applyFont="1" applyBorder="1"/>
    <xf numFmtId="38" fontId="2" fillId="0" borderId="24" xfId="2" applyFont="1" applyFill="1" applyBorder="1" applyAlignment="1">
      <alignment horizontal="center" vertical="center" wrapText="1"/>
    </xf>
    <xf numFmtId="38" fontId="15" fillId="0" borderId="0" xfId="2" applyFont="1" applyFill="1" applyBorder="1" applyAlignment="1">
      <alignment wrapText="1"/>
    </xf>
    <xf numFmtId="38" fontId="15" fillId="0" borderId="0" xfId="2" applyFont="1" applyFill="1" applyAlignment="1">
      <alignment wrapText="1"/>
    </xf>
    <xf numFmtId="38" fontId="2" fillId="7" borderId="16" xfId="2" quotePrefix="1" applyFont="1" applyFill="1" applyBorder="1" applyAlignment="1">
      <alignment horizontal="right"/>
    </xf>
    <xf numFmtId="38" fontId="19" fillId="0" borderId="0" xfId="1" applyFont="1" applyFill="1" applyBorder="1" applyAlignment="1">
      <alignment horizontal="left" vertical="top"/>
    </xf>
    <xf numFmtId="38" fontId="2" fillId="0" borderId="0" xfId="1" applyFont="1" applyFill="1" applyBorder="1" applyAlignment="1"/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Alignment="1"/>
    <xf numFmtId="38" fontId="5" fillId="0" borderId="0" xfId="1" applyFont="1" applyFill="1" applyAlignment="1"/>
    <xf numFmtId="38" fontId="2" fillId="0" borderId="2" xfId="1" applyFont="1" applyFill="1" applyBorder="1" applyAlignment="1"/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8" fontId="2" fillId="0" borderId="10" xfId="1" applyFont="1" applyFill="1" applyBorder="1" applyAlignment="1"/>
    <xf numFmtId="38" fontId="2" fillId="0" borderId="11" xfId="1" applyFont="1" applyFill="1" applyBorder="1" applyAlignment="1">
      <alignment horizontal="center" vertical="center" wrapText="1"/>
    </xf>
    <xf numFmtId="38" fontId="2" fillId="0" borderId="39" xfId="1" applyFont="1" applyFill="1" applyBorder="1" applyAlignment="1">
      <alignment horizontal="center" vertical="center" wrapText="1"/>
    </xf>
    <xf numFmtId="38" fontId="2" fillId="0" borderId="4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16" xfId="1" applyFont="1" applyFill="1" applyBorder="1" applyAlignment="1">
      <alignment horizontal="center" vertical="center" wrapText="1"/>
    </xf>
    <xf numFmtId="38" fontId="2" fillId="0" borderId="41" xfId="1" applyFont="1" applyFill="1" applyBorder="1" applyAlignment="1">
      <alignment horizontal="center" vertical="center" wrapText="1"/>
    </xf>
    <xf numFmtId="38" fontId="2" fillId="0" borderId="38" xfId="1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left" wrapText="1"/>
    </xf>
    <xf numFmtId="38" fontId="2" fillId="0" borderId="16" xfId="1" applyFont="1" applyFill="1" applyBorder="1" applyAlignment="1">
      <alignment horizontal="center" vertical="center" shrinkToFit="1"/>
    </xf>
    <xf numFmtId="38" fontId="2" fillId="0" borderId="5" xfId="1" applyFont="1" applyFill="1" applyBorder="1" applyAlignment="1">
      <alignment horizontal="center" vertical="center" shrinkToFit="1"/>
    </xf>
    <xf numFmtId="38" fontId="2" fillId="0" borderId="9" xfId="1" applyFont="1" applyFill="1" applyBorder="1" applyAlignment="1">
      <alignment horizontal="center" vertical="center" shrinkToFit="1"/>
    </xf>
    <xf numFmtId="38" fontId="2" fillId="9" borderId="17" xfId="1" applyFont="1" applyFill="1" applyBorder="1" applyAlignment="1">
      <alignment horizontal="left" vertical="center"/>
    </xf>
    <xf numFmtId="38" fontId="2" fillId="10" borderId="16" xfId="1" applyFont="1" applyFill="1" applyBorder="1" applyAlignment="1">
      <alignment horizontal="right" vertical="center"/>
    </xf>
    <xf numFmtId="38" fontId="2" fillId="9" borderId="16" xfId="1" applyFont="1" applyFill="1" applyBorder="1" applyAlignment="1">
      <alignment horizontal="right" vertical="center"/>
    </xf>
    <xf numFmtId="38" fontId="5" fillId="0" borderId="0" xfId="1" applyFont="1" applyAlignment="1"/>
    <xf numFmtId="38" fontId="2" fillId="4" borderId="16" xfId="1" applyFont="1" applyFill="1" applyBorder="1" applyAlignment="1">
      <alignment horizontal="right" vertical="center"/>
    </xf>
    <xf numFmtId="38" fontId="2" fillId="8" borderId="16" xfId="1" applyFont="1" applyFill="1" applyBorder="1" applyAlignment="1">
      <alignment horizontal="left" vertical="center"/>
    </xf>
    <xf numFmtId="38" fontId="2" fillId="7" borderId="16" xfId="1" applyFont="1" applyFill="1" applyBorder="1" applyAlignment="1">
      <alignment horizontal="left" vertical="center"/>
    </xf>
    <xf numFmtId="38" fontId="2" fillId="11" borderId="16" xfId="1" applyFont="1" applyFill="1" applyBorder="1" applyAlignment="1">
      <alignment horizontal="right" vertical="center"/>
    </xf>
    <xf numFmtId="38" fontId="2" fillId="7" borderId="9" xfId="1" applyFont="1" applyFill="1" applyBorder="1" applyAlignment="1">
      <alignment horizontal="right"/>
    </xf>
    <xf numFmtId="38" fontId="2" fillId="7" borderId="16" xfId="1" applyFont="1" applyFill="1" applyBorder="1" applyAlignment="1">
      <alignment horizontal="right"/>
    </xf>
    <xf numFmtId="38" fontId="2" fillId="0" borderId="0" xfId="1" applyFont="1" applyFill="1" applyAlignment="1">
      <alignment vertical="center"/>
    </xf>
    <xf numFmtId="38" fontId="2" fillId="4" borderId="16" xfId="1" applyFont="1" applyFill="1" applyBorder="1" applyAlignment="1">
      <alignment horizontal="right"/>
    </xf>
    <xf numFmtId="38" fontId="2" fillId="8" borderId="9" xfId="1" applyFont="1" applyFill="1" applyBorder="1" applyAlignment="1">
      <alignment horizontal="right"/>
    </xf>
    <xf numFmtId="38" fontId="2" fillId="8" borderId="16" xfId="1" applyFont="1" applyFill="1" applyBorder="1" applyAlignment="1">
      <alignment horizontal="right"/>
    </xf>
    <xf numFmtId="38" fontId="8" fillId="4" borderId="16" xfId="1" applyFont="1" applyFill="1" applyBorder="1" applyAlignment="1">
      <alignment horizontal="left" vertical="center" wrapText="1"/>
    </xf>
    <xf numFmtId="38" fontId="8" fillId="4" borderId="16" xfId="1" applyFont="1" applyFill="1" applyBorder="1" applyAlignment="1">
      <alignment horizontal="right" vertical="center"/>
    </xf>
    <xf numFmtId="38" fontId="8" fillId="0" borderId="0" xfId="1" applyFont="1" applyFill="1" applyAlignment="1"/>
    <xf numFmtId="38" fontId="10" fillId="0" borderId="0" xfId="1" applyFont="1" applyAlignment="1"/>
    <xf numFmtId="38" fontId="8" fillId="4" borderId="16" xfId="1" applyFont="1" applyFill="1" applyBorder="1" applyAlignment="1">
      <alignment horizontal="right"/>
    </xf>
    <xf numFmtId="38" fontId="8" fillId="8" borderId="9" xfId="1" applyFont="1" applyFill="1" applyBorder="1" applyAlignment="1">
      <alignment horizontal="right"/>
    </xf>
    <xf numFmtId="38" fontId="8" fillId="8" borderId="16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left"/>
    </xf>
    <xf numFmtId="38" fontId="2" fillId="0" borderId="25" xfId="1" applyFont="1" applyFill="1" applyBorder="1" applyAlignment="1">
      <alignment horizontal="center" vertical="center"/>
    </xf>
    <xf numFmtId="38" fontId="2" fillId="0" borderId="30" xfId="1" applyFont="1" applyFill="1" applyBorder="1" applyAlignment="1">
      <alignment horizontal="center" vertical="center"/>
    </xf>
    <xf numFmtId="38" fontId="2" fillId="0" borderId="42" xfId="1" applyFont="1" applyFill="1" applyBorder="1" applyAlignment="1">
      <alignment horizontal="center" vertical="center" wrapText="1"/>
    </xf>
    <xf numFmtId="38" fontId="2" fillId="0" borderId="43" xfId="1" applyFont="1" applyFill="1" applyBorder="1" applyAlignment="1">
      <alignment horizontal="center" vertical="center" wrapText="1"/>
    </xf>
    <xf numFmtId="38" fontId="2" fillId="9" borderId="16" xfId="2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/>
    </xf>
    <xf numFmtId="38" fontId="2" fillId="7" borderId="5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2" fillId="8" borderId="5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left" vertical="center"/>
    </xf>
    <xf numFmtId="38" fontId="19" fillId="0" borderId="0" xfId="1" applyFont="1" applyFill="1" applyAlignment="1">
      <alignment horizontal="right" vertical="top"/>
    </xf>
    <xf numFmtId="38" fontId="2" fillId="0" borderId="0" xfId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4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 wrapText="1"/>
    </xf>
    <xf numFmtId="38" fontId="12" fillId="0" borderId="0" xfId="1" applyFont="1" applyAlignment="1"/>
    <xf numFmtId="0" fontId="2" fillId="0" borderId="0" xfId="0" applyFont="1" applyFill="1" applyBorder="1" applyAlignment="1">
      <alignment vertical="center" wrapText="1"/>
    </xf>
    <xf numFmtId="38" fontId="8" fillId="8" borderId="5" xfId="1" applyFont="1" applyFill="1" applyBorder="1" applyAlignment="1">
      <alignment horizontal="right"/>
    </xf>
    <xf numFmtId="38" fontId="2" fillId="0" borderId="0" xfId="1" applyFont="1" applyFill="1" applyAlignment="1">
      <alignment horizontal="left"/>
    </xf>
    <xf numFmtId="38" fontId="12" fillId="0" borderId="0" xfId="1" applyFont="1" applyAlignment="1">
      <alignment horizontal="left"/>
    </xf>
    <xf numFmtId="38" fontId="12" fillId="0" borderId="0" xfId="1" applyFont="1" applyFill="1" applyAlignment="1"/>
    <xf numFmtId="38" fontId="19" fillId="0" borderId="32" xfId="1" applyFont="1" applyFill="1" applyBorder="1" applyAlignment="1">
      <alignment horizontal="left" vertical="top"/>
    </xf>
    <xf numFmtId="38" fontId="2" fillId="0" borderId="0" xfId="1" applyFont="1" applyFill="1" applyBorder="1" applyAlignment="1">
      <alignment vertical="top"/>
    </xf>
    <xf numFmtId="38" fontId="2" fillId="0" borderId="0" xfId="1" applyFont="1" applyFill="1" applyBorder="1" applyAlignment="1">
      <alignment horizontal="center" vertical="top"/>
    </xf>
    <xf numFmtId="38" fontId="2" fillId="0" borderId="0" xfId="1" applyFont="1" applyFill="1" applyBorder="1" applyAlignment="1">
      <alignment horizontal="right" vertical="top"/>
    </xf>
    <xf numFmtId="38" fontId="19" fillId="0" borderId="32" xfId="1" applyFont="1" applyFill="1" applyBorder="1" applyAlignment="1">
      <alignment horizontal="right" vertical="top"/>
    </xf>
    <xf numFmtId="38" fontId="2" fillId="0" borderId="0" xfId="1" applyFont="1" applyFill="1" applyAlignment="1">
      <alignment vertical="top"/>
    </xf>
    <xf numFmtId="38" fontId="2" fillId="0" borderId="10" xfId="1" applyFont="1" applyBorder="1" applyAlignment="1"/>
    <xf numFmtId="38" fontId="2" fillId="0" borderId="42" xfId="1" applyFont="1" applyBorder="1" applyAlignment="1">
      <alignment horizontal="center" vertical="center" wrapText="1"/>
    </xf>
    <xf numFmtId="38" fontId="2" fillId="0" borderId="43" xfId="1" applyFont="1" applyBorder="1" applyAlignment="1">
      <alignment horizontal="center" vertical="center" wrapText="1"/>
    </xf>
    <xf numFmtId="38" fontId="2" fillId="0" borderId="36" xfId="1" applyFont="1" applyBorder="1" applyAlignment="1">
      <alignment horizontal="center" vertical="center" wrapText="1"/>
    </xf>
    <xf numFmtId="38" fontId="2" fillId="0" borderId="28" xfId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8" fontId="2" fillId="0" borderId="17" xfId="1" applyFont="1" applyBorder="1" applyAlignment="1">
      <alignment horizontal="left" wrapText="1"/>
    </xf>
    <xf numFmtId="38" fontId="2" fillId="0" borderId="16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4" borderId="2" xfId="2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38" fontId="2" fillId="7" borderId="3" xfId="1" applyFont="1" applyFill="1" applyBorder="1" applyAlignment="1">
      <alignment horizontal="right"/>
    </xf>
    <xf numFmtId="38" fontId="2" fillId="7" borderId="2" xfId="1" applyFont="1" applyFill="1" applyBorder="1" applyAlignment="1">
      <alignment horizontal="right"/>
    </xf>
    <xf numFmtId="38" fontId="2" fillId="0" borderId="11" xfId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8" fontId="8" fillId="0" borderId="0" xfId="1" applyFont="1" applyFill="1" applyBorder="1" applyAlignment="1"/>
    <xf numFmtId="0" fontId="8" fillId="0" borderId="0" xfId="0" applyFont="1" applyFill="1" applyBorder="1" applyAlignment="1">
      <alignment vertical="center"/>
    </xf>
    <xf numFmtId="38" fontId="11" fillId="0" borderId="0" xfId="1" applyFont="1" applyAlignment="1"/>
    <xf numFmtId="38" fontId="2" fillId="0" borderId="0" xfId="1" applyFont="1" applyAlignment="1">
      <alignment horizontal="left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コピー19年報原稿 4(18～31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8&#24180;&#24230;&#24180;&#22577;&#27096;&#24335;18&#65374;3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18"/>
      <sheetName val="19"/>
      <sheetName val="20"/>
      <sheetName val="21"/>
      <sheetName val="22"/>
      <sheetName val="23"/>
      <sheetName val="24"/>
      <sheetName val="25-1"/>
      <sheetName val="25-2"/>
      <sheetName val="26-1"/>
      <sheetName val="26-2"/>
      <sheetName val="26-3"/>
      <sheetName val="27-1"/>
      <sheetName val="27-2"/>
      <sheetName val="28-1"/>
      <sheetName val="28-2"/>
      <sheetName val="29-1"/>
      <sheetName val="29-2"/>
      <sheetName val="30"/>
      <sheetName val="31"/>
      <sheetName val="32"/>
      <sheetName val="33 -1"/>
      <sheetName val="33-2"/>
      <sheetName val="34-1"/>
      <sheetName val="34-２"/>
      <sheetName val="35-1"/>
      <sheetName val="35-2"/>
      <sheetName val="36"/>
      <sheetName val="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25"/>
  <sheetViews>
    <sheetView showGridLines="0" tabSelected="1" view="pageBreakPreview" zoomScale="80" zoomScaleNormal="75" zoomScaleSheetLayoutView="80" workbookViewId="0">
      <pane xSplit="3" ySplit="16" topLeftCell="D59" activePane="bottomRight" state="frozen"/>
      <selection activeCell="S7" sqref="S7"/>
      <selection pane="topRight" activeCell="S7" sqref="S7"/>
      <selection pane="bottomLeft" activeCell="S7" sqref="S7"/>
      <selection pane="bottomRight" activeCell="S7" sqref="S7"/>
    </sheetView>
  </sheetViews>
  <sheetFormatPr defaultColWidth="9" defaultRowHeight="11.5" x14ac:dyDescent="0.25"/>
  <cols>
    <col min="1" max="1" width="16" style="178" customWidth="1"/>
    <col min="2" max="2" width="8.26953125" style="174" customWidth="1"/>
    <col min="3" max="4" width="11.6328125" style="174" customWidth="1"/>
    <col min="5" max="6" width="5.90625" style="174" customWidth="1"/>
    <col min="7" max="7" width="6" style="174" customWidth="1"/>
    <col min="8" max="8" width="5.90625" style="174" customWidth="1"/>
    <col min="9" max="11" width="5.08984375" style="174" customWidth="1"/>
    <col min="12" max="12" width="6" style="174" customWidth="1"/>
    <col min="13" max="13" width="5.90625" style="174" customWidth="1"/>
    <col min="14" max="14" width="6" style="174" customWidth="1"/>
    <col min="15" max="15" width="5.90625" style="174" customWidth="1"/>
    <col min="16" max="18" width="5.08984375" style="174" customWidth="1"/>
    <col min="19" max="19" width="4.36328125" style="174" customWidth="1"/>
    <col min="20" max="16384" width="9" style="174"/>
  </cols>
  <sheetData>
    <row r="1" spans="1:20" s="6" customFormat="1" ht="13.5" customHeight="1" x14ac:dyDescent="0.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 t="s">
        <v>1</v>
      </c>
    </row>
    <row r="2" spans="1:20" s="6" customFormat="1" ht="16" x14ac:dyDescent="0.5">
      <c r="A2" s="7"/>
      <c r="B2" s="8"/>
      <c r="C2" s="9"/>
      <c r="D2" s="10" t="s">
        <v>2</v>
      </c>
      <c r="E2" s="11"/>
      <c r="F2" s="11"/>
      <c r="G2" s="11"/>
      <c r="H2" s="11"/>
      <c r="I2" s="11"/>
      <c r="J2" s="11"/>
      <c r="K2" s="11"/>
      <c r="L2" s="12" t="s">
        <v>3</v>
      </c>
      <c r="M2" s="11"/>
      <c r="N2" s="11"/>
      <c r="O2" s="13"/>
      <c r="P2" s="11"/>
      <c r="Q2" s="11"/>
      <c r="R2" s="14"/>
      <c r="S2" s="15"/>
    </row>
    <row r="3" spans="1:20" s="6" customFormat="1" ht="16.5" customHeight="1" x14ac:dyDescent="0.5">
      <c r="A3" s="16"/>
      <c r="B3" s="17"/>
      <c r="C3" s="18"/>
      <c r="D3" s="19" t="s">
        <v>4</v>
      </c>
      <c r="E3" s="20"/>
      <c r="F3" s="21"/>
      <c r="G3" s="19" t="s">
        <v>5</v>
      </c>
      <c r="H3" s="22"/>
      <c r="I3" s="23" t="s">
        <v>6</v>
      </c>
      <c r="J3" s="24" t="s">
        <v>7</v>
      </c>
      <c r="K3" s="24" t="s">
        <v>8</v>
      </c>
      <c r="L3" s="25" t="s">
        <v>4</v>
      </c>
      <c r="M3" s="26"/>
      <c r="N3" s="19" t="s">
        <v>5</v>
      </c>
      <c r="O3" s="27"/>
      <c r="P3" s="24" t="s">
        <v>6</v>
      </c>
      <c r="Q3" s="23" t="s">
        <v>7</v>
      </c>
      <c r="R3" s="23" t="s">
        <v>8</v>
      </c>
      <c r="S3" s="28"/>
      <c r="T3" s="15"/>
    </row>
    <row r="4" spans="1:20" s="6" customFormat="1" ht="72" customHeight="1" x14ac:dyDescent="0.5">
      <c r="A4" s="29"/>
      <c r="B4" s="30"/>
      <c r="C4" s="31"/>
      <c r="D4" s="32"/>
      <c r="E4" s="33" t="s">
        <v>9</v>
      </c>
      <c r="F4" s="34" t="s">
        <v>10</v>
      </c>
      <c r="G4" s="32"/>
      <c r="H4" s="33" t="s">
        <v>11</v>
      </c>
      <c r="I4" s="35"/>
      <c r="J4" s="36"/>
      <c r="K4" s="36"/>
      <c r="L4" s="37"/>
      <c r="M4" s="38" t="s">
        <v>12</v>
      </c>
      <c r="N4" s="32"/>
      <c r="O4" s="33" t="s">
        <v>11</v>
      </c>
      <c r="P4" s="36"/>
      <c r="Q4" s="35"/>
      <c r="R4" s="35"/>
      <c r="S4" s="39"/>
      <c r="T4" s="15"/>
    </row>
    <row r="5" spans="1:20" s="6" customFormat="1" ht="12" customHeight="1" x14ac:dyDescent="0.5">
      <c r="A5" s="40" t="s">
        <v>13</v>
      </c>
      <c r="B5" s="41" t="s">
        <v>14</v>
      </c>
      <c r="C5" s="42" t="s">
        <v>15</v>
      </c>
      <c r="D5" s="43">
        <v>16121</v>
      </c>
      <c r="E5" s="43">
        <v>240</v>
      </c>
      <c r="F5" s="43">
        <v>466</v>
      </c>
      <c r="G5" s="43">
        <v>993</v>
      </c>
      <c r="H5" s="43">
        <v>13</v>
      </c>
      <c r="I5" s="43">
        <v>2255</v>
      </c>
      <c r="J5" s="44">
        <v>2436</v>
      </c>
      <c r="K5" s="44">
        <v>988</v>
      </c>
      <c r="L5" s="45">
        <v>6055</v>
      </c>
      <c r="M5" s="43">
        <v>275</v>
      </c>
      <c r="N5" s="43">
        <v>582</v>
      </c>
      <c r="O5" s="43">
        <v>117</v>
      </c>
      <c r="P5" s="43">
        <v>285</v>
      </c>
      <c r="Q5" s="43">
        <v>1387</v>
      </c>
      <c r="R5" s="43">
        <v>354</v>
      </c>
      <c r="S5" s="46"/>
      <c r="T5" s="15"/>
    </row>
    <row r="6" spans="1:20" s="6" customFormat="1" ht="12" customHeight="1" x14ac:dyDescent="0.5">
      <c r="A6" s="47"/>
      <c r="B6" s="48"/>
      <c r="C6" s="42" t="s">
        <v>16</v>
      </c>
      <c r="D6" s="43">
        <v>84209</v>
      </c>
      <c r="E6" s="43">
        <v>1257</v>
      </c>
      <c r="F6" s="43">
        <v>691</v>
      </c>
      <c r="G6" s="49"/>
      <c r="H6" s="49"/>
      <c r="I6" s="49"/>
      <c r="J6" s="49"/>
      <c r="K6" s="44">
        <v>1619</v>
      </c>
      <c r="L6" s="45">
        <v>42407</v>
      </c>
      <c r="M6" s="43">
        <v>723</v>
      </c>
      <c r="N6" s="49"/>
      <c r="O6" s="49"/>
      <c r="P6" s="49"/>
      <c r="Q6" s="49"/>
      <c r="R6" s="43">
        <v>912</v>
      </c>
      <c r="S6" s="46"/>
      <c r="T6" s="15"/>
    </row>
    <row r="7" spans="1:20" s="6" customFormat="1" ht="12" customHeight="1" x14ac:dyDescent="0.5">
      <c r="A7" s="47"/>
      <c r="B7" s="48"/>
      <c r="C7" s="42" t="s">
        <v>17</v>
      </c>
      <c r="D7" s="43">
        <v>522</v>
      </c>
      <c r="E7" s="43">
        <v>126</v>
      </c>
      <c r="F7" s="43">
        <v>36</v>
      </c>
      <c r="G7" s="43">
        <v>378</v>
      </c>
      <c r="H7" s="43">
        <v>3</v>
      </c>
      <c r="I7" s="43">
        <v>3</v>
      </c>
      <c r="J7" s="44">
        <v>4</v>
      </c>
      <c r="K7" s="44">
        <v>78</v>
      </c>
      <c r="L7" s="45">
        <v>12967</v>
      </c>
      <c r="M7" s="43">
        <v>77</v>
      </c>
      <c r="N7" s="43">
        <v>1531</v>
      </c>
      <c r="O7" s="43">
        <v>44</v>
      </c>
      <c r="P7" s="43">
        <v>38</v>
      </c>
      <c r="Q7" s="43">
        <v>1993</v>
      </c>
      <c r="R7" s="43">
        <v>700</v>
      </c>
      <c r="S7" s="46"/>
      <c r="T7" s="15"/>
    </row>
    <row r="8" spans="1:20" s="6" customFormat="1" ht="12" customHeight="1" x14ac:dyDescent="0.5">
      <c r="A8" s="50"/>
      <c r="B8" s="51"/>
      <c r="C8" s="42" t="s">
        <v>18</v>
      </c>
      <c r="D8" s="52">
        <v>19864</v>
      </c>
      <c r="E8" s="52">
        <v>7257</v>
      </c>
      <c r="F8" s="52">
        <v>3044</v>
      </c>
      <c r="G8" s="52">
        <v>16827</v>
      </c>
      <c r="H8" s="52">
        <v>872</v>
      </c>
      <c r="I8" s="52">
        <v>653</v>
      </c>
      <c r="J8" s="53">
        <v>1091</v>
      </c>
      <c r="K8" s="53">
        <v>8003</v>
      </c>
      <c r="L8" s="54">
        <v>38492</v>
      </c>
      <c r="M8" s="52">
        <v>5697</v>
      </c>
      <c r="N8" s="52">
        <v>110290</v>
      </c>
      <c r="O8" s="52">
        <v>1240</v>
      </c>
      <c r="P8" s="52">
        <v>952</v>
      </c>
      <c r="Q8" s="52">
        <v>1267</v>
      </c>
      <c r="R8" s="52">
        <v>7815</v>
      </c>
      <c r="S8" s="46"/>
      <c r="T8" s="15"/>
    </row>
    <row r="9" spans="1:20" s="62" customFormat="1" ht="12" customHeight="1" x14ac:dyDescent="0.2">
      <c r="A9" s="55" t="s">
        <v>19</v>
      </c>
      <c r="B9" s="56" t="s">
        <v>14</v>
      </c>
      <c r="C9" s="57" t="s">
        <v>15</v>
      </c>
      <c r="D9" s="58">
        <f>IF(SUM(D13,D53)=0,"-",SUM(D13,D53))</f>
        <v>599</v>
      </c>
      <c r="E9" s="58" t="str">
        <f>IF(SUM(E13,E53)=0,"-",SUM(E13,E53))</f>
        <v>-</v>
      </c>
      <c r="F9" s="58">
        <f>IF(SUM(F13,F53)=0,"-",SUM(F13,F53))</f>
        <v>50</v>
      </c>
      <c r="G9" s="58">
        <f>IF(SUM(G13,G53)=0,"-",SUM(G13,G53))</f>
        <v>301</v>
      </c>
      <c r="H9" s="58">
        <f t="shared" ref="H9:R9" si="0">IF(SUM(H13,H53)=0,"-",SUM(H13,H53))</f>
        <v>12</v>
      </c>
      <c r="I9" s="58">
        <f t="shared" si="0"/>
        <v>301</v>
      </c>
      <c r="J9" s="58">
        <f t="shared" si="0"/>
        <v>434</v>
      </c>
      <c r="K9" s="59">
        <f t="shared" si="0"/>
        <v>269</v>
      </c>
      <c r="L9" s="60">
        <f t="shared" si="0"/>
        <v>41</v>
      </c>
      <c r="M9" s="58" t="str">
        <f t="shared" si="0"/>
        <v>-</v>
      </c>
      <c r="N9" s="58">
        <f t="shared" si="0"/>
        <v>18</v>
      </c>
      <c r="O9" s="58" t="str">
        <f t="shared" si="0"/>
        <v>-</v>
      </c>
      <c r="P9" s="58">
        <f t="shared" si="0"/>
        <v>19</v>
      </c>
      <c r="Q9" s="58">
        <f t="shared" si="0"/>
        <v>19</v>
      </c>
      <c r="R9" s="58">
        <f t="shared" si="0"/>
        <v>19</v>
      </c>
      <c r="S9" s="61"/>
    </row>
    <row r="10" spans="1:20" s="62" customFormat="1" ht="12" customHeight="1" x14ac:dyDescent="0.2">
      <c r="A10" s="63"/>
      <c r="B10" s="64"/>
      <c r="C10" s="57" t="s">
        <v>16</v>
      </c>
      <c r="D10" s="58">
        <f t="shared" ref="D10:R12" si="1">IF(SUM(D14,D54)=0,"-",SUM(D14,D54))</f>
        <v>7297</v>
      </c>
      <c r="E10" s="58" t="str">
        <f t="shared" si="1"/>
        <v>-</v>
      </c>
      <c r="F10" s="58">
        <f t="shared" si="1"/>
        <v>19</v>
      </c>
      <c r="G10" s="65"/>
      <c r="H10" s="65"/>
      <c r="I10" s="65"/>
      <c r="J10" s="65"/>
      <c r="K10" s="59">
        <f>IF(SUM(K14,K54)=0,"-",SUM(K14,K54))</f>
        <v>403</v>
      </c>
      <c r="L10" s="60">
        <f>IF(SUM(L14,L54)=0,"-",SUM(L14,L54))</f>
        <v>526</v>
      </c>
      <c r="M10" s="58" t="str">
        <f>IF(SUM(M14,M54)=0,"-",SUM(M14,M54))</f>
        <v>-</v>
      </c>
      <c r="N10" s="65"/>
      <c r="O10" s="65"/>
      <c r="P10" s="65"/>
      <c r="Q10" s="65"/>
      <c r="R10" s="58">
        <f>IF(SUM(R14,R54)=0,"-",SUM(R14,R54))</f>
        <v>95</v>
      </c>
      <c r="S10" s="61"/>
    </row>
    <row r="11" spans="1:20" s="62" customFormat="1" ht="12" customHeight="1" x14ac:dyDescent="0.2">
      <c r="A11" s="63"/>
      <c r="B11" s="64"/>
      <c r="C11" s="57" t="s">
        <v>17</v>
      </c>
      <c r="D11" s="58" t="str">
        <f t="shared" si="1"/>
        <v>-</v>
      </c>
      <c r="E11" s="58" t="str">
        <f t="shared" si="1"/>
        <v>-</v>
      </c>
      <c r="F11" s="58" t="str">
        <f t="shared" si="1"/>
        <v>-</v>
      </c>
      <c r="G11" s="58" t="str">
        <f t="shared" si="1"/>
        <v>-</v>
      </c>
      <c r="H11" s="58" t="str">
        <f t="shared" si="1"/>
        <v>-</v>
      </c>
      <c r="I11" s="58" t="str">
        <f t="shared" si="1"/>
        <v>-</v>
      </c>
      <c r="J11" s="58" t="str">
        <f t="shared" si="1"/>
        <v>-</v>
      </c>
      <c r="K11" s="59" t="str">
        <f t="shared" si="1"/>
        <v>-</v>
      </c>
      <c r="L11" s="60">
        <f t="shared" si="1"/>
        <v>128</v>
      </c>
      <c r="M11" s="58" t="str">
        <f t="shared" si="1"/>
        <v>-</v>
      </c>
      <c r="N11" s="58">
        <f t="shared" si="1"/>
        <v>183</v>
      </c>
      <c r="O11" s="58" t="str">
        <f t="shared" si="1"/>
        <v>-</v>
      </c>
      <c r="P11" s="58" t="str">
        <f t="shared" si="1"/>
        <v>-</v>
      </c>
      <c r="Q11" s="58" t="str">
        <f t="shared" si="1"/>
        <v>-</v>
      </c>
      <c r="R11" s="58">
        <f t="shared" si="1"/>
        <v>84</v>
      </c>
      <c r="S11" s="61"/>
    </row>
    <row r="12" spans="1:20" s="62" customFormat="1" ht="12" customHeight="1" x14ac:dyDescent="0.2">
      <c r="A12" s="66"/>
      <c r="B12" s="67"/>
      <c r="C12" s="57" t="s">
        <v>18</v>
      </c>
      <c r="D12" s="58">
        <f t="shared" si="1"/>
        <v>1052</v>
      </c>
      <c r="E12" s="58">
        <f t="shared" si="1"/>
        <v>685</v>
      </c>
      <c r="F12" s="58">
        <f t="shared" si="1"/>
        <v>1</v>
      </c>
      <c r="G12" s="58">
        <f t="shared" si="1"/>
        <v>88</v>
      </c>
      <c r="H12" s="58">
        <f t="shared" si="1"/>
        <v>15</v>
      </c>
      <c r="I12" s="58">
        <f t="shared" si="1"/>
        <v>1</v>
      </c>
      <c r="J12" s="58">
        <f t="shared" si="1"/>
        <v>108</v>
      </c>
      <c r="K12" s="59">
        <f t="shared" si="1"/>
        <v>1489</v>
      </c>
      <c r="L12" s="60">
        <f t="shared" si="1"/>
        <v>327</v>
      </c>
      <c r="M12" s="58">
        <f t="shared" si="1"/>
        <v>90</v>
      </c>
      <c r="N12" s="58">
        <f t="shared" si="1"/>
        <v>161</v>
      </c>
      <c r="O12" s="58" t="str">
        <f t="shared" si="1"/>
        <v>-</v>
      </c>
      <c r="P12" s="58" t="str">
        <f t="shared" si="1"/>
        <v>-</v>
      </c>
      <c r="Q12" s="58">
        <f t="shared" si="1"/>
        <v>346</v>
      </c>
      <c r="R12" s="58">
        <f t="shared" si="1"/>
        <v>193</v>
      </c>
      <c r="S12" s="61"/>
    </row>
    <row r="13" spans="1:20" s="75" customFormat="1" ht="12" customHeight="1" x14ac:dyDescent="0.2">
      <c r="A13" s="68" t="s">
        <v>20</v>
      </c>
      <c r="B13" s="69" t="s">
        <v>14</v>
      </c>
      <c r="C13" s="70" t="s">
        <v>15</v>
      </c>
      <c r="D13" s="71">
        <f>IF(SUM(D17,D21,D25,D29,D33,D37,D41,D45,D49)=0,"-",SUM(D17,D21,D25,D29,D33,D37,D41,D45,D49))</f>
        <v>599</v>
      </c>
      <c r="E13" s="71" t="str">
        <f t="shared" ref="E13:K13" si="2">IF(SUM(E17,E21,E25,E29,E33,E37,E41,E45,E49)=0,"-",SUM(E17,E21,E25,E29,E33,E37,E41,E45,E49))</f>
        <v>-</v>
      </c>
      <c r="F13" s="71">
        <f t="shared" si="2"/>
        <v>50</v>
      </c>
      <c r="G13" s="71">
        <f t="shared" si="2"/>
        <v>301</v>
      </c>
      <c r="H13" s="71">
        <f t="shared" si="2"/>
        <v>12</v>
      </c>
      <c r="I13" s="71">
        <f t="shared" si="2"/>
        <v>301</v>
      </c>
      <c r="J13" s="71">
        <f t="shared" si="2"/>
        <v>434</v>
      </c>
      <c r="K13" s="72">
        <f t="shared" si="2"/>
        <v>269</v>
      </c>
      <c r="L13" s="73">
        <f>IF(SUM(L17,L21,L25,L29,L33,L37,L41,L45,L49)=0,"-",SUM(L17,L21,L25,L29,L33,L37,L41,L45,L49))</f>
        <v>41</v>
      </c>
      <c r="M13" s="71" t="str">
        <f t="shared" ref="M13:R13" si="3">IF(SUM(M17,M21,M25,M29,M33,M37,M41,M45,M49)=0,"-",SUM(M17,M21,M25,M29,M33,M37,M41,M45,M49))</f>
        <v>-</v>
      </c>
      <c r="N13" s="71">
        <f t="shared" si="3"/>
        <v>18</v>
      </c>
      <c r="O13" s="71" t="str">
        <f t="shared" si="3"/>
        <v>-</v>
      </c>
      <c r="P13" s="71">
        <f t="shared" si="3"/>
        <v>19</v>
      </c>
      <c r="Q13" s="71">
        <f t="shared" si="3"/>
        <v>19</v>
      </c>
      <c r="R13" s="71">
        <f t="shared" si="3"/>
        <v>19</v>
      </c>
      <c r="S13" s="74"/>
    </row>
    <row r="14" spans="1:20" s="75" customFormat="1" ht="12" customHeight="1" x14ac:dyDescent="0.2">
      <c r="A14" s="76"/>
      <c r="B14" s="77"/>
      <c r="C14" s="70" t="s">
        <v>16</v>
      </c>
      <c r="D14" s="71">
        <f t="shared" ref="D14:R16" si="4">IF(SUM(D18,D22,D26,D30,D34,D38,D42,D46,D50)=0,"-",SUM(D18,D22,D26,D30,D34,D38,D42,D46,D50))</f>
        <v>1079</v>
      </c>
      <c r="E14" s="71" t="str">
        <f t="shared" si="4"/>
        <v>-</v>
      </c>
      <c r="F14" s="71">
        <f t="shared" si="4"/>
        <v>19</v>
      </c>
      <c r="G14" s="78"/>
      <c r="H14" s="78"/>
      <c r="I14" s="78"/>
      <c r="J14" s="78"/>
      <c r="K14" s="71">
        <f t="shared" si="4"/>
        <v>403</v>
      </c>
      <c r="L14" s="79">
        <f t="shared" si="4"/>
        <v>526</v>
      </c>
      <c r="M14" s="71" t="str">
        <f t="shared" si="4"/>
        <v>-</v>
      </c>
      <c r="N14" s="78"/>
      <c r="O14" s="78"/>
      <c r="P14" s="78"/>
      <c r="Q14" s="78"/>
      <c r="R14" s="71">
        <f t="shared" si="4"/>
        <v>95</v>
      </c>
      <c r="S14" s="74"/>
    </row>
    <row r="15" spans="1:20" s="75" customFormat="1" ht="12" customHeight="1" x14ac:dyDescent="0.2">
      <c r="A15" s="76"/>
      <c r="B15" s="77"/>
      <c r="C15" s="70" t="s">
        <v>21</v>
      </c>
      <c r="D15" s="71" t="str">
        <f t="shared" si="4"/>
        <v>-</v>
      </c>
      <c r="E15" s="71" t="str">
        <f t="shared" si="4"/>
        <v>-</v>
      </c>
      <c r="F15" s="71" t="str">
        <f t="shared" si="4"/>
        <v>-</v>
      </c>
      <c r="G15" s="71" t="str">
        <f t="shared" si="4"/>
        <v>-</v>
      </c>
      <c r="H15" s="71" t="str">
        <f t="shared" si="4"/>
        <v>-</v>
      </c>
      <c r="I15" s="71" t="str">
        <f t="shared" si="4"/>
        <v>-</v>
      </c>
      <c r="J15" s="71" t="str">
        <f t="shared" si="4"/>
        <v>-</v>
      </c>
      <c r="K15" s="71" t="str">
        <f t="shared" si="4"/>
        <v>-</v>
      </c>
      <c r="L15" s="79">
        <f t="shared" si="4"/>
        <v>128</v>
      </c>
      <c r="M15" s="71" t="str">
        <f t="shared" si="4"/>
        <v>-</v>
      </c>
      <c r="N15" s="71">
        <f t="shared" si="4"/>
        <v>183</v>
      </c>
      <c r="O15" s="71" t="str">
        <f t="shared" si="4"/>
        <v>-</v>
      </c>
      <c r="P15" s="71" t="str">
        <f t="shared" si="4"/>
        <v>-</v>
      </c>
      <c r="Q15" s="71" t="str">
        <f t="shared" si="4"/>
        <v>-</v>
      </c>
      <c r="R15" s="71">
        <f t="shared" si="4"/>
        <v>84</v>
      </c>
      <c r="S15" s="74"/>
    </row>
    <row r="16" spans="1:20" s="75" customFormat="1" ht="12" customHeight="1" x14ac:dyDescent="0.2">
      <c r="A16" s="80"/>
      <c r="B16" s="81"/>
      <c r="C16" s="70" t="s">
        <v>22</v>
      </c>
      <c r="D16" s="71">
        <f t="shared" si="4"/>
        <v>853</v>
      </c>
      <c r="E16" s="71">
        <f t="shared" si="4"/>
        <v>526</v>
      </c>
      <c r="F16" s="71">
        <f t="shared" si="4"/>
        <v>1</v>
      </c>
      <c r="G16" s="71">
        <f t="shared" si="4"/>
        <v>88</v>
      </c>
      <c r="H16" s="71">
        <f t="shared" si="4"/>
        <v>15</v>
      </c>
      <c r="I16" s="71">
        <f t="shared" si="4"/>
        <v>1</v>
      </c>
      <c r="J16" s="71">
        <f t="shared" si="4"/>
        <v>10</v>
      </c>
      <c r="K16" s="71">
        <f t="shared" si="4"/>
        <v>22</v>
      </c>
      <c r="L16" s="79">
        <f t="shared" si="4"/>
        <v>321</v>
      </c>
      <c r="M16" s="71">
        <f t="shared" si="4"/>
        <v>90</v>
      </c>
      <c r="N16" s="71">
        <f t="shared" si="4"/>
        <v>161</v>
      </c>
      <c r="O16" s="71" t="str">
        <f t="shared" si="4"/>
        <v>-</v>
      </c>
      <c r="P16" s="71" t="str">
        <f t="shared" si="4"/>
        <v>-</v>
      </c>
      <c r="Q16" s="71">
        <f t="shared" si="4"/>
        <v>316</v>
      </c>
      <c r="R16" s="71">
        <f t="shared" si="4"/>
        <v>193</v>
      </c>
      <c r="S16" s="74"/>
    </row>
    <row r="17" spans="1:19" s="75" customFormat="1" ht="12" customHeight="1" x14ac:dyDescent="0.2">
      <c r="A17" s="82" t="s">
        <v>23</v>
      </c>
      <c r="B17" s="83" t="s">
        <v>14</v>
      </c>
      <c r="C17" s="84" t="s">
        <v>15</v>
      </c>
      <c r="D17" s="85" t="s">
        <v>24</v>
      </c>
      <c r="E17" s="85" t="s">
        <v>24</v>
      </c>
      <c r="F17" s="85" t="s">
        <v>24</v>
      </c>
      <c r="G17" s="85" t="s">
        <v>24</v>
      </c>
      <c r="H17" s="85" t="s">
        <v>24</v>
      </c>
      <c r="I17" s="85" t="s">
        <v>24</v>
      </c>
      <c r="J17" s="85" t="s">
        <v>24</v>
      </c>
      <c r="K17" s="85" t="s">
        <v>24</v>
      </c>
      <c r="L17" s="86" t="s">
        <v>24</v>
      </c>
      <c r="M17" s="85" t="s">
        <v>24</v>
      </c>
      <c r="N17" s="85" t="s">
        <v>24</v>
      </c>
      <c r="O17" s="85" t="s">
        <v>24</v>
      </c>
      <c r="P17" s="85" t="s">
        <v>24</v>
      </c>
      <c r="Q17" s="85" t="s">
        <v>24</v>
      </c>
      <c r="R17" s="85" t="s">
        <v>24</v>
      </c>
      <c r="S17" s="74"/>
    </row>
    <row r="18" spans="1:19" s="75" customFormat="1" ht="12" customHeight="1" x14ac:dyDescent="0.2">
      <c r="A18" s="87"/>
      <c r="B18" s="88"/>
      <c r="C18" s="84" t="s">
        <v>16</v>
      </c>
      <c r="D18" s="85" t="s">
        <v>24</v>
      </c>
      <c r="E18" s="85" t="s">
        <v>24</v>
      </c>
      <c r="F18" s="85" t="s">
        <v>24</v>
      </c>
      <c r="G18" s="89"/>
      <c r="H18" s="89"/>
      <c r="I18" s="89"/>
      <c r="J18" s="89"/>
      <c r="K18" s="85" t="s">
        <v>24</v>
      </c>
      <c r="L18" s="86" t="s">
        <v>24</v>
      </c>
      <c r="M18" s="85" t="s">
        <v>24</v>
      </c>
      <c r="N18" s="89"/>
      <c r="O18" s="89"/>
      <c r="P18" s="89"/>
      <c r="Q18" s="89"/>
      <c r="R18" s="85" t="s">
        <v>24</v>
      </c>
      <c r="S18" s="74"/>
    </row>
    <row r="19" spans="1:19" s="75" customFormat="1" ht="12" customHeight="1" x14ac:dyDescent="0.2">
      <c r="A19" s="87"/>
      <c r="B19" s="88"/>
      <c r="C19" s="84" t="s">
        <v>21</v>
      </c>
      <c r="D19" s="85" t="s">
        <v>24</v>
      </c>
      <c r="E19" s="85" t="s">
        <v>24</v>
      </c>
      <c r="F19" s="85" t="s">
        <v>24</v>
      </c>
      <c r="G19" s="85" t="s">
        <v>24</v>
      </c>
      <c r="H19" s="85" t="s">
        <v>24</v>
      </c>
      <c r="I19" s="85" t="s">
        <v>24</v>
      </c>
      <c r="J19" s="85" t="s">
        <v>24</v>
      </c>
      <c r="K19" s="85" t="s">
        <v>24</v>
      </c>
      <c r="L19" s="86" t="s">
        <v>24</v>
      </c>
      <c r="M19" s="85" t="s">
        <v>24</v>
      </c>
      <c r="N19" s="85" t="s">
        <v>24</v>
      </c>
      <c r="O19" s="85" t="s">
        <v>24</v>
      </c>
      <c r="P19" s="85" t="s">
        <v>24</v>
      </c>
      <c r="Q19" s="85" t="s">
        <v>24</v>
      </c>
      <c r="R19" s="85" t="s">
        <v>24</v>
      </c>
      <c r="S19" s="74"/>
    </row>
    <row r="20" spans="1:19" s="75" customFormat="1" ht="12" customHeight="1" x14ac:dyDescent="0.2">
      <c r="A20" s="90"/>
      <c r="B20" s="91"/>
      <c r="C20" s="84" t="s">
        <v>22</v>
      </c>
      <c r="D20" s="85">
        <v>2</v>
      </c>
      <c r="E20" s="85">
        <v>1</v>
      </c>
      <c r="F20" s="85" t="s">
        <v>24</v>
      </c>
      <c r="G20" s="85" t="s">
        <v>24</v>
      </c>
      <c r="H20" s="85" t="s">
        <v>24</v>
      </c>
      <c r="I20" s="85" t="s">
        <v>24</v>
      </c>
      <c r="J20" s="85" t="s">
        <v>24</v>
      </c>
      <c r="K20" s="85">
        <v>16</v>
      </c>
      <c r="L20" s="86" t="s">
        <v>24</v>
      </c>
      <c r="M20" s="85" t="s">
        <v>24</v>
      </c>
      <c r="N20" s="85" t="s">
        <v>24</v>
      </c>
      <c r="O20" s="85" t="s">
        <v>24</v>
      </c>
      <c r="P20" s="85" t="s">
        <v>24</v>
      </c>
      <c r="Q20" s="85" t="s">
        <v>24</v>
      </c>
      <c r="R20" s="85" t="s">
        <v>24</v>
      </c>
      <c r="S20" s="74"/>
    </row>
    <row r="21" spans="1:19" s="75" customFormat="1" ht="12" customHeight="1" x14ac:dyDescent="0.2">
      <c r="A21" s="92" t="s">
        <v>25</v>
      </c>
      <c r="B21" s="93" t="s">
        <v>14</v>
      </c>
      <c r="C21" s="94" t="s">
        <v>15</v>
      </c>
      <c r="D21" s="95">
        <v>269</v>
      </c>
      <c r="E21" s="95" t="s">
        <v>24</v>
      </c>
      <c r="F21" s="95" t="s">
        <v>24</v>
      </c>
      <c r="G21" s="95">
        <v>269</v>
      </c>
      <c r="H21" s="95"/>
      <c r="I21" s="95">
        <v>269</v>
      </c>
      <c r="J21" s="95">
        <v>384</v>
      </c>
      <c r="K21" s="95">
        <v>269</v>
      </c>
      <c r="L21" s="96">
        <v>19</v>
      </c>
      <c r="M21" s="95" t="s">
        <v>24</v>
      </c>
      <c r="N21" s="95">
        <v>18</v>
      </c>
      <c r="O21" s="95" t="s">
        <v>24</v>
      </c>
      <c r="P21" s="95">
        <v>19</v>
      </c>
      <c r="Q21" s="95">
        <v>19</v>
      </c>
      <c r="R21" s="95">
        <v>19</v>
      </c>
      <c r="S21" s="74"/>
    </row>
    <row r="22" spans="1:19" s="75" customFormat="1" ht="12" customHeight="1" x14ac:dyDescent="0.2">
      <c r="A22" s="97"/>
      <c r="B22" s="98"/>
      <c r="C22" s="94" t="s">
        <v>16</v>
      </c>
      <c r="D22" s="95">
        <v>403</v>
      </c>
      <c r="E22" s="95" t="s">
        <v>24</v>
      </c>
      <c r="F22" s="95" t="s">
        <v>24</v>
      </c>
      <c r="G22" s="99"/>
      <c r="H22" s="99"/>
      <c r="I22" s="99"/>
      <c r="J22" s="99"/>
      <c r="K22" s="95">
        <v>403</v>
      </c>
      <c r="L22" s="96">
        <v>42</v>
      </c>
      <c r="M22" s="95" t="s">
        <v>24</v>
      </c>
      <c r="N22" s="99"/>
      <c r="O22" s="99"/>
      <c r="P22" s="99"/>
      <c r="Q22" s="99"/>
      <c r="R22" s="95">
        <v>42</v>
      </c>
      <c r="S22" s="74"/>
    </row>
    <row r="23" spans="1:19" s="75" customFormat="1" ht="12" customHeight="1" x14ac:dyDescent="0.2">
      <c r="A23" s="97"/>
      <c r="B23" s="98"/>
      <c r="C23" s="94" t="s">
        <v>21</v>
      </c>
      <c r="D23" s="95" t="s">
        <v>24</v>
      </c>
      <c r="E23" s="100" t="s">
        <v>24</v>
      </c>
      <c r="F23" s="100" t="s">
        <v>24</v>
      </c>
      <c r="G23" s="100" t="s">
        <v>24</v>
      </c>
      <c r="H23" s="100" t="s">
        <v>24</v>
      </c>
      <c r="I23" s="100" t="s">
        <v>24</v>
      </c>
      <c r="J23" s="100" t="s">
        <v>24</v>
      </c>
      <c r="K23" s="100" t="s">
        <v>24</v>
      </c>
      <c r="L23" s="96" t="s">
        <v>24</v>
      </c>
      <c r="M23" s="95" t="s">
        <v>24</v>
      </c>
      <c r="N23" s="95">
        <v>139</v>
      </c>
      <c r="O23" s="95" t="s">
        <v>24</v>
      </c>
      <c r="P23" s="95" t="s">
        <v>24</v>
      </c>
      <c r="Q23" s="95" t="s">
        <v>24</v>
      </c>
      <c r="R23" s="95" t="s">
        <v>24</v>
      </c>
      <c r="S23" s="74"/>
    </row>
    <row r="24" spans="1:19" s="75" customFormat="1" ht="12" customHeight="1" x14ac:dyDescent="0.2">
      <c r="A24" s="101"/>
      <c r="B24" s="102"/>
      <c r="C24" s="94" t="s">
        <v>22</v>
      </c>
      <c r="D24" s="95" t="s">
        <v>24</v>
      </c>
      <c r="E24" s="95" t="s">
        <v>24</v>
      </c>
      <c r="F24" s="95" t="s">
        <v>24</v>
      </c>
      <c r="G24" s="95" t="s">
        <v>24</v>
      </c>
      <c r="H24" s="95" t="s">
        <v>24</v>
      </c>
      <c r="I24" s="95" t="s">
        <v>24</v>
      </c>
      <c r="J24" s="95" t="s">
        <v>24</v>
      </c>
      <c r="K24" s="95" t="s">
        <v>24</v>
      </c>
      <c r="L24" s="96">
        <v>20</v>
      </c>
      <c r="M24" s="95" t="s">
        <v>24</v>
      </c>
      <c r="N24" s="95" t="s">
        <v>24</v>
      </c>
      <c r="O24" s="95" t="s">
        <v>24</v>
      </c>
      <c r="P24" s="95" t="s">
        <v>24</v>
      </c>
      <c r="Q24" s="95" t="s">
        <v>24</v>
      </c>
      <c r="R24" s="95" t="s">
        <v>24</v>
      </c>
      <c r="S24" s="74"/>
    </row>
    <row r="25" spans="1:19" s="75" customFormat="1" ht="12" customHeight="1" x14ac:dyDescent="0.2">
      <c r="A25" s="92" t="s">
        <v>26</v>
      </c>
      <c r="B25" s="93" t="s">
        <v>14</v>
      </c>
      <c r="C25" s="94" t="s">
        <v>15</v>
      </c>
      <c r="D25" s="95" t="s">
        <v>24</v>
      </c>
      <c r="E25" s="95" t="s">
        <v>24</v>
      </c>
      <c r="F25" s="95" t="s">
        <v>24</v>
      </c>
      <c r="G25" s="95" t="s">
        <v>24</v>
      </c>
      <c r="H25" s="95" t="s">
        <v>24</v>
      </c>
      <c r="I25" s="95" t="s">
        <v>24</v>
      </c>
      <c r="J25" s="95" t="s">
        <v>24</v>
      </c>
      <c r="K25" s="95" t="s">
        <v>24</v>
      </c>
      <c r="L25" s="96" t="s">
        <v>27</v>
      </c>
      <c r="M25" s="95" t="s">
        <v>24</v>
      </c>
      <c r="N25" s="95" t="s">
        <v>24</v>
      </c>
      <c r="O25" s="95" t="s">
        <v>24</v>
      </c>
      <c r="P25" s="95" t="s">
        <v>24</v>
      </c>
      <c r="Q25" s="95" t="s">
        <v>24</v>
      </c>
      <c r="R25" s="95" t="s">
        <v>24</v>
      </c>
      <c r="S25" s="74"/>
    </row>
    <row r="26" spans="1:19" s="75" customFormat="1" ht="12" customHeight="1" x14ac:dyDescent="0.2">
      <c r="A26" s="97"/>
      <c r="B26" s="98"/>
      <c r="C26" s="94" t="s">
        <v>16</v>
      </c>
      <c r="D26" s="95" t="s">
        <v>24</v>
      </c>
      <c r="E26" s="95" t="s">
        <v>24</v>
      </c>
      <c r="F26" s="95" t="s">
        <v>24</v>
      </c>
      <c r="G26" s="99"/>
      <c r="H26" s="99"/>
      <c r="I26" s="99"/>
      <c r="J26" s="99"/>
      <c r="K26" s="95" t="s">
        <v>24</v>
      </c>
      <c r="L26" s="96" t="s">
        <v>27</v>
      </c>
      <c r="M26" s="95" t="s">
        <v>24</v>
      </c>
      <c r="N26" s="99"/>
      <c r="O26" s="99"/>
      <c r="P26" s="99"/>
      <c r="Q26" s="99"/>
      <c r="R26" s="95" t="s">
        <v>24</v>
      </c>
      <c r="S26" s="74"/>
    </row>
    <row r="27" spans="1:19" s="75" customFormat="1" ht="12" customHeight="1" x14ac:dyDescent="0.2">
      <c r="A27" s="97"/>
      <c r="B27" s="98"/>
      <c r="C27" s="94" t="s">
        <v>21</v>
      </c>
      <c r="D27" s="95" t="s">
        <v>24</v>
      </c>
      <c r="E27" s="95" t="s">
        <v>24</v>
      </c>
      <c r="F27" s="95" t="s">
        <v>24</v>
      </c>
      <c r="G27" s="95" t="s">
        <v>24</v>
      </c>
      <c r="H27" s="95" t="s">
        <v>24</v>
      </c>
      <c r="I27" s="95" t="s">
        <v>24</v>
      </c>
      <c r="J27" s="95" t="s">
        <v>24</v>
      </c>
      <c r="K27" s="95" t="s">
        <v>24</v>
      </c>
      <c r="L27" s="96" t="s">
        <v>27</v>
      </c>
      <c r="M27" s="95" t="s">
        <v>24</v>
      </c>
      <c r="N27" s="95" t="s">
        <v>24</v>
      </c>
      <c r="O27" s="95" t="s">
        <v>24</v>
      </c>
      <c r="P27" s="95" t="s">
        <v>24</v>
      </c>
      <c r="Q27" s="95" t="s">
        <v>24</v>
      </c>
      <c r="R27" s="95" t="s">
        <v>24</v>
      </c>
      <c r="S27" s="74"/>
    </row>
    <row r="28" spans="1:19" s="75" customFormat="1" ht="12" customHeight="1" x14ac:dyDescent="0.2">
      <c r="A28" s="101"/>
      <c r="B28" s="102"/>
      <c r="C28" s="94" t="s">
        <v>22</v>
      </c>
      <c r="D28" s="95" t="s">
        <v>24</v>
      </c>
      <c r="E28" s="95" t="s">
        <v>24</v>
      </c>
      <c r="F28" s="95" t="s">
        <v>24</v>
      </c>
      <c r="G28" s="95" t="s">
        <v>24</v>
      </c>
      <c r="H28" s="95" t="s">
        <v>24</v>
      </c>
      <c r="I28" s="95" t="s">
        <v>24</v>
      </c>
      <c r="J28" s="95" t="s">
        <v>24</v>
      </c>
      <c r="K28" s="95" t="s">
        <v>24</v>
      </c>
      <c r="L28" s="96" t="s">
        <v>27</v>
      </c>
      <c r="M28" s="95" t="s">
        <v>24</v>
      </c>
      <c r="N28" s="95" t="s">
        <v>24</v>
      </c>
      <c r="O28" s="95" t="s">
        <v>24</v>
      </c>
      <c r="P28" s="95" t="s">
        <v>24</v>
      </c>
      <c r="Q28" s="95" t="s">
        <v>24</v>
      </c>
      <c r="R28" s="95" t="s">
        <v>24</v>
      </c>
      <c r="S28" s="74"/>
    </row>
    <row r="29" spans="1:19" s="75" customFormat="1" ht="12" customHeight="1" x14ac:dyDescent="0.2">
      <c r="A29" s="103" t="s">
        <v>28</v>
      </c>
      <c r="B29" s="93" t="s">
        <v>14</v>
      </c>
      <c r="C29" s="94" t="s">
        <v>15</v>
      </c>
      <c r="D29" s="95">
        <v>18</v>
      </c>
      <c r="E29" s="95" t="s">
        <v>24</v>
      </c>
      <c r="F29" s="95">
        <v>18</v>
      </c>
      <c r="G29" s="95" t="s">
        <v>24</v>
      </c>
      <c r="H29" s="95" t="s">
        <v>24</v>
      </c>
      <c r="I29" s="95" t="s">
        <v>24</v>
      </c>
      <c r="J29" s="95" t="s">
        <v>24</v>
      </c>
      <c r="K29" s="95" t="s">
        <v>24</v>
      </c>
      <c r="L29" s="96" t="s">
        <v>27</v>
      </c>
      <c r="M29" s="95" t="s">
        <v>24</v>
      </c>
      <c r="N29" s="95" t="s">
        <v>24</v>
      </c>
      <c r="O29" s="95" t="s">
        <v>24</v>
      </c>
      <c r="P29" s="95" t="s">
        <v>24</v>
      </c>
      <c r="Q29" s="95" t="s">
        <v>24</v>
      </c>
      <c r="R29" s="95" t="s">
        <v>24</v>
      </c>
      <c r="S29" s="74"/>
    </row>
    <row r="30" spans="1:19" s="75" customFormat="1" ht="12" customHeight="1" x14ac:dyDescent="0.2">
      <c r="A30" s="104"/>
      <c r="B30" s="98"/>
      <c r="C30" s="94" t="s">
        <v>16</v>
      </c>
      <c r="D30" s="95">
        <v>301</v>
      </c>
      <c r="E30" s="95" t="s">
        <v>24</v>
      </c>
      <c r="F30" s="95" t="s">
        <v>27</v>
      </c>
      <c r="G30" s="99"/>
      <c r="H30" s="99"/>
      <c r="I30" s="99"/>
      <c r="J30" s="99"/>
      <c r="K30" s="95" t="s">
        <v>24</v>
      </c>
      <c r="L30" s="96">
        <v>153</v>
      </c>
      <c r="M30" s="95" t="s">
        <v>24</v>
      </c>
      <c r="N30" s="99"/>
      <c r="O30" s="99"/>
      <c r="P30" s="99"/>
      <c r="Q30" s="99"/>
      <c r="R30" s="95" t="s">
        <v>24</v>
      </c>
      <c r="S30" s="74"/>
    </row>
    <row r="31" spans="1:19" s="6" customFormat="1" ht="12" customHeight="1" x14ac:dyDescent="0.5">
      <c r="A31" s="104"/>
      <c r="B31" s="98"/>
      <c r="C31" s="105" t="s">
        <v>21</v>
      </c>
      <c r="D31" s="95" t="s">
        <v>24</v>
      </c>
      <c r="E31" s="95" t="s">
        <v>24</v>
      </c>
      <c r="F31" s="95" t="s">
        <v>24</v>
      </c>
      <c r="G31" s="95" t="s">
        <v>24</v>
      </c>
      <c r="H31" s="95" t="s">
        <v>24</v>
      </c>
      <c r="I31" s="95" t="s">
        <v>24</v>
      </c>
      <c r="J31" s="95" t="s">
        <v>24</v>
      </c>
      <c r="K31" s="95" t="s">
        <v>24</v>
      </c>
      <c r="L31" s="96">
        <v>34</v>
      </c>
      <c r="M31" s="95" t="s">
        <v>24</v>
      </c>
      <c r="N31" s="95" t="s">
        <v>24</v>
      </c>
      <c r="O31" s="95" t="s">
        <v>24</v>
      </c>
      <c r="P31" s="95" t="s">
        <v>24</v>
      </c>
      <c r="Q31" s="95" t="s">
        <v>24</v>
      </c>
      <c r="R31" s="95" t="s">
        <v>24</v>
      </c>
      <c r="S31" s="106"/>
    </row>
    <row r="32" spans="1:19" s="6" customFormat="1" ht="12" customHeight="1" x14ac:dyDescent="0.5">
      <c r="A32" s="107"/>
      <c r="B32" s="102"/>
      <c r="C32" s="105" t="s">
        <v>22</v>
      </c>
      <c r="D32" s="95">
        <v>425</v>
      </c>
      <c r="E32" s="95">
        <v>418</v>
      </c>
      <c r="F32" s="95">
        <v>1</v>
      </c>
      <c r="G32" s="95">
        <v>72</v>
      </c>
      <c r="H32" s="95" t="s">
        <v>24</v>
      </c>
      <c r="I32" s="95" t="s">
        <v>24</v>
      </c>
      <c r="J32" s="95" t="s">
        <v>24</v>
      </c>
      <c r="K32" s="95">
        <v>6</v>
      </c>
      <c r="L32" s="96">
        <v>90</v>
      </c>
      <c r="M32" s="95">
        <v>90</v>
      </c>
      <c r="N32" s="95" t="s">
        <v>24</v>
      </c>
      <c r="O32" s="95" t="s">
        <v>24</v>
      </c>
      <c r="P32" s="95" t="s">
        <v>24</v>
      </c>
      <c r="Q32" s="95" t="s">
        <v>24</v>
      </c>
      <c r="R32" s="95" t="s">
        <v>24</v>
      </c>
      <c r="S32" s="106"/>
    </row>
    <row r="33" spans="1:19" s="6" customFormat="1" ht="12" customHeight="1" x14ac:dyDescent="0.5">
      <c r="A33" s="103" t="s">
        <v>29</v>
      </c>
      <c r="B33" s="93" t="s">
        <v>14</v>
      </c>
      <c r="C33" s="105" t="s">
        <v>15</v>
      </c>
      <c r="D33" s="95">
        <v>8</v>
      </c>
      <c r="E33" s="95" t="s">
        <v>27</v>
      </c>
      <c r="F33" s="95" t="s">
        <v>27</v>
      </c>
      <c r="G33" s="95">
        <v>20</v>
      </c>
      <c r="H33" s="95" t="s">
        <v>27</v>
      </c>
      <c r="I33" s="95">
        <v>20</v>
      </c>
      <c r="J33" s="95">
        <v>20</v>
      </c>
      <c r="K33" s="95" t="s">
        <v>27</v>
      </c>
      <c r="L33" s="96" t="s">
        <v>27</v>
      </c>
      <c r="M33" s="95" t="s">
        <v>27</v>
      </c>
      <c r="N33" s="95" t="s">
        <v>27</v>
      </c>
      <c r="O33" s="95" t="s">
        <v>27</v>
      </c>
      <c r="P33" s="95" t="s">
        <v>27</v>
      </c>
      <c r="Q33" s="95" t="s">
        <v>27</v>
      </c>
      <c r="R33" s="95" t="s">
        <v>27</v>
      </c>
      <c r="S33" s="106"/>
    </row>
    <row r="34" spans="1:19" s="6" customFormat="1" ht="12" customHeight="1" x14ac:dyDescent="0.5">
      <c r="A34" s="104"/>
      <c r="B34" s="98"/>
      <c r="C34" s="105" t="s">
        <v>16</v>
      </c>
      <c r="D34" s="95">
        <v>127</v>
      </c>
      <c r="E34" s="95" t="s">
        <v>27</v>
      </c>
      <c r="F34" s="95" t="s">
        <v>27</v>
      </c>
      <c r="G34" s="99"/>
      <c r="H34" s="99"/>
      <c r="I34" s="99"/>
      <c r="J34" s="99"/>
      <c r="K34" s="95" t="s">
        <v>27</v>
      </c>
      <c r="L34" s="96">
        <v>144</v>
      </c>
      <c r="M34" s="95" t="s">
        <v>27</v>
      </c>
      <c r="N34" s="99"/>
      <c r="O34" s="99"/>
      <c r="P34" s="99"/>
      <c r="Q34" s="99"/>
      <c r="R34" s="95" t="s">
        <v>27</v>
      </c>
      <c r="S34" s="106"/>
    </row>
    <row r="35" spans="1:19" s="6" customFormat="1" ht="12" customHeight="1" x14ac:dyDescent="0.5">
      <c r="A35" s="104"/>
      <c r="B35" s="98"/>
      <c r="C35" s="105" t="s">
        <v>21</v>
      </c>
      <c r="D35" s="95" t="s">
        <v>27</v>
      </c>
      <c r="E35" s="95" t="s">
        <v>27</v>
      </c>
      <c r="F35" s="95" t="s">
        <v>27</v>
      </c>
      <c r="G35" s="95" t="s">
        <v>24</v>
      </c>
      <c r="H35" s="95" t="s">
        <v>27</v>
      </c>
      <c r="I35" s="95" t="s">
        <v>27</v>
      </c>
      <c r="J35" s="95" t="s">
        <v>27</v>
      </c>
      <c r="K35" s="95" t="s">
        <v>27</v>
      </c>
      <c r="L35" s="96" t="s">
        <v>27</v>
      </c>
      <c r="M35" s="95" t="s">
        <v>27</v>
      </c>
      <c r="N35" s="95">
        <v>44</v>
      </c>
      <c r="O35" s="95" t="s">
        <v>27</v>
      </c>
      <c r="P35" s="95" t="s">
        <v>27</v>
      </c>
      <c r="Q35" s="95" t="s">
        <v>27</v>
      </c>
      <c r="R35" s="95">
        <v>84</v>
      </c>
      <c r="S35" s="106"/>
    </row>
    <row r="36" spans="1:19" s="6" customFormat="1" ht="12" customHeight="1" x14ac:dyDescent="0.5">
      <c r="A36" s="107"/>
      <c r="B36" s="102"/>
      <c r="C36" s="105" t="s">
        <v>22</v>
      </c>
      <c r="D36" s="95" t="s">
        <v>27</v>
      </c>
      <c r="E36" s="95" t="s">
        <v>27</v>
      </c>
      <c r="F36" s="95" t="s">
        <v>27</v>
      </c>
      <c r="G36" s="95" t="s">
        <v>24</v>
      </c>
      <c r="H36" s="95" t="s">
        <v>27</v>
      </c>
      <c r="I36" s="95" t="s">
        <v>27</v>
      </c>
      <c r="J36" s="95" t="s">
        <v>27</v>
      </c>
      <c r="K36" s="95" t="s">
        <v>27</v>
      </c>
      <c r="L36" s="96">
        <v>108</v>
      </c>
      <c r="M36" s="95" t="s">
        <v>27</v>
      </c>
      <c r="N36" s="95">
        <v>96</v>
      </c>
      <c r="O36" s="95" t="s">
        <v>27</v>
      </c>
      <c r="P36" s="95" t="s">
        <v>27</v>
      </c>
      <c r="Q36" s="95">
        <v>270</v>
      </c>
      <c r="R36" s="95">
        <v>193</v>
      </c>
      <c r="S36" s="106"/>
    </row>
    <row r="37" spans="1:19" s="6" customFormat="1" ht="12" customHeight="1" x14ac:dyDescent="0.5">
      <c r="A37" s="103" t="s">
        <v>30</v>
      </c>
      <c r="B37" s="93" t="s">
        <v>14</v>
      </c>
      <c r="C37" s="105" t="s">
        <v>15</v>
      </c>
      <c r="D37" s="95">
        <v>25</v>
      </c>
      <c r="E37" s="95" t="s">
        <v>27</v>
      </c>
      <c r="F37" s="95">
        <v>13</v>
      </c>
      <c r="G37" s="95">
        <v>12</v>
      </c>
      <c r="H37" s="95">
        <v>12</v>
      </c>
      <c r="I37" s="95">
        <v>12</v>
      </c>
      <c r="J37" s="95">
        <v>12</v>
      </c>
      <c r="K37" s="95" t="s">
        <v>27</v>
      </c>
      <c r="L37" s="96" t="s">
        <v>24</v>
      </c>
      <c r="M37" s="95" t="s">
        <v>27</v>
      </c>
      <c r="N37" s="95" t="s">
        <v>27</v>
      </c>
      <c r="O37" s="95" t="s">
        <v>27</v>
      </c>
      <c r="P37" s="95" t="s">
        <v>27</v>
      </c>
      <c r="Q37" s="95" t="s">
        <v>27</v>
      </c>
      <c r="R37" s="95" t="s">
        <v>27</v>
      </c>
      <c r="S37" s="106"/>
    </row>
    <row r="38" spans="1:19" s="6" customFormat="1" ht="12" customHeight="1" x14ac:dyDescent="0.5">
      <c r="A38" s="104"/>
      <c r="B38" s="98"/>
      <c r="C38" s="105" t="s">
        <v>16</v>
      </c>
      <c r="D38" s="95">
        <v>101</v>
      </c>
      <c r="E38" s="95" t="s">
        <v>27</v>
      </c>
      <c r="F38" s="95" t="s">
        <v>27</v>
      </c>
      <c r="G38" s="99"/>
      <c r="H38" s="99"/>
      <c r="I38" s="99"/>
      <c r="J38" s="99"/>
      <c r="K38" s="95" t="s">
        <v>27</v>
      </c>
      <c r="L38" s="96" t="s">
        <v>24</v>
      </c>
      <c r="M38" s="95" t="s">
        <v>27</v>
      </c>
      <c r="N38" s="99"/>
      <c r="O38" s="99"/>
      <c r="P38" s="99"/>
      <c r="Q38" s="99"/>
      <c r="R38" s="95" t="s">
        <v>27</v>
      </c>
      <c r="S38" s="106"/>
    </row>
    <row r="39" spans="1:19" s="6" customFormat="1" ht="12" customHeight="1" x14ac:dyDescent="0.5">
      <c r="A39" s="104"/>
      <c r="B39" s="98"/>
      <c r="C39" s="105" t="s">
        <v>21</v>
      </c>
      <c r="D39" s="95" t="s">
        <v>27</v>
      </c>
      <c r="E39" s="95" t="s">
        <v>27</v>
      </c>
      <c r="F39" s="95" t="s">
        <v>27</v>
      </c>
      <c r="G39" s="95" t="s">
        <v>27</v>
      </c>
      <c r="H39" s="95" t="s">
        <v>27</v>
      </c>
      <c r="I39" s="95" t="s">
        <v>27</v>
      </c>
      <c r="J39" s="95" t="s">
        <v>27</v>
      </c>
      <c r="K39" s="95" t="s">
        <v>27</v>
      </c>
      <c r="L39" s="96" t="s">
        <v>24</v>
      </c>
      <c r="M39" s="95" t="s">
        <v>27</v>
      </c>
      <c r="N39" s="95" t="s">
        <v>27</v>
      </c>
      <c r="O39" s="95" t="s">
        <v>27</v>
      </c>
      <c r="P39" s="95" t="s">
        <v>27</v>
      </c>
      <c r="Q39" s="95" t="s">
        <v>27</v>
      </c>
      <c r="R39" s="95" t="s">
        <v>27</v>
      </c>
      <c r="S39" s="106"/>
    </row>
    <row r="40" spans="1:19" s="6" customFormat="1" ht="12" customHeight="1" x14ac:dyDescent="0.5">
      <c r="A40" s="107"/>
      <c r="B40" s="102"/>
      <c r="C40" s="105" t="s">
        <v>22</v>
      </c>
      <c r="D40" s="95">
        <v>18</v>
      </c>
      <c r="E40" s="95" t="s">
        <v>27</v>
      </c>
      <c r="F40" s="95" t="s">
        <v>27</v>
      </c>
      <c r="G40" s="95">
        <v>1</v>
      </c>
      <c r="H40" s="95" t="s">
        <v>27</v>
      </c>
      <c r="I40" s="95">
        <v>1</v>
      </c>
      <c r="J40" s="95">
        <v>8</v>
      </c>
      <c r="K40" s="95" t="s">
        <v>27</v>
      </c>
      <c r="L40" s="96" t="s">
        <v>24</v>
      </c>
      <c r="M40" s="95" t="s">
        <v>27</v>
      </c>
      <c r="N40" s="95" t="s">
        <v>27</v>
      </c>
      <c r="O40" s="95" t="s">
        <v>27</v>
      </c>
      <c r="P40" s="95" t="s">
        <v>27</v>
      </c>
      <c r="Q40" s="95" t="s">
        <v>27</v>
      </c>
      <c r="R40" s="95" t="s">
        <v>27</v>
      </c>
      <c r="S40" s="106"/>
    </row>
    <row r="41" spans="1:19" s="6" customFormat="1" ht="12" customHeight="1" x14ac:dyDescent="0.5">
      <c r="A41" s="103" t="s">
        <v>31</v>
      </c>
      <c r="B41" s="93" t="s">
        <v>14</v>
      </c>
      <c r="C41" s="105" t="s">
        <v>15</v>
      </c>
      <c r="D41" s="95" t="s">
        <v>27</v>
      </c>
      <c r="E41" s="95" t="s">
        <v>27</v>
      </c>
      <c r="F41" s="95" t="s">
        <v>27</v>
      </c>
      <c r="G41" s="95" t="s">
        <v>27</v>
      </c>
      <c r="H41" s="95" t="s">
        <v>27</v>
      </c>
      <c r="I41" s="95" t="s">
        <v>27</v>
      </c>
      <c r="J41" s="95" t="s">
        <v>27</v>
      </c>
      <c r="K41" s="95" t="s">
        <v>27</v>
      </c>
      <c r="L41" s="96" t="s">
        <v>24</v>
      </c>
      <c r="M41" s="95" t="s">
        <v>27</v>
      </c>
      <c r="N41" s="95" t="s">
        <v>27</v>
      </c>
      <c r="O41" s="95" t="s">
        <v>27</v>
      </c>
      <c r="P41" s="95" t="s">
        <v>27</v>
      </c>
      <c r="Q41" s="95" t="s">
        <v>27</v>
      </c>
      <c r="R41" s="95" t="s">
        <v>27</v>
      </c>
      <c r="S41" s="106"/>
    </row>
    <row r="42" spans="1:19" s="6" customFormat="1" ht="12" customHeight="1" x14ac:dyDescent="0.5">
      <c r="A42" s="104"/>
      <c r="B42" s="98"/>
      <c r="C42" s="105" t="s">
        <v>16</v>
      </c>
      <c r="D42" s="95" t="s">
        <v>27</v>
      </c>
      <c r="E42" s="95" t="s">
        <v>27</v>
      </c>
      <c r="F42" s="95" t="s">
        <v>27</v>
      </c>
      <c r="G42" s="99"/>
      <c r="H42" s="99"/>
      <c r="I42" s="99"/>
      <c r="J42" s="99"/>
      <c r="K42" s="95" t="s">
        <v>27</v>
      </c>
      <c r="L42" s="96">
        <v>56</v>
      </c>
      <c r="M42" s="95" t="s">
        <v>24</v>
      </c>
      <c r="N42" s="99"/>
      <c r="O42" s="99"/>
      <c r="P42" s="99"/>
      <c r="Q42" s="99"/>
      <c r="R42" s="95">
        <v>53</v>
      </c>
      <c r="S42" s="106"/>
    </row>
    <row r="43" spans="1:19" s="6" customFormat="1" ht="12" customHeight="1" x14ac:dyDescent="0.5">
      <c r="A43" s="104"/>
      <c r="B43" s="98"/>
      <c r="C43" s="105" t="s">
        <v>21</v>
      </c>
      <c r="D43" s="95" t="s">
        <v>27</v>
      </c>
      <c r="E43" s="95" t="s">
        <v>27</v>
      </c>
      <c r="F43" s="95" t="s">
        <v>27</v>
      </c>
      <c r="G43" s="95" t="s">
        <v>27</v>
      </c>
      <c r="H43" s="95" t="s">
        <v>27</v>
      </c>
      <c r="I43" s="95" t="s">
        <v>27</v>
      </c>
      <c r="J43" s="95" t="s">
        <v>27</v>
      </c>
      <c r="K43" s="95" t="s">
        <v>27</v>
      </c>
      <c r="L43" s="96" t="s">
        <v>24</v>
      </c>
      <c r="M43" s="95" t="s">
        <v>24</v>
      </c>
      <c r="N43" s="95" t="s">
        <v>24</v>
      </c>
      <c r="O43" s="95" t="s">
        <v>24</v>
      </c>
      <c r="P43" s="95" t="s">
        <v>24</v>
      </c>
      <c r="Q43" s="95" t="s">
        <v>24</v>
      </c>
      <c r="R43" s="95" t="s">
        <v>24</v>
      </c>
      <c r="S43" s="106"/>
    </row>
    <row r="44" spans="1:19" s="6" customFormat="1" ht="12" customHeight="1" x14ac:dyDescent="0.5">
      <c r="A44" s="107"/>
      <c r="B44" s="102"/>
      <c r="C44" s="105" t="s">
        <v>22</v>
      </c>
      <c r="D44" s="95">
        <v>92</v>
      </c>
      <c r="E44" s="95">
        <v>92</v>
      </c>
      <c r="F44" s="95" t="s">
        <v>27</v>
      </c>
      <c r="G44" s="95" t="s">
        <v>27</v>
      </c>
      <c r="H44" s="95" t="s">
        <v>27</v>
      </c>
      <c r="I44" s="95" t="s">
        <v>27</v>
      </c>
      <c r="J44" s="95" t="s">
        <v>27</v>
      </c>
      <c r="K44" s="95" t="s">
        <v>27</v>
      </c>
      <c r="L44" s="96" t="s">
        <v>24</v>
      </c>
      <c r="M44" s="95" t="s">
        <v>24</v>
      </c>
      <c r="N44" s="95">
        <v>65</v>
      </c>
      <c r="O44" s="95" t="s">
        <v>24</v>
      </c>
      <c r="P44" s="95" t="s">
        <v>24</v>
      </c>
      <c r="Q44" s="95" t="s">
        <v>24</v>
      </c>
      <c r="R44" s="95" t="s">
        <v>24</v>
      </c>
      <c r="S44" s="106"/>
    </row>
    <row r="45" spans="1:19" s="6" customFormat="1" ht="12" customHeight="1" x14ac:dyDescent="0.5">
      <c r="A45" s="103" t="s">
        <v>32</v>
      </c>
      <c r="B45" s="93" t="s">
        <v>14</v>
      </c>
      <c r="C45" s="105" t="s">
        <v>15</v>
      </c>
      <c r="D45" s="95">
        <v>25</v>
      </c>
      <c r="E45" s="95" t="s">
        <v>24</v>
      </c>
      <c r="F45" s="95">
        <v>19</v>
      </c>
      <c r="G45" s="95" t="s">
        <v>27</v>
      </c>
      <c r="H45" s="95" t="s">
        <v>27</v>
      </c>
      <c r="I45" s="95" t="s">
        <v>27</v>
      </c>
      <c r="J45" s="95">
        <v>18</v>
      </c>
      <c r="K45" s="95" t="s">
        <v>27</v>
      </c>
      <c r="L45" s="96" t="s">
        <v>24</v>
      </c>
      <c r="M45" s="95" t="s">
        <v>24</v>
      </c>
      <c r="N45" s="95" t="s">
        <v>24</v>
      </c>
      <c r="O45" s="95" t="s">
        <v>24</v>
      </c>
      <c r="P45" s="95" t="s">
        <v>24</v>
      </c>
      <c r="Q45" s="95" t="s">
        <v>24</v>
      </c>
      <c r="R45" s="95" t="s">
        <v>24</v>
      </c>
      <c r="S45" s="106"/>
    </row>
    <row r="46" spans="1:19" s="6" customFormat="1" ht="12" customHeight="1" x14ac:dyDescent="0.5">
      <c r="A46" s="104"/>
      <c r="B46" s="98"/>
      <c r="C46" s="105" t="s">
        <v>16</v>
      </c>
      <c r="D46" s="95">
        <v>147</v>
      </c>
      <c r="E46" s="95" t="s">
        <v>24</v>
      </c>
      <c r="F46" s="95">
        <v>19</v>
      </c>
      <c r="G46" s="99"/>
      <c r="H46" s="99"/>
      <c r="I46" s="99"/>
      <c r="J46" s="99"/>
      <c r="K46" s="95" t="s">
        <v>27</v>
      </c>
      <c r="L46" s="96">
        <v>95</v>
      </c>
      <c r="M46" s="95" t="s">
        <v>24</v>
      </c>
      <c r="N46" s="99"/>
      <c r="O46" s="99"/>
      <c r="P46" s="99"/>
      <c r="Q46" s="99"/>
      <c r="R46" s="95" t="s">
        <v>24</v>
      </c>
      <c r="S46" s="106"/>
    </row>
    <row r="47" spans="1:19" s="6" customFormat="1" ht="12" customHeight="1" x14ac:dyDescent="0.5">
      <c r="A47" s="104"/>
      <c r="B47" s="98"/>
      <c r="C47" s="105" t="s">
        <v>21</v>
      </c>
      <c r="D47" s="95" t="s">
        <v>24</v>
      </c>
      <c r="E47" s="95" t="s">
        <v>24</v>
      </c>
      <c r="F47" s="95" t="s">
        <v>24</v>
      </c>
      <c r="G47" s="95" t="s">
        <v>24</v>
      </c>
      <c r="H47" s="95" t="s">
        <v>24</v>
      </c>
      <c r="I47" s="95" t="s">
        <v>24</v>
      </c>
      <c r="J47" s="95" t="s">
        <v>24</v>
      </c>
      <c r="K47" s="95" t="s">
        <v>27</v>
      </c>
      <c r="L47" s="96">
        <v>94</v>
      </c>
      <c r="M47" s="95" t="s">
        <v>24</v>
      </c>
      <c r="N47" s="95" t="s">
        <v>24</v>
      </c>
      <c r="O47" s="95" t="s">
        <v>24</v>
      </c>
      <c r="P47" s="95" t="s">
        <v>24</v>
      </c>
      <c r="Q47" s="95" t="s">
        <v>24</v>
      </c>
      <c r="R47" s="95" t="s">
        <v>24</v>
      </c>
      <c r="S47" s="106"/>
    </row>
    <row r="48" spans="1:19" s="6" customFormat="1" ht="12" customHeight="1" x14ac:dyDescent="0.5">
      <c r="A48" s="107"/>
      <c r="B48" s="102"/>
      <c r="C48" s="105" t="s">
        <v>22</v>
      </c>
      <c r="D48" s="95">
        <v>40</v>
      </c>
      <c r="E48" s="95" t="s">
        <v>24</v>
      </c>
      <c r="F48" s="95" t="s">
        <v>24</v>
      </c>
      <c r="G48" s="95" t="s">
        <v>24</v>
      </c>
      <c r="H48" s="95" t="s">
        <v>24</v>
      </c>
      <c r="I48" s="95" t="s">
        <v>24</v>
      </c>
      <c r="J48" s="95" t="s">
        <v>24</v>
      </c>
      <c r="K48" s="95" t="s">
        <v>27</v>
      </c>
      <c r="L48" s="96">
        <v>103</v>
      </c>
      <c r="M48" s="95" t="s">
        <v>24</v>
      </c>
      <c r="N48" s="95" t="s">
        <v>24</v>
      </c>
      <c r="O48" s="95" t="s">
        <v>24</v>
      </c>
      <c r="P48" s="95" t="s">
        <v>24</v>
      </c>
      <c r="Q48" s="95">
        <v>46</v>
      </c>
      <c r="R48" s="95" t="s">
        <v>24</v>
      </c>
      <c r="S48" s="106"/>
    </row>
    <row r="49" spans="1:19" s="6" customFormat="1" ht="12" customHeight="1" x14ac:dyDescent="0.5">
      <c r="A49" s="103" t="s">
        <v>33</v>
      </c>
      <c r="B49" s="93" t="s">
        <v>14</v>
      </c>
      <c r="C49" s="105" t="s">
        <v>15</v>
      </c>
      <c r="D49" s="95">
        <v>254</v>
      </c>
      <c r="E49" s="95" t="s">
        <v>27</v>
      </c>
      <c r="F49" s="95" t="s">
        <v>27</v>
      </c>
      <c r="G49" s="95" t="s">
        <v>27</v>
      </c>
      <c r="H49" s="95"/>
      <c r="I49" s="95" t="s">
        <v>27</v>
      </c>
      <c r="J49" s="95" t="s">
        <v>27</v>
      </c>
      <c r="K49" s="95" t="s">
        <v>27</v>
      </c>
      <c r="L49" s="96">
        <v>22</v>
      </c>
      <c r="M49" s="95" t="s">
        <v>27</v>
      </c>
      <c r="N49" s="95" t="s">
        <v>27</v>
      </c>
      <c r="O49" s="95" t="s">
        <v>24</v>
      </c>
      <c r="P49" s="95" t="s">
        <v>27</v>
      </c>
      <c r="Q49" s="95" t="s">
        <v>27</v>
      </c>
      <c r="R49" s="95" t="s">
        <v>27</v>
      </c>
      <c r="S49" s="106"/>
    </row>
    <row r="50" spans="1:19" s="6" customFormat="1" ht="12" customHeight="1" x14ac:dyDescent="0.5">
      <c r="A50" s="104"/>
      <c r="B50" s="98"/>
      <c r="C50" s="105" t="s">
        <v>16</v>
      </c>
      <c r="D50" s="95" t="s">
        <v>27</v>
      </c>
      <c r="E50" s="95" t="s">
        <v>24</v>
      </c>
      <c r="F50" s="95" t="s">
        <v>24</v>
      </c>
      <c r="G50" s="99"/>
      <c r="H50" s="99"/>
      <c r="I50" s="99"/>
      <c r="J50" s="99"/>
      <c r="K50" s="95" t="s">
        <v>27</v>
      </c>
      <c r="L50" s="96">
        <v>36</v>
      </c>
      <c r="M50" s="95" t="s">
        <v>27</v>
      </c>
      <c r="N50" s="99"/>
      <c r="O50" s="99"/>
      <c r="P50" s="99"/>
      <c r="Q50" s="99"/>
      <c r="R50" s="95" t="s">
        <v>27</v>
      </c>
      <c r="S50" s="106"/>
    </row>
    <row r="51" spans="1:19" s="6" customFormat="1" ht="12" customHeight="1" x14ac:dyDescent="0.5">
      <c r="A51" s="104"/>
      <c r="B51" s="98"/>
      <c r="C51" s="105" t="s">
        <v>21</v>
      </c>
      <c r="D51" s="95" t="s">
        <v>27</v>
      </c>
      <c r="E51" s="95" t="s">
        <v>24</v>
      </c>
      <c r="F51" s="95" t="s">
        <v>24</v>
      </c>
      <c r="G51" s="95" t="s">
        <v>24</v>
      </c>
      <c r="H51" s="95" t="s">
        <v>24</v>
      </c>
      <c r="I51" s="95" t="s">
        <v>27</v>
      </c>
      <c r="J51" s="95" t="s">
        <v>27</v>
      </c>
      <c r="K51" s="95" t="s">
        <v>27</v>
      </c>
      <c r="L51" s="96" t="s">
        <v>27</v>
      </c>
      <c r="M51" s="95" t="s">
        <v>27</v>
      </c>
      <c r="N51" s="95" t="s">
        <v>27</v>
      </c>
      <c r="O51" s="95" t="s">
        <v>27</v>
      </c>
      <c r="P51" s="95" t="s">
        <v>27</v>
      </c>
      <c r="Q51" s="95" t="s">
        <v>27</v>
      </c>
      <c r="R51" s="95" t="s">
        <v>27</v>
      </c>
      <c r="S51" s="106"/>
    </row>
    <row r="52" spans="1:19" s="6" customFormat="1" ht="12" customHeight="1" x14ac:dyDescent="0.5">
      <c r="A52" s="107"/>
      <c r="B52" s="102"/>
      <c r="C52" s="105" t="s">
        <v>22</v>
      </c>
      <c r="D52" s="95">
        <v>276</v>
      </c>
      <c r="E52" s="95">
        <v>15</v>
      </c>
      <c r="F52" s="95" t="s">
        <v>27</v>
      </c>
      <c r="G52" s="95">
        <v>15</v>
      </c>
      <c r="H52" s="95">
        <v>15</v>
      </c>
      <c r="I52" s="95" t="s">
        <v>27</v>
      </c>
      <c r="J52" s="95">
        <v>2</v>
      </c>
      <c r="K52" s="95" t="s">
        <v>27</v>
      </c>
      <c r="L52" s="96" t="s">
        <v>27</v>
      </c>
      <c r="M52" s="95" t="s">
        <v>27</v>
      </c>
      <c r="N52" s="95" t="s">
        <v>27</v>
      </c>
      <c r="O52" s="95" t="s">
        <v>27</v>
      </c>
      <c r="P52" s="95" t="s">
        <v>27</v>
      </c>
      <c r="Q52" s="95" t="s">
        <v>27</v>
      </c>
      <c r="R52" s="95" t="s">
        <v>27</v>
      </c>
      <c r="S52" s="106"/>
    </row>
    <row r="53" spans="1:19" s="6" customFormat="1" ht="12" customHeight="1" x14ac:dyDescent="0.5">
      <c r="A53" s="108" t="s">
        <v>34</v>
      </c>
      <c r="B53" s="69" t="s">
        <v>14</v>
      </c>
      <c r="C53" s="109" t="s">
        <v>15</v>
      </c>
      <c r="D53" s="71" t="s">
        <v>27</v>
      </c>
      <c r="E53" s="71" t="s">
        <v>27</v>
      </c>
      <c r="F53" s="71" t="s">
        <v>27</v>
      </c>
      <c r="G53" s="71" t="s">
        <v>27</v>
      </c>
      <c r="H53" s="71" t="s">
        <v>27</v>
      </c>
      <c r="I53" s="71" t="s">
        <v>27</v>
      </c>
      <c r="J53" s="71" t="s">
        <v>27</v>
      </c>
      <c r="K53" s="71" t="s">
        <v>27</v>
      </c>
      <c r="L53" s="79" t="s">
        <v>27</v>
      </c>
      <c r="M53" s="71" t="s">
        <v>27</v>
      </c>
      <c r="N53" s="71" t="s">
        <v>27</v>
      </c>
      <c r="O53" s="71" t="s">
        <v>27</v>
      </c>
      <c r="P53" s="71" t="s">
        <v>27</v>
      </c>
      <c r="Q53" s="71" t="s">
        <v>27</v>
      </c>
      <c r="R53" s="71" t="s">
        <v>27</v>
      </c>
      <c r="S53" s="106"/>
    </row>
    <row r="54" spans="1:19" s="6" customFormat="1" ht="12" customHeight="1" x14ac:dyDescent="0.5">
      <c r="A54" s="110"/>
      <c r="B54" s="77"/>
      <c r="C54" s="109" t="s">
        <v>16</v>
      </c>
      <c r="D54" s="71">
        <v>6218</v>
      </c>
      <c r="E54" s="71" t="s">
        <v>27</v>
      </c>
      <c r="F54" s="71" t="s">
        <v>27</v>
      </c>
      <c r="G54" s="78"/>
      <c r="H54" s="78"/>
      <c r="I54" s="78"/>
      <c r="J54" s="78"/>
      <c r="K54" s="71" t="s">
        <v>27</v>
      </c>
      <c r="L54" s="79" t="s">
        <v>27</v>
      </c>
      <c r="M54" s="71" t="s">
        <v>27</v>
      </c>
      <c r="N54" s="78"/>
      <c r="O54" s="78"/>
      <c r="P54" s="78"/>
      <c r="Q54" s="78"/>
      <c r="R54" s="71" t="s">
        <v>27</v>
      </c>
      <c r="S54" s="106"/>
    </row>
    <row r="55" spans="1:19" s="6" customFormat="1" ht="12" customHeight="1" x14ac:dyDescent="0.5">
      <c r="A55" s="110"/>
      <c r="B55" s="77"/>
      <c r="C55" s="109" t="s">
        <v>21</v>
      </c>
      <c r="D55" s="71" t="s">
        <v>27</v>
      </c>
      <c r="E55" s="71" t="s">
        <v>27</v>
      </c>
      <c r="F55" s="71" t="s">
        <v>27</v>
      </c>
      <c r="G55" s="71" t="s">
        <v>27</v>
      </c>
      <c r="H55" s="71" t="s">
        <v>27</v>
      </c>
      <c r="I55" s="71" t="s">
        <v>27</v>
      </c>
      <c r="J55" s="71" t="s">
        <v>27</v>
      </c>
      <c r="K55" s="71" t="s">
        <v>27</v>
      </c>
      <c r="L55" s="79" t="s">
        <v>27</v>
      </c>
      <c r="M55" s="71" t="s">
        <v>27</v>
      </c>
      <c r="N55" s="71" t="s">
        <v>27</v>
      </c>
      <c r="O55" s="71" t="s">
        <v>27</v>
      </c>
      <c r="P55" s="71" t="s">
        <v>27</v>
      </c>
      <c r="Q55" s="71" t="s">
        <v>27</v>
      </c>
      <c r="R55" s="71" t="s">
        <v>27</v>
      </c>
      <c r="S55" s="106"/>
    </row>
    <row r="56" spans="1:19" s="6" customFormat="1" ht="12" customHeight="1" x14ac:dyDescent="0.5">
      <c r="A56" s="111"/>
      <c r="B56" s="81"/>
      <c r="C56" s="109" t="s">
        <v>22</v>
      </c>
      <c r="D56" s="71">
        <v>199</v>
      </c>
      <c r="E56" s="71">
        <v>159</v>
      </c>
      <c r="F56" s="71" t="s">
        <v>27</v>
      </c>
      <c r="G56" s="71" t="s">
        <v>27</v>
      </c>
      <c r="H56" s="71" t="s">
        <v>27</v>
      </c>
      <c r="I56" s="71" t="s">
        <v>27</v>
      </c>
      <c r="J56" s="71">
        <v>98</v>
      </c>
      <c r="K56" s="71">
        <v>1467</v>
      </c>
      <c r="L56" s="79">
        <v>6</v>
      </c>
      <c r="M56" s="71" t="s">
        <v>27</v>
      </c>
      <c r="N56" s="71" t="s">
        <v>27</v>
      </c>
      <c r="O56" s="71" t="s">
        <v>27</v>
      </c>
      <c r="P56" s="71" t="s">
        <v>27</v>
      </c>
      <c r="Q56" s="71">
        <v>30</v>
      </c>
      <c r="R56" s="71" t="s">
        <v>27</v>
      </c>
      <c r="S56" s="106"/>
    </row>
    <row r="57" spans="1:19" s="6" customFormat="1" ht="12" customHeight="1" x14ac:dyDescent="0.5">
      <c r="A57" s="112" t="s">
        <v>35</v>
      </c>
      <c r="B57" s="56" t="s">
        <v>14</v>
      </c>
      <c r="C57" s="113" t="s">
        <v>15</v>
      </c>
      <c r="D57" s="58">
        <f>D61</f>
        <v>24</v>
      </c>
      <c r="E57" s="58" t="str">
        <f t="shared" ref="E57:R57" si="5">E61</f>
        <v>-</v>
      </c>
      <c r="F57" s="58" t="str">
        <f t="shared" si="5"/>
        <v>-</v>
      </c>
      <c r="G57" s="58" t="str">
        <f t="shared" si="5"/>
        <v>-</v>
      </c>
      <c r="H57" s="58" t="str">
        <f t="shared" si="5"/>
        <v>-</v>
      </c>
      <c r="I57" s="58" t="str">
        <f t="shared" si="5"/>
        <v>-</v>
      </c>
      <c r="J57" s="58">
        <f t="shared" si="5"/>
        <v>1</v>
      </c>
      <c r="K57" s="58" t="str">
        <f t="shared" si="5"/>
        <v>-</v>
      </c>
      <c r="L57" s="114">
        <f t="shared" si="5"/>
        <v>38</v>
      </c>
      <c r="M57" s="58" t="str">
        <f t="shared" si="5"/>
        <v>-</v>
      </c>
      <c r="N57" s="58">
        <f>N61</f>
        <v>24</v>
      </c>
      <c r="O57" s="58" t="str">
        <f t="shared" si="5"/>
        <v>-</v>
      </c>
      <c r="P57" s="58" t="str">
        <f t="shared" si="5"/>
        <v>-</v>
      </c>
      <c r="Q57" s="58" t="str">
        <f t="shared" si="5"/>
        <v>-</v>
      </c>
      <c r="R57" s="58" t="str">
        <f t="shared" si="5"/>
        <v>-</v>
      </c>
      <c r="S57" s="106"/>
    </row>
    <row r="58" spans="1:19" s="6" customFormat="1" ht="12" customHeight="1" x14ac:dyDescent="0.5">
      <c r="A58" s="115"/>
      <c r="B58" s="64"/>
      <c r="C58" s="113" t="s">
        <v>16</v>
      </c>
      <c r="D58" s="58">
        <f t="shared" ref="D58:R60" si="6">D62</f>
        <v>1451</v>
      </c>
      <c r="E58" s="58" t="str">
        <f t="shared" si="6"/>
        <v>-</v>
      </c>
      <c r="F58" s="58">
        <f t="shared" si="6"/>
        <v>55</v>
      </c>
      <c r="G58" s="116"/>
      <c r="H58" s="116"/>
      <c r="I58" s="116"/>
      <c r="J58" s="116"/>
      <c r="K58" s="58" t="str">
        <f t="shared" si="6"/>
        <v>-</v>
      </c>
      <c r="L58" s="114">
        <v>678</v>
      </c>
      <c r="M58" s="58" t="str">
        <f t="shared" si="6"/>
        <v>-</v>
      </c>
      <c r="N58" s="116"/>
      <c r="O58" s="116"/>
      <c r="P58" s="116"/>
      <c r="Q58" s="116"/>
      <c r="R58" s="58" t="str">
        <f t="shared" si="6"/>
        <v>-</v>
      </c>
      <c r="S58" s="106"/>
    </row>
    <row r="59" spans="1:19" s="6" customFormat="1" ht="12" customHeight="1" x14ac:dyDescent="0.5">
      <c r="A59" s="115"/>
      <c r="B59" s="64"/>
      <c r="C59" s="113" t="s">
        <v>21</v>
      </c>
      <c r="D59" s="58" t="str">
        <f t="shared" si="6"/>
        <v>-</v>
      </c>
      <c r="E59" s="58" t="str">
        <f t="shared" si="6"/>
        <v>-</v>
      </c>
      <c r="F59" s="58" t="str">
        <f t="shared" si="6"/>
        <v>-</v>
      </c>
      <c r="G59" s="58" t="str">
        <f t="shared" si="6"/>
        <v>-</v>
      </c>
      <c r="H59" s="58" t="str">
        <f t="shared" si="6"/>
        <v>-</v>
      </c>
      <c r="I59" s="58" t="str">
        <f t="shared" si="6"/>
        <v>-</v>
      </c>
      <c r="J59" s="58" t="str">
        <f t="shared" si="6"/>
        <v>-</v>
      </c>
      <c r="K59" s="58" t="str">
        <f t="shared" si="6"/>
        <v>-</v>
      </c>
      <c r="L59" s="114">
        <f t="shared" si="6"/>
        <v>149</v>
      </c>
      <c r="M59" s="58" t="str">
        <f t="shared" si="6"/>
        <v>-</v>
      </c>
      <c r="N59" s="58" t="str">
        <f t="shared" si="6"/>
        <v>-</v>
      </c>
      <c r="O59" s="58" t="str">
        <f t="shared" si="6"/>
        <v>-</v>
      </c>
      <c r="P59" s="58" t="str">
        <f t="shared" si="6"/>
        <v>-</v>
      </c>
      <c r="Q59" s="58">
        <f t="shared" si="6"/>
        <v>68</v>
      </c>
      <c r="R59" s="58" t="str">
        <f t="shared" si="6"/>
        <v>-</v>
      </c>
      <c r="S59" s="106"/>
    </row>
    <row r="60" spans="1:19" s="6" customFormat="1" ht="12" customHeight="1" x14ac:dyDescent="0.5">
      <c r="A60" s="117"/>
      <c r="B60" s="67"/>
      <c r="C60" s="113" t="s">
        <v>22</v>
      </c>
      <c r="D60" s="58">
        <f t="shared" si="6"/>
        <v>224</v>
      </c>
      <c r="E60" s="58">
        <f t="shared" si="6"/>
        <v>58</v>
      </c>
      <c r="F60" s="58">
        <f t="shared" si="6"/>
        <v>48</v>
      </c>
      <c r="G60" s="58" t="str">
        <f t="shared" si="6"/>
        <v>-</v>
      </c>
      <c r="H60" s="58" t="str">
        <f t="shared" si="6"/>
        <v>-</v>
      </c>
      <c r="I60" s="58" t="str">
        <f t="shared" si="6"/>
        <v>-</v>
      </c>
      <c r="J60" s="58" t="str">
        <f t="shared" si="6"/>
        <v>-</v>
      </c>
      <c r="K60" s="58">
        <f t="shared" si="6"/>
        <v>15</v>
      </c>
      <c r="L60" s="114">
        <f t="shared" si="6"/>
        <v>1307</v>
      </c>
      <c r="M60" s="58">
        <f t="shared" si="6"/>
        <v>67</v>
      </c>
      <c r="N60" s="58">
        <f t="shared" si="6"/>
        <v>1415</v>
      </c>
      <c r="O60" s="58" t="str">
        <f t="shared" si="6"/>
        <v>-</v>
      </c>
      <c r="P60" s="58" t="str">
        <f t="shared" si="6"/>
        <v>-</v>
      </c>
      <c r="Q60" s="58" t="str">
        <f t="shared" si="6"/>
        <v>-</v>
      </c>
      <c r="R60" s="58" t="str">
        <f t="shared" si="6"/>
        <v>-</v>
      </c>
      <c r="S60" s="106"/>
    </row>
    <row r="61" spans="1:19" s="6" customFormat="1" ht="12" customHeight="1" x14ac:dyDescent="0.5">
      <c r="A61" s="108" t="s">
        <v>36</v>
      </c>
      <c r="B61" s="69" t="s">
        <v>14</v>
      </c>
      <c r="C61" s="109" t="s">
        <v>15</v>
      </c>
      <c r="D61" s="71">
        <f>IF(SUM(D65,D69,D73,D77,D81)=0,"-",SUM(D65,D69,D73,D77,D81))</f>
        <v>24</v>
      </c>
      <c r="E61" s="71" t="str">
        <f t="shared" ref="E61:R61" si="7">IF(SUM(E65,E69,E73,E77,E81)=0,"-",SUM(E65,E69,E73,E77,E81))</f>
        <v>-</v>
      </c>
      <c r="F61" s="71" t="str">
        <f t="shared" si="7"/>
        <v>-</v>
      </c>
      <c r="G61" s="71" t="str">
        <f t="shared" si="7"/>
        <v>-</v>
      </c>
      <c r="H61" s="71" t="str">
        <f t="shared" si="7"/>
        <v>-</v>
      </c>
      <c r="I61" s="71" t="str">
        <f t="shared" si="7"/>
        <v>-</v>
      </c>
      <c r="J61" s="71">
        <f t="shared" si="7"/>
        <v>1</v>
      </c>
      <c r="K61" s="71" t="str">
        <f t="shared" si="7"/>
        <v>-</v>
      </c>
      <c r="L61" s="79">
        <f t="shared" si="7"/>
        <v>38</v>
      </c>
      <c r="M61" s="71" t="str">
        <f t="shared" si="7"/>
        <v>-</v>
      </c>
      <c r="N61" s="71">
        <f t="shared" si="7"/>
        <v>24</v>
      </c>
      <c r="O61" s="71" t="str">
        <f t="shared" si="7"/>
        <v>-</v>
      </c>
      <c r="P61" s="71" t="str">
        <f t="shared" si="7"/>
        <v>-</v>
      </c>
      <c r="Q61" s="71" t="str">
        <f t="shared" si="7"/>
        <v>-</v>
      </c>
      <c r="R61" s="71" t="str">
        <f t="shared" si="7"/>
        <v>-</v>
      </c>
      <c r="S61" s="106"/>
    </row>
    <row r="62" spans="1:19" s="6" customFormat="1" ht="12" customHeight="1" x14ac:dyDescent="0.5">
      <c r="A62" s="110"/>
      <c r="B62" s="77"/>
      <c r="C62" s="109" t="s">
        <v>16</v>
      </c>
      <c r="D62" s="71">
        <f t="shared" ref="D62:R64" si="8">IF(SUM(D66,D70,D74,D78,D82)=0,"-",SUM(D66,D70,D74,D78,D82))</f>
        <v>1451</v>
      </c>
      <c r="E62" s="71" t="str">
        <f t="shared" si="8"/>
        <v>-</v>
      </c>
      <c r="F62" s="71">
        <f t="shared" si="8"/>
        <v>55</v>
      </c>
      <c r="G62" s="78" t="str">
        <f t="shared" si="8"/>
        <v>-</v>
      </c>
      <c r="H62" s="78" t="str">
        <f t="shared" si="8"/>
        <v>-</v>
      </c>
      <c r="I62" s="78" t="str">
        <f t="shared" si="8"/>
        <v>-</v>
      </c>
      <c r="J62" s="78" t="str">
        <f t="shared" si="8"/>
        <v>-</v>
      </c>
      <c r="K62" s="71" t="str">
        <f t="shared" si="8"/>
        <v>-</v>
      </c>
      <c r="L62" s="79">
        <f t="shared" si="8"/>
        <v>382</v>
      </c>
      <c r="M62" s="71" t="str">
        <f t="shared" si="8"/>
        <v>-</v>
      </c>
      <c r="N62" s="78" t="str">
        <f t="shared" si="8"/>
        <v>-</v>
      </c>
      <c r="O62" s="78" t="str">
        <f t="shared" si="8"/>
        <v>-</v>
      </c>
      <c r="P62" s="78" t="str">
        <f t="shared" si="8"/>
        <v>-</v>
      </c>
      <c r="Q62" s="78" t="str">
        <f t="shared" si="8"/>
        <v>-</v>
      </c>
      <c r="R62" s="71" t="str">
        <f t="shared" si="8"/>
        <v>-</v>
      </c>
      <c r="S62" s="106"/>
    </row>
    <row r="63" spans="1:19" s="6" customFormat="1" ht="12" customHeight="1" x14ac:dyDescent="0.5">
      <c r="A63" s="110"/>
      <c r="B63" s="77"/>
      <c r="C63" s="109" t="s">
        <v>21</v>
      </c>
      <c r="D63" s="71" t="str">
        <f t="shared" si="8"/>
        <v>-</v>
      </c>
      <c r="E63" s="71" t="str">
        <f t="shared" si="8"/>
        <v>-</v>
      </c>
      <c r="F63" s="71" t="str">
        <f t="shared" si="8"/>
        <v>-</v>
      </c>
      <c r="G63" s="71" t="str">
        <f t="shared" si="8"/>
        <v>-</v>
      </c>
      <c r="H63" s="71" t="str">
        <f t="shared" si="8"/>
        <v>-</v>
      </c>
      <c r="I63" s="71" t="str">
        <f t="shared" si="8"/>
        <v>-</v>
      </c>
      <c r="J63" s="71" t="str">
        <f t="shared" si="8"/>
        <v>-</v>
      </c>
      <c r="K63" s="71" t="str">
        <f t="shared" si="8"/>
        <v>-</v>
      </c>
      <c r="L63" s="79">
        <f t="shared" si="8"/>
        <v>149</v>
      </c>
      <c r="M63" s="71" t="str">
        <f t="shared" si="8"/>
        <v>-</v>
      </c>
      <c r="N63" s="71" t="str">
        <f t="shared" si="8"/>
        <v>-</v>
      </c>
      <c r="O63" s="71" t="str">
        <f t="shared" si="8"/>
        <v>-</v>
      </c>
      <c r="P63" s="71" t="str">
        <f t="shared" si="8"/>
        <v>-</v>
      </c>
      <c r="Q63" s="71">
        <f t="shared" si="8"/>
        <v>68</v>
      </c>
      <c r="R63" s="71" t="str">
        <f t="shared" si="8"/>
        <v>-</v>
      </c>
      <c r="S63" s="106"/>
    </row>
    <row r="64" spans="1:19" s="6" customFormat="1" ht="12" customHeight="1" x14ac:dyDescent="0.5">
      <c r="A64" s="111"/>
      <c r="B64" s="81"/>
      <c r="C64" s="109" t="s">
        <v>22</v>
      </c>
      <c r="D64" s="71">
        <f t="shared" si="8"/>
        <v>224</v>
      </c>
      <c r="E64" s="71">
        <f t="shared" si="8"/>
        <v>58</v>
      </c>
      <c r="F64" s="71">
        <f t="shared" si="8"/>
        <v>48</v>
      </c>
      <c r="G64" s="71" t="str">
        <f t="shared" si="8"/>
        <v>-</v>
      </c>
      <c r="H64" s="71" t="str">
        <f t="shared" si="8"/>
        <v>-</v>
      </c>
      <c r="I64" s="71" t="str">
        <f t="shared" si="8"/>
        <v>-</v>
      </c>
      <c r="J64" s="71" t="str">
        <f t="shared" si="8"/>
        <v>-</v>
      </c>
      <c r="K64" s="71">
        <f t="shared" si="8"/>
        <v>15</v>
      </c>
      <c r="L64" s="79">
        <f t="shared" si="8"/>
        <v>1307</v>
      </c>
      <c r="M64" s="71">
        <f t="shared" si="8"/>
        <v>67</v>
      </c>
      <c r="N64" s="71">
        <f t="shared" si="8"/>
        <v>1415</v>
      </c>
      <c r="O64" s="71" t="str">
        <f t="shared" si="8"/>
        <v>-</v>
      </c>
      <c r="P64" s="71" t="str">
        <f t="shared" si="8"/>
        <v>-</v>
      </c>
      <c r="Q64" s="71" t="str">
        <f t="shared" si="8"/>
        <v>-</v>
      </c>
      <c r="R64" s="71" t="str">
        <f t="shared" si="8"/>
        <v>-</v>
      </c>
      <c r="S64" s="106"/>
    </row>
    <row r="65" spans="1:19" s="6" customFormat="1" ht="12" customHeight="1" x14ac:dyDescent="0.5">
      <c r="A65" s="118" t="s">
        <v>23</v>
      </c>
      <c r="B65" s="83" t="s">
        <v>14</v>
      </c>
      <c r="C65" s="119" t="s">
        <v>15</v>
      </c>
      <c r="D65" s="85" t="s">
        <v>24</v>
      </c>
      <c r="E65" s="85" t="s">
        <v>24</v>
      </c>
      <c r="F65" s="85" t="s">
        <v>24</v>
      </c>
      <c r="G65" s="85" t="s">
        <v>24</v>
      </c>
      <c r="H65" s="85" t="s">
        <v>24</v>
      </c>
      <c r="I65" s="85" t="s">
        <v>24</v>
      </c>
      <c r="J65" s="85" t="s">
        <v>24</v>
      </c>
      <c r="K65" s="85" t="s">
        <v>24</v>
      </c>
      <c r="L65" s="86" t="s">
        <v>24</v>
      </c>
      <c r="M65" s="85" t="s">
        <v>24</v>
      </c>
      <c r="N65" s="85" t="s">
        <v>24</v>
      </c>
      <c r="O65" s="85" t="s">
        <v>24</v>
      </c>
      <c r="P65" s="85" t="s">
        <v>24</v>
      </c>
      <c r="Q65" s="85" t="s">
        <v>24</v>
      </c>
      <c r="R65" s="85" t="s">
        <v>24</v>
      </c>
      <c r="S65" s="106"/>
    </row>
    <row r="66" spans="1:19" s="6" customFormat="1" ht="12" customHeight="1" x14ac:dyDescent="0.5">
      <c r="A66" s="120"/>
      <c r="B66" s="88"/>
      <c r="C66" s="119" t="s">
        <v>16</v>
      </c>
      <c r="D66" s="85" t="s">
        <v>24</v>
      </c>
      <c r="E66" s="85" t="s">
        <v>24</v>
      </c>
      <c r="F66" s="85" t="s">
        <v>24</v>
      </c>
      <c r="G66" s="89"/>
      <c r="H66" s="89"/>
      <c r="I66" s="89"/>
      <c r="J66" s="89"/>
      <c r="K66" s="85" t="s">
        <v>24</v>
      </c>
      <c r="L66" s="86">
        <v>30</v>
      </c>
      <c r="M66" s="85" t="s">
        <v>24</v>
      </c>
      <c r="N66" s="89"/>
      <c r="O66" s="89"/>
      <c r="P66" s="89"/>
      <c r="Q66" s="89"/>
      <c r="R66" s="85" t="s">
        <v>24</v>
      </c>
      <c r="S66" s="106"/>
    </row>
    <row r="67" spans="1:19" s="6" customFormat="1" ht="12" customHeight="1" x14ac:dyDescent="0.5">
      <c r="A67" s="120"/>
      <c r="B67" s="88"/>
      <c r="C67" s="119" t="s">
        <v>21</v>
      </c>
      <c r="D67" s="85" t="s">
        <v>24</v>
      </c>
      <c r="E67" s="85" t="s">
        <v>24</v>
      </c>
      <c r="F67" s="85" t="s">
        <v>24</v>
      </c>
      <c r="G67" s="85" t="s">
        <v>24</v>
      </c>
      <c r="H67" s="85" t="s">
        <v>24</v>
      </c>
      <c r="I67" s="85" t="s">
        <v>24</v>
      </c>
      <c r="J67" s="85" t="s">
        <v>24</v>
      </c>
      <c r="K67" s="85" t="s">
        <v>24</v>
      </c>
      <c r="L67" s="86"/>
      <c r="M67" s="85" t="s">
        <v>24</v>
      </c>
      <c r="N67" s="85" t="s">
        <v>24</v>
      </c>
      <c r="O67" s="85" t="s">
        <v>24</v>
      </c>
      <c r="P67" s="85" t="s">
        <v>24</v>
      </c>
      <c r="Q67" s="85" t="s">
        <v>24</v>
      </c>
      <c r="R67" s="85" t="s">
        <v>24</v>
      </c>
      <c r="S67" s="106"/>
    </row>
    <row r="68" spans="1:19" s="6" customFormat="1" ht="12" customHeight="1" x14ac:dyDescent="0.5">
      <c r="A68" s="121"/>
      <c r="B68" s="91"/>
      <c r="C68" s="119" t="s">
        <v>22</v>
      </c>
      <c r="D68" s="85">
        <v>23</v>
      </c>
      <c r="E68" s="85" t="s">
        <v>24</v>
      </c>
      <c r="F68" s="85" t="s">
        <v>24</v>
      </c>
      <c r="G68" s="85" t="s">
        <v>24</v>
      </c>
      <c r="H68" s="85" t="s">
        <v>24</v>
      </c>
      <c r="I68" s="85" t="s">
        <v>24</v>
      </c>
      <c r="J68" s="85" t="s">
        <v>24</v>
      </c>
      <c r="K68" s="85" t="s">
        <v>24</v>
      </c>
      <c r="L68" s="86"/>
      <c r="M68" s="85" t="s">
        <v>24</v>
      </c>
      <c r="N68" s="85" t="s">
        <v>24</v>
      </c>
      <c r="O68" s="85" t="s">
        <v>24</v>
      </c>
      <c r="P68" s="85" t="s">
        <v>24</v>
      </c>
      <c r="Q68" s="85" t="s">
        <v>24</v>
      </c>
      <c r="R68" s="85" t="s">
        <v>24</v>
      </c>
      <c r="S68" s="106"/>
    </row>
    <row r="69" spans="1:19" s="6" customFormat="1" ht="12" customHeight="1" x14ac:dyDescent="0.5">
      <c r="A69" s="103" t="s">
        <v>37</v>
      </c>
      <c r="B69" s="93" t="s">
        <v>14</v>
      </c>
      <c r="C69" s="105" t="s">
        <v>15</v>
      </c>
      <c r="D69" s="95">
        <v>1</v>
      </c>
      <c r="E69" s="95" t="s">
        <v>24</v>
      </c>
      <c r="F69" s="95" t="s">
        <v>24</v>
      </c>
      <c r="G69" s="95" t="s">
        <v>24</v>
      </c>
      <c r="H69" s="95" t="s">
        <v>24</v>
      </c>
      <c r="I69" s="95" t="s">
        <v>24</v>
      </c>
      <c r="J69" s="95" t="s">
        <v>24</v>
      </c>
      <c r="K69" s="95" t="s">
        <v>24</v>
      </c>
      <c r="L69" s="96">
        <v>37</v>
      </c>
      <c r="M69" s="95" t="s">
        <v>24</v>
      </c>
      <c r="N69" s="95">
        <v>24</v>
      </c>
      <c r="O69" s="95" t="s">
        <v>24</v>
      </c>
      <c r="P69" s="95" t="s">
        <v>24</v>
      </c>
      <c r="Q69" s="95" t="s">
        <v>24</v>
      </c>
      <c r="R69" s="95" t="s">
        <v>24</v>
      </c>
      <c r="S69" s="106"/>
    </row>
    <row r="70" spans="1:19" s="6" customFormat="1" ht="12" customHeight="1" x14ac:dyDescent="0.5">
      <c r="A70" s="104"/>
      <c r="B70" s="98"/>
      <c r="C70" s="105" t="s">
        <v>16</v>
      </c>
      <c r="D70" s="95">
        <v>786</v>
      </c>
      <c r="E70" s="95" t="s">
        <v>24</v>
      </c>
      <c r="F70" s="95">
        <v>7</v>
      </c>
      <c r="G70" s="99"/>
      <c r="H70" s="99"/>
      <c r="I70" s="99"/>
      <c r="J70" s="99"/>
      <c r="K70" s="95" t="s">
        <v>24</v>
      </c>
      <c r="L70" s="96">
        <v>215</v>
      </c>
      <c r="M70" s="95" t="s">
        <v>24</v>
      </c>
      <c r="N70" s="99"/>
      <c r="O70" s="99"/>
      <c r="P70" s="99"/>
      <c r="Q70" s="99"/>
      <c r="R70" s="95" t="s">
        <v>24</v>
      </c>
      <c r="S70" s="106"/>
    </row>
    <row r="71" spans="1:19" s="6" customFormat="1" ht="12" customHeight="1" x14ac:dyDescent="0.5">
      <c r="A71" s="104"/>
      <c r="B71" s="98"/>
      <c r="C71" s="105" t="s">
        <v>21</v>
      </c>
      <c r="D71" s="95" t="s">
        <v>24</v>
      </c>
      <c r="E71" s="95" t="s">
        <v>24</v>
      </c>
      <c r="F71" s="95" t="s">
        <v>24</v>
      </c>
      <c r="G71" s="95" t="s">
        <v>24</v>
      </c>
      <c r="H71" s="95" t="s">
        <v>24</v>
      </c>
      <c r="I71" s="95" t="s">
        <v>24</v>
      </c>
      <c r="J71" s="95" t="s">
        <v>24</v>
      </c>
      <c r="K71" s="95" t="s">
        <v>24</v>
      </c>
      <c r="L71" s="96">
        <v>142</v>
      </c>
      <c r="M71" s="95" t="s">
        <v>24</v>
      </c>
      <c r="N71" s="95" t="s">
        <v>24</v>
      </c>
      <c r="O71" s="95" t="s">
        <v>24</v>
      </c>
      <c r="P71" s="95" t="s">
        <v>24</v>
      </c>
      <c r="Q71" s="95" t="s">
        <v>24</v>
      </c>
      <c r="R71" s="95" t="s">
        <v>24</v>
      </c>
      <c r="S71" s="106"/>
    </row>
    <row r="72" spans="1:19" s="6" customFormat="1" ht="12" customHeight="1" x14ac:dyDescent="0.5">
      <c r="A72" s="107"/>
      <c r="B72" s="102"/>
      <c r="C72" s="105" t="s">
        <v>22</v>
      </c>
      <c r="D72" s="95">
        <v>74</v>
      </c>
      <c r="E72" s="95">
        <v>26</v>
      </c>
      <c r="F72" s="95">
        <v>26</v>
      </c>
      <c r="G72" s="95" t="s">
        <v>24</v>
      </c>
      <c r="H72" s="95" t="s">
        <v>24</v>
      </c>
      <c r="I72" s="95" t="s">
        <v>24</v>
      </c>
      <c r="J72" s="95" t="s">
        <v>24</v>
      </c>
      <c r="K72" s="95" t="s">
        <v>24</v>
      </c>
      <c r="L72" s="96">
        <v>601</v>
      </c>
      <c r="M72" s="95">
        <v>46</v>
      </c>
      <c r="N72" s="95">
        <v>193</v>
      </c>
      <c r="O72" s="95" t="s">
        <v>24</v>
      </c>
      <c r="P72" s="95" t="s">
        <v>24</v>
      </c>
      <c r="Q72" s="95" t="s">
        <v>24</v>
      </c>
      <c r="R72" s="95" t="s">
        <v>24</v>
      </c>
      <c r="S72" s="106"/>
    </row>
    <row r="73" spans="1:19" s="6" customFormat="1" ht="12" customHeight="1" x14ac:dyDescent="0.5">
      <c r="A73" s="103" t="s">
        <v>38</v>
      </c>
      <c r="B73" s="93" t="s">
        <v>14</v>
      </c>
      <c r="C73" s="105" t="s">
        <v>15</v>
      </c>
      <c r="D73" s="95">
        <v>18</v>
      </c>
      <c r="E73" s="95" t="s">
        <v>24</v>
      </c>
      <c r="F73" s="95" t="s">
        <v>24</v>
      </c>
      <c r="G73" s="95" t="s">
        <v>24</v>
      </c>
      <c r="H73" s="95" t="s">
        <v>24</v>
      </c>
      <c r="I73" s="95" t="s">
        <v>24</v>
      </c>
      <c r="J73" s="95" t="s">
        <v>24</v>
      </c>
      <c r="K73" s="95" t="s">
        <v>24</v>
      </c>
      <c r="L73" s="96" t="s">
        <v>24</v>
      </c>
      <c r="M73" s="95" t="s">
        <v>24</v>
      </c>
      <c r="N73" s="95" t="s">
        <v>24</v>
      </c>
      <c r="O73" s="95" t="s">
        <v>24</v>
      </c>
      <c r="P73" s="95" t="s">
        <v>24</v>
      </c>
      <c r="Q73" s="95" t="s">
        <v>24</v>
      </c>
      <c r="R73" s="95" t="s">
        <v>24</v>
      </c>
      <c r="S73" s="106"/>
    </row>
    <row r="74" spans="1:19" s="6" customFormat="1" ht="12" customHeight="1" x14ac:dyDescent="0.5">
      <c r="A74" s="104"/>
      <c r="B74" s="98"/>
      <c r="C74" s="105" t="s">
        <v>16</v>
      </c>
      <c r="D74" s="95">
        <v>276</v>
      </c>
      <c r="E74" s="95" t="s">
        <v>24</v>
      </c>
      <c r="F74" s="95"/>
      <c r="G74" s="99"/>
      <c r="H74" s="99"/>
      <c r="I74" s="99"/>
      <c r="J74" s="99"/>
      <c r="K74" s="95" t="s">
        <v>24</v>
      </c>
      <c r="L74" s="96">
        <v>14</v>
      </c>
      <c r="M74" s="95" t="s">
        <v>24</v>
      </c>
      <c r="N74" s="99"/>
      <c r="O74" s="99"/>
      <c r="P74" s="99"/>
      <c r="Q74" s="99"/>
      <c r="R74" s="95" t="s">
        <v>24</v>
      </c>
      <c r="S74" s="106"/>
    </row>
    <row r="75" spans="1:19" s="6" customFormat="1" ht="12" customHeight="1" x14ac:dyDescent="0.5">
      <c r="A75" s="104"/>
      <c r="B75" s="98"/>
      <c r="C75" s="105" t="s">
        <v>21</v>
      </c>
      <c r="D75" s="95" t="s">
        <v>24</v>
      </c>
      <c r="E75" s="95" t="s">
        <v>24</v>
      </c>
      <c r="F75" s="95" t="s">
        <v>24</v>
      </c>
      <c r="G75" s="95" t="s">
        <v>24</v>
      </c>
      <c r="H75" s="95" t="s">
        <v>24</v>
      </c>
      <c r="I75" s="95" t="s">
        <v>24</v>
      </c>
      <c r="J75" s="95" t="s">
        <v>24</v>
      </c>
      <c r="K75" s="95" t="s">
        <v>24</v>
      </c>
      <c r="L75" s="96"/>
      <c r="M75" s="95" t="s">
        <v>24</v>
      </c>
      <c r="N75" s="95" t="s">
        <v>24</v>
      </c>
      <c r="O75" s="95" t="s">
        <v>24</v>
      </c>
      <c r="P75" s="95" t="s">
        <v>24</v>
      </c>
      <c r="Q75" s="95" t="s">
        <v>24</v>
      </c>
      <c r="R75" s="95" t="s">
        <v>24</v>
      </c>
      <c r="S75" s="106"/>
    </row>
    <row r="76" spans="1:19" s="6" customFormat="1" ht="12" customHeight="1" x14ac:dyDescent="0.5">
      <c r="A76" s="107"/>
      <c r="B76" s="102"/>
      <c r="C76" s="105" t="s">
        <v>22</v>
      </c>
      <c r="D76" s="95">
        <v>15</v>
      </c>
      <c r="E76" s="95" t="s">
        <v>24</v>
      </c>
      <c r="F76" s="95" t="s">
        <v>24</v>
      </c>
      <c r="G76" s="95" t="s">
        <v>24</v>
      </c>
      <c r="H76" s="95" t="s">
        <v>24</v>
      </c>
      <c r="I76" s="95" t="s">
        <v>24</v>
      </c>
      <c r="J76" s="95" t="s">
        <v>24</v>
      </c>
      <c r="K76" s="95">
        <v>15</v>
      </c>
      <c r="L76" s="96">
        <v>15</v>
      </c>
      <c r="M76" s="95" t="s">
        <v>24</v>
      </c>
      <c r="N76" s="95">
        <v>408</v>
      </c>
      <c r="O76" s="95" t="s">
        <v>24</v>
      </c>
      <c r="P76" s="95" t="s">
        <v>24</v>
      </c>
      <c r="Q76" s="95" t="s">
        <v>24</v>
      </c>
      <c r="R76" s="95" t="s">
        <v>24</v>
      </c>
      <c r="S76" s="106"/>
    </row>
    <row r="77" spans="1:19" s="6" customFormat="1" ht="12" customHeight="1" x14ac:dyDescent="0.5">
      <c r="A77" s="103" t="s">
        <v>39</v>
      </c>
      <c r="B77" s="93" t="s">
        <v>14</v>
      </c>
      <c r="C77" s="105" t="s">
        <v>15</v>
      </c>
      <c r="D77" s="95" t="s">
        <v>24</v>
      </c>
      <c r="E77" s="95" t="s">
        <v>24</v>
      </c>
      <c r="F77" s="95" t="s">
        <v>24</v>
      </c>
      <c r="G77" s="95" t="s">
        <v>24</v>
      </c>
      <c r="H77" s="95" t="s">
        <v>24</v>
      </c>
      <c r="I77" s="95" t="s">
        <v>24</v>
      </c>
      <c r="J77" s="95">
        <v>1</v>
      </c>
      <c r="K77" s="95" t="s">
        <v>24</v>
      </c>
      <c r="L77" s="96">
        <v>1</v>
      </c>
      <c r="M77" s="95" t="s">
        <v>24</v>
      </c>
      <c r="N77" s="95" t="s">
        <v>24</v>
      </c>
      <c r="O77" s="95" t="s">
        <v>24</v>
      </c>
      <c r="P77" s="95" t="s">
        <v>24</v>
      </c>
      <c r="Q77" s="95" t="s">
        <v>24</v>
      </c>
      <c r="R77" s="95" t="s">
        <v>24</v>
      </c>
      <c r="S77" s="106"/>
    </row>
    <row r="78" spans="1:19" s="6" customFormat="1" ht="12" customHeight="1" x14ac:dyDescent="0.5">
      <c r="A78" s="104"/>
      <c r="B78" s="98"/>
      <c r="C78" s="105" t="s">
        <v>16</v>
      </c>
      <c r="D78" s="95">
        <v>186</v>
      </c>
      <c r="E78" s="95" t="s">
        <v>24</v>
      </c>
      <c r="F78" s="95">
        <v>31</v>
      </c>
      <c r="G78" s="99"/>
      <c r="H78" s="99"/>
      <c r="I78" s="99"/>
      <c r="J78" s="99"/>
      <c r="K78" s="95" t="s">
        <v>24</v>
      </c>
      <c r="L78" s="96">
        <v>104</v>
      </c>
      <c r="M78" s="95" t="s">
        <v>24</v>
      </c>
      <c r="N78" s="99"/>
      <c r="O78" s="99"/>
      <c r="P78" s="99"/>
      <c r="Q78" s="99"/>
      <c r="R78" s="95" t="s">
        <v>24</v>
      </c>
      <c r="S78" s="106"/>
    </row>
    <row r="79" spans="1:19" s="6" customFormat="1" ht="12" customHeight="1" x14ac:dyDescent="0.5">
      <c r="A79" s="104"/>
      <c r="B79" s="98"/>
      <c r="C79" s="105" t="s">
        <v>21</v>
      </c>
      <c r="D79" s="95" t="s">
        <v>24</v>
      </c>
      <c r="E79" s="95" t="s">
        <v>24</v>
      </c>
      <c r="F79" s="95" t="s">
        <v>24</v>
      </c>
      <c r="G79" s="95" t="s">
        <v>24</v>
      </c>
      <c r="H79" s="95" t="s">
        <v>24</v>
      </c>
      <c r="I79" s="95" t="s">
        <v>24</v>
      </c>
      <c r="J79" s="95" t="s">
        <v>24</v>
      </c>
      <c r="K79" s="95" t="s">
        <v>24</v>
      </c>
      <c r="L79" s="96"/>
      <c r="M79" s="95" t="s">
        <v>24</v>
      </c>
      <c r="N79" s="95" t="s">
        <v>24</v>
      </c>
      <c r="O79" s="95" t="s">
        <v>24</v>
      </c>
      <c r="P79" s="95" t="s">
        <v>24</v>
      </c>
      <c r="Q79" s="95">
        <v>68</v>
      </c>
      <c r="R79" s="95" t="s">
        <v>24</v>
      </c>
      <c r="S79" s="106"/>
    </row>
    <row r="80" spans="1:19" s="6" customFormat="1" ht="12" customHeight="1" x14ac:dyDescent="0.5">
      <c r="A80" s="107"/>
      <c r="B80" s="102"/>
      <c r="C80" s="105" t="s">
        <v>22</v>
      </c>
      <c r="D80" s="95">
        <v>68</v>
      </c>
      <c r="E80" s="95">
        <v>32</v>
      </c>
      <c r="F80" s="95">
        <v>6</v>
      </c>
      <c r="G80" s="95" t="s">
        <v>24</v>
      </c>
      <c r="H80" s="95" t="s">
        <v>24</v>
      </c>
      <c r="I80" s="95" t="s">
        <v>24</v>
      </c>
      <c r="J80" s="95" t="s">
        <v>24</v>
      </c>
      <c r="K80" s="95" t="s">
        <v>24</v>
      </c>
      <c r="L80" s="96">
        <v>463</v>
      </c>
      <c r="M80" s="95" t="s">
        <v>24</v>
      </c>
      <c r="N80" s="95">
        <v>639</v>
      </c>
      <c r="O80" s="95" t="s">
        <v>24</v>
      </c>
      <c r="P80" s="95" t="s">
        <v>24</v>
      </c>
      <c r="Q80" s="95" t="s">
        <v>24</v>
      </c>
      <c r="R80" s="95" t="s">
        <v>24</v>
      </c>
      <c r="S80" s="106"/>
    </row>
    <row r="81" spans="1:19" s="6" customFormat="1" ht="12" customHeight="1" x14ac:dyDescent="0.5">
      <c r="A81" s="103" t="s">
        <v>40</v>
      </c>
      <c r="B81" s="93" t="s">
        <v>14</v>
      </c>
      <c r="C81" s="105" t="s">
        <v>15</v>
      </c>
      <c r="D81" s="95">
        <v>5</v>
      </c>
      <c r="E81" s="95" t="s">
        <v>24</v>
      </c>
      <c r="F81" s="95" t="s">
        <v>24</v>
      </c>
      <c r="G81" s="95" t="s">
        <v>24</v>
      </c>
      <c r="H81" s="95" t="s">
        <v>24</v>
      </c>
      <c r="I81" s="95" t="s">
        <v>24</v>
      </c>
      <c r="J81" s="95" t="s">
        <v>24</v>
      </c>
      <c r="K81" s="95" t="s">
        <v>24</v>
      </c>
      <c r="L81" s="96"/>
      <c r="M81" s="95" t="s">
        <v>24</v>
      </c>
      <c r="N81" s="95" t="s">
        <v>24</v>
      </c>
      <c r="O81" s="95" t="s">
        <v>24</v>
      </c>
      <c r="P81" s="95" t="s">
        <v>24</v>
      </c>
      <c r="Q81" s="95" t="s">
        <v>24</v>
      </c>
      <c r="R81" s="95" t="s">
        <v>24</v>
      </c>
      <c r="S81" s="106"/>
    </row>
    <row r="82" spans="1:19" s="6" customFormat="1" ht="12" customHeight="1" x14ac:dyDescent="0.5">
      <c r="A82" s="104"/>
      <c r="B82" s="98"/>
      <c r="C82" s="105" t="s">
        <v>16</v>
      </c>
      <c r="D82" s="95">
        <v>203</v>
      </c>
      <c r="E82" s="95" t="s">
        <v>24</v>
      </c>
      <c r="F82" s="95">
        <v>17</v>
      </c>
      <c r="G82" s="99"/>
      <c r="H82" s="99"/>
      <c r="I82" s="99"/>
      <c r="J82" s="99"/>
      <c r="K82" s="95" t="s">
        <v>24</v>
      </c>
      <c r="L82" s="96">
        <v>19</v>
      </c>
      <c r="M82" s="95" t="s">
        <v>24</v>
      </c>
      <c r="N82" s="99"/>
      <c r="O82" s="99"/>
      <c r="P82" s="99"/>
      <c r="Q82" s="99"/>
      <c r="R82" s="95" t="s">
        <v>24</v>
      </c>
      <c r="S82" s="106"/>
    </row>
    <row r="83" spans="1:19" s="6" customFormat="1" ht="12" customHeight="1" x14ac:dyDescent="0.5">
      <c r="A83" s="104"/>
      <c r="B83" s="98"/>
      <c r="C83" s="105" t="s">
        <v>21</v>
      </c>
      <c r="D83" s="95" t="s">
        <v>24</v>
      </c>
      <c r="E83" s="95" t="s">
        <v>24</v>
      </c>
      <c r="F83" s="95" t="s">
        <v>24</v>
      </c>
      <c r="G83" s="95" t="s">
        <v>24</v>
      </c>
      <c r="H83" s="95" t="s">
        <v>24</v>
      </c>
      <c r="I83" s="95" t="s">
        <v>24</v>
      </c>
      <c r="J83" s="95" t="s">
        <v>24</v>
      </c>
      <c r="K83" s="95" t="s">
        <v>24</v>
      </c>
      <c r="L83" s="96">
        <v>7</v>
      </c>
      <c r="M83" s="95" t="s">
        <v>24</v>
      </c>
      <c r="N83" s="95" t="s">
        <v>24</v>
      </c>
      <c r="O83" s="95" t="s">
        <v>24</v>
      </c>
      <c r="P83" s="95" t="s">
        <v>24</v>
      </c>
      <c r="Q83" s="95" t="s">
        <v>24</v>
      </c>
      <c r="R83" s="95" t="s">
        <v>24</v>
      </c>
      <c r="S83" s="106"/>
    </row>
    <row r="84" spans="1:19" s="6" customFormat="1" ht="12" customHeight="1" x14ac:dyDescent="0.5">
      <c r="A84" s="107"/>
      <c r="B84" s="102"/>
      <c r="C84" s="105" t="s">
        <v>22</v>
      </c>
      <c r="D84" s="95">
        <v>44</v>
      </c>
      <c r="E84" s="95" t="s">
        <v>24</v>
      </c>
      <c r="F84" s="95">
        <v>16</v>
      </c>
      <c r="G84" s="95" t="s">
        <v>24</v>
      </c>
      <c r="H84" s="95" t="s">
        <v>24</v>
      </c>
      <c r="I84" s="95" t="s">
        <v>24</v>
      </c>
      <c r="J84" s="95" t="s">
        <v>24</v>
      </c>
      <c r="K84" s="95" t="s">
        <v>24</v>
      </c>
      <c r="L84" s="96">
        <v>228</v>
      </c>
      <c r="M84" s="95">
        <v>21</v>
      </c>
      <c r="N84" s="95">
        <v>175</v>
      </c>
      <c r="O84" s="95" t="s">
        <v>24</v>
      </c>
      <c r="P84" s="95" t="s">
        <v>24</v>
      </c>
      <c r="Q84" s="95" t="s">
        <v>24</v>
      </c>
      <c r="R84" s="95" t="s">
        <v>24</v>
      </c>
      <c r="S84" s="106"/>
    </row>
    <row r="85" spans="1:19" s="129" customFormat="1" ht="12" customHeight="1" x14ac:dyDescent="0.5">
      <c r="A85" s="122" t="s">
        <v>41</v>
      </c>
      <c r="B85" s="123" t="s">
        <v>14</v>
      </c>
      <c r="C85" s="124" t="s">
        <v>15</v>
      </c>
      <c r="D85" s="125">
        <f>D89</f>
        <v>111</v>
      </c>
      <c r="E85" s="125" t="str">
        <f>E89</f>
        <v>-</v>
      </c>
      <c r="F85" s="125" t="str">
        <f>F89</f>
        <v>-</v>
      </c>
      <c r="G85" s="125" t="str">
        <f>G89</f>
        <v>-</v>
      </c>
      <c r="H85" s="125" t="str">
        <f t="shared" ref="H85:R85" si="9">H89</f>
        <v>-</v>
      </c>
      <c r="I85" s="125">
        <f t="shared" si="9"/>
        <v>28</v>
      </c>
      <c r="J85" s="125">
        <f t="shared" si="9"/>
        <v>1</v>
      </c>
      <c r="K85" s="126">
        <f t="shared" si="9"/>
        <v>7</v>
      </c>
      <c r="L85" s="127">
        <f t="shared" si="9"/>
        <v>49</v>
      </c>
      <c r="M85" s="125" t="str">
        <f t="shared" si="9"/>
        <v>-</v>
      </c>
      <c r="N85" s="125" t="str">
        <f t="shared" si="9"/>
        <v>-</v>
      </c>
      <c r="O85" s="125" t="str">
        <f t="shared" si="9"/>
        <v>-</v>
      </c>
      <c r="P85" s="125" t="str">
        <f t="shared" si="9"/>
        <v>-</v>
      </c>
      <c r="Q85" s="125" t="str">
        <f t="shared" si="9"/>
        <v>-</v>
      </c>
      <c r="R85" s="125" t="str">
        <f t="shared" si="9"/>
        <v>-</v>
      </c>
      <c r="S85" s="128"/>
    </row>
    <row r="86" spans="1:19" s="129" customFormat="1" ht="12" customHeight="1" x14ac:dyDescent="0.5">
      <c r="A86" s="130"/>
      <c r="B86" s="131"/>
      <c r="C86" s="124" t="s">
        <v>16</v>
      </c>
      <c r="D86" s="125">
        <f t="shared" ref="D86:R88" si="10">D90</f>
        <v>595</v>
      </c>
      <c r="E86" s="125" t="str">
        <f t="shared" si="10"/>
        <v>-</v>
      </c>
      <c r="F86" s="125" t="str">
        <f t="shared" si="10"/>
        <v>-</v>
      </c>
      <c r="G86" s="132"/>
      <c r="H86" s="132"/>
      <c r="I86" s="132"/>
      <c r="J86" s="132"/>
      <c r="K86" s="126" t="str">
        <f>K90</f>
        <v>-</v>
      </c>
      <c r="L86" s="127">
        <f>L90</f>
        <v>64</v>
      </c>
      <c r="M86" s="125" t="str">
        <f>M90</f>
        <v>-</v>
      </c>
      <c r="N86" s="132"/>
      <c r="O86" s="132"/>
      <c r="P86" s="132"/>
      <c r="Q86" s="132"/>
      <c r="R86" s="125" t="str">
        <f>R90</f>
        <v>-</v>
      </c>
      <c r="S86" s="128"/>
    </row>
    <row r="87" spans="1:19" s="129" customFormat="1" ht="12" customHeight="1" x14ac:dyDescent="0.5">
      <c r="A87" s="130"/>
      <c r="B87" s="131"/>
      <c r="C87" s="124" t="s">
        <v>21</v>
      </c>
      <c r="D87" s="125" t="str">
        <f t="shared" si="10"/>
        <v>-</v>
      </c>
      <c r="E87" s="125" t="str">
        <f t="shared" si="10"/>
        <v>-</v>
      </c>
      <c r="F87" s="125" t="str">
        <f t="shared" si="10"/>
        <v>-</v>
      </c>
      <c r="G87" s="125" t="str">
        <f t="shared" si="10"/>
        <v>-</v>
      </c>
      <c r="H87" s="125" t="str">
        <f t="shared" si="10"/>
        <v>-</v>
      </c>
      <c r="I87" s="125" t="str">
        <f t="shared" si="10"/>
        <v>-</v>
      </c>
      <c r="J87" s="125" t="str">
        <f t="shared" si="10"/>
        <v>-</v>
      </c>
      <c r="K87" s="126" t="str">
        <f t="shared" si="10"/>
        <v>-</v>
      </c>
      <c r="L87" s="127">
        <f t="shared" si="10"/>
        <v>241</v>
      </c>
      <c r="M87" s="125" t="str">
        <f t="shared" si="10"/>
        <v>-</v>
      </c>
      <c r="N87" s="125">
        <f t="shared" si="10"/>
        <v>24</v>
      </c>
      <c r="O87" s="125" t="str">
        <f t="shared" si="10"/>
        <v>-</v>
      </c>
      <c r="P87" s="125" t="str">
        <f t="shared" si="10"/>
        <v>-</v>
      </c>
      <c r="Q87" s="125">
        <f t="shared" si="10"/>
        <v>186</v>
      </c>
      <c r="R87" s="125" t="str">
        <f t="shared" si="10"/>
        <v>-</v>
      </c>
      <c r="S87" s="128"/>
    </row>
    <row r="88" spans="1:19" s="129" customFormat="1" ht="12" customHeight="1" x14ac:dyDescent="0.5">
      <c r="A88" s="133"/>
      <c r="B88" s="134"/>
      <c r="C88" s="124" t="s">
        <v>22</v>
      </c>
      <c r="D88" s="125">
        <f t="shared" si="10"/>
        <v>292</v>
      </c>
      <c r="E88" s="125">
        <f t="shared" si="10"/>
        <v>211</v>
      </c>
      <c r="F88" s="125" t="str">
        <f t="shared" si="10"/>
        <v>-</v>
      </c>
      <c r="G88" s="125" t="str">
        <f t="shared" si="10"/>
        <v>-</v>
      </c>
      <c r="H88" s="125" t="str">
        <f t="shared" si="10"/>
        <v>-</v>
      </c>
      <c r="I88" s="125" t="str">
        <f t="shared" si="10"/>
        <v>-</v>
      </c>
      <c r="J88" s="125" t="str">
        <f t="shared" si="10"/>
        <v>-</v>
      </c>
      <c r="K88" s="126" t="str">
        <f t="shared" si="10"/>
        <v>-</v>
      </c>
      <c r="L88" s="127">
        <f t="shared" si="10"/>
        <v>804</v>
      </c>
      <c r="M88" s="125">
        <f t="shared" si="10"/>
        <v>38</v>
      </c>
      <c r="N88" s="125">
        <f t="shared" si="10"/>
        <v>51</v>
      </c>
      <c r="O88" s="125">
        <f t="shared" si="10"/>
        <v>423</v>
      </c>
      <c r="P88" s="125" t="str">
        <f t="shared" si="10"/>
        <v>-</v>
      </c>
      <c r="Q88" s="125" t="str">
        <f t="shared" si="10"/>
        <v>-</v>
      </c>
      <c r="R88" s="125" t="str">
        <f t="shared" si="10"/>
        <v>-</v>
      </c>
      <c r="S88" s="128"/>
    </row>
    <row r="89" spans="1:19" s="129" customFormat="1" ht="12" customHeight="1" x14ac:dyDescent="0.5">
      <c r="A89" s="135" t="s">
        <v>42</v>
      </c>
      <c r="B89" s="136" t="s">
        <v>14</v>
      </c>
      <c r="C89" s="137" t="s">
        <v>15</v>
      </c>
      <c r="D89" s="138">
        <f t="shared" ref="D89:R89" si="11">IF(SUM(D93,D97,D101,D105,D109,D113)=0,"-",SUM(D93,D97,D101,D105,D109,D113))</f>
        <v>111</v>
      </c>
      <c r="E89" s="138" t="str">
        <f t="shared" si="11"/>
        <v>-</v>
      </c>
      <c r="F89" s="138" t="str">
        <f t="shared" si="11"/>
        <v>-</v>
      </c>
      <c r="G89" s="138" t="str">
        <f t="shared" si="11"/>
        <v>-</v>
      </c>
      <c r="H89" s="138" t="str">
        <f t="shared" si="11"/>
        <v>-</v>
      </c>
      <c r="I89" s="138">
        <f t="shared" si="11"/>
        <v>28</v>
      </c>
      <c r="J89" s="138">
        <f t="shared" si="11"/>
        <v>1</v>
      </c>
      <c r="K89" s="139">
        <f t="shared" si="11"/>
        <v>7</v>
      </c>
      <c r="L89" s="140">
        <f t="shared" si="11"/>
        <v>49</v>
      </c>
      <c r="M89" s="140" t="str">
        <f t="shared" si="11"/>
        <v>-</v>
      </c>
      <c r="N89" s="140" t="str">
        <f t="shared" si="11"/>
        <v>-</v>
      </c>
      <c r="O89" s="140" t="str">
        <f t="shared" si="11"/>
        <v>-</v>
      </c>
      <c r="P89" s="140" t="str">
        <f t="shared" si="11"/>
        <v>-</v>
      </c>
      <c r="Q89" s="140" t="str">
        <f t="shared" si="11"/>
        <v>-</v>
      </c>
      <c r="R89" s="140" t="str">
        <f t="shared" si="11"/>
        <v>-</v>
      </c>
      <c r="S89" s="128"/>
    </row>
    <row r="90" spans="1:19" s="129" customFormat="1" ht="12" customHeight="1" x14ac:dyDescent="0.5">
      <c r="A90" s="141"/>
      <c r="B90" s="142"/>
      <c r="C90" s="137" t="s">
        <v>16</v>
      </c>
      <c r="D90" s="138">
        <f>IF(SUM(D94,D98,D102,D106,D110,D114)=0,"-",SUM(D94,D98,D102,D106,D110,D114))</f>
        <v>595</v>
      </c>
      <c r="E90" s="138" t="str">
        <f>IF(SUM(E94,E98,E102,E106,E110,E114)=0,"-",SUM(E94,E98,E102,E106,E110,E114))</f>
        <v>-</v>
      </c>
      <c r="F90" s="138" t="str">
        <f>IF(SUM(F94,F98,F102,F106,F110,F114)=0,"-",SUM(F94,F98,F102,F106,F110,F114))</f>
        <v>-</v>
      </c>
      <c r="G90" s="143"/>
      <c r="H90" s="143"/>
      <c r="I90" s="143"/>
      <c r="J90" s="143"/>
      <c r="K90" s="139" t="str">
        <f>IF(SUM(K94,K98,K102,K106,K110,K114)=0,"-",SUM(K94,K98,K102,K106,K110,K114))</f>
        <v>-</v>
      </c>
      <c r="L90" s="140">
        <f>IF(SUM(L94,L98,L102,L106,L110,L114)=0,"-",SUM(L94,L98,L102,L106,L110,L114))</f>
        <v>64</v>
      </c>
      <c r="M90" s="140" t="s">
        <v>24</v>
      </c>
      <c r="N90" s="143"/>
      <c r="O90" s="143"/>
      <c r="P90" s="143"/>
      <c r="Q90" s="143"/>
      <c r="R90" s="140" t="str">
        <f>IF(SUM(R94,R98,R102,R106,R110,R114)=0,"-",SUM(R94,R98,R102,R106,R110,R114))</f>
        <v>-</v>
      </c>
      <c r="S90" s="128"/>
    </row>
    <row r="91" spans="1:19" s="129" customFormat="1" ht="12" customHeight="1" x14ac:dyDescent="0.5">
      <c r="A91" s="141"/>
      <c r="B91" s="142"/>
      <c r="C91" s="137" t="s">
        <v>21</v>
      </c>
      <c r="D91" s="138" t="str">
        <f>IF(SUM(D95,D99,D103,D107,D111,D115)=0,"-",SUM(D95,D99,D103,D107,D111,D115))</f>
        <v>-</v>
      </c>
      <c r="E91" s="138" t="str">
        <f>IF(SUM(E95,E99,E103,E107,E111,E115)=0,"-",SUM(E95,E99,E103,E107,E111,E115))</f>
        <v>-</v>
      </c>
      <c r="F91" s="138" t="str">
        <f t="shared" ref="F91:K92" si="12">IF(SUM(F95,F99,F103,F107,F111,F115)=0,"-",SUM(F95,F99,F103,F107,F111,F115))</f>
        <v>-</v>
      </c>
      <c r="G91" s="138" t="str">
        <f t="shared" si="12"/>
        <v>-</v>
      </c>
      <c r="H91" s="138" t="str">
        <f t="shared" si="12"/>
        <v>-</v>
      </c>
      <c r="I91" s="138" t="str">
        <f t="shared" si="12"/>
        <v>-</v>
      </c>
      <c r="J91" s="138" t="str">
        <f t="shared" si="12"/>
        <v>-</v>
      </c>
      <c r="K91" s="139" t="str">
        <f t="shared" si="12"/>
        <v>-</v>
      </c>
      <c r="L91" s="140">
        <f>IF(SUM(L95,L99,L103,L107,L111,L115)=0,"-",SUM(L95,L99,L103,L107,L111,L115))</f>
        <v>241</v>
      </c>
      <c r="M91" s="140" t="str">
        <f t="shared" ref="M91:R92" si="13">IF(SUM(M95,M99,M103,M107,M111,M115)=0,"-",SUM(M95,M99,M103,M107,M111,M115))</f>
        <v>-</v>
      </c>
      <c r="N91" s="140">
        <f t="shared" si="13"/>
        <v>24</v>
      </c>
      <c r="O91" s="140" t="str">
        <f t="shared" si="13"/>
        <v>-</v>
      </c>
      <c r="P91" s="140" t="str">
        <f t="shared" si="13"/>
        <v>-</v>
      </c>
      <c r="Q91" s="140">
        <f t="shared" si="13"/>
        <v>186</v>
      </c>
      <c r="R91" s="140" t="str">
        <f t="shared" si="13"/>
        <v>-</v>
      </c>
      <c r="S91" s="128"/>
    </row>
    <row r="92" spans="1:19" s="129" customFormat="1" ht="12" customHeight="1" x14ac:dyDescent="0.5">
      <c r="A92" s="144"/>
      <c r="B92" s="145"/>
      <c r="C92" s="137" t="s">
        <v>22</v>
      </c>
      <c r="D92" s="138">
        <f>IF(SUM(D96,D100,D104,D108,D112,D116)=0,"-",SUM(D96,D100,D104,D108,D112,D116))</f>
        <v>292</v>
      </c>
      <c r="E92" s="138">
        <f>IF(SUM(E96,E100,E104,E108,E112,E116)=0,"-",SUM(E96,E100,E104,E108,E112,E116))</f>
        <v>211</v>
      </c>
      <c r="F92" s="138" t="str">
        <f t="shared" si="12"/>
        <v>-</v>
      </c>
      <c r="G92" s="138" t="str">
        <f t="shared" si="12"/>
        <v>-</v>
      </c>
      <c r="H92" s="138" t="str">
        <f t="shared" si="12"/>
        <v>-</v>
      </c>
      <c r="I92" s="138" t="str">
        <f t="shared" si="12"/>
        <v>-</v>
      </c>
      <c r="J92" s="138" t="str">
        <f t="shared" si="12"/>
        <v>-</v>
      </c>
      <c r="K92" s="139" t="str">
        <f t="shared" si="12"/>
        <v>-</v>
      </c>
      <c r="L92" s="140">
        <f>IF(SUM(L96,L100,L104,L108,L112,L116)=0,"-",SUM(L96,L100,L104,L108,L112,L116))</f>
        <v>804</v>
      </c>
      <c r="M92" s="140">
        <f t="shared" si="13"/>
        <v>38</v>
      </c>
      <c r="N92" s="140">
        <f t="shared" si="13"/>
        <v>51</v>
      </c>
      <c r="O92" s="140">
        <f t="shared" si="13"/>
        <v>423</v>
      </c>
      <c r="P92" s="140" t="str">
        <f t="shared" si="13"/>
        <v>-</v>
      </c>
      <c r="Q92" s="140" t="str">
        <f t="shared" si="13"/>
        <v>-</v>
      </c>
      <c r="R92" s="140" t="str">
        <f t="shared" si="13"/>
        <v>-</v>
      </c>
      <c r="S92" s="128"/>
    </row>
    <row r="93" spans="1:19" s="129" customFormat="1" ht="12" customHeight="1" x14ac:dyDescent="0.5">
      <c r="A93" s="146" t="s">
        <v>23</v>
      </c>
      <c r="B93" s="147" t="s">
        <v>14</v>
      </c>
      <c r="C93" s="148" t="s">
        <v>15</v>
      </c>
      <c r="D93" s="149" t="s">
        <v>27</v>
      </c>
      <c r="E93" s="149" t="s">
        <v>27</v>
      </c>
      <c r="F93" s="149" t="s">
        <v>27</v>
      </c>
      <c r="G93" s="149" t="s">
        <v>27</v>
      </c>
      <c r="H93" s="149" t="s">
        <v>27</v>
      </c>
      <c r="I93" s="149" t="s">
        <v>27</v>
      </c>
      <c r="J93" s="149" t="s">
        <v>27</v>
      </c>
      <c r="K93" s="149" t="s">
        <v>27</v>
      </c>
      <c r="L93" s="150" t="s">
        <v>27</v>
      </c>
      <c r="M93" s="149" t="s">
        <v>27</v>
      </c>
      <c r="N93" s="149" t="s">
        <v>27</v>
      </c>
      <c r="O93" s="149" t="s">
        <v>27</v>
      </c>
      <c r="P93" s="149" t="s">
        <v>27</v>
      </c>
      <c r="Q93" s="149" t="s">
        <v>27</v>
      </c>
      <c r="R93" s="149" t="s">
        <v>27</v>
      </c>
      <c r="S93" s="128"/>
    </row>
    <row r="94" spans="1:19" s="129" customFormat="1" ht="12" customHeight="1" x14ac:dyDescent="0.5">
      <c r="A94" s="151"/>
      <c r="B94" s="152"/>
      <c r="C94" s="148" t="s">
        <v>16</v>
      </c>
      <c r="D94" s="149" t="s">
        <v>27</v>
      </c>
      <c r="E94" s="149" t="s">
        <v>27</v>
      </c>
      <c r="F94" s="149" t="s">
        <v>27</v>
      </c>
      <c r="G94" s="153"/>
      <c r="H94" s="153"/>
      <c r="I94" s="153"/>
      <c r="J94" s="153"/>
      <c r="K94" s="149" t="s">
        <v>27</v>
      </c>
      <c r="L94" s="150" t="s">
        <v>27</v>
      </c>
      <c r="M94" s="149" t="s">
        <v>27</v>
      </c>
      <c r="N94" s="153"/>
      <c r="O94" s="153"/>
      <c r="P94" s="153"/>
      <c r="Q94" s="153"/>
      <c r="R94" s="149" t="s">
        <v>27</v>
      </c>
      <c r="S94" s="128"/>
    </row>
    <row r="95" spans="1:19" s="129" customFormat="1" ht="12" customHeight="1" x14ac:dyDescent="0.5">
      <c r="A95" s="151"/>
      <c r="B95" s="152"/>
      <c r="C95" s="148" t="s">
        <v>21</v>
      </c>
      <c r="D95" s="149" t="s">
        <v>27</v>
      </c>
      <c r="E95" s="149" t="s">
        <v>27</v>
      </c>
      <c r="F95" s="149" t="s">
        <v>27</v>
      </c>
      <c r="G95" s="149" t="s">
        <v>27</v>
      </c>
      <c r="H95" s="149" t="s">
        <v>27</v>
      </c>
      <c r="I95" s="149" t="s">
        <v>27</v>
      </c>
      <c r="J95" s="149" t="s">
        <v>27</v>
      </c>
      <c r="K95" s="149" t="s">
        <v>27</v>
      </c>
      <c r="L95" s="150" t="s">
        <v>27</v>
      </c>
      <c r="M95" s="149" t="s">
        <v>27</v>
      </c>
      <c r="N95" s="149" t="s">
        <v>27</v>
      </c>
      <c r="O95" s="149" t="s">
        <v>27</v>
      </c>
      <c r="P95" s="149" t="s">
        <v>27</v>
      </c>
      <c r="Q95" s="149" t="s">
        <v>27</v>
      </c>
      <c r="R95" s="149" t="s">
        <v>27</v>
      </c>
      <c r="S95" s="128"/>
    </row>
    <row r="96" spans="1:19" s="129" customFormat="1" ht="12" customHeight="1" x14ac:dyDescent="0.5">
      <c r="A96" s="154"/>
      <c r="B96" s="155"/>
      <c r="C96" s="148" t="s">
        <v>22</v>
      </c>
      <c r="D96" s="149" t="s">
        <v>27</v>
      </c>
      <c r="E96" s="149" t="s">
        <v>27</v>
      </c>
      <c r="F96" s="149" t="s">
        <v>27</v>
      </c>
      <c r="G96" s="149" t="s">
        <v>27</v>
      </c>
      <c r="H96" s="149" t="s">
        <v>27</v>
      </c>
      <c r="I96" s="149" t="s">
        <v>27</v>
      </c>
      <c r="J96" s="149" t="s">
        <v>27</v>
      </c>
      <c r="K96" s="149" t="s">
        <v>27</v>
      </c>
      <c r="L96" s="150" t="s">
        <v>27</v>
      </c>
      <c r="M96" s="149" t="s">
        <v>27</v>
      </c>
      <c r="N96" s="149" t="s">
        <v>27</v>
      </c>
      <c r="O96" s="149" t="s">
        <v>27</v>
      </c>
      <c r="P96" s="149" t="s">
        <v>27</v>
      </c>
      <c r="Q96" s="149" t="s">
        <v>27</v>
      </c>
      <c r="R96" s="149" t="s">
        <v>27</v>
      </c>
      <c r="S96" s="128"/>
    </row>
    <row r="97" spans="1:20" s="129" customFormat="1" ht="12" customHeight="1" x14ac:dyDescent="0.5">
      <c r="A97" s="156" t="s">
        <v>43</v>
      </c>
      <c r="B97" s="157" t="s">
        <v>14</v>
      </c>
      <c r="C97" s="158" t="s">
        <v>15</v>
      </c>
      <c r="D97" s="159" t="s">
        <v>27</v>
      </c>
      <c r="E97" s="159" t="s">
        <v>27</v>
      </c>
      <c r="F97" s="159" t="s">
        <v>27</v>
      </c>
      <c r="G97" s="159" t="s">
        <v>27</v>
      </c>
      <c r="H97" s="159" t="s">
        <v>27</v>
      </c>
      <c r="I97" s="159" t="s">
        <v>27</v>
      </c>
      <c r="J97" s="159" t="s">
        <v>27</v>
      </c>
      <c r="K97" s="160" t="s">
        <v>27</v>
      </c>
      <c r="L97" s="161" t="s">
        <v>27</v>
      </c>
      <c r="M97" s="159" t="s">
        <v>27</v>
      </c>
      <c r="N97" s="159" t="s">
        <v>27</v>
      </c>
      <c r="O97" s="159" t="s">
        <v>27</v>
      </c>
      <c r="P97" s="159" t="s">
        <v>27</v>
      </c>
      <c r="Q97" s="159" t="s">
        <v>27</v>
      </c>
      <c r="R97" s="159" t="s">
        <v>27</v>
      </c>
      <c r="S97" s="128"/>
    </row>
    <row r="98" spans="1:20" s="129" customFormat="1" ht="12" customHeight="1" x14ac:dyDescent="0.5">
      <c r="A98" s="162"/>
      <c r="B98" s="163"/>
      <c r="C98" s="158" t="s">
        <v>16</v>
      </c>
      <c r="D98" s="159" t="s">
        <v>27</v>
      </c>
      <c r="E98" s="159" t="s">
        <v>27</v>
      </c>
      <c r="F98" s="159" t="s">
        <v>27</v>
      </c>
      <c r="G98" s="164"/>
      <c r="H98" s="164"/>
      <c r="I98" s="164"/>
      <c r="J98" s="164"/>
      <c r="K98" s="160" t="s">
        <v>27</v>
      </c>
      <c r="L98" s="161" t="s">
        <v>27</v>
      </c>
      <c r="M98" s="159" t="s">
        <v>27</v>
      </c>
      <c r="N98" s="164"/>
      <c r="O98" s="164"/>
      <c r="P98" s="164"/>
      <c r="Q98" s="164"/>
      <c r="R98" s="159" t="s">
        <v>27</v>
      </c>
      <c r="S98" s="128"/>
    </row>
    <row r="99" spans="1:20" s="129" customFormat="1" ht="16" x14ac:dyDescent="0.5">
      <c r="A99" s="162"/>
      <c r="B99" s="163"/>
      <c r="C99" s="158" t="s">
        <v>21</v>
      </c>
      <c r="D99" s="159" t="s">
        <v>27</v>
      </c>
      <c r="E99" s="159" t="s">
        <v>27</v>
      </c>
      <c r="F99" s="159" t="s">
        <v>27</v>
      </c>
      <c r="G99" s="159" t="s">
        <v>27</v>
      </c>
      <c r="H99" s="159" t="s">
        <v>27</v>
      </c>
      <c r="I99" s="159" t="s">
        <v>27</v>
      </c>
      <c r="J99" s="159" t="s">
        <v>27</v>
      </c>
      <c r="K99" s="160" t="s">
        <v>27</v>
      </c>
      <c r="L99" s="161" t="s">
        <v>27</v>
      </c>
      <c r="M99" s="159" t="s">
        <v>27</v>
      </c>
      <c r="N99" s="159" t="s">
        <v>27</v>
      </c>
      <c r="O99" s="159" t="s">
        <v>27</v>
      </c>
      <c r="P99" s="159" t="s">
        <v>27</v>
      </c>
      <c r="Q99" s="159" t="s">
        <v>27</v>
      </c>
      <c r="R99" s="159" t="s">
        <v>27</v>
      </c>
      <c r="S99" s="165"/>
    </row>
    <row r="100" spans="1:20" s="168" customFormat="1" ht="16" x14ac:dyDescent="0.5">
      <c r="A100" s="166"/>
      <c r="B100" s="167"/>
      <c r="C100" s="158" t="s">
        <v>22</v>
      </c>
      <c r="D100" s="159">
        <v>159</v>
      </c>
      <c r="E100" s="159">
        <v>159</v>
      </c>
      <c r="F100" s="159" t="s">
        <v>27</v>
      </c>
      <c r="G100" s="159" t="s">
        <v>27</v>
      </c>
      <c r="H100" s="159" t="s">
        <v>27</v>
      </c>
      <c r="I100" s="159" t="s">
        <v>27</v>
      </c>
      <c r="J100" s="159" t="s">
        <v>27</v>
      </c>
      <c r="K100" s="160" t="s">
        <v>27</v>
      </c>
      <c r="L100" s="161">
        <v>207</v>
      </c>
      <c r="M100" s="159">
        <v>38</v>
      </c>
      <c r="N100" s="159" t="s">
        <v>27</v>
      </c>
      <c r="O100" s="159" t="s">
        <v>27</v>
      </c>
      <c r="P100" s="159" t="s">
        <v>27</v>
      </c>
      <c r="Q100" s="159" t="s">
        <v>27</v>
      </c>
      <c r="R100" s="159" t="s">
        <v>27</v>
      </c>
    </row>
    <row r="101" spans="1:20" s="129" customFormat="1" ht="16" x14ac:dyDescent="0.5">
      <c r="A101" s="156" t="s">
        <v>44</v>
      </c>
      <c r="B101" s="157" t="s">
        <v>14</v>
      </c>
      <c r="C101" s="158" t="s">
        <v>15</v>
      </c>
      <c r="D101" s="159">
        <v>8</v>
      </c>
      <c r="E101" s="159" t="s">
        <v>27</v>
      </c>
      <c r="F101" s="159" t="s">
        <v>27</v>
      </c>
      <c r="G101" s="159" t="s">
        <v>27</v>
      </c>
      <c r="H101" s="159" t="s">
        <v>27</v>
      </c>
      <c r="I101" s="159" t="s">
        <v>27</v>
      </c>
      <c r="J101" s="159" t="s">
        <v>27</v>
      </c>
      <c r="K101" s="160" t="s">
        <v>27</v>
      </c>
      <c r="L101" s="161" t="s">
        <v>27</v>
      </c>
      <c r="M101" s="159" t="s">
        <v>27</v>
      </c>
      <c r="N101" s="159" t="s">
        <v>27</v>
      </c>
      <c r="O101" s="159" t="s">
        <v>27</v>
      </c>
      <c r="P101" s="159" t="s">
        <v>27</v>
      </c>
      <c r="Q101" s="159" t="s">
        <v>27</v>
      </c>
      <c r="R101" s="159" t="s">
        <v>27</v>
      </c>
      <c r="S101" s="165"/>
    </row>
    <row r="102" spans="1:20" s="129" customFormat="1" ht="16" x14ac:dyDescent="0.5">
      <c r="A102" s="162"/>
      <c r="B102" s="163"/>
      <c r="C102" s="158" t="s">
        <v>16</v>
      </c>
      <c r="D102" s="159">
        <v>109</v>
      </c>
      <c r="E102" s="159" t="s">
        <v>27</v>
      </c>
      <c r="F102" s="159" t="s">
        <v>27</v>
      </c>
      <c r="G102" s="164"/>
      <c r="H102" s="164"/>
      <c r="I102" s="164"/>
      <c r="J102" s="164"/>
      <c r="K102" s="160" t="s">
        <v>27</v>
      </c>
      <c r="L102" s="161">
        <v>15</v>
      </c>
      <c r="M102" s="159" t="s">
        <v>27</v>
      </c>
      <c r="N102" s="164"/>
      <c r="O102" s="164"/>
      <c r="P102" s="164"/>
      <c r="Q102" s="164"/>
      <c r="R102" s="159" t="s">
        <v>27</v>
      </c>
      <c r="S102" s="165"/>
    </row>
    <row r="103" spans="1:20" s="129" customFormat="1" ht="16" x14ac:dyDescent="0.5">
      <c r="A103" s="162"/>
      <c r="B103" s="163"/>
      <c r="C103" s="158" t="s">
        <v>21</v>
      </c>
      <c r="D103" s="159" t="s">
        <v>27</v>
      </c>
      <c r="E103" s="159" t="s">
        <v>27</v>
      </c>
      <c r="F103" s="159" t="s">
        <v>27</v>
      </c>
      <c r="G103" s="159" t="s">
        <v>27</v>
      </c>
      <c r="H103" s="159" t="s">
        <v>27</v>
      </c>
      <c r="I103" s="159" t="s">
        <v>27</v>
      </c>
      <c r="J103" s="159" t="s">
        <v>27</v>
      </c>
      <c r="K103" s="160" t="s">
        <v>27</v>
      </c>
      <c r="L103" s="161">
        <v>97</v>
      </c>
      <c r="M103" s="159" t="s">
        <v>27</v>
      </c>
      <c r="N103" s="159" t="s">
        <v>27</v>
      </c>
      <c r="O103" s="159" t="s">
        <v>27</v>
      </c>
      <c r="P103" s="159" t="s">
        <v>27</v>
      </c>
      <c r="Q103" s="159">
        <v>186</v>
      </c>
      <c r="R103" s="159" t="s">
        <v>27</v>
      </c>
      <c r="S103" s="165"/>
      <c r="T103" s="168"/>
    </row>
    <row r="104" spans="1:20" s="129" customFormat="1" ht="16" x14ac:dyDescent="0.5">
      <c r="A104" s="166"/>
      <c r="B104" s="167"/>
      <c r="C104" s="158" t="s">
        <v>22</v>
      </c>
      <c r="D104" s="159">
        <v>29</v>
      </c>
      <c r="E104" s="159">
        <v>29</v>
      </c>
      <c r="F104" s="159" t="s">
        <v>27</v>
      </c>
      <c r="G104" s="159" t="s">
        <v>27</v>
      </c>
      <c r="H104" s="159" t="s">
        <v>27</v>
      </c>
      <c r="I104" s="159" t="s">
        <v>27</v>
      </c>
      <c r="J104" s="159" t="s">
        <v>27</v>
      </c>
      <c r="K104" s="160" t="s">
        <v>27</v>
      </c>
      <c r="L104" s="161">
        <v>305</v>
      </c>
      <c r="M104" s="159" t="s">
        <v>27</v>
      </c>
      <c r="N104" s="159" t="s">
        <v>27</v>
      </c>
      <c r="O104" s="159" t="s">
        <v>27</v>
      </c>
      <c r="P104" s="159" t="s">
        <v>27</v>
      </c>
      <c r="Q104" s="159" t="s">
        <v>27</v>
      </c>
      <c r="R104" s="159" t="s">
        <v>27</v>
      </c>
      <c r="S104" s="168"/>
      <c r="T104" s="168"/>
    </row>
    <row r="105" spans="1:20" s="129" customFormat="1" ht="16" x14ac:dyDescent="0.5">
      <c r="A105" s="156" t="s">
        <v>45</v>
      </c>
      <c r="B105" s="157" t="s">
        <v>14</v>
      </c>
      <c r="C105" s="158" t="s">
        <v>15</v>
      </c>
      <c r="D105" s="159" t="s">
        <v>27</v>
      </c>
      <c r="E105" s="159" t="s">
        <v>27</v>
      </c>
      <c r="F105" s="159" t="s">
        <v>27</v>
      </c>
      <c r="G105" s="159" t="s">
        <v>27</v>
      </c>
      <c r="H105" s="159" t="s">
        <v>27</v>
      </c>
      <c r="I105" s="159" t="s">
        <v>27</v>
      </c>
      <c r="J105" s="159" t="s">
        <v>27</v>
      </c>
      <c r="K105" s="160" t="s">
        <v>27</v>
      </c>
      <c r="L105" s="161">
        <v>22</v>
      </c>
      <c r="M105" s="159" t="s">
        <v>27</v>
      </c>
      <c r="N105" s="159" t="s">
        <v>27</v>
      </c>
      <c r="O105" s="159" t="s">
        <v>27</v>
      </c>
      <c r="P105" s="159" t="s">
        <v>27</v>
      </c>
      <c r="Q105" s="159" t="s">
        <v>27</v>
      </c>
      <c r="R105" s="159" t="s">
        <v>27</v>
      </c>
      <c r="S105" s="168"/>
      <c r="T105" s="168"/>
    </row>
    <row r="106" spans="1:20" s="169" customFormat="1" ht="14.5" x14ac:dyDescent="0.5">
      <c r="A106" s="162"/>
      <c r="B106" s="163"/>
      <c r="C106" s="158" t="s">
        <v>16</v>
      </c>
      <c r="D106" s="159">
        <v>212</v>
      </c>
      <c r="E106" s="159" t="s">
        <v>27</v>
      </c>
      <c r="F106" s="159" t="s">
        <v>27</v>
      </c>
      <c r="G106" s="164" t="s">
        <v>27</v>
      </c>
      <c r="H106" s="164" t="s">
        <v>27</v>
      </c>
      <c r="I106" s="164" t="s">
        <v>27</v>
      </c>
      <c r="J106" s="164" t="s">
        <v>27</v>
      </c>
      <c r="K106" s="160" t="s">
        <v>27</v>
      </c>
      <c r="L106" s="161" t="s">
        <v>27</v>
      </c>
      <c r="M106" s="159" t="s">
        <v>27</v>
      </c>
      <c r="N106" s="164" t="s">
        <v>27</v>
      </c>
      <c r="O106" s="164" t="s">
        <v>27</v>
      </c>
      <c r="P106" s="164" t="s">
        <v>27</v>
      </c>
      <c r="Q106" s="164" t="s">
        <v>27</v>
      </c>
      <c r="R106" s="159" t="s">
        <v>27</v>
      </c>
    </row>
    <row r="107" spans="1:20" s="169" customFormat="1" ht="14.5" x14ac:dyDescent="0.5">
      <c r="A107" s="162"/>
      <c r="B107" s="163"/>
      <c r="C107" s="158" t="s">
        <v>21</v>
      </c>
      <c r="D107" s="159" t="s">
        <v>27</v>
      </c>
      <c r="E107" s="159" t="s">
        <v>27</v>
      </c>
      <c r="F107" s="159" t="s">
        <v>27</v>
      </c>
      <c r="G107" s="159" t="s">
        <v>27</v>
      </c>
      <c r="H107" s="159" t="s">
        <v>27</v>
      </c>
      <c r="I107" s="159" t="s">
        <v>27</v>
      </c>
      <c r="J107" s="159" t="s">
        <v>27</v>
      </c>
      <c r="K107" s="160" t="s">
        <v>27</v>
      </c>
      <c r="L107" s="161">
        <v>139</v>
      </c>
      <c r="M107" s="159" t="s">
        <v>27</v>
      </c>
      <c r="N107" s="159" t="s">
        <v>27</v>
      </c>
      <c r="O107" s="159" t="s">
        <v>27</v>
      </c>
      <c r="P107" s="159" t="s">
        <v>27</v>
      </c>
      <c r="Q107" s="159" t="s">
        <v>27</v>
      </c>
      <c r="R107" s="159" t="s">
        <v>27</v>
      </c>
    </row>
    <row r="108" spans="1:20" s="169" customFormat="1" ht="14.5" x14ac:dyDescent="0.5">
      <c r="A108" s="166"/>
      <c r="B108" s="167"/>
      <c r="C108" s="158" t="s">
        <v>22</v>
      </c>
      <c r="D108" s="159">
        <v>104</v>
      </c>
      <c r="E108" s="159">
        <v>23</v>
      </c>
      <c r="F108" s="159" t="s">
        <v>27</v>
      </c>
      <c r="G108" s="159" t="s">
        <v>27</v>
      </c>
      <c r="H108" s="159" t="s">
        <v>27</v>
      </c>
      <c r="I108" s="159" t="s">
        <v>27</v>
      </c>
      <c r="J108" s="159" t="s">
        <v>27</v>
      </c>
      <c r="K108" s="160" t="s">
        <v>27</v>
      </c>
      <c r="L108" s="161">
        <v>283</v>
      </c>
      <c r="M108" s="159" t="s">
        <v>27</v>
      </c>
      <c r="N108" s="159" t="s">
        <v>27</v>
      </c>
      <c r="O108" s="159">
        <v>423</v>
      </c>
      <c r="P108" s="159" t="s">
        <v>27</v>
      </c>
      <c r="Q108" s="159" t="s">
        <v>27</v>
      </c>
      <c r="R108" s="159" t="s">
        <v>27</v>
      </c>
    </row>
    <row r="109" spans="1:20" s="169" customFormat="1" ht="14.5" x14ac:dyDescent="0.5">
      <c r="A109" s="156" t="s">
        <v>46</v>
      </c>
      <c r="B109" s="157" t="s">
        <v>14</v>
      </c>
      <c r="C109" s="158" t="s">
        <v>15</v>
      </c>
      <c r="D109" s="159">
        <v>78</v>
      </c>
      <c r="E109" s="159" t="s">
        <v>27</v>
      </c>
      <c r="F109" s="159" t="s">
        <v>27</v>
      </c>
      <c r="G109" s="159" t="s">
        <v>27</v>
      </c>
      <c r="H109" s="159" t="s">
        <v>27</v>
      </c>
      <c r="I109" s="159">
        <v>28</v>
      </c>
      <c r="J109" s="159">
        <v>1</v>
      </c>
      <c r="K109" s="160">
        <v>7</v>
      </c>
      <c r="L109" s="161">
        <v>27</v>
      </c>
      <c r="M109" s="159" t="s">
        <v>27</v>
      </c>
      <c r="N109" s="159" t="s">
        <v>27</v>
      </c>
      <c r="O109" s="159" t="s">
        <v>27</v>
      </c>
      <c r="P109" s="159" t="s">
        <v>27</v>
      </c>
      <c r="Q109" s="159" t="s">
        <v>27</v>
      </c>
      <c r="R109" s="159" t="s">
        <v>27</v>
      </c>
    </row>
    <row r="110" spans="1:20" s="169" customFormat="1" ht="14.5" x14ac:dyDescent="0.5">
      <c r="A110" s="162"/>
      <c r="B110" s="163"/>
      <c r="C110" s="158" t="s">
        <v>16</v>
      </c>
      <c r="D110" s="159">
        <v>122</v>
      </c>
      <c r="E110" s="159" t="s">
        <v>27</v>
      </c>
      <c r="F110" s="159" t="s">
        <v>27</v>
      </c>
      <c r="G110" s="164"/>
      <c r="H110" s="164"/>
      <c r="I110" s="164"/>
      <c r="J110" s="164"/>
      <c r="K110" s="160" t="s">
        <v>27</v>
      </c>
      <c r="L110" s="161">
        <v>49</v>
      </c>
      <c r="M110" s="159" t="s">
        <v>27</v>
      </c>
      <c r="N110" s="164"/>
      <c r="O110" s="164"/>
      <c r="P110" s="164"/>
      <c r="Q110" s="164"/>
      <c r="R110" s="159" t="s">
        <v>27</v>
      </c>
    </row>
    <row r="111" spans="1:20" s="169" customFormat="1" ht="14.5" x14ac:dyDescent="0.5">
      <c r="A111" s="162"/>
      <c r="B111" s="163"/>
      <c r="C111" s="158" t="s">
        <v>21</v>
      </c>
      <c r="D111" s="159" t="s">
        <v>27</v>
      </c>
      <c r="E111" s="159" t="s">
        <v>27</v>
      </c>
      <c r="F111" s="159" t="s">
        <v>27</v>
      </c>
      <c r="G111" s="159" t="s">
        <v>27</v>
      </c>
      <c r="H111" s="159" t="s">
        <v>27</v>
      </c>
      <c r="I111" s="159" t="s">
        <v>27</v>
      </c>
      <c r="J111" s="159" t="s">
        <v>27</v>
      </c>
      <c r="K111" s="160" t="s">
        <v>27</v>
      </c>
      <c r="L111" s="161">
        <v>5</v>
      </c>
      <c r="M111" s="159" t="s">
        <v>27</v>
      </c>
      <c r="N111" s="159">
        <v>24</v>
      </c>
      <c r="O111" s="159" t="s">
        <v>27</v>
      </c>
      <c r="P111" s="159" t="s">
        <v>27</v>
      </c>
      <c r="Q111" s="159" t="s">
        <v>27</v>
      </c>
      <c r="R111" s="159" t="s">
        <v>27</v>
      </c>
    </row>
    <row r="112" spans="1:20" s="169" customFormat="1" ht="14.5" x14ac:dyDescent="0.5">
      <c r="A112" s="166"/>
      <c r="B112" s="167"/>
      <c r="C112" s="158" t="s">
        <v>22</v>
      </c>
      <c r="D112" s="159" t="s">
        <v>27</v>
      </c>
      <c r="E112" s="159" t="s">
        <v>27</v>
      </c>
      <c r="F112" s="159" t="s">
        <v>27</v>
      </c>
      <c r="G112" s="159" t="s">
        <v>27</v>
      </c>
      <c r="H112" s="159" t="s">
        <v>27</v>
      </c>
      <c r="I112" s="159" t="s">
        <v>27</v>
      </c>
      <c r="J112" s="159" t="s">
        <v>27</v>
      </c>
      <c r="K112" s="160" t="s">
        <v>27</v>
      </c>
      <c r="L112" s="161">
        <v>9</v>
      </c>
      <c r="M112" s="159" t="s">
        <v>27</v>
      </c>
      <c r="N112" s="159">
        <v>51</v>
      </c>
      <c r="O112" s="159" t="s">
        <v>27</v>
      </c>
      <c r="P112" s="159" t="s">
        <v>27</v>
      </c>
      <c r="Q112" s="159" t="s">
        <v>27</v>
      </c>
      <c r="R112" s="159" t="s">
        <v>27</v>
      </c>
    </row>
    <row r="113" spans="1:18" s="169" customFormat="1" ht="14.5" x14ac:dyDescent="0.5">
      <c r="A113" s="156" t="s">
        <v>47</v>
      </c>
      <c r="B113" s="157" t="s">
        <v>14</v>
      </c>
      <c r="C113" s="158" t="s">
        <v>15</v>
      </c>
      <c r="D113" s="159">
        <v>25</v>
      </c>
      <c r="E113" s="159" t="s">
        <v>27</v>
      </c>
      <c r="F113" s="159" t="s">
        <v>27</v>
      </c>
      <c r="G113" s="159" t="s">
        <v>27</v>
      </c>
      <c r="H113" s="159" t="s">
        <v>27</v>
      </c>
      <c r="I113" s="159" t="s">
        <v>27</v>
      </c>
      <c r="J113" s="159" t="s">
        <v>27</v>
      </c>
      <c r="K113" s="160" t="s">
        <v>27</v>
      </c>
      <c r="L113" s="161" t="s">
        <v>27</v>
      </c>
      <c r="M113" s="159" t="s">
        <v>27</v>
      </c>
      <c r="N113" s="159" t="s">
        <v>27</v>
      </c>
      <c r="O113" s="159" t="s">
        <v>27</v>
      </c>
      <c r="P113" s="159" t="s">
        <v>27</v>
      </c>
      <c r="Q113" s="159" t="s">
        <v>27</v>
      </c>
      <c r="R113" s="159" t="s">
        <v>27</v>
      </c>
    </row>
    <row r="114" spans="1:18" s="169" customFormat="1" ht="14.5" x14ac:dyDescent="0.5">
      <c r="A114" s="162"/>
      <c r="B114" s="163"/>
      <c r="C114" s="158" t="s">
        <v>16</v>
      </c>
      <c r="D114" s="159">
        <v>152</v>
      </c>
      <c r="E114" s="159" t="s">
        <v>27</v>
      </c>
      <c r="F114" s="159" t="s">
        <v>27</v>
      </c>
      <c r="G114" s="164"/>
      <c r="H114" s="164"/>
      <c r="I114" s="164"/>
      <c r="J114" s="164"/>
      <c r="K114" s="160" t="s">
        <v>27</v>
      </c>
      <c r="L114" s="161" t="s">
        <v>27</v>
      </c>
      <c r="M114" s="159" t="s">
        <v>27</v>
      </c>
      <c r="N114" s="164"/>
      <c r="O114" s="164"/>
      <c r="P114" s="164"/>
      <c r="Q114" s="164"/>
      <c r="R114" s="159" t="s">
        <v>27</v>
      </c>
    </row>
    <row r="115" spans="1:18" s="169" customFormat="1" ht="14.5" x14ac:dyDescent="0.5">
      <c r="A115" s="162"/>
      <c r="B115" s="163"/>
      <c r="C115" s="158" t="s">
        <v>21</v>
      </c>
      <c r="D115" s="159" t="s">
        <v>27</v>
      </c>
      <c r="E115" s="159" t="s">
        <v>27</v>
      </c>
      <c r="F115" s="159" t="s">
        <v>27</v>
      </c>
      <c r="G115" s="159" t="s">
        <v>27</v>
      </c>
      <c r="H115" s="159" t="s">
        <v>27</v>
      </c>
      <c r="I115" s="159" t="s">
        <v>27</v>
      </c>
      <c r="J115" s="159" t="s">
        <v>27</v>
      </c>
      <c r="K115" s="160" t="s">
        <v>27</v>
      </c>
      <c r="L115" s="161" t="s">
        <v>27</v>
      </c>
      <c r="M115" s="159" t="s">
        <v>27</v>
      </c>
      <c r="N115" s="159" t="s">
        <v>27</v>
      </c>
      <c r="O115" s="159" t="s">
        <v>27</v>
      </c>
      <c r="P115" s="159" t="s">
        <v>27</v>
      </c>
      <c r="Q115" s="159" t="s">
        <v>27</v>
      </c>
      <c r="R115" s="159" t="s">
        <v>27</v>
      </c>
    </row>
    <row r="116" spans="1:18" s="169" customFormat="1" ht="14.5" x14ac:dyDescent="0.5">
      <c r="A116" s="166"/>
      <c r="B116" s="167"/>
      <c r="C116" s="158" t="s">
        <v>22</v>
      </c>
      <c r="D116" s="159" t="s">
        <v>27</v>
      </c>
      <c r="E116" s="159" t="s">
        <v>27</v>
      </c>
      <c r="F116" s="159" t="s">
        <v>27</v>
      </c>
      <c r="G116" s="159" t="s">
        <v>27</v>
      </c>
      <c r="H116" s="159" t="s">
        <v>27</v>
      </c>
      <c r="I116" s="159" t="s">
        <v>27</v>
      </c>
      <c r="J116" s="159" t="s">
        <v>27</v>
      </c>
      <c r="K116" s="160" t="s">
        <v>27</v>
      </c>
      <c r="L116" s="161" t="s">
        <v>27</v>
      </c>
      <c r="M116" s="159" t="s">
        <v>27</v>
      </c>
      <c r="N116" s="159" t="s">
        <v>27</v>
      </c>
      <c r="O116" s="159" t="s">
        <v>27</v>
      </c>
      <c r="P116" s="159" t="s">
        <v>27</v>
      </c>
      <c r="Q116" s="159" t="s">
        <v>27</v>
      </c>
      <c r="R116" s="159" t="s">
        <v>27</v>
      </c>
    </row>
    <row r="117" spans="1:18" ht="14.5" x14ac:dyDescent="0.5">
      <c r="A117" s="170"/>
      <c r="B117" s="171"/>
      <c r="C117" s="172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</row>
    <row r="118" spans="1:18" ht="14.5" x14ac:dyDescent="0.5">
      <c r="A118" s="170"/>
      <c r="B118" s="171"/>
      <c r="C118" s="172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</row>
    <row r="119" spans="1:18" ht="14.5" x14ac:dyDescent="0.5">
      <c r="A119" s="170" t="s">
        <v>48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4.5" x14ac:dyDescent="0.5">
      <c r="A120" s="170"/>
      <c r="B120" s="175"/>
      <c r="C120" s="175"/>
      <c r="D120" s="175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</row>
    <row r="121" spans="1:18" ht="14.5" x14ac:dyDescent="0.5">
      <c r="A121" s="177" t="s">
        <v>49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4.5" x14ac:dyDescent="0.5">
      <c r="A122" s="177" t="s">
        <v>50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4.5" x14ac:dyDescent="0.5">
      <c r="A123" s="17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4.5" x14ac:dyDescent="0.5">
      <c r="A124" s="17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4.5" x14ac:dyDescent="0.5">
      <c r="A125" s="17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</sheetData>
  <mergeCells count="34">
    <mergeCell ref="A109:A112"/>
    <mergeCell ref="A113:A116"/>
    <mergeCell ref="A85:A88"/>
    <mergeCell ref="A89:A92"/>
    <mergeCell ref="A93:A96"/>
    <mergeCell ref="A97:A100"/>
    <mergeCell ref="A101:A104"/>
    <mergeCell ref="A105:A108"/>
    <mergeCell ref="A61:A64"/>
    <mergeCell ref="A65:A68"/>
    <mergeCell ref="A69:A72"/>
    <mergeCell ref="A73:A76"/>
    <mergeCell ref="A77:A80"/>
    <mergeCell ref="A81:A84"/>
    <mergeCell ref="A37:A40"/>
    <mergeCell ref="A41:A44"/>
    <mergeCell ref="A45:A48"/>
    <mergeCell ref="A49:A52"/>
    <mergeCell ref="A53:A56"/>
    <mergeCell ref="A57:A60"/>
    <mergeCell ref="A9:A12"/>
    <mergeCell ref="A17:A20"/>
    <mergeCell ref="A21:A24"/>
    <mergeCell ref="A25:A28"/>
    <mergeCell ref="A29:A32"/>
    <mergeCell ref="A33:A36"/>
    <mergeCell ref="D2:K2"/>
    <mergeCell ref="L2:R2"/>
    <mergeCell ref="I3:I4"/>
    <mergeCell ref="J3:J4"/>
    <mergeCell ref="K3:K4"/>
    <mergeCell ref="P3:P4"/>
    <mergeCell ref="Q3:Q4"/>
    <mergeCell ref="R3:R4"/>
  </mergeCells>
  <phoneticPr fontId="3"/>
  <pageMargins left="0.78740157480314965" right="0.78740157480314965" top="0.78740157480314965" bottom="0.78740157480314965" header="0" footer="0"/>
  <pageSetup paperSize="9" scale="56" pageOrder="overThenDown" orientation="landscape" r:id="rId1"/>
  <headerFooter alignWithMargins="0"/>
  <rowBreaks count="1" manualBreakCount="1">
    <brk id="63" max="17" man="1"/>
  </rowBreaks>
  <colBreaks count="2" manualBreakCount="2">
    <brk id="19" max="535" man="1"/>
    <brk id="25" max="5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53"/>
  <sheetViews>
    <sheetView showGridLines="0" showOutlineSymbols="0" zoomScale="80" zoomScaleNormal="80" zoomScaleSheetLayoutView="80" workbookViewId="0">
      <pane xSplit="1" ySplit="7" topLeftCell="B8" activePane="bottomRight" state="frozen"/>
      <selection activeCell="S7" sqref="S7"/>
      <selection pane="topRight" activeCell="S7" sqref="S7"/>
      <selection pane="bottomLeft" activeCell="S7" sqref="S7"/>
      <selection pane="bottomRight" activeCell="S7" sqref="S7"/>
    </sheetView>
  </sheetViews>
  <sheetFormatPr defaultColWidth="9" defaultRowHeight="11.5" x14ac:dyDescent="0.25"/>
  <cols>
    <col min="1" max="1" width="16.26953125" style="250" customWidth="1"/>
    <col min="2" max="2" width="5.6328125" style="174" customWidth="1"/>
    <col min="3" max="3" width="5.90625" style="174" customWidth="1"/>
    <col min="4" max="4" width="5.26953125" style="174" customWidth="1"/>
    <col min="5" max="5" width="5.90625" style="174" customWidth="1"/>
    <col min="6" max="6" width="5.6328125" style="174" customWidth="1"/>
    <col min="7" max="7" width="5.90625" style="174" customWidth="1"/>
    <col min="8" max="8" width="5.6328125" style="174" customWidth="1"/>
    <col min="9" max="9" width="5.90625" style="174" customWidth="1"/>
    <col min="10" max="10" width="5.08984375" style="174" customWidth="1"/>
    <col min="11" max="11" width="5.90625" style="174" customWidth="1"/>
    <col min="12" max="12" width="5" style="174" customWidth="1"/>
    <col min="13" max="13" width="5.90625" style="174" customWidth="1"/>
    <col min="14" max="15" width="6.08984375" style="174" customWidth="1"/>
    <col min="16" max="19" width="6" style="174" customWidth="1"/>
    <col min="20" max="20" width="5.453125" style="174" customWidth="1"/>
    <col min="21" max="23" width="6.26953125" style="174" customWidth="1"/>
    <col min="24" max="25" width="6.08984375" style="174" customWidth="1"/>
    <col min="26" max="26" width="5.6328125" style="174" customWidth="1"/>
    <col min="27" max="27" width="6.26953125" style="174" customWidth="1"/>
    <col min="28" max="28" width="5.6328125" style="174" customWidth="1"/>
    <col min="29" max="35" width="6.26953125" style="174" customWidth="1"/>
    <col min="36" max="16384" width="9" style="174"/>
  </cols>
  <sheetData>
    <row r="1" spans="1:38" s="186" customFormat="1" ht="28" customHeight="1" x14ac:dyDescent="0.5">
      <c r="A1" s="179" t="s">
        <v>51</v>
      </c>
      <c r="B1" s="180"/>
      <c r="C1" s="181"/>
      <c r="D1" s="181"/>
      <c r="E1" s="181"/>
      <c r="F1" s="182"/>
      <c r="G1" s="182"/>
      <c r="H1" s="183"/>
      <c r="I1" s="183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5" t="s">
        <v>1</v>
      </c>
      <c r="AH1" s="185"/>
      <c r="AI1" s="185"/>
    </row>
    <row r="2" spans="1:38" s="6" customFormat="1" ht="28" customHeight="1" x14ac:dyDescent="0.5">
      <c r="A2" s="187"/>
      <c r="B2" s="188" t="s">
        <v>52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1"/>
    </row>
    <row r="3" spans="1:38" s="186" customFormat="1" ht="28" customHeight="1" x14ac:dyDescent="0.5">
      <c r="A3" s="192"/>
      <c r="B3" s="193" t="s">
        <v>53</v>
      </c>
      <c r="C3" s="194"/>
      <c r="D3" s="195" t="s">
        <v>54</v>
      </c>
      <c r="E3" s="196"/>
      <c r="F3" s="195" t="s">
        <v>55</v>
      </c>
      <c r="G3" s="196"/>
      <c r="H3" s="195" t="s">
        <v>56</v>
      </c>
      <c r="I3" s="196"/>
      <c r="J3" s="193" t="s">
        <v>57</v>
      </c>
      <c r="K3" s="197"/>
      <c r="L3" s="193" t="s">
        <v>58</v>
      </c>
      <c r="M3" s="197"/>
      <c r="N3" s="195" t="s">
        <v>59</v>
      </c>
      <c r="O3" s="196"/>
      <c r="P3" s="198" t="s">
        <v>60</v>
      </c>
      <c r="Q3" s="199"/>
      <c r="R3" s="200" t="s">
        <v>61</v>
      </c>
      <c r="S3" s="201"/>
      <c r="T3" s="195" t="s">
        <v>62</v>
      </c>
      <c r="U3" s="196"/>
      <c r="V3" s="195" t="s">
        <v>63</v>
      </c>
      <c r="W3" s="202"/>
      <c r="X3" s="195" t="s">
        <v>64</v>
      </c>
      <c r="Y3" s="196"/>
      <c r="Z3" s="203" t="s">
        <v>65</v>
      </c>
      <c r="AA3" s="204"/>
      <c r="AB3" s="204"/>
      <c r="AC3" s="204"/>
      <c r="AD3" s="204"/>
      <c r="AE3" s="204"/>
      <c r="AF3" s="204"/>
      <c r="AG3" s="204"/>
      <c r="AH3" s="204"/>
      <c r="AI3" s="205"/>
      <c r="AJ3" s="206"/>
      <c r="AK3" s="207"/>
      <c r="AL3" s="207"/>
    </row>
    <row r="4" spans="1:38" s="186" customFormat="1" ht="28" customHeight="1" x14ac:dyDescent="0.5">
      <c r="A4" s="208"/>
      <c r="B4" s="209"/>
      <c r="C4" s="210"/>
      <c r="D4" s="211"/>
      <c r="E4" s="212"/>
      <c r="F4" s="211"/>
      <c r="G4" s="212"/>
      <c r="H4" s="211"/>
      <c r="I4" s="212"/>
      <c r="J4" s="211"/>
      <c r="K4" s="212"/>
      <c r="L4" s="211"/>
      <c r="M4" s="212"/>
      <c r="N4" s="211"/>
      <c r="O4" s="212"/>
      <c r="P4" s="213"/>
      <c r="Q4" s="214"/>
      <c r="R4" s="215"/>
      <c r="S4" s="216"/>
      <c r="T4" s="211"/>
      <c r="U4" s="212"/>
      <c r="V4" s="217"/>
      <c r="W4" s="218"/>
      <c r="X4" s="211"/>
      <c r="Y4" s="212"/>
      <c r="Z4" s="195" t="s">
        <v>66</v>
      </c>
      <c r="AA4" s="219"/>
      <c r="AB4" s="203" t="s">
        <v>67</v>
      </c>
      <c r="AC4" s="205"/>
      <c r="AD4" s="203" t="s">
        <v>68</v>
      </c>
      <c r="AE4" s="205"/>
      <c r="AF4" s="203" t="s">
        <v>69</v>
      </c>
      <c r="AG4" s="205"/>
      <c r="AH4" s="203" t="s">
        <v>8</v>
      </c>
      <c r="AI4" s="205"/>
      <c r="AJ4" s="206"/>
      <c r="AK4" s="220"/>
      <c r="AL4" s="207"/>
    </row>
    <row r="5" spans="1:38" s="186" customFormat="1" ht="28" customHeight="1" x14ac:dyDescent="0.5">
      <c r="A5" s="208"/>
      <c r="B5" s="221" t="s">
        <v>70</v>
      </c>
      <c r="C5" s="221" t="s">
        <v>71</v>
      </c>
      <c r="D5" s="221" t="s">
        <v>70</v>
      </c>
      <c r="E5" s="222" t="s">
        <v>71</v>
      </c>
      <c r="F5" s="221" t="s">
        <v>70</v>
      </c>
      <c r="G5" s="222" t="s">
        <v>71</v>
      </c>
      <c r="H5" s="221" t="s">
        <v>70</v>
      </c>
      <c r="I5" s="222" t="s">
        <v>71</v>
      </c>
      <c r="J5" s="221" t="s">
        <v>70</v>
      </c>
      <c r="K5" s="222" t="s">
        <v>71</v>
      </c>
      <c r="L5" s="221" t="s">
        <v>70</v>
      </c>
      <c r="M5" s="222" t="s">
        <v>71</v>
      </c>
      <c r="N5" s="221" t="s">
        <v>70</v>
      </c>
      <c r="O5" s="222" t="s">
        <v>71</v>
      </c>
      <c r="P5" s="221" t="s">
        <v>70</v>
      </c>
      <c r="Q5" s="222" t="s">
        <v>71</v>
      </c>
      <c r="R5" s="221" t="s">
        <v>70</v>
      </c>
      <c r="S5" s="222" t="s">
        <v>71</v>
      </c>
      <c r="T5" s="221" t="s">
        <v>70</v>
      </c>
      <c r="U5" s="222" t="s">
        <v>71</v>
      </c>
      <c r="V5" s="221" t="s">
        <v>70</v>
      </c>
      <c r="W5" s="222" t="s">
        <v>71</v>
      </c>
      <c r="X5" s="221" t="s">
        <v>70</v>
      </c>
      <c r="Y5" s="222" t="s">
        <v>71</v>
      </c>
      <c r="Z5" s="221" t="s">
        <v>70</v>
      </c>
      <c r="AA5" s="222" t="s">
        <v>71</v>
      </c>
      <c r="AB5" s="221" t="s">
        <v>70</v>
      </c>
      <c r="AC5" s="222" t="s">
        <v>71</v>
      </c>
      <c r="AD5" s="221" t="s">
        <v>70</v>
      </c>
      <c r="AE5" s="222" t="s">
        <v>71</v>
      </c>
      <c r="AF5" s="221" t="s">
        <v>70</v>
      </c>
      <c r="AG5" s="222" t="s">
        <v>71</v>
      </c>
      <c r="AH5" s="221" t="s">
        <v>70</v>
      </c>
      <c r="AI5" s="222" t="s">
        <v>71</v>
      </c>
      <c r="AJ5" s="206"/>
      <c r="AK5" s="220"/>
      <c r="AL5" s="207"/>
    </row>
    <row r="6" spans="1:38" s="227" customFormat="1" ht="27.75" customHeight="1" x14ac:dyDescent="0.2">
      <c r="A6" s="223" t="s">
        <v>72</v>
      </c>
      <c r="B6" s="224">
        <v>790</v>
      </c>
      <c r="C6" s="224">
        <v>24591</v>
      </c>
      <c r="D6" s="224">
        <v>13</v>
      </c>
      <c r="E6" s="224">
        <v>707</v>
      </c>
      <c r="F6" s="224">
        <v>449</v>
      </c>
      <c r="G6" s="224">
        <v>16644</v>
      </c>
      <c r="H6" s="224">
        <v>9</v>
      </c>
      <c r="I6" s="224">
        <v>247</v>
      </c>
      <c r="J6" s="224" t="s">
        <v>27</v>
      </c>
      <c r="K6" s="224" t="s">
        <v>27</v>
      </c>
      <c r="L6" s="224">
        <v>44</v>
      </c>
      <c r="M6" s="224">
        <v>1475</v>
      </c>
      <c r="N6" s="224" t="s">
        <v>27</v>
      </c>
      <c r="O6" s="224" t="s">
        <v>27</v>
      </c>
      <c r="P6" s="224">
        <v>5</v>
      </c>
      <c r="Q6" s="224">
        <v>202</v>
      </c>
      <c r="R6" s="224">
        <v>11</v>
      </c>
      <c r="S6" s="224">
        <v>207</v>
      </c>
      <c r="T6" s="224">
        <v>37</v>
      </c>
      <c r="U6" s="224">
        <v>304</v>
      </c>
      <c r="V6" s="224">
        <v>3</v>
      </c>
      <c r="W6" s="224">
        <v>144</v>
      </c>
      <c r="X6" s="224">
        <v>10</v>
      </c>
      <c r="Y6" s="224">
        <v>462</v>
      </c>
      <c r="Z6" s="224">
        <v>50</v>
      </c>
      <c r="AA6" s="224">
        <v>869</v>
      </c>
      <c r="AB6" s="224">
        <v>13</v>
      </c>
      <c r="AC6" s="224">
        <v>483</v>
      </c>
      <c r="AD6" s="224">
        <v>51</v>
      </c>
      <c r="AE6" s="224">
        <v>1060</v>
      </c>
      <c r="AF6" s="224">
        <v>57</v>
      </c>
      <c r="AG6" s="224">
        <v>904</v>
      </c>
      <c r="AH6" s="224">
        <v>41</v>
      </c>
      <c r="AI6" s="224">
        <v>1027</v>
      </c>
      <c r="AJ6" s="225"/>
      <c r="AK6" s="226"/>
      <c r="AL6" s="226"/>
    </row>
    <row r="7" spans="1:38" s="62" customFormat="1" ht="30" customHeight="1" x14ac:dyDescent="0.2">
      <c r="A7" s="228" t="s">
        <v>19</v>
      </c>
      <c r="B7" s="60">
        <f>IF(SUM(D7,F7,H7,J7,L7,N7,,P7,R7,T7,V7,X7,Z7,AB7,AD7,AF7)=0,"-",SUM(D7,F7,H7,J7,L7,N7,P7,R7,T7,T7,X7,Z7,AB7,AD7,AF7))</f>
        <v>91</v>
      </c>
      <c r="C7" s="60">
        <f>IF(SUM(E7,G7,I7,K7,M7,O7,,Q7,S7,U7,W7,Y7,AA7,AC7,AE7,AG7)=0,"-",SUM(E7,G7,I7,K7,M7,O7,Q7,S7,U7,U7,Y7,AA7,AC7,AE7,AG7))</f>
        <v>2031</v>
      </c>
      <c r="D7" s="58" t="str">
        <f>IF(SUM(D8,D18)=0,"-",SUM(D8,D18))</f>
        <v>-</v>
      </c>
      <c r="E7" s="58" t="str">
        <f t="shared" ref="E7:AI7" si="0">IF(SUM(E8,E18)=0,"-",SUM(E8,E18))</f>
        <v>-</v>
      </c>
      <c r="F7" s="58">
        <f t="shared" si="0"/>
        <v>67</v>
      </c>
      <c r="G7" s="58">
        <f t="shared" si="0"/>
        <v>1747</v>
      </c>
      <c r="H7" s="58" t="str">
        <f t="shared" si="0"/>
        <v>-</v>
      </c>
      <c r="I7" s="58" t="str">
        <f t="shared" si="0"/>
        <v>-</v>
      </c>
      <c r="J7" s="58" t="str">
        <f t="shared" si="0"/>
        <v>-</v>
      </c>
      <c r="K7" s="58" t="str">
        <f t="shared" si="0"/>
        <v>-</v>
      </c>
      <c r="L7" s="58" t="str">
        <f t="shared" si="0"/>
        <v>-</v>
      </c>
      <c r="M7" s="58" t="str">
        <f t="shared" si="0"/>
        <v>-</v>
      </c>
      <c r="N7" s="58" t="str">
        <f t="shared" si="0"/>
        <v>-</v>
      </c>
      <c r="O7" s="58" t="str">
        <f t="shared" si="0"/>
        <v>-</v>
      </c>
      <c r="P7" s="58" t="str">
        <f t="shared" si="0"/>
        <v>-</v>
      </c>
      <c r="Q7" s="58" t="str">
        <f t="shared" si="0"/>
        <v>-</v>
      </c>
      <c r="R7" s="58" t="str">
        <f t="shared" si="0"/>
        <v>-</v>
      </c>
      <c r="S7" s="58" t="str">
        <f t="shared" si="0"/>
        <v>-</v>
      </c>
      <c r="T7" s="58" t="str">
        <f t="shared" si="0"/>
        <v>-</v>
      </c>
      <c r="U7" s="58" t="str">
        <f t="shared" si="0"/>
        <v>-</v>
      </c>
      <c r="V7" s="58" t="str">
        <f t="shared" si="0"/>
        <v>-</v>
      </c>
      <c r="W7" s="58" t="str">
        <f t="shared" si="0"/>
        <v>-</v>
      </c>
      <c r="X7" s="58" t="str">
        <f t="shared" si="0"/>
        <v>-</v>
      </c>
      <c r="Y7" s="58" t="str">
        <f t="shared" si="0"/>
        <v>-</v>
      </c>
      <c r="Z7" s="58">
        <f t="shared" si="0"/>
        <v>1</v>
      </c>
      <c r="AA7" s="58">
        <f t="shared" si="0"/>
        <v>19</v>
      </c>
      <c r="AB7" s="58" t="str">
        <f t="shared" si="0"/>
        <v>-</v>
      </c>
      <c r="AC7" s="58" t="str">
        <f t="shared" si="0"/>
        <v>-</v>
      </c>
      <c r="AD7" s="58">
        <f t="shared" si="0"/>
        <v>12</v>
      </c>
      <c r="AE7" s="58">
        <f t="shared" si="0"/>
        <v>211</v>
      </c>
      <c r="AF7" s="58">
        <f t="shared" si="0"/>
        <v>11</v>
      </c>
      <c r="AG7" s="58">
        <f t="shared" si="0"/>
        <v>54</v>
      </c>
      <c r="AH7" s="58">
        <f t="shared" si="0"/>
        <v>2</v>
      </c>
      <c r="AI7" s="58">
        <f t="shared" si="0"/>
        <v>71</v>
      </c>
      <c r="AJ7" s="229"/>
      <c r="AK7" s="229"/>
      <c r="AL7" s="229"/>
    </row>
    <row r="8" spans="1:38" s="62" customFormat="1" ht="28" customHeight="1" x14ac:dyDescent="0.2">
      <c r="A8" s="230" t="s">
        <v>73</v>
      </c>
      <c r="B8" s="231" t="s">
        <v>24</v>
      </c>
      <c r="C8" s="231" t="s">
        <v>24</v>
      </c>
      <c r="D8" s="231" t="s">
        <v>24</v>
      </c>
      <c r="E8" s="231" t="s">
        <v>24</v>
      </c>
      <c r="F8" s="231" t="s">
        <v>24</v>
      </c>
      <c r="G8" s="231" t="s">
        <v>24</v>
      </c>
      <c r="H8" s="231" t="s">
        <v>24</v>
      </c>
      <c r="I8" s="231" t="s">
        <v>24</v>
      </c>
      <c r="J8" s="231" t="s">
        <v>24</v>
      </c>
      <c r="K8" s="231" t="s">
        <v>24</v>
      </c>
      <c r="L8" s="231" t="s">
        <v>24</v>
      </c>
      <c r="M8" s="231" t="s">
        <v>24</v>
      </c>
      <c r="N8" s="231" t="s">
        <v>24</v>
      </c>
      <c r="O8" s="231" t="s">
        <v>24</v>
      </c>
      <c r="P8" s="231" t="s">
        <v>24</v>
      </c>
      <c r="Q8" s="231" t="s">
        <v>24</v>
      </c>
      <c r="R8" s="231" t="s">
        <v>24</v>
      </c>
      <c r="S8" s="231" t="s">
        <v>24</v>
      </c>
      <c r="T8" s="231" t="s">
        <v>24</v>
      </c>
      <c r="U8" s="231" t="s">
        <v>24</v>
      </c>
      <c r="V8" s="231" t="s">
        <v>24</v>
      </c>
      <c r="W8" s="231" t="s">
        <v>24</v>
      </c>
      <c r="X8" s="231" t="s">
        <v>24</v>
      </c>
      <c r="Y8" s="231" t="s">
        <v>24</v>
      </c>
      <c r="Z8" s="231">
        <f>SUM(Z9:Z17)</f>
        <v>1</v>
      </c>
      <c r="AA8" s="231">
        <f>SUM(AA9:AA17)</f>
        <v>19</v>
      </c>
      <c r="AB8" s="231" t="s">
        <v>24</v>
      </c>
      <c r="AC8" s="231" t="s">
        <v>24</v>
      </c>
      <c r="AD8" s="231">
        <f t="shared" ref="AD8:AI8" si="1">SUM(AD9:AD17)</f>
        <v>3</v>
      </c>
      <c r="AE8" s="231">
        <f t="shared" si="1"/>
        <v>84</v>
      </c>
      <c r="AF8" s="231">
        <f t="shared" si="1"/>
        <v>1</v>
      </c>
      <c r="AG8" s="231">
        <f t="shared" si="1"/>
        <v>4</v>
      </c>
      <c r="AH8" s="231">
        <f t="shared" si="1"/>
        <v>2</v>
      </c>
      <c r="AI8" s="231">
        <f t="shared" si="1"/>
        <v>71</v>
      </c>
      <c r="AJ8" s="229"/>
      <c r="AK8" s="229"/>
      <c r="AL8" s="229"/>
    </row>
    <row r="9" spans="1:38" s="62" customFormat="1" ht="28" customHeight="1" x14ac:dyDescent="0.2">
      <c r="A9" s="230" t="s">
        <v>74</v>
      </c>
      <c r="B9" s="231" t="s">
        <v>24</v>
      </c>
      <c r="C9" s="231" t="s">
        <v>24</v>
      </c>
      <c r="D9" s="231" t="s">
        <v>24</v>
      </c>
      <c r="E9" s="231" t="s">
        <v>24</v>
      </c>
      <c r="F9" s="231" t="s">
        <v>24</v>
      </c>
      <c r="G9" s="231" t="s">
        <v>24</v>
      </c>
      <c r="H9" s="231" t="s">
        <v>24</v>
      </c>
      <c r="I9" s="231" t="s">
        <v>24</v>
      </c>
      <c r="J9" s="231" t="s">
        <v>24</v>
      </c>
      <c r="K9" s="231" t="s">
        <v>24</v>
      </c>
      <c r="L9" s="231" t="s">
        <v>24</v>
      </c>
      <c r="M9" s="231" t="s">
        <v>24</v>
      </c>
      <c r="N9" s="231" t="s">
        <v>24</v>
      </c>
      <c r="O9" s="231" t="s">
        <v>24</v>
      </c>
      <c r="P9" s="231" t="s">
        <v>24</v>
      </c>
      <c r="Q9" s="231" t="s">
        <v>24</v>
      </c>
      <c r="R9" s="231" t="s">
        <v>24</v>
      </c>
      <c r="S9" s="231" t="s">
        <v>24</v>
      </c>
      <c r="T9" s="231" t="s">
        <v>24</v>
      </c>
      <c r="U9" s="231" t="s">
        <v>24</v>
      </c>
      <c r="V9" s="231" t="s">
        <v>24</v>
      </c>
      <c r="W9" s="231" t="s">
        <v>24</v>
      </c>
      <c r="X9" s="231" t="s">
        <v>24</v>
      </c>
      <c r="Y9" s="231" t="s">
        <v>24</v>
      </c>
      <c r="Z9" s="85">
        <v>1</v>
      </c>
      <c r="AA9" s="85">
        <v>19</v>
      </c>
      <c r="AB9" s="85" t="s">
        <v>24</v>
      </c>
      <c r="AC9" s="85" t="s">
        <v>24</v>
      </c>
      <c r="AD9" s="85" t="s">
        <v>24</v>
      </c>
      <c r="AE9" s="85" t="s">
        <v>24</v>
      </c>
      <c r="AF9" s="85">
        <v>1</v>
      </c>
      <c r="AG9" s="85">
        <v>4</v>
      </c>
      <c r="AH9" s="85">
        <v>2</v>
      </c>
      <c r="AI9" s="85">
        <v>71</v>
      </c>
      <c r="AJ9" s="229"/>
      <c r="AK9" s="229"/>
      <c r="AL9" s="229"/>
    </row>
    <row r="10" spans="1:38" s="62" customFormat="1" ht="28" customHeight="1" x14ac:dyDescent="0.2">
      <c r="A10" s="232" t="s">
        <v>25</v>
      </c>
      <c r="B10" s="233" t="s">
        <v>24</v>
      </c>
      <c r="C10" s="233" t="s">
        <v>24</v>
      </c>
      <c r="D10" s="233" t="s">
        <v>24</v>
      </c>
      <c r="E10" s="233" t="s">
        <v>24</v>
      </c>
      <c r="F10" s="233" t="s">
        <v>24</v>
      </c>
      <c r="G10" s="233" t="s">
        <v>24</v>
      </c>
      <c r="H10" s="233" t="s">
        <v>24</v>
      </c>
      <c r="I10" s="233" t="s">
        <v>24</v>
      </c>
      <c r="J10" s="233" t="s">
        <v>24</v>
      </c>
      <c r="K10" s="233" t="s">
        <v>24</v>
      </c>
      <c r="L10" s="233" t="s">
        <v>24</v>
      </c>
      <c r="M10" s="233" t="s">
        <v>24</v>
      </c>
      <c r="N10" s="233" t="s">
        <v>24</v>
      </c>
      <c r="O10" s="233" t="s">
        <v>24</v>
      </c>
      <c r="P10" s="233" t="s">
        <v>24</v>
      </c>
      <c r="Q10" s="233" t="s">
        <v>24</v>
      </c>
      <c r="R10" s="233" t="s">
        <v>24</v>
      </c>
      <c r="S10" s="233" t="s">
        <v>24</v>
      </c>
      <c r="T10" s="233" t="s">
        <v>24</v>
      </c>
      <c r="U10" s="233" t="s">
        <v>24</v>
      </c>
      <c r="V10" s="233" t="s">
        <v>24</v>
      </c>
      <c r="W10" s="233" t="s">
        <v>24</v>
      </c>
      <c r="X10" s="233" t="s">
        <v>24</v>
      </c>
      <c r="Y10" s="233" t="s">
        <v>24</v>
      </c>
      <c r="Z10" s="233" t="s">
        <v>24</v>
      </c>
      <c r="AA10" s="233" t="s">
        <v>24</v>
      </c>
      <c r="AB10" s="233" t="s">
        <v>24</v>
      </c>
      <c r="AC10" s="233" t="s">
        <v>24</v>
      </c>
      <c r="AD10" s="95">
        <v>2</v>
      </c>
      <c r="AE10" s="95">
        <v>54</v>
      </c>
      <c r="AF10" s="233" t="s">
        <v>24</v>
      </c>
      <c r="AG10" s="233" t="s">
        <v>24</v>
      </c>
      <c r="AH10" s="233" t="s">
        <v>24</v>
      </c>
      <c r="AI10" s="233" t="s">
        <v>24</v>
      </c>
      <c r="AJ10" s="229"/>
      <c r="AK10" s="229"/>
      <c r="AL10" s="229"/>
    </row>
    <row r="11" spans="1:38" s="62" customFormat="1" ht="28" customHeight="1" x14ac:dyDescent="0.2">
      <c r="A11" s="232" t="s">
        <v>26</v>
      </c>
      <c r="B11" s="233" t="s">
        <v>24</v>
      </c>
      <c r="C11" s="233" t="s">
        <v>24</v>
      </c>
      <c r="D11" s="233" t="s">
        <v>24</v>
      </c>
      <c r="E11" s="233" t="s">
        <v>24</v>
      </c>
      <c r="F11" s="233" t="s">
        <v>24</v>
      </c>
      <c r="G11" s="233" t="s">
        <v>24</v>
      </c>
      <c r="H11" s="233" t="s">
        <v>24</v>
      </c>
      <c r="I11" s="233" t="s">
        <v>24</v>
      </c>
      <c r="J11" s="233" t="s">
        <v>24</v>
      </c>
      <c r="K11" s="233" t="s">
        <v>24</v>
      </c>
      <c r="L11" s="233" t="s">
        <v>24</v>
      </c>
      <c r="M11" s="233" t="s">
        <v>24</v>
      </c>
      <c r="N11" s="233" t="s">
        <v>24</v>
      </c>
      <c r="O11" s="233" t="s">
        <v>24</v>
      </c>
      <c r="P11" s="233" t="s">
        <v>24</v>
      </c>
      <c r="Q11" s="233" t="s">
        <v>24</v>
      </c>
      <c r="R11" s="233" t="s">
        <v>24</v>
      </c>
      <c r="S11" s="233" t="s">
        <v>24</v>
      </c>
      <c r="T11" s="233" t="s">
        <v>24</v>
      </c>
      <c r="U11" s="233" t="s">
        <v>24</v>
      </c>
      <c r="V11" s="233" t="s">
        <v>24</v>
      </c>
      <c r="W11" s="233" t="s">
        <v>24</v>
      </c>
      <c r="X11" s="233" t="s">
        <v>24</v>
      </c>
      <c r="Y11" s="233" t="s">
        <v>24</v>
      </c>
      <c r="Z11" s="233" t="s">
        <v>24</v>
      </c>
      <c r="AA11" s="233" t="s">
        <v>24</v>
      </c>
      <c r="AB11" s="233" t="s">
        <v>24</v>
      </c>
      <c r="AC11" s="233" t="s">
        <v>24</v>
      </c>
      <c r="AD11" s="233" t="s">
        <v>24</v>
      </c>
      <c r="AE11" s="233" t="s">
        <v>24</v>
      </c>
      <c r="AF11" s="233" t="s">
        <v>24</v>
      </c>
      <c r="AG11" s="233" t="s">
        <v>24</v>
      </c>
      <c r="AH11" s="233" t="s">
        <v>24</v>
      </c>
      <c r="AI11" s="233" t="s">
        <v>24</v>
      </c>
      <c r="AJ11" s="229"/>
      <c r="AK11" s="229"/>
      <c r="AL11" s="229"/>
    </row>
    <row r="12" spans="1:38" s="62" customFormat="1" ht="28" customHeight="1" x14ac:dyDescent="0.2">
      <c r="A12" s="232" t="s">
        <v>28</v>
      </c>
      <c r="B12" s="233" t="s">
        <v>24</v>
      </c>
      <c r="C12" s="233" t="s">
        <v>24</v>
      </c>
      <c r="D12" s="233" t="s">
        <v>24</v>
      </c>
      <c r="E12" s="233" t="s">
        <v>24</v>
      </c>
      <c r="F12" s="233" t="s">
        <v>24</v>
      </c>
      <c r="G12" s="233" t="s">
        <v>24</v>
      </c>
      <c r="H12" s="233" t="s">
        <v>24</v>
      </c>
      <c r="I12" s="233" t="s">
        <v>24</v>
      </c>
      <c r="J12" s="233" t="s">
        <v>24</v>
      </c>
      <c r="K12" s="233" t="s">
        <v>24</v>
      </c>
      <c r="L12" s="233" t="s">
        <v>24</v>
      </c>
      <c r="M12" s="233" t="s">
        <v>24</v>
      </c>
      <c r="N12" s="233" t="s">
        <v>24</v>
      </c>
      <c r="O12" s="233" t="s">
        <v>24</v>
      </c>
      <c r="P12" s="233" t="s">
        <v>24</v>
      </c>
      <c r="Q12" s="233" t="s">
        <v>24</v>
      </c>
      <c r="R12" s="233" t="s">
        <v>24</v>
      </c>
      <c r="S12" s="233" t="s">
        <v>24</v>
      </c>
      <c r="T12" s="233" t="s">
        <v>24</v>
      </c>
      <c r="U12" s="233" t="s">
        <v>24</v>
      </c>
      <c r="V12" s="233" t="s">
        <v>24</v>
      </c>
      <c r="W12" s="233" t="s">
        <v>24</v>
      </c>
      <c r="X12" s="233" t="s">
        <v>24</v>
      </c>
      <c r="Y12" s="233" t="s">
        <v>24</v>
      </c>
      <c r="Z12" s="233" t="s">
        <v>24</v>
      </c>
      <c r="AA12" s="233" t="s">
        <v>24</v>
      </c>
      <c r="AB12" s="233" t="s">
        <v>24</v>
      </c>
      <c r="AC12" s="233" t="s">
        <v>24</v>
      </c>
      <c r="AD12" s="233" t="s">
        <v>24</v>
      </c>
      <c r="AE12" s="233" t="s">
        <v>24</v>
      </c>
      <c r="AF12" s="233" t="s">
        <v>24</v>
      </c>
      <c r="AG12" s="233" t="s">
        <v>24</v>
      </c>
      <c r="AH12" s="233" t="s">
        <v>24</v>
      </c>
      <c r="AI12" s="233" t="s">
        <v>24</v>
      </c>
      <c r="AJ12" s="229"/>
      <c r="AK12" s="229"/>
      <c r="AL12" s="229"/>
    </row>
    <row r="13" spans="1:38" s="62" customFormat="1" ht="28" customHeight="1" x14ac:dyDescent="0.2">
      <c r="A13" s="232" t="s">
        <v>75</v>
      </c>
      <c r="B13" s="233" t="s">
        <v>24</v>
      </c>
      <c r="C13" s="233" t="s">
        <v>24</v>
      </c>
      <c r="D13" s="233" t="s">
        <v>24</v>
      </c>
      <c r="E13" s="233" t="s">
        <v>24</v>
      </c>
      <c r="F13" s="233" t="s">
        <v>24</v>
      </c>
      <c r="G13" s="233" t="s">
        <v>24</v>
      </c>
      <c r="H13" s="233" t="s">
        <v>24</v>
      </c>
      <c r="I13" s="233" t="s">
        <v>24</v>
      </c>
      <c r="J13" s="233" t="s">
        <v>24</v>
      </c>
      <c r="K13" s="233" t="s">
        <v>24</v>
      </c>
      <c r="L13" s="233" t="s">
        <v>24</v>
      </c>
      <c r="M13" s="233" t="s">
        <v>24</v>
      </c>
      <c r="N13" s="233" t="s">
        <v>24</v>
      </c>
      <c r="O13" s="233" t="s">
        <v>24</v>
      </c>
      <c r="P13" s="233" t="s">
        <v>24</v>
      </c>
      <c r="Q13" s="233" t="s">
        <v>24</v>
      </c>
      <c r="R13" s="233" t="s">
        <v>24</v>
      </c>
      <c r="S13" s="233" t="s">
        <v>24</v>
      </c>
      <c r="T13" s="233" t="s">
        <v>24</v>
      </c>
      <c r="U13" s="233" t="s">
        <v>24</v>
      </c>
      <c r="V13" s="233" t="s">
        <v>24</v>
      </c>
      <c r="W13" s="233" t="s">
        <v>24</v>
      </c>
      <c r="X13" s="233" t="s">
        <v>24</v>
      </c>
      <c r="Y13" s="233" t="s">
        <v>24</v>
      </c>
      <c r="Z13" s="233" t="s">
        <v>24</v>
      </c>
      <c r="AA13" s="233" t="s">
        <v>24</v>
      </c>
      <c r="AB13" s="233" t="s">
        <v>24</v>
      </c>
      <c r="AC13" s="233" t="s">
        <v>24</v>
      </c>
      <c r="AD13" s="95">
        <v>1</v>
      </c>
      <c r="AE13" s="95">
        <v>30</v>
      </c>
      <c r="AF13" s="233" t="s">
        <v>24</v>
      </c>
      <c r="AG13" s="233" t="s">
        <v>24</v>
      </c>
      <c r="AH13" s="233" t="s">
        <v>24</v>
      </c>
      <c r="AI13" s="233" t="s">
        <v>24</v>
      </c>
      <c r="AJ13" s="229"/>
      <c r="AK13" s="229"/>
      <c r="AL13" s="229"/>
    </row>
    <row r="14" spans="1:38" s="62" customFormat="1" ht="28" customHeight="1" x14ac:dyDescent="0.2">
      <c r="A14" s="232" t="s">
        <v>30</v>
      </c>
      <c r="B14" s="233" t="s">
        <v>24</v>
      </c>
      <c r="C14" s="233" t="s">
        <v>24</v>
      </c>
      <c r="D14" s="233" t="s">
        <v>24</v>
      </c>
      <c r="E14" s="233" t="s">
        <v>24</v>
      </c>
      <c r="F14" s="233" t="s">
        <v>24</v>
      </c>
      <c r="G14" s="233" t="s">
        <v>24</v>
      </c>
      <c r="H14" s="233" t="s">
        <v>24</v>
      </c>
      <c r="I14" s="233" t="s">
        <v>24</v>
      </c>
      <c r="J14" s="233" t="s">
        <v>24</v>
      </c>
      <c r="K14" s="233" t="s">
        <v>24</v>
      </c>
      <c r="L14" s="233" t="s">
        <v>24</v>
      </c>
      <c r="M14" s="233" t="s">
        <v>24</v>
      </c>
      <c r="N14" s="233" t="s">
        <v>24</v>
      </c>
      <c r="O14" s="233" t="s">
        <v>24</v>
      </c>
      <c r="P14" s="233" t="s">
        <v>24</v>
      </c>
      <c r="Q14" s="233" t="s">
        <v>24</v>
      </c>
      <c r="R14" s="233" t="s">
        <v>24</v>
      </c>
      <c r="S14" s="233" t="s">
        <v>24</v>
      </c>
      <c r="T14" s="233" t="s">
        <v>24</v>
      </c>
      <c r="U14" s="233" t="s">
        <v>24</v>
      </c>
      <c r="V14" s="233" t="s">
        <v>24</v>
      </c>
      <c r="W14" s="233" t="s">
        <v>24</v>
      </c>
      <c r="X14" s="233" t="s">
        <v>24</v>
      </c>
      <c r="Y14" s="233" t="s">
        <v>24</v>
      </c>
      <c r="Z14" s="233" t="s">
        <v>24</v>
      </c>
      <c r="AA14" s="233" t="s">
        <v>24</v>
      </c>
      <c r="AB14" s="233" t="s">
        <v>24</v>
      </c>
      <c r="AC14" s="233" t="s">
        <v>24</v>
      </c>
      <c r="AD14" s="233" t="s">
        <v>24</v>
      </c>
      <c r="AE14" s="233" t="s">
        <v>24</v>
      </c>
      <c r="AF14" s="233" t="s">
        <v>24</v>
      </c>
      <c r="AG14" s="233" t="s">
        <v>24</v>
      </c>
      <c r="AH14" s="233" t="s">
        <v>24</v>
      </c>
      <c r="AI14" s="233" t="s">
        <v>24</v>
      </c>
      <c r="AJ14" s="229"/>
      <c r="AK14" s="229"/>
      <c r="AL14" s="229"/>
    </row>
    <row r="15" spans="1:38" s="62" customFormat="1" ht="28" customHeight="1" x14ac:dyDescent="0.2">
      <c r="A15" s="232" t="s">
        <v>76</v>
      </c>
      <c r="B15" s="233" t="s">
        <v>24</v>
      </c>
      <c r="C15" s="233" t="s">
        <v>24</v>
      </c>
      <c r="D15" s="233" t="s">
        <v>24</v>
      </c>
      <c r="E15" s="233" t="s">
        <v>24</v>
      </c>
      <c r="F15" s="233" t="s">
        <v>24</v>
      </c>
      <c r="G15" s="233" t="s">
        <v>24</v>
      </c>
      <c r="H15" s="233" t="s">
        <v>24</v>
      </c>
      <c r="I15" s="233" t="s">
        <v>24</v>
      </c>
      <c r="J15" s="233" t="s">
        <v>24</v>
      </c>
      <c r="K15" s="233" t="s">
        <v>24</v>
      </c>
      <c r="L15" s="233" t="s">
        <v>24</v>
      </c>
      <c r="M15" s="233" t="s">
        <v>24</v>
      </c>
      <c r="N15" s="233" t="s">
        <v>24</v>
      </c>
      <c r="O15" s="233" t="s">
        <v>24</v>
      </c>
      <c r="P15" s="233" t="s">
        <v>24</v>
      </c>
      <c r="Q15" s="233" t="s">
        <v>24</v>
      </c>
      <c r="R15" s="233" t="s">
        <v>24</v>
      </c>
      <c r="S15" s="233" t="s">
        <v>24</v>
      </c>
      <c r="T15" s="233" t="s">
        <v>24</v>
      </c>
      <c r="U15" s="233" t="s">
        <v>24</v>
      </c>
      <c r="V15" s="233" t="s">
        <v>24</v>
      </c>
      <c r="W15" s="233" t="s">
        <v>24</v>
      </c>
      <c r="X15" s="233" t="s">
        <v>24</v>
      </c>
      <c r="Y15" s="233" t="s">
        <v>24</v>
      </c>
      <c r="Z15" s="233" t="s">
        <v>24</v>
      </c>
      <c r="AA15" s="233" t="s">
        <v>24</v>
      </c>
      <c r="AB15" s="233" t="s">
        <v>24</v>
      </c>
      <c r="AC15" s="233" t="s">
        <v>24</v>
      </c>
      <c r="AD15" s="233" t="s">
        <v>24</v>
      </c>
      <c r="AE15" s="233" t="s">
        <v>24</v>
      </c>
      <c r="AF15" s="233" t="s">
        <v>24</v>
      </c>
      <c r="AG15" s="233" t="s">
        <v>24</v>
      </c>
      <c r="AH15" s="233" t="s">
        <v>24</v>
      </c>
      <c r="AI15" s="233" t="s">
        <v>24</v>
      </c>
      <c r="AJ15" s="229"/>
      <c r="AK15" s="229"/>
      <c r="AL15" s="229"/>
    </row>
    <row r="16" spans="1:38" s="62" customFormat="1" ht="28" customHeight="1" x14ac:dyDescent="0.2">
      <c r="A16" s="232" t="s">
        <v>32</v>
      </c>
      <c r="B16" s="233" t="s">
        <v>24</v>
      </c>
      <c r="C16" s="233" t="s">
        <v>24</v>
      </c>
      <c r="D16" s="233" t="s">
        <v>24</v>
      </c>
      <c r="E16" s="233" t="s">
        <v>24</v>
      </c>
      <c r="F16" s="233" t="s">
        <v>24</v>
      </c>
      <c r="G16" s="233" t="s">
        <v>24</v>
      </c>
      <c r="H16" s="233" t="s">
        <v>24</v>
      </c>
      <c r="I16" s="233" t="s">
        <v>24</v>
      </c>
      <c r="J16" s="233" t="s">
        <v>24</v>
      </c>
      <c r="K16" s="233" t="s">
        <v>24</v>
      </c>
      <c r="L16" s="233" t="s">
        <v>24</v>
      </c>
      <c r="M16" s="233" t="s">
        <v>24</v>
      </c>
      <c r="N16" s="233" t="s">
        <v>24</v>
      </c>
      <c r="O16" s="233" t="s">
        <v>24</v>
      </c>
      <c r="P16" s="233" t="s">
        <v>24</v>
      </c>
      <c r="Q16" s="233" t="s">
        <v>24</v>
      </c>
      <c r="R16" s="233" t="s">
        <v>24</v>
      </c>
      <c r="S16" s="233" t="s">
        <v>24</v>
      </c>
      <c r="T16" s="233" t="s">
        <v>24</v>
      </c>
      <c r="U16" s="233" t="s">
        <v>24</v>
      </c>
      <c r="V16" s="233" t="s">
        <v>24</v>
      </c>
      <c r="W16" s="233" t="s">
        <v>24</v>
      </c>
      <c r="X16" s="233" t="s">
        <v>24</v>
      </c>
      <c r="Y16" s="233" t="s">
        <v>24</v>
      </c>
      <c r="Z16" s="233" t="s">
        <v>24</v>
      </c>
      <c r="AA16" s="233" t="s">
        <v>24</v>
      </c>
      <c r="AB16" s="233" t="s">
        <v>24</v>
      </c>
      <c r="AC16" s="233" t="s">
        <v>24</v>
      </c>
      <c r="AD16" s="233" t="s">
        <v>24</v>
      </c>
      <c r="AE16" s="233" t="s">
        <v>24</v>
      </c>
      <c r="AF16" s="233" t="s">
        <v>24</v>
      </c>
      <c r="AG16" s="233" t="s">
        <v>24</v>
      </c>
      <c r="AH16" s="233" t="s">
        <v>24</v>
      </c>
      <c r="AI16" s="233" t="s">
        <v>24</v>
      </c>
      <c r="AJ16" s="229"/>
      <c r="AK16" s="229"/>
      <c r="AL16" s="229"/>
    </row>
    <row r="17" spans="1:38" s="62" customFormat="1" ht="28" customHeight="1" x14ac:dyDescent="0.2">
      <c r="A17" s="232" t="s">
        <v>33</v>
      </c>
      <c r="B17" s="233" t="s">
        <v>24</v>
      </c>
      <c r="C17" s="233" t="s">
        <v>24</v>
      </c>
      <c r="D17" s="233" t="s">
        <v>24</v>
      </c>
      <c r="E17" s="233" t="s">
        <v>24</v>
      </c>
      <c r="F17" s="233" t="s">
        <v>24</v>
      </c>
      <c r="G17" s="233" t="s">
        <v>24</v>
      </c>
      <c r="H17" s="233" t="s">
        <v>24</v>
      </c>
      <c r="I17" s="233" t="s">
        <v>24</v>
      </c>
      <c r="J17" s="233" t="s">
        <v>24</v>
      </c>
      <c r="K17" s="233" t="s">
        <v>24</v>
      </c>
      <c r="L17" s="233" t="s">
        <v>24</v>
      </c>
      <c r="M17" s="233" t="s">
        <v>24</v>
      </c>
      <c r="N17" s="233" t="s">
        <v>24</v>
      </c>
      <c r="O17" s="233" t="s">
        <v>24</v>
      </c>
      <c r="P17" s="233" t="s">
        <v>24</v>
      </c>
      <c r="Q17" s="233" t="s">
        <v>24</v>
      </c>
      <c r="R17" s="233" t="s">
        <v>24</v>
      </c>
      <c r="S17" s="233" t="s">
        <v>24</v>
      </c>
      <c r="T17" s="233" t="s">
        <v>24</v>
      </c>
      <c r="U17" s="233" t="s">
        <v>24</v>
      </c>
      <c r="V17" s="233" t="s">
        <v>24</v>
      </c>
      <c r="W17" s="233" t="s">
        <v>24</v>
      </c>
      <c r="X17" s="233" t="s">
        <v>24</v>
      </c>
      <c r="Y17" s="233" t="s">
        <v>24</v>
      </c>
      <c r="Z17" s="233" t="s">
        <v>24</v>
      </c>
      <c r="AA17" s="233" t="s">
        <v>24</v>
      </c>
      <c r="AB17" s="233" t="s">
        <v>24</v>
      </c>
      <c r="AC17" s="233" t="s">
        <v>24</v>
      </c>
      <c r="AD17" s="233" t="s">
        <v>24</v>
      </c>
      <c r="AE17" s="233" t="s">
        <v>24</v>
      </c>
      <c r="AF17" s="233" t="s">
        <v>24</v>
      </c>
      <c r="AG17" s="233" t="s">
        <v>24</v>
      </c>
      <c r="AH17" s="233" t="s">
        <v>24</v>
      </c>
      <c r="AI17" s="233" t="s">
        <v>24</v>
      </c>
      <c r="AJ17" s="229"/>
      <c r="AK17" s="229"/>
      <c r="AL17" s="229"/>
    </row>
    <row r="18" spans="1:38" s="62" customFormat="1" ht="28" customHeight="1" x14ac:dyDescent="0.2">
      <c r="A18" s="230" t="s">
        <v>77</v>
      </c>
      <c r="B18" s="231">
        <v>86</v>
      </c>
      <c r="C18" s="231">
        <v>1924</v>
      </c>
      <c r="D18" s="85" t="s">
        <v>24</v>
      </c>
      <c r="E18" s="85" t="s">
        <v>24</v>
      </c>
      <c r="F18" s="85">
        <v>67</v>
      </c>
      <c r="G18" s="85">
        <v>1747</v>
      </c>
      <c r="H18" s="85" t="s">
        <v>24</v>
      </c>
      <c r="I18" s="85" t="s">
        <v>24</v>
      </c>
      <c r="J18" s="85" t="s">
        <v>24</v>
      </c>
      <c r="K18" s="85" t="s">
        <v>24</v>
      </c>
      <c r="L18" s="85" t="s">
        <v>24</v>
      </c>
      <c r="M18" s="85" t="s">
        <v>24</v>
      </c>
      <c r="N18" s="85" t="s">
        <v>24</v>
      </c>
      <c r="O18" s="85" t="s">
        <v>24</v>
      </c>
      <c r="P18" s="85" t="s">
        <v>24</v>
      </c>
      <c r="Q18" s="85" t="s">
        <v>24</v>
      </c>
      <c r="R18" s="85" t="s">
        <v>24</v>
      </c>
      <c r="S18" s="85" t="s">
        <v>24</v>
      </c>
      <c r="T18" s="85" t="s">
        <v>24</v>
      </c>
      <c r="U18" s="85" t="s">
        <v>24</v>
      </c>
      <c r="V18" s="85" t="s">
        <v>24</v>
      </c>
      <c r="W18" s="85" t="s">
        <v>24</v>
      </c>
      <c r="X18" s="85" t="s">
        <v>24</v>
      </c>
      <c r="Y18" s="85" t="s">
        <v>24</v>
      </c>
      <c r="Z18" s="85" t="s">
        <v>24</v>
      </c>
      <c r="AA18" s="85" t="s">
        <v>24</v>
      </c>
      <c r="AB18" s="85" t="s">
        <v>24</v>
      </c>
      <c r="AC18" s="85" t="s">
        <v>24</v>
      </c>
      <c r="AD18" s="85">
        <v>9</v>
      </c>
      <c r="AE18" s="85">
        <v>127</v>
      </c>
      <c r="AF18" s="85">
        <v>10</v>
      </c>
      <c r="AG18" s="85">
        <v>50</v>
      </c>
      <c r="AH18" s="85" t="s">
        <v>24</v>
      </c>
      <c r="AI18" s="85" t="s">
        <v>24</v>
      </c>
      <c r="AJ18" s="229"/>
      <c r="AK18" s="229"/>
      <c r="AL18" s="229"/>
    </row>
    <row r="19" spans="1:38" s="236" customFormat="1" ht="30" customHeight="1" x14ac:dyDescent="0.2">
      <c r="A19" s="234" t="s">
        <v>35</v>
      </c>
      <c r="B19" s="60">
        <f>B20</f>
        <v>4</v>
      </c>
      <c r="C19" s="60">
        <f t="shared" ref="C19:AI19" si="2">C20</f>
        <v>42</v>
      </c>
      <c r="D19" s="60" t="str">
        <f t="shared" si="2"/>
        <v>-</v>
      </c>
      <c r="E19" s="60" t="str">
        <f t="shared" si="2"/>
        <v>-</v>
      </c>
      <c r="F19" s="60">
        <f t="shared" si="2"/>
        <v>1</v>
      </c>
      <c r="G19" s="60">
        <f t="shared" si="2"/>
        <v>30</v>
      </c>
      <c r="H19" s="60" t="str">
        <f t="shared" si="2"/>
        <v>-</v>
      </c>
      <c r="I19" s="60" t="str">
        <f t="shared" si="2"/>
        <v>-</v>
      </c>
      <c r="J19" s="60" t="str">
        <f t="shared" si="2"/>
        <v>-</v>
      </c>
      <c r="K19" s="60" t="str">
        <f t="shared" si="2"/>
        <v>-</v>
      </c>
      <c r="L19" s="60" t="str">
        <f t="shared" si="2"/>
        <v>-</v>
      </c>
      <c r="M19" s="60" t="str">
        <f t="shared" si="2"/>
        <v>-</v>
      </c>
      <c r="N19" s="60" t="str">
        <f t="shared" si="2"/>
        <v>-</v>
      </c>
      <c r="O19" s="60" t="str">
        <f t="shared" si="2"/>
        <v>-</v>
      </c>
      <c r="P19" s="60" t="str">
        <f t="shared" si="2"/>
        <v>-</v>
      </c>
      <c r="Q19" s="60" t="str">
        <f t="shared" si="2"/>
        <v>-</v>
      </c>
      <c r="R19" s="60" t="str">
        <f t="shared" si="2"/>
        <v>-</v>
      </c>
      <c r="S19" s="60" t="str">
        <f t="shared" si="2"/>
        <v>-</v>
      </c>
      <c r="T19" s="60" t="str">
        <f t="shared" si="2"/>
        <v>-</v>
      </c>
      <c r="U19" s="60" t="str">
        <f t="shared" si="2"/>
        <v>-</v>
      </c>
      <c r="V19" s="60" t="str">
        <f t="shared" si="2"/>
        <v>-</v>
      </c>
      <c r="W19" s="60" t="str">
        <f t="shared" si="2"/>
        <v>-</v>
      </c>
      <c r="X19" s="60" t="str">
        <f t="shared" si="2"/>
        <v>-</v>
      </c>
      <c r="Y19" s="60" t="str">
        <f t="shared" si="2"/>
        <v>-</v>
      </c>
      <c r="Z19" s="60" t="str">
        <f t="shared" si="2"/>
        <v>-</v>
      </c>
      <c r="AA19" s="60" t="str">
        <f t="shared" si="2"/>
        <v>-</v>
      </c>
      <c r="AB19" s="60" t="str">
        <f t="shared" si="2"/>
        <v>-</v>
      </c>
      <c r="AC19" s="60" t="str">
        <f t="shared" si="2"/>
        <v>-</v>
      </c>
      <c r="AD19" s="60" t="str">
        <f t="shared" si="2"/>
        <v>-</v>
      </c>
      <c r="AE19" s="60" t="str">
        <f t="shared" si="2"/>
        <v>-</v>
      </c>
      <c r="AF19" s="60">
        <f t="shared" si="2"/>
        <v>3</v>
      </c>
      <c r="AG19" s="60">
        <f t="shared" si="2"/>
        <v>12</v>
      </c>
      <c r="AH19" s="60" t="str">
        <f t="shared" si="2"/>
        <v>-</v>
      </c>
      <c r="AI19" s="60" t="str">
        <f t="shared" si="2"/>
        <v>-</v>
      </c>
      <c r="AJ19" s="235"/>
      <c r="AK19" s="235"/>
      <c r="AL19" s="235"/>
    </row>
    <row r="20" spans="1:38" s="62" customFormat="1" ht="28" customHeight="1" x14ac:dyDescent="0.2">
      <c r="A20" s="230" t="s">
        <v>78</v>
      </c>
      <c r="B20" s="231">
        <f>IF(SUM(D20,F20,H20,J20,L20,N20,P20,R20,T20,P14,V20,X20,Z20,AB20,AD20,AF20,AH20)=0,"-",SUM(D20,F20,H20,J20,L20,N20,P20,R20,T20,V20,X20,Z20,AB20,AD20,AF20,AH20))</f>
        <v>4</v>
      </c>
      <c r="C20" s="231">
        <f>IF(SUM(E20,G20,I20,K20,M20,O20,Q20,S20,U20,Q14,W20,Y20,AA20,AC20,AE20,AG20,AI20)=0,"-",SUM(E20,G20,I20,K20,M20,O20,Q20,S20,U20,W20,Y20,AA20,AC20,AE20,AG20,AI20))</f>
        <v>42</v>
      </c>
      <c r="D20" s="85" t="str">
        <f t="shared" ref="D20:AI20" si="3">IF(SUM(D21:D24)=0,"-",SUM(D21:D24))</f>
        <v>-</v>
      </c>
      <c r="E20" s="85" t="str">
        <f t="shared" si="3"/>
        <v>-</v>
      </c>
      <c r="F20" s="85">
        <f>IF(SUM(F21:F24)=0,"-",SUM(F21:F24))</f>
        <v>1</v>
      </c>
      <c r="G20" s="85">
        <f>IF(SUM(G21:G24)=0,"-",SUM(G21:G24))</f>
        <v>30</v>
      </c>
      <c r="H20" s="85" t="str">
        <f t="shared" si="3"/>
        <v>-</v>
      </c>
      <c r="I20" s="85" t="str">
        <f t="shared" si="3"/>
        <v>-</v>
      </c>
      <c r="J20" s="85" t="str">
        <f t="shared" si="3"/>
        <v>-</v>
      </c>
      <c r="K20" s="85" t="str">
        <f t="shared" si="3"/>
        <v>-</v>
      </c>
      <c r="L20" s="85" t="str">
        <f t="shared" si="3"/>
        <v>-</v>
      </c>
      <c r="M20" s="85" t="str">
        <f t="shared" si="3"/>
        <v>-</v>
      </c>
      <c r="N20" s="85" t="str">
        <f t="shared" si="3"/>
        <v>-</v>
      </c>
      <c r="O20" s="85" t="str">
        <f t="shared" si="3"/>
        <v>-</v>
      </c>
      <c r="P20" s="85" t="str">
        <f t="shared" si="3"/>
        <v>-</v>
      </c>
      <c r="Q20" s="85" t="str">
        <f t="shared" si="3"/>
        <v>-</v>
      </c>
      <c r="R20" s="85" t="str">
        <f t="shared" si="3"/>
        <v>-</v>
      </c>
      <c r="S20" s="85" t="str">
        <f t="shared" si="3"/>
        <v>-</v>
      </c>
      <c r="T20" s="85" t="str">
        <f t="shared" si="3"/>
        <v>-</v>
      </c>
      <c r="U20" s="85" t="str">
        <f t="shared" si="3"/>
        <v>-</v>
      </c>
      <c r="V20" s="85" t="str">
        <f t="shared" si="3"/>
        <v>-</v>
      </c>
      <c r="W20" s="85" t="str">
        <f t="shared" si="3"/>
        <v>-</v>
      </c>
      <c r="X20" s="85" t="str">
        <f t="shared" si="3"/>
        <v>-</v>
      </c>
      <c r="Y20" s="85" t="str">
        <f t="shared" si="3"/>
        <v>-</v>
      </c>
      <c r="Z20" s="85" t="str">
        <f t="shared" si="3"/>
        <v>-</v>
      </c>
      <c r="AA20" s="85" t="str">
        <f t="shared" si="3"/>
        <v>-</v>
      </c>
      <c r="AB20" s="85" t="str">
        <f t="shared" si="3"/>
        <v>-</v>
      </c>
      <c r="AC20" s="85" t="str">
        <f t="shared" si="3"/>
        <v>-</v>
      </c>
      <c r="AD20" s="85" t="str">
        <f t="shared" si="3"/>
        <v>-</v>
      </c>
      <c r="AE20" s="85" t="str">
        <f t="shared" si="3"/>
        <v>-</v>
      </c>
      <c r="AF20" s="85">
        <f t="shared" si="3"/>
        <v>3</v>
      </c>
      <c r="AG20" s="85">
        <f t="shared" si="3"/>
        <v>12</v>
      </c>
      <c r="AH20" s="85" t="str">
        <f t="shared" si="3"/>
        <v>-</v>
      </c>
      <c r="AI20" s="85" t="str">
        <f t="shared" si="3"/>
        <v>-</v>
      </c>
      <c r="AJ20" s="229"/>
      <c r="AK20" s="229"/>
      <c r="AL20" s="229"/>
    </row>
    <row r="21" spans="1:38" s="62" customFormat="1" ht="28" customHeight="1" x14ac:dyDescent="0.2">
      <c r="A21" s="232" t="s">
        <v>37</v>
      </c>
      <c r="B21" s="233">
        <f t="shared" ref="B21:C24" si="4">IF(SUM(D21,F21,H21,J21,L21,N21,P21,R21,T21,P15,V21,X21,Z21,AB21,AD21,AF21,AH21)=0,"-",SUM(D21,F21,H21,J21,L21,N21,P21,R21,T21,V21,X21,Z21,AB21,AD21,AF21,AH21))</f>
        <v>4</v>
      </c>
      <c r="C21" s="233">
        <f t="shared" si="4"/>
        <v>42</v>
      </c>
      <c r="D21" s="95" t="s">
        <v>24</v>
      </c>
      <c r="E21" s="95" t="s">
        <v>24</v>
      </c>
      <c r="F21" s="95">
        <v>1</v>
      </c>
      <c r="G21" s="95">
        <v>30</v>
      </c>
      <c r="H21" s="95" t="s">
        <v>24</v>
      </c>
      <c r="I21" s="95" t="s">
        <v>24</v>
      </c>
      <c r="J21" s="95" t="s">
        <v>24</v>
      </c>
      <c r="K21" s="95" t="s">
        <v>24</v>
      </c>
      <c r="L21" s="95" t="s">
        <v>24</v>
      </c>
      <c r="M21" s="95" t="s">
        <v>24</v>
      </c>
      <c r="N21" s="95" t="s">
        <v>24</v>
      </c>
      <c r="O21" s="95" t="s">
        <v>24</v>
      </c>
      <c r="P21" s="95" t="s">
        <v>24</v>
      </c>
      <c r="Q21" s="95" t="s">
        <v>24</v>
      </c>
      <c r="R21" s="95" t="s">
        <v>24</v>
      </c>
      <c r="S21" s="95" t="s">
        <v>24</v>
      </c>
      <c r="T21" s="95" t="s">
        <v>24</v>
      </c>
      <c r="U21" s="95" t="s">
        <v>24</v>
      </c>
      <c r="V21" s="95" t="s">
        <v>24</v>
      </c>
      <c r="W21" s="95" t="s">
        <v>24</v>
      </c>
      <c r="X21" s="95" t="s">
        <v>24</v>
      </c>
      <c r="Y21" s="95" t="s">
        <v>24</v>
      </c>
      <c r="Z21" s="95" t="s">
        <v>24</v>
      </c>
      <c r="AA21" s="95" t="s">
        <v>24</v>
      </c>
      <c r="AB21" s="95" t="s">
        <v>24</v>
      </c>
      <c r="AC21" s="95" t="s">
        <v>24</v>
      </c>
      <c r="AD21" s="95" t="s">
        <v>24</v>
      </c>
      <c r="AE21" s="95" t="s">
        <v>24</v>
      </c>
      <c r="AF21" s="95">
        <v>3</v>
      </c>
      <c r="AG21" s="95">
        <v>12</v>
      </c>
      <c r="AH21" s="95" t="s">
        <v>24</v>
      </c>
      <c r="AI21" s="95" t="s">
        <v>24</v>
      </c>
      <c r="AJ21" s="229"/>
      <c r="AK21" s="229"/>
      <c r="AL21" s="229"/>
    </row>
    <row r="22" spans="1:38" s="62" customFormat="1" ht="28" customHeight="1" x14ac:dyDescent="0.2">
      <c r="A22" s="232" t="s">
        <v>38</v>
      </c>
      <c r="B22" s="233" t="str">
        <f t="shared" si="4"/>
        <v>-</v>
      </c>
      <c r="C22" s="233" t="str">
        <f t="shared" si="4"/>
        <v>-</v>
      </c>
      <c r="D22" s="95" t="s">
        <v>24</v>
      </c>
      <c r="E22" s="95" t="s">
        <v>24</v>
      </c>
      <c r="F22" s="95" t="s">
        <v>24</v>
      </c>
      <c r="G22" s="95" t="s">
        <v>24</v>
      </c>
      <c r="H22" s="95" t="s">
        <v>24</v>
      </c>
      <c r="I22" s="95" t="s">
        <v>24</v>
      </c>
      <c r="J22" s="95" t="s">
        <v>24</v>
      </c>
      <c r="K22" s="95" t="s">
        <v>24</v>
      </c>
      <c r="L22" s="95" t="s">
        <v>24</v>
      </c>
      <c r="M22" s="95" t="s">
        <v>24</v>
      </c>
      <c r="N22" s="95" t="s">
        <v>24</v>
      </c>
      <c r="O22" s="95" t="s">
        <v>24</v>
      </c>
      <c r="P22" s="95" t="s">
        <v>24</v>
      </c>
      <c r="Q22" s="95" t="s">
        <v>24</v>
      </c>
      <c r="R22" s="95" t="s">
        <v>24</v>
      </c>
      <c r="S22" s="95" t="s">
        <v>24</v>
      </c>
      <c r="T22" s="95" t="s">
        <v>24</v>
      </c>
      <c r="U22" s="95" t="s">
        <v>24</v>
      </c>
      <c r="V22" s="95" t="s">
        <v>24</v>
      </c>
      <c r="W22" s="95" t="s">
        <v>24</v>
      </c>
      <c r="X22" s="95" t="s">
        <v>24</v>
      </c>
      <c r="Y22" s="95" t="s">
        <v>24</v>
      </c>
      <c r="Z22" s="95" t="s">
        <v>24</v>
      </c>
      <c r="AA22" s="95" t="s">
        <v>24</v>
      </c>
      <c r="AB22" s="95" t="s">
        <v>24</v>
      </c>
      <c r="AC22" s="95" t="s">
        <v>24</v>
      </c>
      <c r="AD22" s="95" t="s">
        <v>24</v>
      </c>
      <c r="AE22" s="95" t="s">
        <v>24</v>
      </c>
      <c r="AF22" s="95" t="s">
        <v>24</v>
      </c>
      <c r="AG22" s="95" t="s">
        <v>24</v>
      </c>
      <c r="AH22" s="95" t="s">
        <v>24</v>
      </c>
      <c r="AI22" s="95" t="s">
        <v>24</v>
      </c>
      <c r="AJ22" s="229"/>
      <c r="AK22" s="229"/>
      <c r="AL22" s="229"/>
    </row>
    <row r="23" spans="1:38" s="62" customFormat="1" ht="28" customHeight="1" x14ac:dyDescent="0.2">
      <c r="A23" s="232" t="s">
        <v>39</v>
      </c>
      <c r="B23" s="233" t="str">
        <f t="shared" si="4"/>
        <v>-</v>
      </c>
      <c r="C23" s="233" t="str">
        <f t="shared" si="4"/>
        <v>-</v>
      </c>
      <c r="D23" s="95" t="s">
        <v>24</v>
      </c>
      <c r="E23" s="95" t="s">
        <v>24</v>
      </c>
      <c r="F23" s="95" t="s">
        <v>24</v>
      </c>
      <c r="G23" s="95" t="s">
        <v>24</v>
      </c>
      <c r="H23" s="95" t="s">
        <v>24</v>
      </c>
      <c r="I23" s="95" t="s">
        <v>24</v>
      </c>
      <c r="J23" s="95" t="s">
        <v>24</v>
      </c>
      <c r="K23" s="95" t="s">
        <v>24</v>
      </c>
      <c r="L23" s="95" t="s">
        <v>24</v>
      </c>
      <c r="M23" s="95" t="s">
        <v>24</v>
      </c>
      <c r="N23" s="95" t="s">
        <v>24</v>
      </c>
      <c r="O23" s="95" t="s">
        <v>24</v>
      </c>
      <c r="P23" s="95" t="s">
        <v>24</v>
      </c>
      <c r="Q23" s="95" t="s">
        <v>24</v>
      </c>
      <c r="R23" s="95" t="s">
        <v>24</v>
      </c>
      <c r="S23" s="95" t="s">
        <v>24</v>
      </c>
      <c r="T23" s="95" t="s">
        <v>24</v>
      </c>
      <c r="U23" s="95" t="s">
        <v>24</v>
      </c>
      <c r="V23" s="95" t="s">
        <v>24</v>
      </c>
      <c r="W23" s="95" t="s">
        <v>24</v>
      </c>
      <c r="X23" s="95" t="s">
        <v>24</v>
      </c>
      <c r="Y23" s="95" t="s">
        <v>24</v>
      </c>
      <c r="Z23" s="95" t="s">
        <v>24</v>
      </c>
      <c r="AA23" s="95" t="s">
        <v>24</v>
      </c>
      <c r="AB23" s="95" t="s">
        <v>24</v>
      </c>
      <c r="AC23" s="95" t="s">
        <v>24</v>
      </c>
      <c r="AD23" s="95" t="s">
        <v>24</v>
      </c>
      <c r="AE23" s="95" t="s">
        <v>24</v>
      </c>
      <c r="AF23" s="95" t="s">
        <v>24</v>
      </c>
      <c r="AG23" s="95" t="s">
        <v>24</v>
      </c>
      <c r="AH23" s="95" t="s">
        <v>24</v>
      </c>
      <c r="AI23" s="95" t="s">
        <v>24</v>
      </c>
      <c r="AJ23" s="229"/>
      <c r="AK23" s="229"/>
      <c r="AL23" s="229"/>
    </row>
    <row r="24" spans="1:38" s="62" customFormat="1" ht="28" customHeight="1" x14ac:dyDescent="0.2">
      <c r="A24" s="232" t="s">
        <v>40</v>
      </c>
      <c r="B24" s="233" t="str">
        <f t="shared" si="4"/>
        <v>-</v>
      </c>
      <c r="C24" s="233" t="str">
        <f t="shared" si="4"/>
        <v>-</v>
      </c>
      <c r="D24" s="95" t="s">
        <v>24</v>
      </c>
      <c r="E24" s="95" t="s">
        <v>24</v>
      </c>
      <c r="F24" s="95" t="s">
        <v>24</v>
      </c>
      <c r="G24" s="95" t="s">
        <v>24</v>
      </c>
      <c r="H24" s="95" t="s">
        <v>24</v>
      </c>
      <c r="I24" s="95" t="s">
        <v>24</v>
      </c>
      <c r="J24" s="95" t="s">
        <v>24</v>
      </c>
      <c r="K24" s="95" t="s">
        <v>24</v>
      </c>
      <c r="L24" s="95" t="s">
        <v>24</v>
      </c>
      <c r="M24" s="95" t="s">
        <v>24</v>
      </c>
      <c r="N24" s="95" t="s">
        <v>24</v>
      </c>
      <c r="O24" s="95" t="s">
        <v>24</v>
      </c>
      <c r="P24" s="95" t="s">
        <v>24</v>
      </c>
      <c r="Q24" s="95" t="s">
        <v>24</v>
      </c>
      <c r="R24" s="95" t="s">
        <v>24</v>
      </c>
      <c r="S24" s="95" t="s">
        <v>24</v>
      </c>
      <c r="T24" s="95" t="s">
        <v>24</v>
      </c>
      <c r="U24" s="95" t="s">
        <v>24</v>
      </c>
      <c r="V24" s="95" t="s">
        <v>24</v>
      </c>
      <c r="W24" s="95" t="s">
        <v>24</v>
      </c>
      <c r="X24" s="95" t="s">
        <v>24</v>
      </c>
      <c r="Y24" s="95" t="s">
        <v>24</v>
      </c>
      <c r="Z24" s="95" t="s">
        <v>24</v>
      </c>
      <c r="AA24" s="95" t="s">
        <v>24</v>
      </c>
      <c r="AB24" s="95" t="s">
        <v>24</v>
      </c>
      <c r="AC24" s="95" t="s">
        <v>24</v>
      </c>
      <c r="AD24" s="95" t="s">
        <v>24</v>
      </c>
      <c r="AE24" s="95" t="s">
        <v>24</v>
      </c>
      <c r="AF24" s="95" t="s">
        <v>24</v>
      </c>
      <c r="AG24" s="95" t="s">
        <v>24</v>
      </c>
      <c r="AH24" s="95" t="s">
        <v>24</v>
      </c>
      <c r="AI24" s="95" t="s">
        <v>24</v>
      </c>
      <c r="AJ24" s="229"/>
      <c r="AK24" s="229"/>
      <c r="AL24" s="229"/>
    </row>
    <row r="25" spans="1:38" s="239" customFormat="1" ht="30" customHeight="1" x14ac:dyDescent="0.2">
      <c r="A25" s="237" t="s">
        <v>41</v>
      </c>
      <c r="B25" s="127">
        <f>B26</f>
        <v>2</v>
      </c>
      <c r="C25" s="127">
        <f t="shared" ref="C25:AI25" si="5">C26</f>
        <v>25</v>
      </c>
      <c r="D25" s="127" t="str">
        <f t="shared" si="5"/>
        <v>-</v>
      </c>
      <c r="E25" s="127" t="str">
        <f t="shared" si="5"/>
        <v>-</v>
      </c>
      <c r="F25" s="127" t="str">
        <f t="shared" si="5"/>
        <v>-</v>
      </c>
      <c r="G25" s="127" t="str">
        <f t="shared" si="5"/>
        <v>-</v>
      </c>
      <c r="H25" s="127" t="str">
        <f t="shared" si="5"/>
        <v>-</v>
      </c>
      <c r="I25" s="127" t="str">
        <f t="shared" si="5"/>
        <v>-</v>
      </c>
      <c r="J25" s="127" t="str">
        <f t="shared" si="5"/>
        <v>-</v>
      </c>
      <c r="K25" s="127" t="str">
        <f t="shared" si="5"/>
        <v>-</v>
      </c>
      <c r="L25" s="127" t="str">
        <f t="shared" si="5"/>
        <v>-</v>
      </c>
      <c r="M25" s="127" t="str">
        <f t="shared" si="5"/>
        <v>-</v>
      </c>
      <c r="N25" s="127" t="str">
        <f t="shared" si="5"/>
        <v>-</v>
      </c>
      <c r="O25" s="127" t="str">
        <f t="shared" si="5"/>
        <v>-</v>
      </c>
      <c r="P25" s="127" t="str">
        <f t="shared" si="5"/>
        <v>-</v>
      </c>
      <c r="Q25" s="127" t="str">
        <f t="shared" si="5"/>
        <v>-</v>
      </c>
      <c r="R25" s="127" t="str">
        <f t="shared" si="5"/>
        <v>-</v>
      </c>
      <c r="S25" s="127" t="str">
        <f t="shared" si="5"/>
        <v>-</v>
      </c>
      <c r="T25" s="127" t="str">
        <f t="shared" si="5"/>
        <v>-</v>
      </c>
      <c r="U25" s="127" t="str">
        <f t="shared" si="5"/>
        <v>-</v>
      </c>
      <c r="V25" s="127" t="str">
        <f t="shared" si="5"/>
        <v>-</v>
      </c>
      <c r="W25" s="127" t="str">
        <f t="shared" si="5"/>
        <v>-</v>
      </c>
      <c r="X25" s="127" t="str">
        <f t="shared" si="5"/>
        <v>-</v>
      </c>
      <c r="Y25" s="127" t="str">
        <f t="shared" si="5"/>
        <v>-</v>
      </c>
      <c r="Z25" s="127">
        <f t="shared" si="5"/>
        <v>1</v>
      </c>
      <c r="AA25" s="127">
        <f t="shared" si="5"/>
        <v>14</v>
      </c>
      <c r="AB25" s="127" t="str">
        <f t="shared" si="5"/>
        <v>-</v>
      </c>
      <c r="AC25" s="127" t="str">
        <f t="shared" si="5"/>
        <v>-</v>
      </c>
      <c r="AD25" s="127">
        <f t="shared" si="5"/>
        <v>1</v>
      </c>
      <c r="AE25" s="127">
        <f t="shared" si="5"/>
        <v>11</v>
      </c>
      <c r="AF25" s="127" t="str">
        <f t="shared" si="5"/>
        <v>-</v>
      </c>
      <c r="AG25" s="127" t="str">
        <f t="shared" si="5"/>
        <v>-</v>
      </c>
      <c r="AH25" s="127" t="str">
        <f t="shared" si="5"/>
        <v>-</v>
      </c>
      <c r="AI25" s="127" t="str">
        <f t="shared" si="5"/>
        <v>-</v>
      </c>
      <c r="AJ25" s="238"/>
      <c r="AK25" s="238"/>
      <c r="AL25" s="238"/>
    </row>
    <row r="26" spans="1:38" s="62" customFormat="1" ht="28" customHeight="1" x14ac:dyDescent="0.2">
      <c r="A26" s="230" t="s">
        <v>79</v>
      </c>
      <c r="B26" s="240">
        <v>2</v>
      </c>
      <c r="C26" s="240">
        <v>25</v>
      </c>
      <c r="D26" s="149" t="s">
        <v>27</v>
      </c>
      <c r="E26" s="149" t="s">
        <v>27</v>
      </c>
      <c r="F26" s="149" t="s">
        <v>27</v>
      </c>
      <c r="G26" s="149" t="s">
        <v>27</v>
      </c>
      <c r="H26" s="149" t="s">
        <v>27</v>
      </c>
      <c r="I26" s="149" t="s">
        <v>27</v>
      </c>
      <c r="J26" s="149" t="s">
        <v>27</v>
      </c>
      <c r="K26" s="149" t="s">
        <v>27</v>
      </c>
      <c r="L26" s="149" t="s">
        <v>27</v>
      </c>
      <c r="M26" s="149" t="s">
        <v>27</v>
      </c>
      <c r="N26" s="149" t="s">
        <v>27</v>
      </c>
      <c r="O26" s="149" t="s">
        <v>27</v>
      </c>
      <c r="P26" s="149" t="s">
        <v>27</v>
      </c>
      <c r="Q26" s="149" t="s">
        <v>27</v>
      </c>
      <c r="R26" s="149" t="s">
        <v>27</v>
      </c>
      <c r="S26" s="149" t="s">
        <v>27</v>
      </c>
      <c r="T26" s="149" t="s">
        <v>27</v>
      </c>
      <c r="U26" s="149" t="s">
        <v>27</v>
      </c>
      <c r="V26" s="149" t="s">
        <v>27</v>
      </c>
      <c r="W26" s="149" t="s">
        <v>27</v>
      </c>
      <c r="X26" s="149" t="s">
        <v>27</v>
      </c>
      <c r="Y26" s="149" t="s">
        <v>27</v>
      </c>
      <c r="Z26" s="149">
        <v>1</v>
      </c>
      <c r="AA26" s="149">
        <v>14</v>
      </c>
      <c r="AB26" s="149" t="s">
        <v>27</v>
      </c>
      <c r="AC26" s="149" t="s">
        <v>27</v>
      </c>
      <c r="AD26" s="149">
        <v>1</v>
      </c>
      <c r="AE26" s="149">
        <v>11</v>
      </c>
      <c r="AF26" s="149" t="s">
        <v>27</v>
      </c>
      <c r="AG26" s="149" t="s">
        <v>27</v>
      </c>
      <c r="AH26" s="149" t="s">
        <v>27</v>
      </c>
      <c r="AI26" s="149" t="s">
        <v>27</v>
      </c>
      <c r="AJ26" s="229"/>
      <c r="AK26" s="229"/>
      <c r="AL26" s="229"/>
    </row>
    <row r="27" spans="1:38" s="62" customFormat="1" ht="28" customHeight="1" x14ac:dyDescent="0.2">
      <c r="A27" s="232" t="s">
        <v>80</v>
      </c>
      <c r="B27" s="161" t="s">
        <v>27</v>
      </c>
      <c r="C27" s="161" t="s">
        <v>27</v>
      </c>
      <c r="D27" s="159" t="s">
        <v>27</v>
      </c>
      <c r="E27" s="159" t="s">
        <v>27</v>
      </c>
      <c r="F27" s="159" t="s">
        <v>27</v>
      </c>
      <c r="G27" s="159" t="s">
        <v>27</v>
      </c>
      <c r="H27" s="159" t="s">
        <v>27</v>
      </c>
      <c r="I27" s="159" t="s">
        <v>27</v>
      </c>
      <c r="J27" s="159" t="s">
        <v>27</v>
      </c>
      <c r="K27" s="159" t="s">
        <v>27</v>
      </c>
      <c r="L27" s="159" t="s">
        <v>27</v>
      </c>
      <c r="M27" s="159" t="s">
        <v>27</v>
      </c>
      <c r="N27" s="159" t="s">
        <v>27</v>
      </c>
      <c r="O27" s="159" t="s">
        <v>27</v>
      </c>
      <c r="P27" s="159" t="s">
        <v>27</v>
      </c>
      <c r="Q27" s="159" t="s">
        <v>27</v>
      </c>
      <c r="R27" s="159" t="s">
        <v>27</v>
      </c>
      <c r="S27" s="159" t="s">
        <v>27</v>
      </c>
      <c r="T27" s="159" t="s">
        <v>27</v>
      </c>
      <c r="U27" s="159" t="s">
        <v>27</v>
      </c>
      <c r="V27" s="159" t="s">
        <v>27</v>
      </c>
      <c r="W27" s="159" t="s">
        <v>27</v>
      </c>
      <c r="X27" s="159" t="s">
        <v>27</v>
      </c>
      <c r="Y27" s="159" t="s">
        <v>27</v>
      </c>
      <c r="Z27" s="159" t="s">
        <v>27</v>
      </c>
      <c r="AA27" s="159" t="s">
        <v>27</v>
      </c>
      <c r="AB27" s="159" t="s">
        <v>27</v>
      </c>
      <c r="AC27" s="159" t="s">
        <v>27</v>
      </c>
      <c r="AD27" s="159" t="s">
        <v>27</v>
      </c>
      <c r="AE27" s="159" t="s">
        <v>27</v>
      </c>
      <c r="AF27" s="159" t="s">
        <v>27</v>
      </c>
      <c r="AG27" s="159" t="s">
        <v>27</v>
      </c>
      <c r="AH27" s="159" t="s">
        <v>27</v>
      </c>
      <c r="AI27" s="159" t="s">
        <v>27</v>
      </c>
      <c r="AJ27" s="229"/>
      <c r="AK27" s="229"/>
      <c r="AL27" s="229"/>
    </row>
    <row r="28" spans="1:38" s="62" customFormat="1" ht="28" customHeight="1" x14ac:dyDescent="0.2">
      <c r="A28" s="232" t="s">
        <v>81</v>
      </c>
      <c r="B28" s="161" t="s">
        <v>27</v>
      </c>
      <c r="C28" s="161" t="s">
        <v>27</v>
      </c>
      <c r="D28" s="159" t="s">
        <v>27</v>
      </c>
      <c r="E28" s="159" t="s">
        <v>27</v>
      </c>
      <c r="F28" s="159" t="s">
        <v>27</v>
      </c>
      <c r="G28" s="159" t="s">
        <v>27</v>
      </c>
      <c r="H28" s="159" t="s">
        <v>27</v>
      </c>
      <c r="I28" s="159" t="s">
        <v>27</v>
      </c>
      <c r="J28" s="159" t="s">
        <v>27</v>
      </c>
      <c r="K28" s="159" t="s">
        <v>27</v>
      </c>
      <c r="L28" s="159" t="s">
        <v>27</v>
      </c>
      <c r="M28" s="159" t="s">
        <v>27</v>
      </c>
      <c r="N28" s="159" t="s">
        <v>27</v>
      </c>
      <c r="O28" s="159" t="s">
        <v>27</v>
      </c>
      <c r="P28" s="159" t="s">
        <v>27</v>
      </c>
      <c r="Q28" s="159" t="s">
        <v>27</v>
      </c>
      <c r="R28" s="159" t="s">
        <v>27</v>
      </c>
      <c r="S28" s="159" t="s">
        <v>27</v>
      </c>
      <c r="T28" s="159" t="s">
        <v>27</v>
      </c>
      <c r="U28" s="159" t="s">
        <v>27</v>
      </c>
      <c r="V28" s="159" t="s">
        <v>27</v>
      </c>
      <c r="W28" s="159" t="s">
        <v>27</v>
      </c>
      <c r="X28" s="159" t="s">
        <v>27</v>
      </c>
      <c r="Y28" s="159" t="s">
        <v>27</v>
      </c>
      <c r="Z28" s="159" t="s">
        <v>27</v>
      </c>
      <c r="AA28" s="159" t="s">
        <v>27</v>
      </c>
      <c r="AB28" s="159" t="s">
        <v>27</v>
      </c>
      <c r="AC28" s="159" t="s">
        <v>27</v>
      </c>
      <c r="AD28" s="159" t="s">
        <v>27</v>
      </c>
      <c r="AE28" s="159" t="s">
        <v>27</v>
      </c>
      <c r="AF28" s="159" t="s">
        <v>27</v>
      </c>
      <c r="AG28" s="159" t="s">
        <v>27</v>
      </c>
      <c r="AH28" s="159" t="s">
        <v>27</v>
      </c>
      <c r="AI28" s="159" t="s">
        <v>27</v>
      </c>
      <c r="AJ28" s="229"/>
      <c r="AK28" s="229"/>
      <c r="AL28" s="229"/>
    </row>
    <row r="29" spans="1:38" s="62" customFormat="1" ht="28" customHeight="1" x14ac:dyDescent="0.2">
      <c r="A29" s="232" t="s">
        <v>82</v>
      </c>
      <c r="B29" s="161">
        <v>1</v>
      </c>
      <c r="C29" s="161">
        <v>11</v>
      </c>
      <c r="D29" s="159" t="s">
        <v>27</v>
      </c>
      <c r="E29" s="159" t="s">
        <v>27</v>
      </c>
      <c r="F29" s="159" t="s">
        <v>27</v>
      </c>
      <c r="G29" s="159" t="s">
        <v>27</v>
      </c>
      <c r="H29" s="159" t="s">
        <v>27</v>
      </c>
      <c r="I29" s="159" t="s">
        <v>27</v>
      </c>
      <c r="J29" s="159" t="s">
        <v>27</v>
      </c>
      <c r="K29" s="159" t="s">
        <v>27</v>
      </c>
      <c r="L29" s="159" t="s">
        <v>27</v>
      </c>
      <c r="M29" s="159" t="s">
        <v>27</v>
      </c>
      <c r="N29" s="159" t="s">
        <v>27</v>
      </c>
      <c r="O29" s="159" t="s">
        <v>27</v>
      </c>
      <c r="P29" s="159" t="s">
        <v>27</v>
      </c>
      <c r="Q29" s="159" t="s">
        <v>27</v>
      </c>
      <c r="R29" s="159" t="s">
        <v>27</v>
      </c>
      <c r="S29" s="159" t="s">
        <v>27</v>
      </c>
      <c r="T29" s="159" t="s">
        <v>27</v>
      </c>
      <c r="U29" s="159" t="s">
        <v>27</v>
      </c>
      <c r="V29" s="159" t="s">
        <v>27</v>
      </c>
      <c r="W29" s="159" t="s">
        <v>27</v>
      </c>
      <c r="X29" s="159" t="s">
        <v>27</v>
      </c>
      <c r="Y29" s="159" t="s">
        <v>27</v>
      </c>
      <c r="Z29" s="159" t="s">
        <v>27</v>
      </c>
      <c r="AA29" s="159" t="s">
        <v>27</v>
      </c>
      <c r="AB29" s="159" t="s">
        <v>27</v>
      </c>
      <c r="AC29" s="159" t="s">
        <v>27</v>
      </c>
      <c r="AD29" s="159">
        <v>1</v>
      </c>
      <c r="AE29" s="159">
        <v>11</v>
      </c>
      <c r="AF29" s="159" t="s">
        <v>27</v>
      </c>
      <c r="AG29" s="159" t="s">
        <v>27</v>
      </c>
      <c r="AH29" s="159" t="s">
        <v>27</v>
      </c>
      <c r="AI29" s="159" t="s">
        <v>27</v>
      </c>
      <c r="AJ29" s="229"/>
      <c r="AK29" s="229"/>
      <c r="AL29" s="229"/>
    </row>
    <row r="30" spans="1:38" s="62" customFormat="1" ht="28" customHeight="1" x14ac:dyDescent="0.2">
      <c r="A30" s="232" t="s">
        <v>83</v>
      </c>
      <c r="B30" s="161" t="s">
        <v>27</v>
      </c>
      <c r="C30" s="161" t="s">
        <v>27</v>
      </c>
      <c r="D30" s="159" t="s">
        <v>27</v>
      </c>
      <c r="E30" s="159" t="s">
        <v>27</v>
      </c>
      <c r="F30" s="159" t="s">
        <v>27</v>
      </c>
      <c r="G30" s="159" t="s">
        <v>27</v>
      </c>
      <c r="H30" s="159" t="s">
        <v>27</v>
      </c>
      <c r="I30" s="159" t="s">
        <v>27</v>
      </c>
      <c r="J30" s="159" t="s">
        <v>27</v>
      </c>
      <c r="K30" s="159" t="s">
        <v>27</v>
      </c>
      <c r="L30" s="159" t="s">
        <v>27</v>
      </c>
      <c r="M30" s="159" t="s">
        <v>27</v>
      </c>
      <c r="N30" s="159" t="s">
        <v>27</v>
      </c>
      <c r="O30" s="159" t="s">
        <v>27</v>
      </c>
      <c r="P30" s="159" t="s">
        <v>27</v>
      </c>
      <c r="Q30" s="159" t="s">
        <v>27</v>
      </c>
      <c r="R30" s="159" t="s">
        <v>27</v>
      </c>
      <c r="S30" s="159" t="s">
        <v>27</v>
      </c>
      <c r="T30" s="159" t="s">
        <v>27</v>
      </c>
      <c r="U30" s="159" t="s">
        <v>27</v>
      </c>
      <c r="V30" s="159" t="s">
        <v>27</v>
      </c>
      <c r="W30" s="159" t="s">
        <v>27</v>
      </c>
      <c r="X30" s="159" t="s">
        <v>27</v>
      </c>
      <c r="Y30" s="159" t="s">
        <v>27</v>
      </c>
      <c r="Z30" s="159" t="s">
        <v>27</v>
      </c>
      <c r="AA30" s="159" t="s">
        <v>27</v>
      </c>
      <c r="AB30" s="159" t="s">
        <v>27</v>
      </c>
      <c r="AC30" s="159" t="s">
        <v>27</v>
      </c>
      <c r="AD30" s="159" t="s">
        <v>27</v>
      </c>
      <c r="AE30" s="159" t="s">
        <v>27</v>
      </c>
      <c r="AF30" s="159" t="s">
        <v>27</v>
      </c>
      <c r="AG30" s="159" t="s">
        <v>27</v>
      </c>
      <c r="AH30" s="159" t="s">
        <v>27</v>
      </c>
      <c r="AI30" s="159" t="s">
        <v>27</v>
      </c>
      <c r="AJ30" s="229"/>
      <c r="AK30" s="229"/>
      <c r="AL30" s="229"/>
    </row>
    <row r="31" spans="1:38" s="62" customFormat="1" ht="28" customHeight="1" x14ac:dyDescent="0.2">
      <c r="A31" s="232" t="s">
        <v>84</v>
      </c>
      <c r="B31" s="161" t="s">
        <v>27</v>
      </c>
      <c r="C31" s="161" t="s">
        <v>27</v>
      </c>
      <c r="D31" s="159" t="s">
        <v>27</v>
      </c>
      <c r="E31" s="159" t="s">
        <v>27</v>
      </c>
      <c r="F31" s="159" t="s">
        <v>27</v>
      </c>
      <c r="G31" s="159" t="s">
        <v>27</v>
      </c>
      <c r="H31" s="159" t="s">
        <v>27</v>
      </c>
      <c r="I31" s="159" t="s">
        <v>27</v>
      </c>
      <c r="J31" s="159" t="s">
        <v>27</v>
      </c>
      <c r="K31" s="159" t="s">
        <v>27</v>
      </c>
      <c r="L31" s="159" t="s">
        <v>27</v>
      </c>
      <c r="M31" s="159" t="s">
        <v>27</v>
      </c>
      <c r="N31" s="159" t="s">
        <v>27</v>
      </c>
      <c r="O31" s="159" t="s">
        <v>27</v>
      </c>
      <c r="P31" s="159" t="s">
        <v>27</v>
      </c>
      <c r="Q31" s="159" t="s">
        <v>27</v>
      </c>
      <c r="R31" s="159" t="s">
        <v>27</v>
      </c>
      <c r="S31" s="159" t="s">
        <v>27</v>
      </c>
      <c r="T31" s="159" t="s">
        <v>27</v>
      </c>
      <c r="U31" s="159" t="s">
        <v>27</v>
      </c>
      <c r="V31" s="159" t="s">
        <v>27</v>
      </c>
      <c r="W31" s="159" t="s">
        <v>27</v>
      </c>
      <c r="X31" s="159" t="s">
        <v>27</v>
      </c>
      <c r="Y31" s="159" t="s">
        <v>27</v>
      </c>
      <c r="Z31" s="159" t="s">
        <v>27</v>
      </c>
      <c r="AA31" s="159" t="s">
        <v>27</v>
      </c>
      <c r="AB31" s="159" t="s">
        <v>27</v>
      </c>
      <c r="AC31" s="159" t="s">
        <v>27</v>
      </c>
      <c r="AD31" s="159" t="s">
        <v>27</v>
      </c>
      <c r="AE31" s="159" t="s">
        <v>27</v>
      </c>
      <c r="AF31" s="159" t="s">
        <v>27</v>
      </c>
      <c r="AG31" s="159" t="s">
        <v>27</v>
      </c>
      <c r="AH31" s="159" t="s">
        <v>27</v>
      </c>
      <c r="AI31" s="159" t="s">
        <v>27</v>
      </c>
      <c r="AJ31" s="229"/>
      <c r="AK31" s="229"/>
      <c r="AL31" s="229"/>
    </row>
    <row r="32" spans="1:38" s="6" customFormat="1" ht="20.149999999999999" customHeight="1" x14ac:dyDescent="0.5">
      <c r="A32" s="241" t="s">
        <v>85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</row>
    <row r="33" spans="1:35" s="6" customFormat="1" ht="20.149999999999999" customHeight="1" x14ac:dyDescent="0.5">
      <c r="A33" s="241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</row>
    <row r="34" spans="1:35" s="6" customFormat="1" ht="20.149999999999999" customHeight="1" x14ac:dyDescent="0.5">
      <c r="A34" s="241" t="s">
        <v>86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</row>
    <row r="35" spans="1:35" s="6" customFormat="1" ht="20.149999999999999" customHeight="1" x14ac:dyDescent="0.5">
      <c r="A35" s="243" t="s">
        <v>87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</row>
    <row r="36" spans="1:35" s="6" customFormat="1" ht="20.149999999999999" customHeight="1" x14ac:dyDescent="0.5">
      <c r="A36" s="243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</row>
    <row r="37" spans="1:35" s="6" customFormat="1" ht="14" x14ac:dyDescent="0.3">
      <c r="A37" s="245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</row>
    <row r="38" spans="1:35" s="6" customFormat="1" ht="14" x14ac:dyDescent="0.3">
      <c r="A38" s="245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</row>
    <row r="39" spans="1:35" s="6" customFormat="1" ht="14" x14ac:dyDescent="0.3">
      <c r="A39" s="245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</row>
    <row r="40" spans="1:35" s="6" customFormat="1" ht="14" x14ac:dyDescent="0.3">
      <c r="A40" s="247"/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</row>
    <row r="41" spans="1:35" s="6" customFormat="1" ht="14" x14ac:dyDescent="0.3">
      <c r="A41" s="247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</row>
    <row r="42" spans="1:35" x14ac:dyDescent="0.2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</row>
    <row r="43" spans="1:35" x14ac:dyDescent="0.25">
      <c r="A43" s="248"/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</row>
    <row r="44" spans="1:35" x14ac:dyDescent="0.25">
      <c r="A44" s="248"/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</row>
    <row r="45" spans="1:35" x14ac:dyDescent="0.25">
      <c r="A45" s="248"/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</row>
    <row r="46" spans="1:35" x14ac:dyDescent="0.25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</row>
    <row r="47" spans="1:35" x14ac:dyDescent="0.25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</row>
    <row r="48" spans="1:35" x14ac:dyDescent="0.25">
      <c r="A48" s="248"/>
      <c r="B48" s="249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</row>
    <row r="49" spans="1:35" x14ac:dyDescent="0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</row>
    <row r="50" spans="1:35" x14ac:dyDescent="0.25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</row>
    <row r="51" spans="1:35" x14ac:dyDescent="0.25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</row>
    <row r="52" spans="1:35" x14ac:dyDescent="0.2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</row>
    <row r="53" spans="1:35" x14ac:dyDescent="0.25">
      <c r="A53" s="248"/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</row>
  </sheetData>
  <mergeCells count="20">
    <mergeCell ref="R3:S4"/>
    <mergeCell ref="T3:U4"/>
    <mergeCell ref="V3:W4"/>
    <mergeCell ref="X3:Y4"/>
    <mergeCell ref="Z3:AI3"/>
    <mergeCell ref="Z4:AA4"/>
    <mergeCell ref="AB4:AC4"/>
    <mergeCell ref="AD4:AE4"/>
    <mergeCell ref="AF4:AG4"/>
    <mergeCell ref="AH4:AI4"/>
    <mergeCell ref="AG1:AI1"/>
    <mergeCell ref="B2:AI2"/>
    <mergeCell ref="B3:C4"/>
    <mergeCell ref="D3:E4"/>
    <mergeCell ref="F3:G4"/>
    <mergeCell ref="H3:I4"/>
    <mergeCell ref="J3:K4"/>
    <mergeCell ref="L3:M4"/>
    <mergeCell ref="N3:O4"/>
    <mergeCell ref="P3:Q4"/>
  </mergeCells>
  <phoneticPr fontId="4"/>
  <pageMargins left="0.78740157480314965" right="0.78740157480314965" top="0.78740157480314965" bottom="0.78740157480314965" header="0" footer="0"/>
  <pageSetup paperSize="9" scale="61" pageOrder="overThenDown" orientation="landscape" r:id="rId1"/>
  <headerFooter alignWithMargins="0"/>
  <rowBreaks count="6" manualBreakCount="6">
    <brk id="238" min="18704" max="240" man="1"/>
    <brk id="243" min="24312" max="244" man="1"/>
    <brk id="247" min="8024" max="248" man="1"/>
    <brk id="36828" min="237" max="60636" man="1"/>
    <brk id="41812" min="225" max="108" man="1"/>
    <brk id="47720" min="245" max="124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54"/>
  <sheetViews>
    <sheetView showGridLines="0" showOutlineSymbols="0" view="pageBreakPreview" zoomScale="80" zoomScaleNormal="50" zoomScaleSheetLayoutView="80" workbookViewId="0">
      <pane xSplit="1" ySplit="8" topLeftCell="B9" activePane="bottomRight" state="frozen"/>
      <selection activeCell="S7" sqref="S7"/>
      <selection pane="topRight" activeCell="S7" sqref="S7"/>
      <selection pane="bottomLeft" activeCell="S7" sqref="S7"/>
      <selection pane="bottomRight" activeCell="S7" sqref="S7"/>
    </sheetView>
  </sheetViews>
  <sheetFormatPr defaultColWidth="9" defaultRowHeight="11.5" x14ac:dyDescent="0.25"/>
  <cols>
    <col min="1" max="1" width="16.453125" style="250" customWidth="1"/>
    <col min="2" max="2" width="5.6328125" style="174" customWidth="1"/>
    <col min="3" max="3" width="5.90625" style="174" customWidth="1"/>
    <col min="4" max="4" width="5.26953125" style="174" customWidth="1"/>
    <col min="5" max="5" width="5.90625" style="174" customWidth="1"/>
    <col min="6" max="6" width="5.6328125" style="174" customWidth="1"/>
    <col min="7" max="7" width="5.90625" style="174" customWidth="1"/>
    <col min="8" max="8" width="5.6328125" style="174" customWidth="1"/>
    <col min="9" max="9" width="5.90625" style="174" customWidth="1"/>
    <col min="10" max="10" width="5.08984375" style="174" customWidth="1"/>
    <col min="11" max="11" width="5.90625" style="174" customWidth="1"/>
    <col min="12" max="12" width="5" style="174" customWidth="1"/>
    <col min="13" max="13" width="5.90625" style="174" customWidth="1"/>
    <col min="14" max="15" width="6.08984375" style="174" customWidth="1"/>
    <col min="16" max="17" width="6" style="174" customWidth="1"/>
    <col min="18" max="18" width="5.453125" style="174" customWidth="1"/>
    <col min="19" max="19" width="7.26953125" style="174" customWidth="1"/>
    <col min="20" max="23" width="6.08984375" style="174" customWidth="1"/>
    <col min="24" max="24" width="5.6328125" style="174" customWidth="1"/>
    <col min="25" max="25" width="6.26953125" style="174" customWidth="1"/>
    <col min="26" max="26" width="5.6328125" style="174" customWidth="1"/>
    <col min="27" max="35" width="6.26953125" style="174" customWidth="1"/>
    <col min="36" max="16384" width="9" style="174"/>
  </cols>
  <sheetData>
    <row r="1" spans="1:38" s="186" customFormat="1" ht="13.5" customHeight="1" x14ac:dyDescent="0.5">
      <c r="A1" s="179" t="s">
        <v>88</v>
      </c>
      <c r="B1" s="180"/>
      <c r="C1" s="181"/>
      <c r="D1" s="181"/>
      <c r="E1" s="181"/>
      <c r="F1" s="182"/>
      <c r="G1" s="182"/>
      <c r="H1" s="183"/>
      <c r="I1" s="183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0"/>
      <c r="AE1" s="180"/>
      <c r="AF1" s="251"/>
      <c r="AG1" s="185" t="s">
        <v>1</v>
      </c>
      <c r="AH1" s="185"/>
      <c r="AI1" s="185"/>
    </row>
    <row r="2" spans="1:38" s="6" customFormat="1" ht="16.5" customHeight="1" x14ac:dyDescent="0.5">
      <c r="A2" s="187"/>
      <c r="B2" s="188" t="s">
        <v>89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252"/>
    </row>
    <row r="3" spans="1:38" s="186" customFormat="1" ht="16.5" customHeight="1" x14ac:dyDescent="0.5">
      <c r="A3" s="192"/>
      <c r="B3" s="193" t="s">
        <v>53</v>
      </c>
      <c r="C3" s="194"/>
      <c r="D3" s="253" t="s">
        <v>54</v>
      </c>
      <c r="E3" s="254"/>
      <c r="F3" s="253" t="s">
        <v>55</v>
      </c>
      <c r="G3" s="254"/>
      <c r="H3" s="253" t="s">
        <v>56</v>
      </c>
      <c r="I3" s="254"/>
      <c r="J3" s="255" t="s">
        <v>57</v>
      </c>
      <c r="K3" s="254"/>
      <c r="L3" s="255" t="s">
        <v>58</v>
      </c>
      <c r="M3" s="254"/>
      <c r="N3" s="253" t="s">
        <v>59</v>
      </c>
      <c r="O3" s="254"/>
      <c r="P3" s="256" t="s">
        <v>90</v>
      </c>
      <c r="Q3" s="257"/>
      <c r="R3" s="258" t="s">
        <v>91</v>
      </c>
      <c r="S3" s="259"/>
      <c r="T3" s="253" t="s">
        <v>62</v>
      </c>
      <c r="U3" s="254"/>
      <c r="V3" s="260" t="s">
        <v>63</v>
      </c>
      <c r="W3" s="202"/>
      <c r="X3" s="253" t="s">
        <v>64</v>
      </c>
      <c r="Y3" s="254"/>
      <c r="Z3" s="203" t="s">
        <v>65</v>
      </c>
      <c r="AA3" s="204"/>
      <c r="AB3" s="204"/>
      <c r="AC3" s="204"/>
      <c r="AD3" s="204"/>
      <c r="AE3" s="204"/>
      <c r="AF3" s="204"/>
      <c r="AG3" s="204"/>
      <c r="AH3" s="204"/>
      <c r="AI3" s="205"/>
    </row>
    <row r="4" spans="1:38" s="186" customFormat="1" ht="16.5" customHeight="1" x14ac:dyDescent="0.5">
      <c r="A4" s="192"/>
      <c r="B4" s="261"/>
      <c r="C4" s="26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7"/>
      <c r="Q4" s="257"/>
      <c r="R4" s="259"/>
      <c r="S4" s="259"/>
      <c r="T4" s="254"/>
      <c r="U4" s="254"/>
      <c r="V4" s="217"/>
      <c r="W4" s="218"/>
      <c r="X4" s="254"/>
      <c r="Y4" s="254"/>
      <c r="Z4" s="195" t="s">
        <v>92</v>
      </c>
      <c r="AA4" s="219"/>
      <c r="AB4" s="263" t="s">
        <v>67</v>
      </c>
      <c r="AC4" s="264"/>
      <c r="AD4" s="193" t="s">
        <v>68</v>
      </c>
      <c r="AE4" s="264"/>
      <c r="AF4" s="193" t="s">
        <v>69</v>
      </c>
      <c r="AG4" s="265"/>
      <c r="AH4" s="263" t="s">
        <v>8</v>
      </c>
      <c r="AI4" s="265"/>
      <c r="AJ4" s="220"/>
      <c r="AK4" s="207"/>
      <c r="AL4" s="207"/>
    </row>
    <row r="5" spans="1:38" s="186" customFormat="1" ht="16.5" customHeight="1" x14ac:dyDescent="0.5">
      <c r="A5" s="208"/>
      <c r="B5" s="209"/>
      <c r="C5" s="210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7"/>
      <c r="Q5" s="257"/>
      <c r="R5" s="259"/>
      <c r="S5" s="259"/>
      <c r="T5" s="254"/>
      <c r="U5" s="254"/>
      <c r="V5" s="266"/>
      <c r="W5" s="267"/>
      <c r="X5" s="254"/>
      <c r="Y5" s="254"/>
      <c r="Z5" s="268"/>
      <c r="AA5" s="269"/>
      <c r="AB5" s="270"/>
      <c r="AC5" s="270"/>
      <c r="AD5" s="211"/>
      <c r="AE5" s="270"/>
      <c r="AF5" s="211"/>
      <c r="AG5" s="212"/>
      <c r="AH5" s="270"/>
      <c r="AI5" s="212"/>
      <c r="AJ5" s="220"/>
      <c r="AK5" s="220"/>
      <c r="AL5" s="207"/>
    </row>
    <row r="6" spans="1:38" s="186" customFormat="1" ht="15.75" customHeight="1" x14ac:dyDescent="0.5">
      <c r="A6" s="208"/>
      <c r="B6" s="221" t="s">
        <v>70</v>
      </c>
      <c r="C6" s="221" t="s">
        <v>71</v>
      </c>
      <c r="D6" s="221" t="s">
        <v>70</v>
      </c>
      <c r="E6" s="221" t="s">
        <v>71</v>
      </c>
      <c r="F6" s="221" t="s">
        <v>70</v>
      </c>
      <c r="G6" s="221" t="s">
        <v>71</v>
      </c>
      <c r="H6" s="221" t="s">
        <v>70</v>
      </c>
      <c r="I6" s="221" t="s">
        <v>71</v>
      </c>
      <c r="J6" s="221" t="s">
        <v>70</v>
      </c>
      <c r="K6" s="221" t="s">
        <v>71</v>
      </c>
      <c r="L6" s="221" t="s">
        <v>70</v>
      </c>
      <c r="M6" s="221" t="s">
        <v>71</v>
      </c>
      <c r="N6" s="221" t="s">
        <v>70</v>
      </c>
      <c r="O6" s="221" t="s">
        <v>71</v>
      </c>
      <c r="P6" s="221" t="s">
        <v>70</v>
      </c>
      <c r="Q6" s="221" t="s">
        <v>71</v>
      </c>
      <c r="R6" s="221" t="s">
        <v>70</v>
      </c>
      <c r="S6" s="221" t="s">
        <v>71</v>
      </c>
      <c r="T6" s="221" t="s">
        <v>70</v>
      </c>
      <c r="U6" s="221" t="s">
        <v>71</v>
      </c>
      <c r="V6" s="221" t="s">
        <v>93</v>
      </c>
      <c r="W6" s="221" t="s">
        <v>94</v>
      </c>
      <c r="X6" s="221" t="s">
        <v>70</v>
      </c>
      <c r="Y6" s="221" t="s">
        <v>71</v>
      </c>
      <c r="Z6" s="221" t="s">
        <v>70</v>
      </c>
      <c r="AA6" s="221" t="s">
        <v>71</v>
      </c>
      <c r="AB6" s="221" t="s">
        <v>70</v>
      </c>
      <c r="AC6" s="221" t="s">
        <v>71</v>
      </c>
      <c r="AD6" s="221" t="s">
        <v>70</v>
      </c>
      <c r="AE6" s="221" t="s">
        <v>71</v>
      </c>
      <c r="AF6" s="221" t="s">
        <v>70</v>
      </c>
      <c r="AG6" s="221" t="s">
        <v>71</v>
      </c>
      <c r="AH6" s="221" t="s">
        <v>70</v>
      </c>
      <c r="AI6" s="221" t="s">
        <v>71</v>
      </c>
      <c r="AJ6" s="220"/>
      <c r="AK6" s="220"/>
      <c r="AL6" s="207"/>
    </row>
    <row r="7" spans="1:38" s="274" customFormat="1" ht="13.5" customHeight="1" x14ac:dyDescent="0.5">
      <c r="A7" s="271" t="s">
        <v>72</v>
      </c>
      <c r="B7" s="52">
        <v>2676</v>
      </c>
      <c r="C7" s="52">
        <v>14519</v>
      </c>
      <c r="D7" s="224">
        <v>66</v>
      </c>
      <c r="E7" s="224">
        <v>70</v>
      </c>
      <c r="F7" s="224">
        <v>1562</v>
      </c>
      <c r="G7" s="224">
        <v>13103</v>
      </c>
      <c r="H7" s="224">
        <v>6</v>
      </c>
      <c r="I7" s="224">
        <v>6</v>
      </c>
      <c r="J7" s="52">
        <v>0</v>
      </c>
      <c r="K7" s="52">
        <v>0</v>
      </c>
      <c r="L7" s="52">
        <v>46</v>
      </c>
      <c r="M7" s="52">
        <v>58</v>
      </c>
      <c r="N7" s="52">
        <v>8</v>
      </c>
      <c r="O7" s="224">
        <v>12</v>
      </c>
      <c r="P7" s="52">
        <v>150</v>
      </c>
      <c r="Q7" s="224">
        <v>150</v>
      </c>
      <c r="R7" s="224">
        <v>569</v>
      </c>
      <c r="S7" s="224">
        <v>569</v>
      </c>
      <c r="T7" s="224">
        <v>165</v>
      </c>
      <c r="U7" s="224">
        <v>293</v>
      </c>
      <c r="V7" s="224">
        <v>2</v>
      </c>
      <c r="W7" s="224">
        <v>2</v>
      </c>
      <c r="X7" s="224">
        <v>14</v>
      </c>
      <c r="Y7" s="224">
        <v>21</v>
      </c>
      <c r="Z7" s="224">
        <v>21</v>
      </c>
      <c r="AA7" s="224">
        <v>22</v>
      </c>
      <c r="AB7" s="224">
        <v>0</v>
      </c>
      <c r="AC7" s="224">
        <v>0</v>
      </c>
      <c r="AD7" s="224">
        <v>11</v>
      </c>
      <c r="AE7" s="224">
        <v>89</v>
      </c>
      <c r="AF7" s="224">
        <v>54</v>
      </c>
      <c r="AG7" s="224">
        <v>120</v>
      </c>
      <c r="AH7" s="52">
        <v>4</v>
      </c>
      <c r="AI7" s="52">
        <v>6</v>
      </c>
      <c r="AJ7" s="272"/>
      <c r="AK7" s="273"/>
      <c r="AL7" s="273"/>
    </row>
    <row r="8" spans="1:38" s="62" customFormat="1" ht="30" customHeight="1" x14ac:dyDescent="0.2">
      <c r="A8" s="275" t="s">
        <v>95</v>
      </c>
      <c r="B8" s="60">
        <f>IF(SUM(D8,F8,H8,J8,L8,N8,,P8,R8,T8,V8,X8,Z8,AB8,AD8,AF8)=0,"-",SUM(D8,F8,H8,J8,L8,N8,P8,R8,T8,T8,X8,Z8,AB8,AD8,AF8))</f>
        <v>554</v>
      </c>
      <c r="C8" s="60">
        <f>IF(SUM(E8,G8,I8,K8,M8,O8,,Q8,S8,U8,W8,Y8,AA8,AC8,AE8,AG8)=0,"-",SUM(E8,G8,I8,K8,M8,O8,Q8,S8,U8,U8,Y8,AA8,AC8,AE8,AG8))</f>
        <v>6928</v>
      </c>
      <c r="D8" s="58" t="str">
        <f>IF(SUM(D9,D19)=0,"-",SUM(D9,D19))</f>
        <v>-</v>
      </c>
      <c r="E8" s="58" t="str">
        <f t="shared" ref="E8:AI8" si="0">IF(SUM(E9,E19)=0,"-",SUM(E9,E19))</f>
        <v>-</v>
      </c>
      <c r="F8" s="58">
        <f t="shared" si="0"/>
        <v>503</v>
      </c>
      <c r="G8" s="58">
        <f t="shared" si="0"/>
        <v>6796</v>
      </c>
      <c r="H8" s="58" t="str">
        <f t="shared" si="0"/>
        <v>-</v>
      </c>
      <c r="I8" s="58" t="str">
        <f t="shared" si="0"/>
        <v>-</v>
      </c>
      <c r="J8" s="58" t="str">
        <f t="shared" si="0"/>
        <v>-</v>
      </c>
      <c r="K8" s="58" t="str">
        <f t="shared" si="0"/>
        <v>-</v>
      </c>
      <c r="L8" s="58" t="str">
        <f t="shared" si="0"/>
        <v>-</v>
      </c>
      <c r="M8" s="58" t="str">
        <f t="shared" si="0"/>
        <v>-</v>
      </c>
      <c r="N8" s="58" t="str">
        <f t="shared" si="0"/>
        <v>-</v>
      </c>
      <c r="O8" s="58" t="str">
        <f t="shared" si="0"/>
        <v>-</v>
      </c>
      <c r="P8" s="58">
        <f t="shared" si="0"/>
        <v>3</v>
      </c>
      <c r="Q8" s="58">
        <f t="shared" si="0"/>
        <v>3</v>
      </c>
      <c r="R8" s="58">
        <f t="shared" si="0"/>
        <v>45</v>
      </c>
      <c r="S8" s="58">
        <f t="shared" si="0"/>
        <v>45</v>
      </c>
      <c r="T8" s="58" t="str">
        <f t="shared" si="0"/>
        <v>-</v>
      </c>
      <c r="U8" s="58" t="str">
        <f t="shared" si="0"/>
        <v>-</v>
      </c>
      <c r="V8" s="58" t="str">
        <f t="shared" si="0"/>
        <v>-</v>
      </c>
      <c r="W8" s="58" t="str">
        <f t="shared" si="0"/>
        <v>-</v>
      </c>
      <c r="X8" s="58" t="str">
        <f t="shared" si="0"/>
        <v>-</v>
      </c>
      <c r="Y8" s="58" t="str">
        <f t="shared" si="0"/>
        <v>-</v>
      </c>
      <c r="Z8" s="58" t="str">
        <f t="shared" si="0"/>
        <v>-</v>
      </c>
      <c r="AA8" s="58" t="str">
        <f t="shared" si="0"/>
        <v>-</v>
      </c>
      <c r="AB8" s="58" t="str">
        <f t="shared" si="0"/>
        <v>-</v>
      </c>
      <c r="AC8" s="58" t="str">
        <f t="shared" si="0"/>
        <v>-</v>
      </c>
      <c r="AD8" s="58">
        <f t="shared" si="0"/>
        <v>3</v>
      </c>
      <c r="AE8" s="58">
        <f t="shared" si="0"/>
        <v>84</v>
      </c>
      <c r="AF8" s="58" t="str">
        <f t="shared" si="0"/>
        <v>-</v>
      </c>
      <c r="AG8" s="58" t="str">
        <f t="shared" si="0"/>
        <v>-</v>
      </c>
      <c r="AH8" s="58" t="str">
        <f t="shared" si="0"/>
        <v>-</v>
      </c>
      <c r="AI8" s="58" t="str">
        <f t="shared" si="0"/>
        <v>-</v>
      </c>
      <c r="AJ8" s="229"/>
      <c r="AK8" s="229"/>
      <c r="AL8" s="229"/>
    </row>
    <row r="9" spans="1:38" s="186" customFormat="1" ht="13.5" customHeight="1" x14ac:dyDescent="0.5">
      <c r="A9" s="230" t="s">
        <v>96</v>
      </c>
      <c r="B9" s="276">
        <f>IF(SUM(D9,F9,H9,J9,L9,N9,P9,R9,T9,V9,X9,Z9,AB9,AD9,AF9,AH9)=0,"-",SUM(D9,F9,H9,J9,L9,,N9,P9,R9,T9,X9,Z9,AB9,AD9,AF9,AH9))</f>
        <v>3</v>
      </c>
      <c r="C9" s="276">
        <f>IF(SUM(E9,G9,I9,K9,M9,O9,Q9,S9,U9,W9,Y9,AA9,AC9,AE9,AG9,AI9)=0,"-",SUM(E9,G9,I9,K9,M9,,O9,Q9,S9,U9,Y9,AA9,AC9,AE9,AG9,AI9))</f>
        <v>84</v>
      </c>
      <c r="D9" s="277" t="str">
        <f>IF(SUM(D11:D18)=0,"-",SUM(D11:D18))</f>
        <v>-</v>
      </c>
      <c r="E9" s="277" t="str">
        <f t="shared" ref="E9:AI9" si="1">IF(SUM(E11:E18)=0,"-",SUM(E11:E18))</f>
        <v>-</v>
      </c>
      <c r="F9" s="277" t="str">
        <f t="shared" si="1"/>
        <v>-</v>
      </c>
      <c r="G9" s="277" t="str">
        <f t="shared" si="1"/>
        <v>-</v>
      </c>
      <c r="H9" s="277" t="str">
        <f t="shared" si="1"/>
        <v>-</v>
      </c>
      <c r="I9" s="277" t="str">
        <f t="shared" si="1"/>
        <v>-</v>
      </c>
      <c r="J9" s="277" t="str">
        <f t="shared" si="1"/>
        <v>-</v>
      </c>
      <c r="K9" s="277" t="str">
        <f t="shared" si="1"/>
        <v>-</v>
      </c>
      <c r="L9" s="277" t="str">
        <f t="shared" si="1"/>
        <v>-</v>
      </c>
      <c r="M9" s="277" t="str">
        <f t="shared" si="1"/>
        <v>-</v>
      </c>
      <c r="N9" s="277" t="str">
        <f t="shared" si="1"/>
        <v>-</v>
      </c>
      <c r="O9" s="277" t="str">
        <f t="shared" si="1"/>
        <v>-</v>
      </c>
      <c r="P9" s="277" t="str">
        <f t="shared" si="1"/>
        <v>-</v>
      </c>
      <c r="Q9" s="277" t="str">
        <f t="shared" si="1"/>
        <v>-</v>
      </c>
      <c r="R9" s="277" t="str">
        <f t="shared" si="1"/>
        <v>-</v>
      </c>
      <c r="S9" s="277" t="str">
        <f t="shared" si="1"/>
        <v>-</v>
      </c>
      <c r="T9" s="277" t="str">
        <f t="shared" si="1"/>
        <v>-</v>
      </c>
      <c r="U9" s="277" t="str">
        <f t="shared" si="1"/>
        <v>-</v>
      </c>
      <c r="V9" s="277" t="str">
        <f t="shared" si="1"/>
        <v>-</v>
      </c>
      <c r="W9" s="277" t="str">
        <f t="shared" si="1"/>
        <v>-</v>
      </c>
      <c r="X9" s="277" t="str">
        <f t="shared" si="1"/>
        <v>-</v>
      </c>
      <c r="Y9" s="277" t="str">
        <f t="shared" si="1"/>
        <v>-</v>
      </c>
      <c r="Z9" s="277" t="str">
        <f t="shared" si="1"/>
        <v>-</v>
      </c>
      <c r="AA9" s="277" t="str">
        <f t="shared" si="1"/>
        <v>-</v>
      </c>
      <c r="AB9" s="277" t="str">
        <f t="shared" si="1"/>
        <v>-</v>
      </c>
      <c r="AC9" s="277" t="str">
        <f t="shared" si="1"/>
        <v>-</v>
      </c>
      <c r="AD9" s="277">
        <f t="shared" si="1"/>
        <v>3</v>
      </c>
      <c r="AE9" s="277">
        <f t="shared" si="1"/>
        <v>84</v>
      </c>
      <c r="AF9" s="277" t="str">
        <f t="shared" si="1"/>
        <v>-</v>
      </c>
      <c r="AG9" s="277" t="str">
        <f t="shared" si="1"/>
        <v>-</v>
      </c>
      <c r="AH9" s="277" t="str">
        <f t="shared" si="1"/>
        <v>-</v>
      </c>
      <c r="AI9" s="277" t="str">
        <f t="shared" si="1"/>
        <v>-</v>
      </c>
      <c r="AJ9" s="207"/>
      <c r="AK9" s="207"/>
      <c r="AL9" s="207"/>
    </row>
    <row r="10" spans="1:38" s="186" customFormat="1" ht="13.5" customHeight="1" x14ac:dyDescent="0.5">
      <c r="A10" s="230" t="s">
        <v>23</v>
      </c>
      <c r="B10" s="276" t="s">
        <v>24</v>
      </c>
      <c r="C10" s="276" t="s">
        <v>24</v>
      </c>
      <c r="D10" s="276" t="s">
        <v>24</v>
      </c>
      <c r="E10" s="276" t="s">
        <v>24</v>
      </c>
      <c r="F10" s="276" t="s">
        <v>24</v>
      </c>
      <c r="G10" s="276" t="s">
        <v>24</v>
      </c>
      <c r="H10" s="276" t="s">
        <v>24</v>
      </c>
      <c r="I10" s="276" t="s">
        <v>24</v>
      </c>
      <c r="J10" s="276" t="s">
        <v>24</v>
      </c>
      <c r="K10" s="276" t="s">
        <v>24</v>
      </c>
      <c r="L10" s="276" t="s">
        <v>24</v>
      </c>
      <c r="M10" s="276" t="s">
        <v>24</v>
      </c>
      <c r="N10" s="276" t="s">
        <v>24</v>
      </c>
      <c r="O10" s="276" t="s">
        <v>24</v>
      </c>
      <c r="P10" s="276" t="s">
        <v>24</v>
      </c>
      <c r="Q10" s="276" t="s">
        <v>24</v>
      </c>
      <c r="R10" s="276" t="s">
        <v>24</v>
      </c>
      <c r="S10" s="276" t="s">
        <v>24</v>
      </c>
      <c r="T10" s="276" t="s">
        <v>24</v>
      </c>
      <c r="U10" s="276" t="s">
        <v>24</v>
      </c>
      <c r="V10" s="276" t="s">
        <v>24</v>
      </c>
      <c r="W10" s="276" t="s">
        <v>24</v>
      </c>
      <c r="X10" s="276" t="s">
        <v>24</v>
      </c>
      <c r="Y10" s="276" t="s">
        <v>24</v>
      </c>
      <c r="Z10" s="277">
        <v>1</v>
      </c>
      <c r="AA10" s="277">
        <v>19</v>
      </c>
      <c r="AB10" s="277" t="s">
        <v>24</v>
      </c>
      <c r="AC10" s="277" t="s">
        <v>24</v>
      </c>
      <c r="AD10" s="277"/>
      <c r="AE10" s="277"/>
      <c r="AF10" s="277">
        <v>1</v>
      </c>
      <c r="AG10" s="277">
        <v>4</v>
      </c>
      <c r="AH10" s="277">
        <v>2</v>
      </c>
      <c r="AI10" s="277">
        <v>71</v>
      </c>
      <c r="AJ10" s="207"/>
      <c r="AK10" s="207"/>
      <c r="AL10" s="207"/>
    </row>
    <row r="11" spans="1:38" s="186" customFormat="1" ht="13.5" customHeight="1" x14ac:dyDescent="0.5">
      <c r="A11" s="278" t="s">
        <v>97</v>
      </c>
      <c r="B11" s="279" t="s">
        <v>24</v>
      </c>
      <c r="C11" s="279" t="s">
        <v>24</v>
      </c>
      <c r="D11" s="279" t="s">
        <v>24</v>
      </c>
      <c r="E11" s="279" t="s">
        <v>24</v>
      </c>
      <c r="F11" s="279" t="s">
        <v>24</v>
      </c>
      <c r="G11" s="279" t="s">
        <v>24</v>
      </c>
      <c r="H11" s="279" t="s">
        <v>24</v>
      </c>
      <c r="I11" s="279" t="s">
        <v>24</v>
      </c>
      <c r="J11" s="279" t="s">
        <v>24</v>
      </c>
      <c r="K11" s="279" t="s">
        <v>24</v>
      </c>
      <c r="L11" s="279" t="s">
        <v>24</v>
      </c>
      <c r="M11" s="279" t="s">
        <v>24</v>
      </c>
      <c r="N11" s="279" t="s">
        <v>24</v>
      </c>
      <c r="O11" s="279" t="s">
        <v>24</v>
      </c>
      <c r="P11" s="279" t="s">
        <v>24</v>
      </c>
      <c r="Q11" s="279" t="s">
        <v>24</v>
      </c>
      <c r="R11" s="279" t="s">
        <v>24</v>
      </c>
      <c r="S11" s="279" t="s">
        <v>24</v>
      </c>
      <c r="T11" s="279" t="s">
        <v>24</v>
      </c>
      <c r="U11" s="279" t="s">
        <v>24</v>
      </c>
      <c r="V11" s="279" t="s">
        <v>24</v>
      </c>
      <c r="W11" s="279" t="s">
        <v>24</v>
      </c>
      <c r="X11" s="279" t="s">
        <v>24</v>
      </c>
      <c r="Y11" s="279" t="s">
        <v>24</v>
      </c>
      <c r="Z11" s="279" t="s">
        <v>24</v>
      </c>
      <c r="AA11" s="279" t="s">
        <v>24</v>
      </c>
      <c r="AB11" s="279" t="s">
        <v>24</v>
      </c>
      <c r="AC11" s="279" t="s">
        <v>24</v>
      </c>
      <c r="AD11" s="280">
        <v>2</v>
      </c>
      <c r="AE11" s="280">
        <v>54</v>
      </c>
      <c r="AF11" s="279" t="s">
        <v>24</v>
      </c>
      <c r="AG11" s="279" t="s">
        <v>24</v>
      </c>
      <c r="AH11" s="279" t="s">
        <v>24</v>
      </c>
      <c r="AI11" s="279" t="s">
        <v>24</v>
      </c>
      <c r="AJ11" s="207"/>
      <c r="AK11" s="207"/>
      <c r="AL11" s="207"/>
    </row>
    <row r="12" spans="1:38" s="186" customFormat="1" ht="13.5" customHeight="1" x14ac:dyDescent="0.5">
      <c r="A12" s="281" t="s">
        <v>98</v>
      </c>
      <c r="B12" s="279" t="s">
        <v>24</v>
      </c>
      <c r="C12" s="279" t="s">
        <v>24</v>
      </c>
      <c r="D12" s="279" t="s">
        <v>24</v>
      </c>
      <c r="E12" s="279" t="s">
        <v>24</v>
      </c>
      <c r="F12" s="279" t="s">
        <v>24</v>
      </c>
      <c r="G12" s="279" t="s">
        <v>24</v>
      </c>
      <c r="H12" s="279" t="s">
        <v>24</v>
      </c>
      <c r="I12" s="279" t="s">
        <v>24</v>
      </c>
      <c r="J12" s="279" t="s">
        <v>24</v>
      </c>
      <c r="K12" s="279" t="s">
        <v>24</v>
      </c>
      <c r="L12" s="279" t="s">
        <v>24</v>
      </c>
      <c r="M12" s="279" t="s">
        <v>24</v>
      </c>
      <c r="N12" s="279" t="s">
        <v>24</v>
      </c>
      <c r="O12" s="279" t="s">
        <v>24</v>
      </c>
      <c r="P12" s="279" t="s">
        <v>24</v>
      </c>
      <c r="Q12" s="279" t="s">
        <v>24</v>
      </c>
      <c r="R12" s="279" t="s">
        <v>24</v>
      </c>
      <c r="S12" s="279" t="s">
        <v>24</v>
      </c>
      <c r="T12" s="279" t="s">
        <v>24</v>
      </c>
      <c r="U12" s="279" t="s">
        <v>24</v>
      </c>
      <c r="V12" s="279" t="s">
        <v>24</v>
      </c>
      <c r="W12" s="279" t="s">
        <v>24</v>
      </c>
      <c r="X12" s="279" t="s">
        <v>24</v>
      </c>
      <c r="Y12" s="279" t="s">
        <v>24</v>
      </c>
      <c r="Z12" s="279" t="s">
        <v>24</v>
      </c>
      <c r="AA12" s="279" t="s">
        <v>24</v>
      </c>
      <c r="AB12" s="279" t="s">
        <v>24</v>
      </c>
      <c r="AC12" s="279" t="s">
        <v>24</v>
      </c>
      <c r="AD12" s="279" t="s">
        <v>24</v>
      </c>
      <c r="AE12" s="279" t="s">
        <v>24</v>
      </c>
      <c r="AF12" s="279" t="s">
        <v>24</v>
      </c>
      <c r="AG12" s="279" t="s">
        <v>24</v>
      </c>
      <c r="AH12" s="279" t="s">
        <v>24</v>
      </c>
      <c r="AI12" s="279" t="s">
        <v>24</v>
      </c>
      <c r="AJ12" s="207"/>
      <c r="AK12" s="207"/>
      <c r="AL12" s="207"/>
    </row>
    <row r="13" spans="1:38" s="186" customFormat="1" ht="13.5" customHeight="1" x14ac:dyDescent="0.5">
      <c r="A13" s="281" t="s">
        <v>99</v>
      </c>
      <c r="B13" s="279" t="s">
        <v>24</v>
      </c>
      <c r="C13" s="279" t="s">
        <v>24</v>
      </c>
      <c r="D13" s="279" t="s">
        <v>24</v>
      </c>
      <c r="E13" s="279" t="s">
        <v>24</v>
      </c>
      <c r="F13" s="279" t="s">
        <v>24</v>
      </c>
      <c r="G13" s="279" t="s">
        <v>24</v>
      </c>
      <c r="H13" s="279" t="s">
        <v>24</v>
      </c>
      <c r="I13" s="279" t="s">
        <v>24</v>
      </c>
      <c r="J13" s="279" t="s">
        <v>24</v>
      </c>
      <c r="K13" s="279" t="s">
        <v>24</v>
      </c>
      <c r="L13" s="279" t="s">
        <v>24</v>
      </c>
      <c r="M13" s="279" t="s">
        <v>24</v>
      </c>
      <c r="N13" s="279" t="s">
        <v>24</v>
      </c>
      <c r="O13" s="279" t="s">
        <v>24</v>
      </c>
      <c r="P13" s="279" t="s">
        <v>24</v>
      </c>
      <c r="Q13" s="279" t="s">
        <v>24</v>
      </c>
      <c r="R13" s="279" t="s">
        <v>24</v>
      </c>
      <c r="S13" s="279" t="s">
        <v>24</v>
      </c>
      <c r="T13" s="279" t="s">
        <v>24</v>
      </c>
      <c r="U13" s="279" t="s">
        <v>24</v>
      </c>
      <c r="V13" s="279" t="s">
        <v>24</v>
      </c>
      <c r="W13" s="279" t="s">
        <v>24</v>
      </c>
      <c r="X13" s="279" t="s">
        <v>24</v>
      </c>
      <c r="Y13" s="279" t="s">
        <v>24</v>
      </c>
      <c r="Z13" s="279" t="s">
        <v>24</v>
      </c>
      <c r="AA13" s="279" t="s">
        <v>24</v>
      </c>
      <c r="AB13" s="279" t="s">
        <v>24</v>
      </c>
      <c r="AC13" s="279" t="s">
        <v>24</v>
      </c>
      <c r="AD13" s="279" t="s">
        <v>24</v>
      </c>
      <c r="AE13" s="279" t="s">
        <v>24</v>
      </c>
      <c r="AF13" s="279" t="s">
        <v>24</v>
      </c>
      <c r="AG13" s="279" t="s">
        <v>24</v>
      </c>
      <c r="AH13" s="279" t="s">
        <v>24</v>
      </c>
      <c r="AI13" s="279" t="s">
        <v>24</v>
      </c>
      <c r="AJ13" s="207"/>
      <c r="AK13" s="207"/>
      <c r="AL13" s="207"/>
    </row>
    <row r="14" spans="1:38" s="186" customFormat="1" ht="13.5" customHeight="1" x14ac:dyDescent="0.5">
      <c r="A14" s="281" t="s">
        <v>100</v>
      </c>
      <c r="B14" s="279" t="s">
        <v>24</v>
      </c>
      <c r="C14" s="279" t="s">
        <v>24</v>
      </c>
      <c r="D14" s="279" t="s">
        <v>24</v>
      </c>
      <c r="E14" s="279" t="s">
        <v>24</v>
      </c>
      <c r="F14" s="279" t="s">
        <v>24</v>
      </c>
      <c r="G14" s="279" t="s">
        <v>24</v>
      </c>
      <c r="H14" s="279" t="s">
        <v>24</v>
      </c>
      <c r="I14" s="279" t="s">
        <v>24</v>
      </c>
      <c r="J14" s="279" t="s">
        <v>24</v>
      </c>
      <c r="K14" s="279" t="s">
        <v>24</v>
      </c>
      <c r="L14" s="279" t="s">
        <v>24</v>
      </c>
      <c r="M14" s="279" t="s">
        <v>24</v>
      </c>
      <c r="N14" s="279" t="s">
        <v>24</v>
      </c>
      <c r="O14" s="279" t="s">
        <v>24</v>
      </c>
      <c r="P14" s="279" t="s">
        <v>24</v>
      </c>
      <c r="Q14" s="279" t="s">
        <v>24</v>
      </c>
      <c r="R14" s="279" t="s">
        <v>24</v>
      </c>
      <c r="S14" s="279" t="s">
        <v>24</v>
      </c>
      <c r="T14" s="279" t="s">
        <v>24</v>
      </c>
      <c r="U14" s="279" t="s">
        <v>24</v>
      </c>
      <c r="V14" s="279" t="s">
        <v>24</v>
      </c>
      <c r="W14" s="279" t="s">
        <v>24</v>
      </c>
      <c r="X14" s="279" t="s">
        <v>24</v>
      </c>
      <c r="Y14" s="279" t="s">
        <v>24</v>
      </c>
      <c r="Z14" s="279" t="s">
        <v>24</v>
      </c>
      <c r="AA14" s="279" t="s">
        <v>24</v>
      </c>
      <c r="AB14" s="279" t="s">
        <v>24</v>
      </c>
      <c r="AC14" s="279" t="s">
        <v>24</v>
      </c>
      <c r="AD14" s="280">
        <v>1</v>
      </c>
      <c r="AE14" s="280">
        <v>30</v>
      </c>
      <c r="AF14" s="279" t="s">
        <v>24</v>
      </c>
      <c r="AG14" s="279" t="s">
        <v>24</v>
      </c>
      <c r="AH14" s="279" t="s">
        <v>24</v>
      </c>
      <c r="AI14" s="279" t="s">
        <v>24</v>
      </c>
      <c r="AJ14" s="207"/>
      <c r="AK14" s="207"/>
      <c r="AL14" s="207"/>
    </row>
    <row r="15" spans="1:38" s="186" customFormat="1" ht="13.5" customHeight="1" x14ac:dyDescent="0.5">
      <c r="A15" s="281" t="s">
        <v>101</v>
      </c>
      <c r="B15" s="279" t="s">
        <v>24</v>
      </c>
      <c r="C15" s="279" t="s">
        <v>24</v>
      </c>
      <c r="D15" s="279" t="s">
        <v>24</v>
      </c>
      <c r="E15" s="279" t="s">
        <v>24</v>
      </c>
      <c r="F15" s="279" t="s">
        <v>24</v>
      </c>
      <c r="G15" s="279" t="s">
        <v>24</v>
      </c>
      <c r="H15" s="279" t="s">
        <v>24</v>
      </c>
      <c r="I15" s="279" t="s">
        <v>24</v>
      </c>
      <c r="J15" s="279" t="s">
        <v>24</v>
      </c>
      <c r="K15" s="279" t="s">
        <v>24</v>
      </c>
      <c r="L15" s="279" t="s">
        <v>24</v>
      </c>
      <c r="M15" s="279" t="s">
        <v>24</v>
      </c>
      <c r="N15" s="279" t="s">
        <v>24</v>
      </c>
      <c r="O15" s="279" t="s">
        <v>24</v>
      </c>
      <c r="P15" s="279" t="s">
        <v>24</v>
      </c>
      <c r="Q15" s="279" t="s">
        <v>24</v>
      </c>
      <c r="R15" s="279" t="s">
        <v>24</v>
      </c>
      <c r="S15" s="279" t="s">
        <v>24</v>
      </c>
      <c r="T15" s="279" t="s">
        <v>24</v>
      </c>
      <c r="U15" s="279" t="s">
        <v>24</v>
      </c>
      <c r="V15" s="279" t="s">
        <v>24</v>
      </c>
      <c r="W15" s="279" t="s">
        <v>24</v>
      </c>
      <c r="X15" s="279" t="s">
        <v>24</v>
      </c>
      <c r="Y15" s="279" t="s">
        <v>24</v>
      </c>
      <c r="Z15" s="279" t="s">
        <v>24</v>
      </c>
      <c r="AA15" s="279" t="s">
        <v>24</v>
      </c>
      <c r="AB15" s="279" t="s">
        <v>24</v>
      </c>
      <c r="AC15" s="279" t="s">
        <v>24</v>
      </c>
      <c r="AD15" s="279" t="s">
        <v>24</v>
      </c>
      <c r="AE15" s="279" t="s">
        <v>24</v>
      </c>
      <c r="AF15" s="279" t="s">
        <v>24</v>
      </c>
      <c r="AG15" s="279" t="s">
        <v>24</v>
      </c>
      <c r="AH15" s="279" t="s">
        <v>24</v>
      </c>
      <c r="AI15" s="279" t="s">
        <v>24</v>
      </c>
      <c r="AJ15" s="207"/>
      <c r="AK15" s="207"/>
      <c r="AL15" s="207"/>
    </row>
    <row r="16" spans="1:38" s="186" customFormat="1" ht="13.5" customHeight="1" x14ac:dyDescent="0.5">
      <c r="A16" s="281" t="s">
        <v>102</v>
      </c>
      <c r="B16" s="279" t="s">
        <v>24</v>
      </c>
      <c r="C16" s="279" t="s">
        <v>24</v>
      </c>
      <c r="D16" s="279" t="s">
        <v>24</v>
      </c>
      <c r="E16" s="279" t="s">
        <v>24</v>
      </c>
      <c r="F16" s="279" t="s">
        <v>24</v>
      </c>
      <c r="G16" s="279" t="s">
        <v>24</v>
      </c>
      <c r="H16" s="279" t="s">
        <v>24</v>
      </c>
      <c r="I16" s="279" t="s">
        <v>24</v>
      </c>
      <c r="J16" s="279" t="s">
        <v>24</v>
      </c>
      <c r="K16" s="279" t="s">
        <v>24</v>
      </c>
      <c r="L16" s="279" t="s">
        <v>24</v>
      </c>
      <c r="M16" s="279" t="s">
        <v>24</v>
      </c>
      <c r="N16" s="279" t="s">
        <v>24</v>
      </c>
      <c r="O16" s="279" t="s">
        <v>24</v>
      </c>
      <c r="P16" s="279" t="s">
        <v>24</v>
      </c>
      <c r="Q16" s="279" t="s">
        <v>24</v>
      </c>
      <c r="R16" s="279" t="s">
        <v>24</v>
      </c>
      <c r="S16" s="279" t="s">
        <v>24</v>
      </c>
      <c r="T16" s="279" t="s">
        <v>24</v>
      </c>
      <c r="U16" s="279" t="s">
        <v>24</v>
      </c>
      <c r="V16" s="279" t="s">
        <v>24</v>
      </c>
      <c r="W16" s="279" t="s">
        <v>24</v>
      </c>
      <c r="X16" s="279" t="s">
        <v>24</v>
      </c>
      <c r="Y16" s="279" t="s">
        <v>24</v>
      </c>
      <c r="Z16" s="279" t="s">
        <v>24</v>
      </c>
      <c r="AA16" s="279" t="s">
        <v>24</v>
      </c>
      <c r="AB16" s="279" t="s">
        <v>24</v>
      </c>
      <c r="AC16" s="279" t="s">
        <v>24</v>
      </c>
      <c r="AD16" s="279" t="s">
        <v>24</v>
      </c>
      <c r="AE16" s="279" t="s">
        <v>24</v>
      </c>
      <c r="AF16" s="279" t="s">
        <v>24</v>
      </c>
      <c r="AG16" s="279" t="s">
        <v>24</v>
      </c>
      <c r="AH16" s="279" t="s">
        <v>24</v>
      </c>
      <c r="AI16" s="279" t="s">
        <v>24</v>
      </c>
      <c r="AJ16" s="207"/>
      <c r="AK16" s="207"/>
      <c r="AL16" s="207"/>
    </row>
    <row r="17" spans="1:38" s="186" customFormat="1" ht="13.5" customHeight="1" x14ac:dyDescent="0.5">
      <c r="A17" s="281" t="s">
        <v>103</v>
      </c>
      <c r="B17" s="279" t="s">
        <v>24</v>
      </c>
      <c r="C17" s="279" t="s">
        <v>24</v>
      </c>
      <c r="D17" s="279" t="s">
        <v>24</v>
      </c>
      <c r="E17" s="279" t="s">
        <v>24</v>
      </c>
      <c r="F17" s="279" t="s">
        <v>24</v>
      </c>
      <c r="G17" s="279" t="s">
        <v>24</v>
      </c>
      <c r="H17" s="279" t="s">
        <v>24</v>
      </c>
      <c r="I17" s="279" t="s">
        <v>24</v>
      </c>
      <c r="J17" s="279" t="s">
        <v>24</v>
      </c>
      <c r="K17" s="279" t="s">
        <v>24</v>
      </c>
      <c r="L17" s="279" t="s">
        <v>24</v>
      </c>
      <c r="M17" s="279" t="s">
        <v>24</v>
      </c>
      <c r="N17" s="279" t="s">
        <v>24</v>
      </c>
      <c r="O17" s="279" t="s">
        <v>24</v>
      </c>
      <c r="P17" s="279" t="s">
        <v>24</v>
      </c>
      <c r="Q17" s="279" t="s">
        <v>24</v>
      </c>
      <c r="R17" s="279" t="s">
        <v>24</v>
      </c>
      <c r="S17" s="279" t="s">
        <v>24</v>
      </c>
      <c r="T17" s="279" t="s">
        <v>24</v>
      </c>
      <c r="U17" s="279" t="s">
        <v>24</v>
      </c>
      <c r="V17" s="279" t="s">
        <v>24</v>
      </c>
      <c r="W17" s="279" t="s">
        <v>24</v>
      </c>
      <c r="X17" s="279" t="s">
        <v>24</v>
      </c>
      <c r="Y17" s="279" t="s">
        <v>24</v>
      </c>
      <c r="Z17" s="279" t="s">
        <v>24</v>
      </c>
      <c r="AA17" s="279" t="s">
        <v>24</v>
      </c>
      <c r="AB17" s="279" t="s">
        <v>24</v>
      </c>
      <c r="AC17" s="279" t="s">
        <v>24</v>
      </c>
      <c r="AD17" s="279" t="s">
        <v>24</v>
      </c>
      <c r="AE17" s="279" t="s">
        <v>24</v>
      </c>
      <c r="AF17" s="279" t="s">
        <v>24</v>
      </c>
      <c r="AG17" s="279" t="s">
        <v>24</v>
      </c>
      <c r="AH17" s="279" t="s">
        <v>24</v>
      </c>
      <c r="AI17" s="279" t="s">
        <v>24</v>
      </c>
      <c r="AJ17" s="207"/>
      <c r="AK17" s="207"/>
      <c r="AL17" s="207"/>
    </row>
    <row r="18" spans="1:38" s="186" customFormat="1" ht="13.5" customHeight="1" x14ac:dyDescent="0.5">
      <c r="A18" s="281" t="s">
        <v>104</v>
      </c>
      <c r="B18" s="279" t="s">
        <v>24</v>
      </c>
      <c r="C18" s="279" t="s">
        <v>24</v>
      </c>
      <c r="D18" s="279" t="s">
        <v>24</v>
      </c>
      <c r="E18" s="279" t="s">
        <v>24</v>
      </c>
      <c r="F18" s="279" t="s">
        <v>24</v>
      </c>
      <c r="G18" s="279" t="s">
        <v>24</v>
      </c>
      <c r="H18" s="279" t="s">
        <v>24</v>
      </c>
      <c r="I18" s="279" t="s">
        <v>24</v>
      </c>
      <c r="J18" s="279" t="s">
        <v>24</v>
      </c>
      <c r="K18" s="279" t="s">
        <v>24</v>
      </c>
      <c r="L18" s="279" t="s">
        <v>24</v>
      </c>
      <c r="M18" s="279" t="s">
        <v>24</v>
      </c>
      <c r="N18" s="279" t="s">
        <v>24</v>
      </c>
      <c r="O18" s="279" t="s">
        <v>24</v>
      </c>
      <c r="P18" s="279" t="s">
        <v>24</v>
      </c>
      <c r="Q18" s="279" t="s">
        <v>24</v>
      </c>
      <c r="R18" s="279" t="s">
        <v>24</v>
      </c>
      <c r="S18" s="279" t="s">
        <v>24</v>
      </c>
      <c r="T18" s="279" t="s">
        <v>24</v>
      </c>
      <c r="U18" s="279" t="s">
        <v>24</v>
      </c>
      <c r="V18" s="279" t="s">
        <v>24</v>
      </c>
      <c r="W18" s="279" t="s">
        <v>24</v>
      </c>
      <c r="X18" s="279" t="s">
        <v>24</v>
      </c>
      <c r="Y18" s="279" t="s">
        <v>24</v>
      </c>
      <c r="Z18" s="279" t="s">
        <v>24</v>
      </c>
      <c r="AA18" s="279" t="s">
        <v>24</v>
      </c>
      <c r="AB18" s="279" t="s">
        <v>24</v>
      </c>
      <c r="AC18" s="279" t="s">
        <v>24</v>
      </c>
      <c r="AD18" s="279" t="s">
        <v>24</v>
      </c>
      <c r="AE18" s="279" t="s">
        <v>24</v>
      </c>
      <c r="AF18" s="279" t="s">
        <v>24</v>
      </c>
      <c r="AG18" s="279" t="s">
        <v>24</v>
      </c>
      <c r="AH18" s="279" t="s">
        <v>24</v>
      </c>
      <c r="AI18" s="279" t="s">
        <v>24</v>
      </c>
      <c r="AJ18" s="207"/>
      <c r="AK18" s="207"/>
      <c r="AL18" s="207"/>
    </row>
    <row r="19" spans="1:38" s="186" customFormat="1" ht="13.5" customHeight="1" x14ac:dyDescent="0.5">
      <c r="A19" s="282" t="s">
        <v>77</v>
      </c>
      <c r="B19" s="276">
        <f>IF(SUM(D19,F19,H19,J19,L19,N19,P19,R19,T19,P14,V19,X19,Z19,AB19,AD19,AF19,AH19)=0,"-",SUM(D19,F19,H19,J19,L19,N19,P19,R19,T19,V19,X19,Z19,AB19,AD19,AF19,AH19))</f>
        <v>551</v>
      </c>
      <c r="C19" s="276">
        <f>IF(SUM(E19,G19,I19,K19,M19,O19,Q19,S19,U19,Q14,W19,Y19,AA19,AC19,AE19,AG19,AI19)=0,"-",SUM(E19,G19,I19,K19,M19,O19,Q19,S19,U19,W19,Y19,AA19,AC19,AE19,AG19,AI19))</f>
        <v>6844</v>
      </c>
      <c r="D19" s="277" t="s">
        <v>24</v>
      </c>
      <c r="E19" s="277" t="s">
        <v>24</v>
      </c>
      <c r="F19" s="277">
        <v>503</v>
      </c>
      <c r="G19" s="277">
        <v>6796</v>
      </c>
      <c r="H19" s="277" t="s">
        <v>24</v>
      </c>
      <c r="I19" s="277" t="s">
        <v>24</v>
      </c>
      <c r="J19" s="277" t="s">
        <v>24</v>
      </c>
      <c r="K19" s="277" t="s">
        <v>24</v>
      </c>
      <c r="L19" s="277" t="s">
        <v>24</v>
      </c>
      <c r="M19" s="277" t="s">
        <v>24</v>
      </c>
      <c r="N19" s="277" t="s">
        <v>24</v>
      </c>
      <c r="O19" s="277" t="s">
        <v>27</v>
      </c>
      <c r="P19" s="277">
        <v>3</v>
      </c>
      <c r="Q19" s="277">
        <v>3</v>
      </c>
      <c r="R19" s="277">
        <v>45</v>
      </c>
      <c r="S19" s="277">
        <v>45</v>
      </c>
      <c r="T19" s="277" t="s">
        <v>24</v>
      </c>
      <c r="U19" s="277" t="s">
        <v>24</v>
      </c>
      <c r="V19" s="277" t="s">
        <v>24</v>
      </c>
      <c r="W19" s="277" t="s">
        <v>24</v>
      </c>
      <c r="X19" s="277" t="s">
        <v>24</v>
      </c>
      <c r="Y19" s="277" t="s">
        <v>24</v>
      </c>
      <c r="Z19" s="277" t="s">
        <v>24</v>
      </c>
      <c r="AA19" s="277" t="s">
        <v>24</v>
      </c>
      <c r="AB19" s="277" t="s">
        <v>24</v>
      </c>
      <c r="AC19" s="277" t="s">
        <v>24</v>
      </c>
      <c r="AD19" s="277" t="s">
        <v>24</v>
      </c>
      <c r="AE19" s="277" t="s">
        <v>24</v>
      </c>
      <c r="AF19" s="277" t="s">
        <v>24</v>
      </c>
      <c r="AG19" s="277" t="s">
        <v>24</v>
      </c>
      <c r="AH19" s="277" t="s">
        <v>24</v>
      </c>
      <c r="AI19" s="277" t="s">
        <v>24</v>
      </c>
      <c r="AJ19" s="207"/>
      <c r="AK19" s="207"/>
      <c r="AL19" s="207"/>
    </row>
    <row r="20" spans="1:38" s="62" customFormat="1" ht="30" customHeight="1" x14ac:dyDescent="0.2">
      <c r="A20" s="283" t="s">
        <v>105</v>
      </c>
      <c r="B20" s="60">
        <f>B21</f>
        <v>9</v>
      </c>
      <c r="C20" s="60">
        <f t="shared" ref="C20:AI20" si="2">C21</f>
        <v>36</v>
      </c>
      <c r="D20" s="60" t="str">
        <f t="shared" si="2"/>
        <v>-</v>
      </c>
      <c r="E20" s="60" t="str">
        <f t="shared" si="2"/>
        <v>-</v>
      </c>
      <c r="F20" s="60">
        <f t="shared" si="2"/>
        <v>2</v>
      </c>
      <c r="G20" s="60">
        <f t="shared" si="2"/>
        <v>23</v>
      </c>
      <c r="H20" s="60" t="str">
        <f t="shared" si="2"/>
        <v>-</v>
      </c>
      <c r="I20" s="60" t="str">
        <f t="shared" si="2"/>
        <v>-</v>
      </c>
      <c r="J20" s="60" t="str">
        <f t="shared" si="2"/>
        <v>-</v>
      </c>
      <c r="K20" s="60" t="str">
        <f t="shared" si="2"/>
        <v>-</v>
      </c>
      <c r="L20" s="60" t="str">
        <f t="shared" si="2"/>
        <v>-</v>
      </c>
      <c r="M20" s="60" t="str">
        <f t="shared" si="2"/>
        <v>-</v>
      </c>
      <c r="N20" s="60" t="str">
        <f t="shared" si="2"/>
        <v>-</v>
      </c>
      <c r="O20" s="60" t="str">
        <f t="shared" si="2"/>
        <v>-</v>
      </c>
      <c r="P20" s="60" t="str">
        <f t="shared" si="2"/>
        <v>-</v>
      </c>
      <c r="Q20" s="60" t="str">
        <f t="shared" si="2"/>
        <v>-</v>
      </c>
      <c r="R20" s="60">
        <f t="shared" si="2"/>
        <v>2</v>
      </c>
      <c r="S20" s="60">
        <f t="shared" si="2"/>
        <v>3</v>
      </c>
      <c r="T20" s="60">
        <f t="shared" si="2"/>
        <v>4</v>
      </c>
      <c r="U20" s="60">
        <f t="shared" si="2"/>
        <v>4</v>
      </c>
      <c r="V20" s="60" t="str">
        <f t="shared" si="2"/>
        <v>-</v>
      </c>
      <c r="W20" s="60" t="str">
        <f t="shared" si="2"/>
        <v>-</v>
      </c>
      <c r="X20" s="60">
        <f t="shared" si="2"/>
        <v>1</v>
      </c>
      <c r="Y20" s="60">
        <f t="shared" si="2"/>
        <v>6</v>
      </c>
      <c r="Z20" s="60" t="str">
        <f t="shared" si="2"/>
        <v>-</v>
      </c>
      <c r="AA20" s="60" t="str">
        <f t="shared" si="2"/>
        <v>-</v>
      </c>
      <c r="AB20" s="60" t="str">
        <f t="shared" si="2"/>
        <v>-</v>
      </c>
      <c r="AC20" s="60" t="str">
        <f t="shared" si="2"/>
        <v>-</v>
      </c>
      <c r="AD20" s="60" t="str">
        <f t="shared" si="2"/>
        <v>-</v>
      </c>
      <c r="AE20" s="60" t="str">
        <f t="shared" si="2"/>
        <v>-</v>
      </c>
      <c r="AF20" s="60" t="str">
        <f t="shared" si="2"/>
        <v>-</v>
      </c>
      <c r="AG20" s="60" t="str">
        <f t="shared" si="2"/>
        <v>-</v>
      </c>
      <c r="AH20" s="60" t="str">
        <f t="shared" si="2"/>
        <v>-</v>
      </c>
      <c r="AI20" s="60" t="str">
        <f t="shared" si="2"/>
        <v>-</v>
      </c>
      <c r="AJ20" s="229"/>
      <c r="AK20" s="229"/>
      <c r="AL20" s="229"/>
    </row>
    <row r="21" spans="1:38" s="186" customFormat="1" ht="13.5" customHeight="1" x14ac:dyDescent="0.5">
      <c r="A21" s="230" t="s">
        <v>106</v>
      </c>
      <c r="B21" s="276">
        <f t="shared" ref="B21:C24" si="3">IF(SUM(D21,F21,H21,J21,L21,N21,P21,R21,T21,P16,V21,X21,Z21,AB21,AD21,AF21,AH21)=0,"-",SUM(D21,F21,H21,J21,L21,N21,P21,R21,T21,V21,X21,Z21,AB21,AD21,AF21,AH21))</f>
        <v>9</v>
      </c>
      <c r="C21" s="276">
        <f t="shared" si="3"/>
        <v>36</v>
      </c>
      <c r="D21" s="277" t="str">
        <f>IF(SUM(D22:D25)=0,"-",SUM(D22:D25))</f>
        <v>-</v>
      </c>
      <c r="E21" s="277" t="str">
        <f t="shared" ref="E21:W21" si="4">IF(SUM(E22:E25)=0,"-",SUM(E22:E25))</f>
        <v>-</v>
      </c>
      <c r="F21" s="277">
        <f t="shared" si="4"/>
        <v>2</v>
      </c>
      <c r="G21" s="277">
        <f t="shared" si="4"/>
        <v>23</v>
      </c>
      <c r="H21" s="277" t="str">
        <f t="shared" si="4"/>
        <v>-</v>
      </c>
      <c r="I21" s="277" t="str">
        <f t="shared" si="4"/>
        <v>-</v>
      </c>
      <c r="J21" s="277" t="str">
        <f t="shared" si="4"/>
        <v>-</v>
      </c>
      <c r="K21" s="277" t="str">
        <f t="shared" si="4"/>
        <v>-</v>
      </c>
      <c r="L21" s="277" t="str">
        <f t="shared" si="4"/>
        <v>-</v>
      </c>
      <c r="M21" s="277" t="str">
        <f t="shared" si="4"/>
        <v>-</v>
      </c>
      <c r="N21" s="277" t="str">
        <f t="shared" si="4"/>
        <v>-</v>
      </c>
      <c r="O21" s="277" t="str">
        <f t="shared" si="4"/>
        <v>-</v>
      </c>
      <c r="P21" s="277" t="str">
        <f t="shared" si="4"/>
        <v>-</v>
      </c>
      <c r="Q21" s="277" t="str">
        <f t="shared" si="4"/>
        <v>-</v>
      </c>
      <c r="R21" s="277">
        <f t="shared" si="4"/>
        <v>2</v>
      </c>
      <c r="S21" s="277">
        <f t="shared" si="4"/>
        <v>3</v>
      </c>
      <c r="T21" s="277">
        <f t="shared" si="4"/>
        <v>4</v>
      </c>
      <c r="U21" s="277">
        <f t="shared" si="4"/>
        <v>4</v>
      </c>
      <c r="V21" s="277" t="str">
        <f t="shared" si="4"/>
        <v>-</v>
      </c>
      <c r="W21" s="277" t="str">
        <f t="shared" si="4"/>
        <v>-</v>
      </c>
      <c r="X21" s="277">
        <f t="shared" ref="X21:AI21" si="5">IF(SUM(X22:X25)=0,"-",SUM(X22:X25))</f>
        <v>1</v>
      </c>
      <c r="Y21" s="277">
        <f t="shared" si="5"/>
        <v>6</v>
      </c>
      <c r="Z21" s="277" t="str">
        <f t="shared" si="5"/>
        <v>-</v>
      </c>
      <c r="AA21" s="277" t="str">
        <f t="shared" si="5"/>
        <v>-</v>
      </c>
      <c r="AB21" s="277" t="str">
        <f t="shared" si="5"/>
        <v>-</v>
      </c>
      <c r="AC21" s="277" t="str">
        <f t="shared" si="5"/>
        <v>-</v>
      </c>
      <c r="AD21" s="277" t="str">
        <f t="shared" si="5"/>
        <v>-</v>
      </c>
      <c r="AE21" s="277" t="str">
        <f t="shared" si="5"/>
        <v>-</v>
      </c>
      <c r="AF21" s="277" t="str">
        <f t="shared" si="5"/>
        <v>-</v>
      </c>
      <c r="AG21" s="277" t="str">
        <f t="shared" si="5"/>
        <v>-</v>
      </c>
      <c r="AH21" s="277" t="str">
        <f t="shared" si="5"/>
        <v>-</v>
      </c>
      <c r="AI21" s="277" t="str">
        <f t="shared" si="5"/>
        <v>-</v>
      </c>
      <c r="AJ21" s="207"/>
      <c r="AK21" s="207"/>
      <c r="AL21" s="207"/>
    </row>
    <row r="22" spans="1:38" s="186" customFormat="1" ht="13.5" customHeight="1" x14ac:dyDescent="0.5">
      <c r="A22" s="284" t="s">
        <v>107</v>
      </c>
      <c r="B22" s="279">
        <f t="shared" si="3"/>
        <v>3</v>
      </c>
      <c r="C22" s="279">
        <f t="shared" si="3"/>
        <v>24</v>
      </c>
      <c r="D22" s="280" t="s">
        <v>24</v>
      </c>
      <c r="E22" s="280" t="s">
        <v>24</v>
      </c>
      <c r="F22" s="280">
        <v>2</v>
      </c>
      <c r="G22" s="280">
        <v>23</v>
      </c>
      <c r="H22" s="280" t="s">
        <v>24</v>
      </c>
      <c r="I22" s="280" t="s">
        <v>24</v>
      </c>
      <c r="J22" s="280" t="s">
        <v>24</v>
      </c>
      <c r="K22" s="280" t="s">
        <v>24</v>
      </c>
      <c r="L22" s="280" t="s">
        <v>24</v>
      </c>
      <c r="M22" s="280" t="s">
        <v>24</v>
      </c>
      <c r="N22" s="280" t="s">
        <v>24</v>
      </c>
      <c r="O22" s="280" t="s">
        <v>24</v>
      </c>
      <c r="P22" s="280" t="s">
        <v>24</v>
      </c>
      <c r="Q22" s="280" t="s">
        <v>24</v>
      </c>
      <c r="R22" s="280" t="s">
        <v>24</v>
      </c>
      <c r="S22" s="280" t="s">
        <v>24</v>
      </c>
      <c r="T22" s="280">
        <v>1</v>
      </c>
      <c r="U22" s="280">
        <v>1</v>
      </c>
      <c r="V22" s="280" t="s">
        <v>24</v>
      </c>
      <c r="W22" s="280" t="s">
        <v>24</v>
      </c>
      <c r="X22" s="280" t="s">
        <v>24</v>
      </c>
      <c r="Y22" s="280" t="s">
        <v>24</v>
      </c>
      <c r="Z22" s="280" t="s">
        <v>24</v>
      </c>
      <c r="AA22" s="280" t="s">
        <v>24</v>
      </c>
      <c r="AB22" s="280" t="s">
        <v>24</v>
      </c>
      <c r="AC22" s="280" t="s">
        <v>24</v>
      </c>
      <c r="AD22" s="280" t="s">
        <v>24</v>
      </c>
      <c r="AE22" s="280" t="s">
        <v>24</v>
      </c>
      <c r="AF22" s="280" t="s">
        <v>24</v>
      </c>
      <c r="AG22" s="280" t="s">
        <v>24</v>
      </c>
      <c r="AH22" s="280" t="s">
        <v>24</v>
      </c>
      <c r="AI22" s="280" t="s">
        <v>24</v>
      </c>
      <c r="AJ22" s="207"/>
      <c r="AK22" s="207"/>
      <c r="AL22" s="207"/>
    </row>
    <row r="23" spans="1:38" s="186" customFormat="1" ht="13.5" customHeight="1" x14ac:dyDescent="0.5">
      <c r="A23" s="285" t="s">
        <v>108</v>
      </c>
      <c r="B23" s="279">
        <f t="shared" si="3"/>
        <v>4</v>
      </c>
      <c r="C23" s="279">
        <f t="shared" si="3"/>
        <v>9</v>
      </c>
      <c r="D23" s="280" t="s">
        <v>24</v>
      </c>
      <c r="E23" s="280" t="s">
        <v>24</v>
      </c>
      <c r="F23" s="280" t="s">
        <v>24</v>
      </c>
      <c r="G23" s="280" t="s">
        <v>24</v>
      </c>
      <c r="H23" s="280" t="s">
        <v>24</v>
      </c>
      <c r="I23" s="280" t="s">
        <v>24</v>
      </c>
      <c r="J23" s="280" t="s">
        <v>24</v>
      </c>
      <c r="K23" s="280" t="s">
        <v>24</v>
      </c>
      <c r="L23" s="280" t="s">
        <v>24</v>
      </c>
      <c r="M23" s="280" t="s">
        <v>24</v>
      </c>
      <c r="N23" s="280" t="s">
        <v>24</v>
      </c>
      <c r="O23" s="280" t="s">
        <v>24</v>
      </c>
      <c r="P23" s="280" t="s">
        <v>24</v>
      </c>
      <c r="Q23" s="280" t="s">
        <v>24</v>
      </c>
      <c r="R23" s="280">
        <v>2</v>
      </c>
      <c r="S23" s="280">
        <v>2</v>
      </c>
      <c r="T23" s="280">
        <v>1</v>
      </c>
      <c r="U23" s="280">
        <v>1</v>
      </c>
      <c r="V23" s="280" t="s">
        <v>24</v>
      </c>
      <c r="W23" s="280" t="s">
        <v>24</v>
      </c>
      <c r="X23" s="280">
        <v>1</v>
      </c>
      <c r="Y23" s="280">
        <v>6</v>
      </c>
      <c r="Z23" s="280" t="s">
        <v>24</v>
      </c>
      <c r="AA23" s="280" t="s">
        <v>24</v>
      </c>
      <c r="AB23" s="280" t="s">
        <v>24</v>
      </c>
      <c r="AC23" s="280" t="s">
        <v>24</v>
      </c>
      <c r="AD23" s="280" t="s">
        <v>24</v>
      </c>
      <c r="AE23" s="280" t="s">
        <v>24</v>
      </c>
      <c r="AF23" s="280" t="s">
        <v>24</v>
      </c>
      <c r="AG23" s="280" t="s">
        <v>24</v>
      </c>
      <c r="AH23" s="280" t="s">
        <v>24</v>
      </c>
      <c r="AI23" s="280" t="s">
        <v>24</v>
      </c>
      <c r="AJ23" s="207"/>
      <c r="AK23" s="207"/>
      <c r="AL23" s="207"/>
    </row>
    <row r="24" spans="1:38" s="186" customFormat="1" ht="13.5" customHeight="1" x14ac:dyDescent="0.5">
      <c r="A24" s="285" t="s">
        <v>109</v>
      </c>
      <c r="B24" s="279">
        <f t="shared" si="3"/>
        <v>1</v>
      </c>
      <c r="C24" s="279">
        <f t="shared" si="3"/>
        <v>2</v>
      </c>
      <c r="D24" s="280" t="s">
        <v>24</v>
      </c>
      <c r="E24" s="280" t="s">
        <v>24</v>
      </c>
      <c r="F24" s="280" t="s">
        <v>24</v>
      </c>
      <c r="G24" s="280" t="s">
        <v>24</v>
      </c>
      <c r="H24" s="280" t="s">
        <v>24</v>
      </c>
      <c r="I24" s="280" t="s">
        <v>24</v>
      </c>
      <c r="J24" s="280" t="s">
        <v>24</v>
      </c>
      <c r="K24" s="280" t="s">
        <v>24</v>
      </c>
      <c r="L24" s="280" t="s">
        <v>24</v>
      </c>
      <c r="M24" s="280" t="s">
        <v>24</v>
      </c>
      <c r="N24" s="280" t="s">
        <v>24</v>
      </c>
      <c r="O24" s="280" t="s">
        <v>24</v>
      </c>
      <c r="P24" s="280" t="s">
        <v>24</v>
      </c>
      <c r="Q24" s="280" t="s">
        <v>24</v>
      </c>
      <c r="R24" s="280" t="s">
        <v>24</v>
      </c>
      <c r="S24" s="280">
        <v>1</v>
      </c>
      <c r="T24" s="280">
        <v>1</v>
      </c>
      <c r="U24" s="280">
        <v>1</v>
      </c>
      <c r="V24" s="280" t="s">
        <v>24</v>
      </c>
      <c r="W24" s="280" t="s">
        <v>24</v>
      </c>
      <c r="X24" s="280" t="s">
        <v>24</v>
      </c>
      <c r="Y24" s="280" t="s">
        <v>24</v>
      </c>
      <c r="Z24" s="280" t="s">
        <v>24</v>
      </c>
      <c r="AA24" s="280" t="s">
        <v>24</v>
      </c>
      <c r="AB24" s="280" t="s">
        <v>24</v>
      </c>
      <c r="AC24" s="280" t="s">
        <v>24</v>
      </c>
      <c r="AD24" s="280" t="s">
        <v>24</v>
      </c>
      <c r="AE24" s="280" t="s">
        <v>24</v>
      </c>
      <c r="AF24" s="280" t="s">
        <v>24</v>
      </c>
      <c r="AG24" s="280" t="s">
        <v>24</v>
      </c>
      <c r="AH24" s="280" t="s">
        <v>24</v>
      </c>
      <c r="AI24" s="280" t="s">
        <v>24</v>
      </c>
      <c r="AJ24" s="207"/>
      <c r="AK24" s="207"/>
      <c r="AL24" s="207"/>
    </row>
    <row r="25" spans="1:38" s="186" customFormat="1" ht="13.5" customHeight="1" x14ac:dyDescent="0.5">
      <c r="A25" s="286" t="s">
        <v>110</v>
      </c>
      <c r="B25" s="279">
        <f>IF(SUM(D25,F25,H25,J25,L25,N25,P25,R25,T25,P19,V25,X25,Z25,AB25,AD25,AF25,AH25)=0,"-",SUM(D25,F25,H25,J25,L25,N25,P25,R25,T25,V25,X25,Z25,AB25,AD25,AF25,AH25))</f>
        <v>1</v>
      </c>
      <c r="C25" s="279">
        <f>IF(SUM(E25,G25,I25,K25,M25,O25,Q25,S25,U25,Q19,W25,Y25,AA25,AC25,AE25,AG25,AI25)=0,"-",SUM(E25,G25,I25,K25,M25,O25,Q25,S25,U25,W25,Y25,AA25,AC25,AE25,AG25,AI25))</f>
        <v>1</v>
      </c>
      <c r="D25" s="280" t="s">
        <v>24</v>
      </c>
      <c r="E25" s="280" t="s">
        <v>24</v>
      </c>
      <c r="F25" s="280" t="s">
        <v>24</v>
      </c>
      <c r="G25" s="280" t="s">
        <v>24</v>
      </c>
      <c r="H25" s="280" t="s">
        <v>24</v>
      </c>
      <c r="I25" s="280" t="s">
        <v>24</v>
      </c>
      <c r="J25" s="280" t="s">
        <v>24</v>
      </c>
      <c r="K25" s="280" t="s">
        <v>24</v>
      </c>
      <c r="L25" s="280" t="s">
        <v>24</v>
      </c>
      <c r="M25" s="280" t="s">
        <v>24</v>
      </c>
      <c r="N25" s="280" t="s">
        <v>24</v>
      </c>
      <c r="O25" s="280" t="s">
        <v>24</v>
      </c>
      <c r="P25" s="280" t="s">
        <v>24</v>
      </c>
      <c r="Q25" s="280" t="s">
        <v>24</v>
      </c>
      <c r="R25" s="280" t="s">
        <v>24</v>
      </c>
      <c r="S25" s="280" t="s">
        <v>24</v>
      </c>
      <c r="T25" s="280">
        <v>1</v>
      </c>
      <c r="U25" s="280">
        <v>1</v>
      </c>
      <c r="V25" s="280" t="s">
        <v>24</v>
      </c>
      <c r="W25" s="280" t="s">
        <v>24</v>
      </c>
      <c r="X25" s="280" t="s">
        <v>24</v>
      </c>
      <c r="Y25" s="280" t="s">
        <v>24</v>
      </c>
      <c r="Z25" s="280" t="s">
        <v>24</v>
      </c>
      <c r="AA25" s="280" t="s">
        <v>24</v>
      </c>
      <c r="AB25" s="280" t="s">
        <v>24</v>
      </c>
      <c r="AC25" s="280" t="s">
        <v>24</v>
      </c>
      <c r="AD25" s="280" t="s">
        <v>24</v>
      </c>
      <c r="AE25" s="280" t="s">
        <v>24</v>
      </c>
      <c r="AF25" s="280" t="s">
        <v>24</v>
      </c>
      <c r="AG25" s="280" t="s">
        <v>24</v>
      </c>
      <c r="AH25" s="280" t="s">
        <v>24</v>
      </c>
      <c r="AI25" s="280" t="s">
        <v>24</v>
      </c>
      <c r="AJ25" s="207"/>
      <c r="AK25" s="207"/>
      <c r="AL25" s="207"/>
    </row>
    <row r="26" spans="1:38" s="239" customFormat="1" ht="30" customHeight="1" x14ac:dyDescent="0.2">
      <c r="A26" s="237" t="s">
        <v>111</v>
      </c>
      <c r="B26" s="127">
        <f>B27</f>
        <v>2</v>
      </c>
      <c r="C26" s="127">
        <f t="shared" ref="C26:AI26" si="6">C27</f>
        <v>2</v>
      </c>
      <c r="D26" s="127" t="str">
        <f t="shared" si="6"/>
        <v>-</v>
      </c>
      <c r="E26" s="127" t="str">
        <f t="shared" si="6"/>
        <v>-</v>
      </c>
      <c r="F26" s="127" t="str">
        <f t="shared" si="6"/>
        <v>-</v>
      </c>
      <c r="G26" s="127" t="str">
        <f t="shared" si="6"/>
        <v>-</v>
      </c>
      <c r="H26" s="127" t="str">
        <f t="shared" si="6"/>
        <v>-</v>
      </c>
      <c r="I26" s="127" t="str">
        <f t="shared" si="6"/>
        <v>-</v>
      </c>
      <c r="J26" s="127" t="str">
        <f t="shared" si="6"/>
        <v>-</v>
      </c>
      <c r="K26" s="127" t="str">
        <f t="shared" si="6"/>
        <v>-</v>
      </c>
      <c r="L26" s="127" t="str">
        <f t="shared" si="6"/>
        <v>-</v>
      </c>
      <c r="M26" s="127" t="str">
        <f t="shared" si="6"/>
        <v>-</v>
      </c>
      <c r="N26" s="127" t="str">
        <f t="shared" si="6"/>
        <v>-</v>
      </c>
      <c r="O26" s="127" t="str">
        <f t="shared" si="6"/>
        <v>-</v>
      </c>
      <c r="P26" s="127" t="str">
        <f t="shared" si="6"/>
        <v>-</v>
      </c>
      <c r="Q26" s="127" t="str">
        <f t="shared" si="6"/>
        <v>-</v>
      </c>
      <c r="R26" s="127">
        <f t="shared" si="6"/>
        <v>2</v>
      </c>
      <c r="S26" s="127">
        <f t="shared" si="6"/>
        <v>2</v>
      </c>
      <c r="T26" s="127" t="str">
        <f t="shared" si="6"/>
        <v>-</v>
      </c>
      <c r="U26" s="127" t="str">
        <f t="shared" si="6"/>
        <v>-</v>
      </c>
      <c r="V26" s="127" t="str">
        <f t="shared" si="6"/>
        <v>-</v>
      </c>
      <c r="W26" s="127" t="str">
        <f t="shared" si="6"/>
        <v>-</v>
      </c>
      <c r="X26" s="127" t="str">
        <f t="shared" si="6"/>
        <v>-</v>
      </c>
      <c r="Y26" s="127" t="str">
        <f t="shared" si="6"/>
        <v>-</v>
      </c>
      <c r="Z26" s="127" t="str">
        <f t="shared" si="6"/>
        <v>-</v>
      </c>
      <c r="AA26" s="127" t="str">
        <f t="shared" si="6"/>
        <v>-</v>
      </c>
      <c r="AB26" s="127" t="str">
        <f t="shared" si="6"/>
        <v>-</v>
      </c>
      <c r="AC26" s="127" t="str">
        <f t="shared" si="6"/>
        <v>-</v>
      </c>
      <c r="AD26" s="127" t="str">
        <f t="shared" si="6"/>
        <v>-</v>
      </c>
      <c r="AE26" s="127" t="str">
        <f t="shared" si="6"/>
        <v>-</v>
      </c>
      <c r="AF26" s="127" t="str">
        <f t="shared" si="6"/>
        <v>-</v>
      </c>
      <c r="AG26" s="127" t="str">
        <f t="shared" si="6"/>
        <v>-</v>
      </c>
      <c r="AH26" s="127" t="str">
        <f t="shared" si="6"/>
        <v>-</v>
      </c>
      <c r="AI26" s="127" t="str">
        <f t="shared" si="6"/>
        <v>-</v>
      </c>
      <c r="AJ26" s="238"/>
      <c r="AK26" s="238"/>
      <c r="AL26" s="238"/>
    </row>
    <row r="27" spans="1:38" s="291" customFormat="1" ht="13.5" customHeight="1" x14ac:dyDescent="0.5">
      <c r="A27" s="287" t="s">
        <v>42</v>
      </c>
      <c r="B27" s="288">
        <v>2</v>
      </c>
      <c r="C27" s="288">
        <v>2</v>
      </c>
      <c r="D27" s="289" t="s">
        <v>27</v>
      </c>
      <c r="E27" s="289" t="s">
        <v>27</v>
      </c>
      <c r="F27" s="289" t="s">
        <v>27</v>
      </c>
      <c r="G27" s="289" t="s">
        <v>27</v>
      </c>
      <c r="H27" s="289" t="s">
        <v>27</v>
      </c>
      <c r="I27" s="289" t="s">
        <v>27</v>
      </c>
      <c r="J27" s="289" t="s">
        <v>27</v>
      </c>
      <c r="K27" s="289" t="s">
        <v>27</v>
      </c>
      <c r="L27" s="289" t="s">
        <v>27</v>
      </c>
      <c r="M27" s="289" t="s">
        <v>27</v>
      </c>
      <c r="N27" s="289" t="s">
        <v>27</v>
      </c>
      <c r="O27" s="289" t="s">
        <v>27</v>
      </c>
      <c r="P27" s="289" t="s">
        <v>27</v>
      </c>
      <c r="Q27" s="289" t="s">
        <v>27</v>
      </c>
      <c r="R27" s="289">
        <v>2</v>
      </c>
      <c r="S27" s="289">
        <v>2</v>
      </c>
      <c r="T27" s="289" t="s">
        <v>27</v>
      </c>
      <c r="U27" s="289" t="s">
        <v>27</v>
      </c>
      <c r="V27" s="289" t="s">
        <v>27</v>
      </c>
      <c r="W27" s="289" t="s">
        <v>27</v>
      </c>
      <c r="X27" s="289" t="s">
        <v>27</v>
      </c>
      <c r="Y27" s="289" t="s">
        <v>27</v>
      </c>
      <c r="Z27" s="289" t="s">
        <v>27</v>
      </c>
      <c r="AA27" s="289" t="s">
        <v>27</v>
      </c>
      <c r="AB27" s="289" t="s">
        <v>27</v>
      </c>
      <c r="AC27" s="289" t="s">
        <v>27</v>
      </c>
      <c r="AD27" s="289" t="s">
        <v>27</v>
      </c>
      <c r="AE27" s="289" t="s">
        <v>27</v>
      </c>
      <c r="AF27" s="289" t="s">
        <v>27</v>
      </c>
      <c r="AG27" s="289" t="s">
        <v>27</v>
      </c>
      <c r="AH27" s="289" t="s">
        <v>27</v>
      </c>
      <c r="AI27" s="289" t="s">
        <v>27</v>
      </c>
      <c r="AJ27" s="290"/>
      <c r="AK27" s="290"/>
      <c r="AL27" s="290"/>
    </row>
    <row r="28" spans="1:38" s="291" customFormat="1" ht="13.5" customHeight="1" x14ac:dyDescent="0.5">
      <c r="A28" s="292" t="s">
        <v>43</v>
      </c>
      <c r="B28" s="293" t="s">
        <v>27</v>
      </c>
      <c r="C28" s="293" t="s">
        <v>27</v>
      </c>
      <c r="D28" s="294" t="s">
        <v>27</v>
      </c>
      <c r="E28" s="294" t="s">
        <v>27</v>
      </c>
      <c r="F28" s="294" t="s">
        <v>27</v>
      </c>
      <c r="G28" s="294" t="s">
        <v>27</v>
      </c>
      <c r="H28" s="294" t="s">
        <v>27</v>
      </c>
      <c r="I28" s="294" t="s">
        <v>27</v>
      </c>
      <c r="J28" s="294" t="s">
        <v>27</v>
      </c>
      <c r="K28" s="294" t="s">
        <v>27</v>
      </c>
      <c r="L28" s="294" t="s">
        <v>27</v>
      </c>
      <c r="M28" s="294" t="s">
        <v>27</v>
      </c>
      <c r="N28" s="294" t="s">
        <v>27</v>
      </c>
      <c r="O28" s="294" t="s">
        <v>27</v>
      </c>
      <c r="P28" s="294" t="s">
        <v>27</v>
      </c>
      <c r="Q28" s="294" t="s">
        <v>27</v>
      </c>
      <c r="R28" s="294" t="s">
        <v>27</v>
      </c>
      <c r="S28" s="294" t="s">
        <v>27</v>
      </c>
      <c r="T28" s="294" t="s">
        <v>27</v>
      </c>
      <c r="U28" s="294" t="s">
        <v>27</v>
      </c>
      <c r="V28" s="294" t="s">
        <v>27</v>
      </c>
      <c r="W28" s="294" t="s">
        <v>27</v>
      </c>
      <c r="X28" s="294" t="s">
        <v>27</v>
      </c>
      <c r="Y28" s="294" t="s">
        <v>27</v>
      </c>
      <c r="Z28" s="294" t="s">
        <v>27</v>
      </c>
      <c r="AA28" s="294" t="s">
        <v>27</v>
      </c>
      <c r="AB28" s="294" t="s">
        <v>27</v>
      </c>
      <c r="AC28" s="294" t="s">
        <v>27</v>
      </c>
      <c r="AD28" s="294" t="s">
        <v>27</v>
      </c>
      <c r="AE28" s="294" t="s">
        <v>27</v>
      </c>
      <c r="AF28" s="294" t="s">
        <v>27</v>
      </c>
      <c r="AG28" s="294" t="s">
        <v>27</v>
      </c>
      <c r="AH28" s="294" t="s">
        <v>27</v>
      </c>
      <c r="AI28" s="294" t="s">
        <v>27</v>
      </c>
      <c r="AJ28" s="290"/>
      <c r="AK28" s="290"/>
      <c r="AL28" s="290"/>
    </row>
    <row r="29" spans="1:38" s="291" customFormat="1" ht="13.5" customHeight="1" x14ac:dyDescent="0.5">
      <c r="A29" s="295" t="s">
        <v>44</v>
      </c>
      <c r="B29" s="293" t="s">
        <v>27</v>
      </c>
      <c r="C29" s="293" t="s">
        <v>27</v>
      </c>
      <c r="D29" s="294" t="s">
        <v>27</v>
      </c>
      <c r="E29" s="294" t="s">
        <v>27</v>
      </c>
      <c r="F29" s="294" t="s">
        <v>27</v>
      </c>
      <c r="G29" s="294" t="s">
        <v>27</v>
      </c>
      <c r="H29" s="294" t="s">
        <v>27</v>
      </c>
      <c r="I29" s="294" t="s">
        <v>27</v>
      </c>
      <c r="J29" s="294" t="s">
        <v>27</v>
      </c>
      <c r="K29" s="294" t="s">
        <v>27</v>
      </c>
      <c r="L29" s="294" t="s">
        <v>27</v>
      </c>
      <c r="M29" s="294" t="s">
        <v>27</v>
      </c>
      <c r="N29" s="294" t="s">
        <v>27</v>
      </c>
      <c r="O29" s="294" t="s">
        <v>27</v>
      </c>
      <c r="P29" s="294" t="s">
        <v>27</v>
      </c>
      <c r="Q29" s="294" t="s">
        <v>27</v>
      </c>
      <c r="R29" s="294" t="s">
        <v>27</v>
      </c>
      <c r="S29" s="294" t="s">
        <v>27</v>
      </c>
      <c r="T29" s="294" t="s">
        <v>27</v>
      </c>
      <c r="U29" s="294" t="s">
        <v>27</v>
      </c>
      <c r="V29" s="294" t="s">
        <v>27</v>
      </c>
      <c r="W29" s="294" t="s">
        <v>27</v>
      </c>
      <c r="X29" s="294" t="s">
        <v>27</v>
      </c>
      <c r="Y29" s="294" t="s">
        <v>27</v>
      </c>
      <c r="Z29" s="294" t="s">
        <v>27</v>
      </c>
      <c r="AA29" s="294" t="s">
        <v>27</v>
      </c>
      <c r="AB29" s="294" t="s">
        <v>27</v>
      </c>
      <c r="AC29" s="294" t="s">
        <v>27</v>
      </c>
      <c r="AD29" s="294" t="s">
        <v>27</v>
      </c>
      <c r="AE29" s="294" t="s">
        <v>27</v>
      </c>
      <c r="AF29" s="294" t="s">
        <v>27</v>
      </c>
      <c r="AG29" s="294" t="s">
        <v>27</v>
      </c>
      <c r="AH29" s="294" t="s">
        <v>27</v>
      </c>
      <c r="AI29" s="294" t="s">
        <v>27</v>
      </c>
      <c r="AJ29" s="290"/>
      <c r="AK29" s="290"/>
      <c r="AL29" s="290"/>
    </row>
    <row r="30" spans="1:38" s="129" customFormat="1" ht="13.5" customHeight="1" x14ac:dyDescent="0.5">
      <c r="A30" s="295" t="s">
        <v>45</v>
      </c>
      <c r="B30" s="293" t="s">
        <v>27</v>
      </c>
      <c r="C30" s="293" t="s">
        <v>27</v>
      </c>
      <c r="D30" s="294" t="s">
        <v>27</v>
      </c>
      <c r="E30" s="294" t="s">
        <v>27</v>
      </c>
      <c r="F30" s="294" t="s">
        <v>27</v>
      </c>
      <c r="G30" s="294" t="s">
        <v>27</v>
      </c>
      <c r="H30" s="294" t="s">
        <v>27</v>
      </c>
      <c r="I30" s="294" t="s">
        <v>27</v>
      </c>
      <c r="J30" s="294" t="s">
        <v>27</v>
      </c>
      <c r="K30" s="294" t="s">
        <v>27</v>
      </c>
      <c r="L30" s="294" t="s">
        <v>27</v>
      </c>
      <c r="M30" s="294" t="s">
        <v>27</v>
      </c>
      <c r="N30" s="294" t="s">
        <v>27</v>
      </c>
      <c r="O30" s="294" t="s">
        <v>27</v>
      </c>
      <c r="P30" s="294" t="s">
        <v>27</v>
      </c>
      <c r="Q30" s="294" t="s">
        <v>27</v>
      </c>
      <c r="R30" s="294" t="s">
        <v>27</v>
      </c>
      <c r="S30" s="294" t="s">
        <v>27</v>
      </c>
      <c r="T30" s="294" t="s">
        <v>27</v>
      </c>
      <c r="U30" s="294" t="s">
        <v>27</v>
      </c>
      <c r="V30" s="294" t="s">
        <v>27</v>
      </c>
      <c r="W30" s="294" t="s">
        <v>27</v>
      </c>
      <c r="X30" s="294" t="s">
        <v>27</v>
      </c>
      <c r="Y30" s="294" t="s">
        <v>27</v>
      </c>
      <c r="Z30" s="294" t="s">
        <v>27</v>
      </c>
      <c r="AA30" s="294" t="s">
        <v>27</v>
      </c>
      <c r="AB30" s="294" t="s">
        <v>27</v>
      </c>
      <c r="AC30" s="294" t="s">
        <v>27</v>
      </c>
      <c r="AD30" s="294" t="s">
        <v>27</v>
      </c>
      <c r="AE30" s="294" t="s">
        <v>27</v>
      </c>
      <c r="AF30" s="294" t="s">
        <v>27</v>
      </c>
      <c r="AG30" s="294" t="s">
        <v>27</v>
      </c>
      <c r="AH30" s="294" t="s">
        <v>27</v>
      </c>
      <c r="AI30" s="294" t="s">
        <v>27</v>
      </c>
    </row>
    <row r="31" spans="1:38" s="129" customFormat="1" ht="13.5" customHeight="1" x14ac:dyDescent="0.5">
      <c r="A31" s="295" t="s">
        <v>46</v>
      </c>
      <c r="B31" s="293" t="s">
        <v>27</v>
      </c>
      <c r="C31" s="293" t="s">
        <v>27</v>
      </c>
      <c r="D31" s="294" t="s">
        <v>27</v>
      </c>
      <c r="E31" s="294" t="s">
        <v>27</v>
      </c>
      <c r="F31" s="294" t="s">
        <v>27</v>
      </c>
      <c r="G31" s="294" t="s">
        <v>27</v>
      </c>
      <c r="H31" s="294" t="s">
        <v>27</v>
      </c>
      <c r="I31" s="294" t="s">
        <v>27</v>
      </c>
      <c r="J31" s="294" t="s">
        <v>27</v>
      </c>
      <c r="K31" s="294" t="s">
        <v>27</v>
      </c>
      <c r="L31" s="294" t="s">
        <v>27</v>
      </c>
      <c r="M31" s="294" t="s">
        <v>27</v>
      </c>
      <c r="N31" s="294" t="s">
        <v>27</v>
      </c>
      <c r="O31" s="294" t="s">
        <v>27</v>
      </c>
      <c r="P31" s="294" t="s">
        <v>27</v>
      </c>
      <c r="Q31" s="294" t="s">
        <v>27</v>
      </c>
      <c r="R31" s="294" t="s">
        <v>27</v>
      </c>
      <c r="S31" s="294" t="s">
        <v>27</v>
      </c>
      <c r="T31" s="294" t="s">
        <v>27</v>
      </c>
      <c r="U31" s="294" t="s">
        <v>27</v>
      </c>
      <c r="V31" s="294" t="s">
        <v>27</v>
      </c>
      <c r="W31" s="294" t="s">
        <v>27</v>
      </c>
      <c r="X31" s="294" t="s">
        <v>27</v>
      </c>
      <c r="Y31" s="294" t="s">
        <v>27</v>
      </c>
      <c r="Z31" s="294" t="s">
        <v>27</v>
      </c>
      <c r="AA31" s="294" t="s">
        <v>27</v>
      </c>
      <c r="AB31" s="294" t="s">
        <v>27</v>
      </c>
      <c r="AC31" s="294" t="s">
        <v>27</v>
      </c>
      <c r="AD31" s="294" t="s">
        <v>27</v>
      </c>
      <c r="AE31" s="294" t="s">
        <v>27</v>
      </c>
      <c r="AF31" s="294" t="s">
        <v>27</v>
      </c>
      <c r="AG31" s="294" t="s">
        <v>27</v>
      </c>
      <c r="AH31" s="294" t="s">
        <v>27</v>
      </c>
      <c r="AI31" s="294" t="s">
        <v>27</v>
      </c>
    </row>
    <row r="32" spans="1:38" s="129" customFormat="1" ht="13.5" customHeight="1" x14ac:dyDescent="0.5">
      <c r="A32" s="296" t="s">
        <v>47</v>
      </c>
      <c r="B32" s="293" t="s">
        <v>27</v>
      </c>
      <c r="C32" s="293" t="s">
        <v>27</v>
      </c>
      <c r="D32" s="294" t="s">
        <v>27</v>
      </c>
      <c r="E32" s="294" t="s">
        <v>27</v>
      </c>
      <c r="F32" s="294" t="s">
        <v>27</v>
      </c>
      <c r="G32" s="294" t="s">
        <v>27</v>
      </c>
      <c r="H32" s="294" t="s">
        <v>27</v>
      </c>
      <c r="I32" s="294" t="s">
        <v>27</v>
      </c>
      <c r="J32" s="294" t="s">
        <v>27</v>
      </c>
      <c r="K32" s="294" t="s">
        <v>27</v>
      </c>
      <c r="L32" s="294" t="s">
        <v>27</v>
      </c>
      <c r="M32" s="294" t="s">
        <v>27</v>
      </c>
      <c r="N32" s="294" t="s">
        <v>27</v>
      </c>
      <c r="O32" s="294" t="s">
        <v>27</v>
      </c>
      <c r="P32" s="294" t="s">
        <v>27</v>
      </c>
      <c r="Q32" s="294" t="s">
        <v>27</v>
      </c>
      <c r="R32" s="294" t="s">
        <v>27</v>
      </c>
      <c r="S32" s="294" t="s">
        <v>27</v>
      </c>
      <c r="T32" s="294" t="s">
        <v>27</v>
      </c>
      <c r="U32" s="294" t="s">
        <v>27</v>
      </c>
      <c r="V32" s="294" t="s">
        <v>27</v>
      </c>
      <c r="W32" s="294" t="s">
        <v>27</v>
      </c>
      <c r="X32" s="294" t="s">
        <v>27</v>
      </c>
      <c r="Y32" s="294" t="s">
        <v>27</v>
      </c>
      <c r="Z32" s="294" t="s">
        <v>27</v>
      </c>
      <c r="AA32" s="294" t="s">
        <v>27</v>
      </c>
      <c r="AB32" s="294" t="s">
        <v>27</v>
      </c>
      <c r="AC32" s="294" t="s">
        <v>27</v>
      </c>
      <c r="AD32" s="294" t="s">
        <v>27</v>
      </c>
      <c r="AE32" s="294" t="s">
        <v>27</v>
      </c>
      <c r="AF32" s="294" t="s">
        <v>27</v>
      </c>
      <c r="AG32" s="294" t="s">
        <v>27</v>
      </c>
      <c r="AH32" s="294" t="s">
        <v>27</v>
      </c>
      <c r="AI32" s="294" t="s">
        <v>27</v>
      </c>
    </row>
    <row r="33" spans="1:35" s="6" customFormat="1" ht="16" x14ac:dyDescent="0.5">
      <c r="A33" s="243" t="s">
        <v>112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3"/>
      <c r="AG33" s="3"/>
      <c r="AH33" s="3"/>
      <c r="AI33" s="3"/>
    </row>
    <row r="34" spans="1:35" s="6" customFormat="1" ht="16" x14ac:dyDescent="0.5">
      <c r="A34" s="24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3"/>
      <c r="AG34" s="3"/>
      <c r="AH34" s="3"/>
      <c r="AI34" s="3"/>
    </row>
    <row r="35" spans="1:35" s="6" customFormat="1" ht="16" x14ac:dyDescent="0.5">
      <c r="A35" s="245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3"/>
      <c r="AG35" s="3"/>
      <c r="AH35" s="3"/>
      <c r="AI35" s="3"/>
    </row>
    <row r="36" spans="1:35" s="6" customFormat="1" ht="16" x14ac:dyDescent="0.5">
      <c r="A36" s="245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3"/>
      <c r="AG36" s="3"/>
      <c r="AH36" s="3"/>
      <c r="AI36" s="3"/>
    </row>
    <row r="37" spans="1:35" s="6" customFormat="1" ht="16" x14ac:dyDescent="0.5">
      <c r="A37" s="245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3"/>
      <c r="AG37" s="3"/>
      <c r="AH37" s="3"/>
      <c r="AI37" s="3"/>
    </row>
    <row r="38" spans="1:35" s="6" customFormat="1" ht="14" x14ac:dyDescent="0.3">
      <c r="A38" s="24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</row>
    <row r="39" spans="1:35" s="6" customFormat="1" ht="14" x14ac:dyDescent="0.3">
      <c r="A39" s="247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</row>
    <row r="40" spans="1:35" ht="14" x14ac:dyDescent="0.3">
      <c r="A40" s="248"/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6"/>
      <c r="AG40" s="6"/>
      <c r="AH40" s="6"/>
      <c r="AI40" s="6"/>
    </row>
    <row r="41" spans="1:35" ht="14" x14ac:dyDescent="0.3">
      <c r="A41" s="248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6"/>
      <c r="AG41" s="6"/>
      <c r="AH41" s="6"/>
      <c r="AI41" s="6"/>
    </row>
    <row r="42" spans="1:35" ht="14" x14ac:dyDescent="0.3">
      <c r="A42" s="248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6"/>
      <c r="AG42" s="6"/>
      <c r="AH42" s="6"/>
      <c r="AI42" s="6"/>
    </row>
    <row r="43" spans="1:35" x14ac:dyDescent="0.25">
      <c r="A43" s="248"/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</row>
    <row r="44" spans="1:35" x14ac:dyDescent="0.25">
      <c r="A44" s="248"/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</row>
    <row r="45" spans="1:35" x14ac:dyDescent="0.25">
      <c r="A45" s="248"/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</row>
    <row r="46" spans="1:35" x14ac:dyDescent="0.25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</row>
    <row r="47" spans="1:35" x14ac:dyDescent="0.25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</row>
    <row r="48" spans="1:35" x14ac:dyDescent="0.25">
      <c r="A48" s="248"/>
      <c r="B48" s="249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</row>
    <row r="49" spans="1:31" x14ac:dyDescent="0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</row>
    <row r="50" spans="1:31" x14ac:dyDescent="0.25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</row>
    <row r="51" spans="1:31" x14ac:dyDescent="0.25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</row>
    <row r="52" spans="1:31" x14ac:dyDescent="0.25"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</row>
    <row r="53" spans="1:31" x14ac:dyDescent="0.25"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</row>
    <row r="54" spans="1:31" x14ac:dyDescent="0.25">
      <c r="B54" s="249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</row>
  </sheetData>
  <mergeCells count="20">
    <mergeCell ref="R3:S5"/>
    <mergeCell ref="T3:U5"/>
    <mergeCell ref="V3:W5"/>
    <mergeCell ref="X3:Y5"/>
    <mergeCell ref="Z3:AI3"/>
    <mergeCell ref="Z4:AA5"/>
    <mergeCell ref="AB4:AC5"/>
    <mergeCell ref="AD4:AE5"/>
    <mergeCell ref="AF4:AG5"/>
    <mergeCell ref="AH4:AI5"/>
    <mergeCell ref="AG1:AI1"/>
    <mergeCell ref="B2:AI2"/>
    <mergeCell ref="B3:C5"/>
    <mergeCell ref="D3:E5"/>
    <mergeCell ref="F3:G5"/>
    <mergeCell ref="H3:I5"/>
    <mergeCell ref="J3:K5"/>
    <mergeCell ref="L3:M5"/>
    <mergeCell ref="N3:O5"/>
    <mergeCell ref="P3:Q5"/>
  </mergeCells>
  <phoneticPr fontId="4"/>
  <pageMargins left="0.78740157480314965" right="0.78740157480314965" top="0.78740157480314965" bottom="0.78740157480314965" header="0" footer="0"/>
  <pageSetup paperSize="9" scale="59" pageOrder="overThenDown" orientation="landscape" r:id="rId1"/>
  <headerFooter alignWithMargins="0"/>
  <rowBreaks count="6" manualBreakCount="6">
    <brk id="238" min="18704" max="240" man="1"/>
    <brk id="243" min="24312" max="244" man="1"/>
    <brk id="247" min="8024" max="248" man="1"/>
    <brk id="36828" min="237" max="60636" man="1"/>
    <brk id="41810" min="221" max="104" man="1"/>
    <brk id="47720" min="245" max="124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7"/>
  <sheetViews>
    <sheetView showGridLines="0" showOutlineSymbols="0" zoomScale="90" zoomScaleNormal="90" zoomScaleSheetLayoutView="100" workbookViewId="0">
      <pane xSplit="1" ySplit="6" topLeftCell="B7" activePane="bottomRight" state="frozen"/>
      <selection activeCell="S7" sqref="S7"/>
      <selection pane="topRight" activeCell="S7" sqref="S7"/>
      <selection pane="bottomLeft" activeCell="S7" sqref="S7"/>
      <selection pane="bottomRight" activeCell="S7" sqref="S7"/>
    </sheetView>
  </sheetViews>
  <sheetFormatPr defaultColWidth="9" defaultRowHeight="11" x14ac:dyDescent="0.2"/>
  <cols>
    <col min="1" max="1" width="16.453125" style="333" customWidth="1"/>
    <col min="2" max="2" width="7.90625" style="332" customWidth="1"/>
    <col min="3" max="3" width="8.453125" style="332" customWidth="1"/>
    <col min="4" max="4" width="10.7265625" style="332" customWidth="1"/>
    <col min="5" max="5" width="7.08984375" style="332" customWidth="1"/>
    <col min="6" max="6" width="8.453125" style="332" customWidth="1"/>
    <col min="7" max="7" width="7.453125" style="332" customWidth="1"/>
    <col min="8" max="8" width="8.453125" style="332" customWidth="1"/>
    <col min="9" max="9" width="6.90625" style="332" customWidth="1"/>
    <col min="10" max="10" width="7.7265625" style="332" customWidth="1"/>
    <col min="11" max="11" width="6.90625" style="332" customWidth="1"/>
    <col min="12" max="12" width="7.90625" style="332" customWidth="1"/>
    <col min="13" max="13" width="5.36328125" style="332" customWidth="1"/>
    <col min="14" max="14" width="8" style="332" customWidth="1"/>
    <col min="15" max="15" width="5.36328125" style="332" customWidth="1"/>
    <col min="16" max="16" width="8.7265625" style="332" customWidth="1"/>
    <col min="17" max="17" width="6.453125" style="332" customWidth="1"/>
    <col min="18" max="18" width="7.90625" style="332" customWidth="1"/>
    <col min="19" max="19" width="5.36328125" style="332" customWidth="1"/>
    <col min="20" max="20" width="8.08984375" style="332" customWidth="1"/>
    <col min="21" max="21" width="6.453125" style="332" customWidth="1"/>
    <col min="22" max="22" width="8" style="332" customWidth="1"/>
    <col min="23" max="23" width="7.7265625" style="332" customWidth="1"/>
    <col min="24" max="24" width="8.6328125" style="332" customWidth="1"/>
    <col min="25" max="16384" width="9" style="332"/>
  </cols>
  <sheetData>
    <row r="1" spans="1:25" s="299" customFormat="1" ht="13.5" customHeight="1" x14ac:dyDescent="0.5">
      <c r="A1" s="179" t="s">
        <v>113</v>
      </c>
      <c r="B1" s="297"/>
      <c r="C1" s="181"/>
      <c r="D1" s="181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298" t="s">
        <v>1</v>
      </c>
      <c r="W1" s="298"/>
      <c r="X1" s="298"/>
    </row>
    <row r="2" spans="1:25" s="305" customFormat="1" ht="13.5" customHeight="1" x14ac:dyDescent="0.5">
      <c r="A2" s="300"/>
      <c r="B2" s="301" t="s">
        <v>114</v>
      </c>
      <c r="C2" s="302" t="s">
        <v>115</v>
      </c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4"/>
      <c r="V2" s="304"/>
      <c r="W2" s="304"/>
      <c r="X2" s="304"/>
    </row>
    <row r="3" spans="1:25" s="299" customFormat="1" ht="48" customHeight="1" x14ac:dyDescent="0.5">
      <c r="A3" s="306"/>
      <c r="B3" s="307"/>
      <c r="C3" s="308" t="s">
        <v>53</v>
      </c>
      <c r="D3" s="308"/>
      <c r="E3" s="309" t="s">
        <v>116</v>
      </c>
      <c r="F3" s="310"/>
      <c r="G3" s="311" t="s">
        <v>117</v>
      </c>
      <c r="H3" s="312"/>
      <c r="I3" s="311" t="s">
        <v>118</v>
      </c>
      <c r="J3" s="312"/>
      <c r="K3" s="311" t="s">
        <v>119</v>
      </c>
      <c r="L3" s="312"/>
      <c r="M3" s="311" t="s">
        <v>120</v>
      </c>
      <c r="N3" s="312"/>
      <c r="O3" s="311" t="s">
        <v>121</v>
      </c>
      <c r="P3" s="312"/>
      <c r="Q3" s="311" t="s">
        <v>122</v>
      </c>
      <c r="R3" s="312"/>
      <c r="S3" s="309" t="s">
        <v>123</v>
      </c>
      <c r="T3" s="310"/>
      <c r="U3" s="309" t="s">
        <v>124</v>
      </c>
      <c r="V3" s="310"/>
      <c r="W3" s="309" t="s">
        <v>125</v>
      </c>
      <c r="X3" s="310"/>
      <c r="Y3" s="313"/>
    </row>
    <row r="4" spans="1:25" s="299" customFormat="1" ht="26.25" customHeight="1" x14ac:dyDescent="0.5">
      <c r="A4" s="314"/>
      <c r="B4" s="315"/>
      <c r="C4" s="316" t="s">
        <v>70</v>
      </c>
      <c r="D4" s="317" t="s">
        <v>71</v>
      </c>
      <c r="E4" s="318" t="s">
        <v>70</v>
      </c>
      <c r="F4" s="319" t="s">
        <v>71</v>
      </c>
      <c r="G4" s="318" t="s">
        <v>126</v>
      </c>
      <c r="H4" s="319" t="s">
        <v>71</v>
      </c>
      <c r="I4" s="318" t="s">
        <v>70</v>
      </c>
      <c r="J4" s="319" t="s">
        <v>71</v>
      </c>
      <c r="K4" s="318" t="s">
        <v>70</v>
      </c>
      <c r="L4" s="319" t="s">
        <v>71</v>
      </c>
      <c r="M4" s="318" t="s">
        <v>70</v>
      </c>
      <c r="N4" s="319" t="s">
        <v>71</v>
      </c>
      <c r="O4" s="318" t="s">
        <v>70</v>
      </c>
      <c r="P4" s="319" t="s">
        <v>71</v>
      </c>
      <c r="Q4" s="318" t="s">
        <v>70</v>
      </c>
      <c r="R4" s="319" t="s">
        <v>71</v>
      </c>
      <c r="S4" s="318" t="s">
        <v>70</v>
      </c>
      <c r="T4" s="319" t="s">
        <v>71</v>
      </c>
      <c r="U4" s="318" t="s">
        <v>70</v>
      </c>
      <c r="V4" s="319" t="s">
        <v>71</v>
      </c>
      <c r="W4" s="318" t="s">
        <v>70</v>
      </c>
      <c r="X4" s="319" t="s">
        <v>71</v>
      </c>
      <c r="Y4" s="313"/>
    </row>
    <row r="5" spans="1:25" s="305" customFormat="1" ht="13.5" customHeight="1" x14ac:dyDescent="0.5">
      <c r="A5" s="320" t="s">
        <v>72</v>
      </c>
      <c r="B5" s="321">
        <v>52</v>
      </c>
      <c r="C5" s="322">
        <v>11544</v>
      </c>
      <c r="D5" s="322">
        <v>342812</v>
      </c>
      <c r="E5" s="224">
        <v>3575</v>
      </c>
      <c r="F5" s="224">
        <v>52107</v>
      </c>
      <c r="G5" s="224">
        <v>500</v>
      </c>
      <c r="H5" s="224">
        <v>10331</v>
      </c>
      <c r="I5" s="224">
        <v>1614</v>
      </c>
      <c r="J5" s="224">
        <v>23815</v>
      </c>
      <c r="K5" s="224">
        <v>1519</v>
      </c>
      <c r="L5" s="224">
        <v>23689</v>
      </c>
      <c r="M5" s="224">
        <v>1050</v>
      </c>
      <c r="N5" s="224">
        <v>13457</v>
      </c>
      <c r="O5" s="224">
        <v>336</v>
      </c>
      <c r="P5" s="224">
        <v>115667</v>
      </c>
      <c r="Q5" s="224">
        <v>146</v>
      </c>
      <c r="R5" s="224">
        <v>1424</v>
      </c>
      <c r="S5" s="224">
        <v>47</v>
      </c>
      <c r="T5" s="224">
        <v>1618</v>
      </c>
      <c r="U5" s="224">
        <v>143</v>
      </c>
      <c r="V5" s="224">
        <v>8923</v>
      </c>
      <c r="W5" s="224">
        <v>2614</v>
      </c>
      <c r="X5" s="224">
        <v>91781</v>
      </c>
      <c r="Y5" s="323"/>
    </row>
    <row r="6" spans="1:25" s="325" customFormat="1" ht="30" customHeight="1" x14ac:dyDescent="0.2">
      <c r="A6" s="234" t="s">
        <v>19</v>
      </c>
      <c r="B6" s="58">
        <f t="shared" ref="B6:X6" si="0">IF(SUM(B7,B16)=0,"-",SUM(B7,B16))</f>
        <v>5</v>
      </c>
      <c r="C6" s="58">
        <f t="shared" si="0"/>
        <v>384</v>
      </c>
      <c r="D6" s="58">
        <f t="shared" si="0"/>
        <v>5904</v>
      </c>
      <c r="E6" s="58">
        <f t="shared" si="0"/>
        <v>75</v>
      </c>
      <c r="F6" s="58">
        <f t="shared" si="0"/>
        <v>1222</v>
      </c>
      <c r="G6" s="58">
        <f t="shared" si="0"/>
        <v>20</v>
      </c>
      <c r="H6" s="58">
        <f t="shared" si="0"/>
        <v>315</v>
      </c>
      <c r="I6" s="58">
        <f t="shared" si="0"/>
        <v>75</v>
      </c>
      <c r="J6" s="58">
        <f t="shared" si="0"/>
        <v>1590</v>
      </c>
      <c r="K6" s="58">
        <f t="shared" si="0"/>
        <v>71</v>
      </c>
      <c r="L6" s="58">
        <f t="shared" si="0"/>
        <v>1063</v>
      </c>
      <c r="M6" s="58">
        <f t="shared" si="0"/>
        <v>77</v>
      </c>
      <c r="N6" s="58">
        <f t="shared" si="0"/>
        <v>1055</v>
      </c>
      <c r="O6" s="58" t="str">
        <f t="shared" si="0"/>
        <v>-</v>
      </c>
      <c r="P6" s="58" t="str">
        <f t="shared" si="0"/>
        <v>-</v>
      </c>
      <c r="Q6" s="58">
        <f t="shared" si="0"/>
        <v>15</v>
      </c>
      <c r="R6" s="58">
        <f t="shared" si="0"/>
        <v>60</v>
      </c>
      <c r="S6" s="58" t="str">
        <f t="shared" si="0"/>
        <v>-</v>
      </c>
      <c r="T6" s="58" t="str">
        <f t="shared" si="0"/>
        <v>-</v>
      </c>
      <c r="U6" s="58">
        <f t="shared" si="0"/>
        <v>20</v>
      </c>
      <c r="V6" s="58">
        <f t="shared" si="0"/>
        <v>191</v>
      </c>
      <c r="W6" s="58">
        <f t="shared" si="0"/>
        <v>31</v>
      </c>
      <c r="X6" s="58">
        <f t="shared" si="0"/>
        <v>408</v>
      </c>
      <c r="Y6" s="324"/>
    </row>
    <row r="7" spans="1:25" s="299" customFormat="1" ht="13.5" customHeight="1" x14ac:dyDescent="0.5">
      <c r="A7" s="230" t="s">
        <v>73</v>
      </c>
      <c r="B7" s="277">
        <f t="shared" ref="B7:X7" si="1">IF(SUM(B8:B15)=0,"-",SUM(B8:B15))</f>
        <v>5</v>
      </c>
      <c r="C7" s="277">
        <f t="shared" si="1"/>
        <v>299</v>
      </c>
      <c r="D7" s="277">
        <f t="shared" si="1"/>
        <v>4218</v>
      </c>
      <c r="E7" s="277">
        <f t="shared" si="1"/>
        <v>62</v>
      </c>
      <c r="F7" s="277">
        <f t="shared" si="1"/>
        <v>804</v>
      </c>
      <c r="G7" s="277">
        <f t="shared" si="1"/>
        <v>20</v>
      </c>
      <c r="H7" s="277">
        <f t="shared" si="1"/>
        <v>315</v>
      </c>
      <c r="I7" s="277">
        <f t="shared" si="1"/>
        <v>40</v>
      </c>
      <c r="J7" s="277">
        <f t="shared" si="1"/>
        <v>851</v>
      </c>
      <c r="K7" s="277">
        <f t="shared" si="1"/>
        <v>71</v>
      </c>
      <c r="L7" s="277">
        <f t="shared" si="1"/>
        <v>1063</v>
      </c>
      <c r="M7" s="277">
        <f t="shared" si="1"/>
        <v>50</v>
      </c>
      <c r="N7" s="277">
        <f t="shared" si="1"/>
        <v>576</v>
      </c>
      <c r="O7" s="277" t="str">
        <f t="shared" si="1"/>
        <v>-</v>
      </c>
      <c r="P7" s="277" t="str">
        <f t="shared" si="1"/>
        <v>-</v>
      </c>
      <c r="Q7" s="277">
        <f t="shared" si="1"/>
        <v>5</v>
      </c>
      <c r="R7" s="277">
        <f t="shared" si="1"/>
        <v>10</v>
      </c>
      <c r="S7" s="277" t="str">
        <f t="shared" si="1"/>
        <v>-</v>
      </c>
      <c r="T7" s="277" t="str">
        <f t="shared" si="1"/>
        <v>-</v>
      </c>
      <c r="U7" s="277">
        <f t="shared" si="1"/>
        <v>20</v>
      </c>
      <c r="V7" s="277">
        <f t="shared" si="1"/>
        <v>191</v>
      </c>
      <c r="W7" s="277">
        <f t="shared" si="1"/>
        <v>31</v>
      </c>
      <c r="X7" s="277">
        <f t="shared" si="1"/>
        <v>408</v>
      </c>
      <c r="Y7" s="313"/>
    </row>
    <row r="8" spans="1:25" s="299" customFormat="1" ht="13.5" customHeight="1" x14ac:dyDescent="0.5">
      <c r="A8" s="232" t="s">
        <v>25</v>
      </c>
      <c r="B8" s="280" t="s">
        <v>27</v>
      </c>
      <c r="C8" s="280">
        <v>25</v>
      </c>
      <c r="D8" s="280">
        <v>328</v>
      </c>
      <c r="E8" s="280">
        <v>9</v>
      </c>
      <c r="F8" s="280">
        <v>56</v>
      </c>
      <c r="G8" s="280" t="s">
        <v>24</v>
      </c>
      <c r="H8" s="280" t="s">
        <v>24</v>
      </c>
      <c r="I8" s="280">
        <v>3</v>
      </c>
      <c r="J8" s="280">
        <v>105</v>
      </c>
      <c r="K8" s="280">
        <v>12</v>
      </c>
      <c r="L8" s="280">
        <v>155</v>
      </c>
      <c r="M8" s="280">
        <v>1</v>
      </c>
      <c r="N8" s="280">
        <v>12</v>
      </c>
      <c r="O8" s="280" t="s">
        <v>24</v>
      </c>
      <c r="P8" s="280" t="s">
        <v>24</v>
      </c>
      <c r="Q8" s="280" t="s">
        <v>24</v>
      </c>
      <c r="R8" s="280" t="s">
        <v>24</v>
      </c>
      <c r="S8" s="280" t="s">
        <v>24</v>
      </c>
      <c r="T8" s="280" t="s">
        <v>24</v>
      </c>
      <c r="U8" s="280" t="s">
        <v>24</v>
      </c>
      <c r="V8" s="280" t="s">
        <v>24</v>
      </c>
      <c r="W8" s="280" t="s">
        <v>24</v>
      </c>
      <c r="X8" s="280" t="s">
        <v>24</v>
      </c>
      <c r="Y8" s="313"/>
    </row>
    <row r="9" spans="1:25" s="299" customFormat="1" ht="13.5" customHeight="1" x14ac:dyDescent="0.5">
      <c r="A9" s="232" t="s">
        <v>26</v>
      </c>
      <c r="B9" s="280">
        <v>1</v>
      </c>
      <c r="C9" s="280">
        <v>5</v>
      </c>
      <c r="D9" s="280">
        <v>45</v>
      </c>
      <c r="E9" s="280">
        <v>3</v>
      </c>
      <c r="F9" s="280">
        <v>19</v>
      </c>
      <c r="G9" s="280" t="s">
        <v>24</v>
      </c>
      <c r="H9" s="280" t="s">
        <v>24</v>
      </c>
      <c r="I9" s="280">
        <v>1</v>
      </c>
      <c r="J9" s="280">
        <v>11</v>
      </c>
      <c r="K9" s="280">
        <v>1</v>
      </c>
      <c r="L9" s="280">
        <v>15</v>
      </c>
      <c r="M9" s="280" t="s">
        <v>24</v>
      </c>
      <c r="N9" s="280" t="s">
        <v>24</v>
      </c>
      <c r="O9" s="280" t="s">
        <v>24</v>
      </c>
      <c r="P9" s="280" t="s">
        <v>24</v>
      </c>
      <c r="Q9" s="280" t="s">
        <v>24</v>
      </c>
      <c r="R9" s="280" t="s">
        <v>24</v>
      </c>
      <c r="S9" s="280" t="s">
        <v>24</v>
      </c>
      <c r="T9" s="280" t="s">
        <v>24</v>
      </c>
      <c r="U9" s="280" t="s">
        <v>24</v>
      </c>
      <c r="V9" s="280" t="s">
        <v>24</v>
      </c>
      <c r="W9" s="280" t="s">
        <v>24</v>
      </c>
      <c r="X9" s="280" t="s">
        <v>24</v>
      </c>
      <c r="Y9" s="313"/>
    </row>
    <row r="10" spans="1:25" s="299" customFormat="1" ht="13.5" customHeight="1" x14ac:dyDescent="0.5">
      <c r="A10" s="232" t="s">
        <v>28</v>
      </c>
      <c r="B10" s="280">
        <v>1</v>
      </c>
      <c r="C10" s="280">
        <v>57</v>
      </c>
      <c r="D10" s="280">
        <v>468</v>
      </c>
      <c r="E10" s="280">
        <v>22</v>
      </c>
      <c r="F10" s="280">
        <v>153</v>
      </c>
      <c r="G10" s="280">
        <v>2</v>
      </c>
      <c r="H10" s="280">
        <v>34</v>
      </c>
      <c r="I10" s="280">
        <v>7</v>
      </c>
      <c r="J10" s="280">
        <v>60</v>
      </c>
      <c r="K10" s="280">
        <v>6</v>
      </c>
      <c r="L10" s="280">
        <v>30</v>
      </c>
      <c r="M10" s="280" t="s">
        <v>24</v>
      </c>
      <c r="N10" s="280" t="s">
        <v>24</v>
      </c>
      <c r="O10" s="280" t="s">
        <v>24</v>
      </c>
      <c r="P10" s="280" t="s">
        <v>24</v>
      </c>
      <c r="Q10" s="280" t="s">
        <v>24</v>
      </c>
      <c r="R10" s="280" t="s">
        <v>24</v>
      </c>
      <c r="S10" s="280" t="s">
        <v>24</v>
      </c>
      <c r="T10" s="280" t="s">
        <v>24</v>
      </c>
      <c r="U10" s="280">
        <v>20</v>
      </c>
      <c r="V10" s="280">
        <v>191</v>
      </c>
      <c r="W10" s="280" t="s">
        <v>24</v>
      </c>
      <c r="X10" s="280" t="s">
        <v>24</v>
      </c>
      <c r="Y10" s="313"/>
    </row>
    <row r="11" spans="1:25" s="299" customFormat="1" ht="13.5" customHeight="1" x14ac:dyDescent="0.5">
      <c r="A11" s="232" t="s">
        <v>75</v>
      </c>
      <c r="B11" s="280">
        <v>1</v>
      </c>
      <c r="C11" s="280">
        <v>72</v>
      </c>
      <c r="D11" s="280">
        <v>1318</v>
      </c>
      <c r="E11" s="280" t="s">
        <v>24</v>
      </c>
      <c r="F11" s="280" t="s">
        <v>24</v>
      </c>
      <c r="G11" s="280">
        <v>4</v>
      </c>
      <c r="H11" s="280">
        <v>160</v>
      </c>
      <c r="I11" s="280">
        <v>3</v>
      </c>
      <c r="J11" s="280">
        <v>120</v>
      </c>
      <c r="K11" s="280">
        <v>36</v>
      </c>
      <c r="L11" s="280">
        <v>500</v>
      </c>
      <c r="M11" s="280">
        <v>5</v>
      </c>
      <c r="N11" s="280">
        <v>130</v>
      </c>
      <c r="O11" s="280" t="s">
        <v>24</v>
      </c>
      <c r="P11" s="280" t="s">
        <v>24</v>
      </c>
      <c r="Q11" s="280" t="s">
        <v>24</v>
      </c>
      <c r="R11" s="280" t="s">
        <v>24</v>
      </c>
      <c r="S11" s="280" t="s">
        <v>24</v>
      </c>
      <c r="T11" s="280" t="s">
        <v>24</v>
      </c>
      <c r="U11" s="280" t="s">
        <v>24</v>
      </c>
      <c r="V11" s="280" t="s">
        <v>24</v>
      </c>
      <c r="W11" s="280">
        <v>24</v>
      </c>
      <c r="X11" s="280">
        <v>408</v>
      </c>
      <c r="Y11" s="313"/>
    </row>
    <row r="12" spans="1:25" s="299" customFormat="1" ht="13.5" customHeight="1" x14ac:dyDescent="0.5">
      <c r="A12" s="232" t="s">
        <v>30</v>
      </c>
      <c r="B12" s="280">
        <v>1</v>
      </c>
      <c r="C12" s="280">
        <v>44</v>
      </c>
      <c r="D12" s="280">
        <v>903</v>
      </c>
      <c r="E12" s="280">
        <v>14</v>
      </c>
      <c r="F12" s="280">
        <v>425</v>
      </c>
      <c r="G12" s="280">
        <v>3</v>
      </c>
      <c r="H12" s="280">
        <v>27</v>
      </c>
      <c r="I12" s="280">
        <v>10</v>
      </c>
      <c r="J12" s="280">
        <v>101</v>
      </c>
      <c r="K12" s="280">
        <v>14</v>
      </c>
      <c r="L12" s="280">
        <v>333</v>
      </c>
      <c r="M12" s="280">
        <v>3</v>
      </c>
      <c r="N12" s="280">
        <v>17</v>
      </c>
      <c r="O12" s="280" t="s">
        <v>24</v>
      </c>
      <c r="P12" s="280" t="s">
        <v>24</v>
      </c>
      <c r="Q12" s="280" t="s">
        <v>24</v>
      </c>
      <c r="R12" s="280" t="s">
        <v>24</v>
      </c>
      <c r="S12" s="280" t="s">
        <v>24</v>
      </c>
      <c r="T12" s="280" t="s">
        <v>24</v>
      </c>
      <c r="U12" s="280" t="s">
        <v>24</v>
      </c>
      <c r="V12" s="280" t="s">
        <v>24</v>
      </c>
      <c r="W12" s="280" t="s">
        <v>24</v>
      </c>
      <c r="X12" s="280" t="s">
        <v>24</v>
      </c>
      <c r="Y12" s="313"/>
    </row>
    <row r="13" spans="1:25" s="299" customFormat="1" ht="13.5" customHeight="1" x14ac:dyDescent="0.5">
      <c r="A13" s="232" t="s">
        <v>76</v>
      </c>
      <c r="B13" s="280" t="s">
        <v>27</v>
      </c>
      <c r="C13" s="280">
        <v>13</v>
      </c>
      <c r="D13" s="280">
        <v>126</v>
      </c>
      <c r="E13" s="280">
        <v>8</v>
      </c>
      <c r="F13" s="280">
        <v>56</v>
      </c>
      <c r="G13" s="280" t="s">
        <v>24</v>
      </c>
      <c r="H13" s="280" t="s">
        <v>24</v>
      </c>
      <c r="I13" s="280">
        <v>4</v>
      </c>
      <c r="J13" s="280">
        <v>60</v>
      </c>
      <c r="K13" s="280">
        <v>1</v>
      </c>
      <c r="L13" s="280">
        <v>10</v>
      </c>
      <c r="M13" s="280" t="s">
        <v>24</v>
      </c>
      <c r="N13" s="280" t="s">
        <v>24</v>
      </c>
      <c r="O13" s="280" t="s">
        <v>24</v>
      </c>
      <c r="P13" s="280" t="s">
        <v>24</v>
      </c>
      <c r="Q13" s="280" t="s">
        <v>24</v>
      </c>
      <c r="R13" s="280" t="s">
        <v>24</v>
      </c>
      <c r="S13" s="280" t="s">
        <v>24</v>
      </c>
      <c r="T13" s="280" t="s">
        <v>24</v>
      </c>
      <c r="U13" s="280" t="s">
        <v>24</v>
      </c>
      <c r="V13" s="280" t="s">
        <v>24</v>
      </c>
      <c r="W13" s="280" t="s">
        <v>24</v>
      </c>
      <c r="X13" s="280" t="s">
        <v>24</v>
      </c>
      <c r="Y13" s="313"/>
    </row>
    <row r="14" spans="1:25" s="299" customFormat="1" ht="13.5" customHeight="1" x14ac:dyDescent="0.5">
      <c r="A14" s="232" t="s">
        <v>32</v>
      </c>
      <c r="B14" s="280">
        <v>1</v>
      </c>
      <c r="C14" s="280">
        <v>55</v>
      </c>
      <c r="D14" s="280">
        <v>677</v>
      </c>
      <c r="E14" s="280">
        <v>6</v>
      </c>
      <c r="F14" s="280">
        <v>95</v>
      </c>
      <c r="G14" s="280">
        <v>11</v>
      </c>
      <c r="H14" s="280">
        <v>94</v>
      </c>
      <c r="I14" s="280">
        <v>12</v>
      </c>
      <c r="J14" s="280">
        <v>394</v>
      </c>
      <c r="K14" s="280">
        <v>1</v>
      </c>
      <c r="L14" s="280">
        <v>20</v>
      </c>
      <c r="M14" s="280">
        <v>13</v>
      </c>
      <c r="N14" s="280">
        <v>64</v>
      </c>
      <c r="O14" s="280" t="s">
        <v>24</v>
      </c>
      <c r="P14" s="280" t="s">
        <v>24</v>
      </c>
      <c r="Q14" s="280">
        <v>5</v>
      </c>
      <c r="R14" s="280">
        <v>10</v>
      </c>
      <c r="S14" s="280" t="s">
        <v>24</v>
      </c>
      <c r="T14" s="280" t="s">
        <v>24</v>
      </c>
      <c r="U14" s="280" t="s">
        <v>24</v>
      </c>
      <c r="V14" s="280" t="s">
        <v>24</v>
      </c>
      <c r="W14" s="280">
        <v>7</v>
      </c>
      <c r="X14" s="280" t="s">
        <v>24</v>
      </c>
      <c r="Y14" s="313"/>
    </row>
    <row r="15" spans="1:25" s="299" customFormat="1" ht="13.5" customHeight="1" x14ac:dyDescent="0.5">
      <c r="A15" s="232" t="s">
        <v>33</v>
      </c>
      <c r="B15" s="280" t="s">
        <v>27</v>
      </c>
      <c r="C15" s="280">
        <v>28</v>
      </c>
      <c r="D15" s="280">
        <v>353</v>
      </c>
      <c r="E15" s="280" t="s">
        <v>24</v>
      </c>
      <c r="F15" s="280" t="s">
        <v>24</v>
      </c>
      <c r="G15" s="280" t="s">
        <v>24</v>
      </c>
      <c r="H15" s="280" t="s">
        <v>24</v>
      </c>
      <c r="I15" s="280" t="s">
        <v>24</v>
      </c>
      <c r="J15" s="280" t="s">
        <v>24</v>
      </c>
      <c r="K15" s="280" t="s">
        <v>24</v>
      </c>
      <c r="L15" s="280" t="s">
        <v>24</v>
      </c>
      <c r="M15" s="280">
        <v>28</v>
      </c>
      <c r="N15" s="280">
        <v>353</v>
      </c>
      <c r="O15" s="280" t="s">
        <v>24</v>
      </c>
      <c r="P15" s="280" t="s">
        <v>24</v>
      </c>
      <c r="Q15" s="280" t="s">
        <v>24</v>
      </c>
      <c r="R15" s="280" t="s">
        <v>24</v>
      </c>
      <c r="S15" s="280" t="s">
        <v>24</v>
      </c>
      <c r="T15" s="280" t="s">
        <v>24</v>
      </c>
      <c r="U15" s="280" t="s">
        <v>24</v>
      </c>
      <c r="V15" s="280" t="s">
        <v>24</v>
      </c>
      <c r="W15" s="280" t="s">
        <v>24</v>
      </c>
      <c r="X15" s="280" t="s">
        <v>24</v>
      </c>
      <c r="Y15" s="313"/>
    </row>
    <row r="16" spans="1:25" s="299" customFormat="1" ht="13.5" customHeight="1" x14ac:dyDescent="0.5">
      <c r="A16" s="230" t="s">
        <v>77</v>
      </c>
      <c r="B16" s="277" t="s">
        <v>24</v>
      </c>
      <c r="C16" s="277">
        <v>85</v>
      </c>
      <c r="D16" s="277">
        <v>1686</v>
      </c>
      <c r="E16" s="277">
        <v>13</v>
      </c>
      <c r="F16" s="277">
        <v>418</v>
      </c>
      <c r="G16" s="277" t="s">
        <v>24</v>
      </c>
      <c r="H16" s="277" t="s">
        <v>24</v>
      </c>
      <c r="I16" s="277">
        <v>35</v>
      </c>
      <c r="J16" s="277">
        <v>739</v>
      </c>
      <c r="K16" s="277" t="s">
        <v>24</v>
      </c>
      <c r="L16" s="277" t="s">
        <v>24</v>
      </c>
      <c r="M16" s="277">
        <v>27</v>
      </c>
      <c r="N16" s="277">
        <v>479</v>
      </c>
      <c r="O16" s="277" t="s">
        <v>24</v>
      </c>
      <c r="P16" s="277" t="s">
        <v>24</v>
      </c>
      <c r="Q16" s="277">
        <v>10</v>
      </c>
      <c r="R16" s="277">
        <v>50</v>
      </c>
      <c r="S16" s="277" t="s">
        <v>24</v>
      </c>
      <c r="T16" s="277" t="s">
        <v>24</v>
      </c>
      <c r="U16" s="277" t="s">
        <v>24</v>
      </c>
      <c r="V16" s="277" t="s">
        <v>24</v>
      </c>
      <c r="W16" s="277" t="s">
        <v>24</v>
      </c>
      <c r="X16" s="277" t="s">
        <v>24</v>
      </c>
      <c r="Y16" s="313"/>
    </row>
    <row r="17" spans="1:25" s="325" customFormat="1" ht="30" customHeight="1" x14ac:dyDescent="0.2">
      <c r="A17" s="234" t="s">
        <v>35</v>
      </c>
      <c r="B17" s="58">
        <f>B18</f>
        <v>6</v>
      </c>
      <c r="C17" s="58">
        <f t="shared" ref="C17:X17" si="2">C18</f>
        <v>224</v>
      </c>
      <c r="D17" s="58">
        <f t="shared" si="2"/>
        <v>3127</v>
      </c>
      <c r="E17" s="58">
        <f t="shared" si="2"/>
        <v>46</v>
      </c>
      <c r="F17" s="58">
        <f t="shared" si="2"/>
        <v>525</v>
      </c>
      <c r="G17" s="58">
        <f t="shared" si="2"/>
        <v>14</v>
      </c>
      <c r="H17" s="58">
        <f t="shared" si="2"/>
        <v>193</v>
      </c>
      <c r="I17" s="58">
        <f t="shared" si="2"/>
        <v>63</v>
      </c>
      <c r="J17" s="58">
        <f t="shared" si="2"/>
        <v>599</v>
      </c>
      <c r="K17" s="58">
        <f t="shared" si="2"/>
        <v>78</v>
      </c>
      <c r="L17" s="58">
        <f t="shared" si="2"/>
        <v>958</v>
      </c>
      <c r="M17" s="58">
        <f t="shared" si="2"/>
        <v>21</v>
      </c>
      <c r="N17" s="58">
        <f t="shared" si="2"/>
        <v>199</v>
      </c>
      <c r="O17" s="58" t="str">
        <f t="shared" si="2"/>
        <v>-</v>
      </c>
      <c r="P17" s="58" t="str">
        <f t="shared" si="2"/>
        <v>-</v>
      </c>
      <c r="Q17" s="58" t="str">
        <f t="shared" si="2"/>
        <v>-</v>
      </c>
      <c r="R17" s="58" t="str">
        <f t="shared" si="2"/>
        <v>-</v>
      </c>
      <c r="S17" s="58" t="str">
        <f t="shared" si="2"/>
        <v>-</v>
      </c>
      <c r="T17" s="58" t="str">
        <f t="shared" si="2"/>
        <v>-</v>
      </c>
      <c r="U17" s="58">
        <f t="shared" si="2"/>
        <v>1</v>
      </c>
      <c r="V17" s="58">
        <f t="shared" si="2"/>
        <v>648</v>
      </c>
      <c r="W17" s="58">
        <f t="shared" si="2"/>
        <v>1</v>
      </c>
      <c r="X17" s="58">
        <f t="shared" si="2"/>
        <v>5</v>
      </c>
      <c r="Y17" s="324"/>
    </row>
    <row r="18" spans="1:25" s="299" customFormat="1" ht="13.5" customHeight="1" x14ac:dyDescent="0.5">
      <c r="A18" s="230" t="s">
        <v>78</v>
      </c>
      <c r="B18" s="277">
        <f>IF(SUM(B19:B22)=0,"-",SUM(B19:B22))</f>
        <v>6</v>
      </c>
      <c r="C18" s="277">
        <f>IF(SUM(E18,G18,I18,K18,M18,O18,Q18,S18,U18,W18)=0,"-",SUM(E18,G18,I18,K18,M18,O18,Q18,S18,U18,W18))</f>
        <v>224</v>
      </c>
      <c r="D18" s="277">
        <f>IF(SUM(F18,H18,J18,L18,N18,P18,R18,T18,V18,X18)=0,"-",SUM(F18,H18,J18,L18,N18,P18,R18,T18,V18,X18))</f>
        <v>3127</v>
      </c>
      <c r="E18" s="277">
        <f t="shared" ref="E18:X18" si="3">IF(SUM(E19:E22)=0,"-",SUM(E19:E22))</f>
        <v>46</v>
      </c>
      <c r="F18" s="277">
        <f t="shared" si="3"/>
        <v>525</v>
      </c>
      <c r="G18" s="277">
        <f t="shared" si="3"/>
        <v>14</v>
      </c>
      <c r="H18" s="277">
        <f t="shared" si="3"/>
        <v>193</v>
      </c>
      <c r="I18" s="277">
        <f t="shared" si="3"/>
        <v>63</v>
      </c>
      <c r="J18" s="277">
        <f t="shared" si="3"/>
        <v>599</v>
      </c>
      <c r="K18" s="277">
        <f t="shared" si="3"/>
        <v>78</v>
      </c>
      <c r="L18" s="277">
        <f t="shared" si="3"/>
        <v>958</v>
      </c>
      <c r="M18" s="277">
        <f t="shared" si="3"/>
        <v>21</v>
      </c>
      <c r="N18" s="277">
        <f t="shared" si="3"/>
        <v>199</v>
      </c>
      <c r="O18" s="277" t="str">
        <f t="shared" si="3"/>
        <v>-</v>
      </c>
      <c r="P18" s="277" t="str">
        <f t="shared" si="3"/>
        <v>-</v>
      </c>
      <c r="Q18" s="277" t="str">
        <f t="shared" si="3"/>
        <v>-</v>
      </c>
      <c r="R18" s="277" t="str">
        <f t="shared" si="3"/>
        <v>-</v>
      </c>
      <c r="S18" s="277" t="str">
        <f t="shared" si="3"/>
        <v>-</v>
      </c>
      <c r="T18" s="277" t="str">
        <f t="shared" si="3"/>
        <v>-</v>
      </c>
      <c r="U18" s="277">
        <f t="shared" si="3"/>
        <v>1</v>
      </c>
      <c r="V18" s="277">
        <f t="shared" si="3"/>
        <v>648</v>
      </c>
      <c r="W18" s="277">
        <f t="shared" si="3"/>
        <v>1</v>
      </c>
      <c r="X18" s="277">
        <f t="shared" si="3"/>
        <v>5</v>
      </c>
      <c r="Y18" s="313"/>
    </row>
    <row r="19" spans="1:25" s="299" customFormat="1" ht="13.5" customHeight="1" x14ac:dyDescent="0.5">
      <c r="A19" s="232" t="s">
        <v>37</v>
      </c>
      <c r="B19" s="280">
        <v>2</v>
      </c>
      <c r="C19" s="280">
        <f>IF(SUM(E19,G19,I19,K19,M19,O19,Q19,S19,U19,Q14,W19)=0,"-",SUM(E19,G19,I19,K19,M19,O19,Q19,S19,U19,W19))</f>
        <v>95</v>
      </c>
      <c r="D19" s="280">
        <f>IF(SUM(F19,H19,J19,L19,N19,P19,R19,T19,V19,R14,X19)=0,"-",SUM(F19,H19,J19,L19,N19,P19,R19,T19,V19,X19))</f>
        <v>1051</v>
      </c>
      <c r="E19" s="280">
        <v>28</v>
      </c>
      <c r="F19" s="280">
        <v>291</v>
      </c>
      <c r="G19" s="280">
        <v>12</v>
      </c>
      <c r="H19" s="280">
        <v>150</v>
      </c>
      <c r="I19" s="280">
        <v>32</v>
      </c>
      <c r="J19" s="280">
        <v>336</v>
      </c>
      <c r="K19" s="280">
        <v>13</v>
      </c>
      <c r="L19" s="280">
        <v>181</v>
      </c>
      <c r="M19" s="280">
        <v>9</v>
      </c>
      <c r="N19" s="280">
        <v>88</v>
      </c>
      <c r="O19" s="280" t="s">
        <v>24</v>
      </c>
      <c r="P19" s="280" t="s">
        <v>24</v>
      </c>
      <c r="Q19" s="280" t="s">
        <v>24</v>
      </c>
      <c r="R19" s="280" t="s">
        <v>24</v>
      </c>
      <c r="S19" s="280" t="s">
        <v>24</v>
      </c>
      <c r="T19" s="280" t="s">
        <v>24</v>
      </c>
      <c r="U19" s="280" t="s">
        <v>24</v>
      </c>
      <c r="V19" s="280" t="s">
        <v>24</v>
      </c>
      <c r="W19" s="280">
        <v>1</v>
      </c>
      <c r="X19" s="280">
        <v>5</v>
      </c>
      <c r="Y19" s="313"/>
    </row>
    <row r="20" spans="1:25" s="299" customFormat="1" ht="13.5" customHeight="1" x14ac:dyDescent="0.5">
      <c r="A20" s="232" t="s">
        <v>38</v>
      </c>
      <c r="B20" s="280">
        <v>1</v>
      </c>
      <c r="C20" s="280">
        <f t="shared" ref="C20:D22" si="4">IF(SUM(E20,G20,I20,K20,M20,O20,Q20,S20,U20,Q15,W20)=0,"-",SUM(E20,G20,I20,K20,M20,O20,Q20,S20,U20,W20))</f>
        <v>35</v>
      </c>
      <c r="D20" s="280">
        <f t="shared" si="4"/>
        <v>345</v>
      </c>
      <c r="E20" s="280">
        <v>9</v>
      </c>
      <c r="F20" s="280">
        <v>108</v>
      </c>
      <c r="G20" s="280" t="s">
        <v>24</v>
      </c>
      <c r="H20" s="280" t="s">
        <v>24</v>
      </c>
      <c r="I20" s="280" t="s">
        <v>24</v>
      </c>
      <c r="J20" s="280" t="s">
        <v>24</v>
      </c>
      <c r="K20" s="280">
        <v>16</v>
      </c>
      <c r="L20" s="280">
        <v>158</v>
      </c>
      <c r="M20" s="280">
        <v>10</v>
      </c>
      <c r="N20" s="280">
        <v>79</v>
      </c>
      <c r="O20" s="280" t="s">
        <v>24</v>
      </c>
      <c r="P20" s="280" t="s">
        <v>24</v>
      </c>
      <c r="Q20" s="280" t="s">
        <v>24</v>
      </c>
      <c r="R20" s="280" t="s">
        <v>24</v>
      </c>
      <c r="S20" s="280" t="s">
        <v>24</v>
      </c>
      <c r="T20" s="280" t="s">
        <v>24</v>
      </c>
      <c r="U20" s="280" t="s">
        <v>24</v>
      </c>
      <c r="V20" s="280" t="s">
        <v>24</v>
      </c>
      <c r="W20" s="280" t="s">
        <v>24</v>
      </c>
      <c r="X20" s="280" t="s">
        <v>24</v>
      </c>
      <c r="Y20" s="313"/>
    </row>
    <row r="21" spans="1:25" s="299" customFormat="1" ht="13.5" customHeight="1" x14ac:dyDescent="0.5">
      <c r="A21" s="232" t="s">
        <v>39</v>
      </c>
      <c r="B21" s="280">
        <v>2</v>
      </c>
      <c r="C21" s="280">
        <f t="shared" si="4"/>
        <v>68</v>
      </c>
      <c r="D21" s="280">
        <f t="shared" si="4"/>
        <v>1477</v>
      </c>
      <c r="E21" s="280">
        <v>7</v>
      </c>
      <c r="F21" s="280">
        <v>107</v>
      </c>
      <c r="G21" s="280">
        <v>1</v>
      </c>
      <c r="H21" s="280">
        <v>36</v>
      </c>
      <c r="I21" s="280">
        <v>25</v>
      </c>
      <c r="J21" s="280">
        <v>233</v>
      </c>
      <c r="K21" s="280">
        <v>32</v>
      </c>
      <c r="L21" s="280">
        <v>421</v>
      </c>
      <c r="M21" s="280">
        <v>2</v>
      </c>
      <c r="N21" s="280">
        <v>32</v>
      </c>
      <c r="O21" s="280" t="s">
        <v>24</v>
      </c>
      <c r="P21" s="280" t="s">
        <v>24</v>
      </c>
      <c r="Q21" s="280" t="s">
        <v>24</v>
      </c>
      <c r="R21" s="280" t="s">
        <v>24</v>
      </c>
      <c r="S21" s="280" t="s">
        <v>24</v>
      </c>
      <c r="T21" s="280" t="s">
        <v>24</v>
      </c>
      <c r="U21" s="280">
        <v>1</v>
      </c>
      <c r="V21" s="280">
        <v>648</v>
      </c>
      <c r="W21" s="280" t="s">
        <v>24</v>
      </c>
      <c r="X21" s="280" t="s">
        <v>24</v>
      </c>
      <c r="Y21" s="313"/>
    </row>
    <row r="22" spans="1:25" s="299" customFormat="1" ht="13.5" customHeight="1" x14ac:dyDescent="0.5">
      <c r="A22" s="232" t="s">
        <v>40</v>
      </c>
      <c r="B22" s="280">
        <v>1</v>
      </c>
      <c r="C22" s="280">
        <f t="shared" si="4"/>
        <v>26</v>
      </c>
      <c r="D22" s="280">
        <f t="shared" si="4"/>
        <v>254</v>
      </c>
      <c r="E22" s="280">
        <v>2</v>
      </c>
      <c r="F22" s="280">
        <v>19</v>
      </c>
      <c r="G22" s="280">
        <v>1</v>
      </c>
      <c r="H22" s="280">
        <v>7</v>
      </c>
      <c r="I22" s="280">
        <v>6</v>
      </c>
      <c r="J22" s="280">
        <v>30</v>
      </c>
      <c r="K22" s="280">
        <v>17</v>
      </c>
      <c r="L22" s="280">
        <v>198</v>
      </c>
      <c r="M22" s="280" t="s">
        <v>24</v>
      </c>
      <c r="N22" s="280" t="s">
        <v>24</v>
      </c>
      <c r="O22" s="280" t="s">
        <v>24</v>
      </c>
      <c r="P22" s="280" t="s">
        <v>24</v>
      </c>
      <c r="Q22" s="280" t="s">
        <v>24</v>
      </c>
      <c r="R22" s="280" t="s">
        <v>24</v>
      </c>
      <c r="S22" s="280" t="s">
        <v>24</v>
      </c>
      <c r="T22" s="280" t="s">
        <v>24</v>
      </c>
      <c r="U22" s="280" t="s">
        <v>24</v>
      </c>
      <c r="V22" s="280" t="s">
        <v>24</v>
      </c>
      <c r="W22" s="280" t="s">
        <v>24</v>
      </c>
      <c r="X22" s="280" t="s">
        <v>24</v>
      </c>
      <c r="Y22" s="313"/>
    </row>
    <row r="23" spans="1:25" s="327" customFormat="1" ht="30" customHeight="1" x14ac:dyDescent="0.2">
      <c r="A23" s="237" t="s">
        <v>41</v>
      </c>
      <c r="B23" s="125">
        <f>B24</f>
        <v>3</v>
      </c>
      <c r="C23" s="125">
        <f t="shared" ref="C23:X23" si="5">C24</f>
        <v>121</v>
      </c>
      <c r="D23" s="125">
        <f t="shared" si="5"/>
        <v>1884</v>
      </c>
      <c r="E23" s="125">
        <f t="shared" si="5"/>
        <v>23</v>
      </c>
      <c r="F23" s="125">
        <f t="shared" si="5"/>
        <v>194</v>
      </c>
      <c r="G23" s="125">
        <f t="shared" si="5"/>
        <v>15</v>
      </c>
      <c r="H23" s="125">
        <f t="shared" si="5"/>
        <v>353</v>
      </c>
      <c r="I23" s="125">
        <f t="shared" si="5"/>
        <v>5</v>
      </c>
      <c r="J23" s="125">
        <f t="shared" si="5"/>
        <v>36</v>
      </c>
      <c r="K23" s="125">
        <f t="shared" si="5"/>
        <v>36</v>
      </c>
      <c r="L23" s="125">
        <f t="shared" si="5"/>
        <v>520</v>
      </c>
      <c r="M23" s="125">
        <f t="shared" si="5"/>
        <v>36</v>
      </c>
      <c r="N23" s="125">
        <f t="shared" si="5"/>
        <v>365</v>
      </c>
      <c r="O23" s="125">
        <f t="shared" si="5"/>
        <v>1</v>
      </c>
      <c r="P23" s="125">
        <f t="shared" si="5"/>
        <v>15</v>
      </c>
      <c r="Q23" s="125" t="str">
        <f t="shared" si="5"/>
        <v>-</v>
      </c>
      <c r="R23" s="125" t="str">
        <f t="shared" si="5"/>
        <v>-</v>
      </c>
      <c r="S23" s="125" t="str">
        <f t="shared" si="5"/>
        <v>-</v>
      </c>
      <c r="T23" s="125" t="str">
        <f t="shared" si="5"/>
        <v>-</v>
      </c>
      <c r="U23" s="125">
        <f t="shared" si="5"/>
        <v>2</v>
      </c>
      <c r="V23" s="125">
        <f t="shared" si="5"/>
        <v>195</v>
      </c>
      <c r="W23" s="125">
        <f t="shared" si="5"/>
        <v>3</v>
      </c>
      <c r="X23" s="125">
        <f t="shared" si="5"/>
        <v>206</v>
      </c>
      <c r="Y23" s="326"/>
    </row>
    <row r="24" spans="1:25" s="299" customFormat="1" ht="13.5" customHeight="1" x14ac:dyDescent="0.5">
      <c r="A24" s="230" t="s">
        <v>79</v>
      </c>
      <c r="B24" s="289">
        <f>IF(SUM(B25:B29)=0,"-",SUM(B25:B29))</f>
        <v>3</v>
      </c>
      <c r="C24" s="289">
        <f t="shared" ref="C24:X24" si="6">IF(SUM(C25:C29)=0,"-",SUM(C25:C29))</f>
        <v>121</v>
      </c>
      <c r="D24" s="289">
        <f t="shared" si="6"/>
        <v>1884</v>
      </c>
      <c r="E24" s="289">
        <f t="shared" si="6"/>
        <v>23</v>
      </c>
      <c r="F24" s="289">
        <f t="shared" si="6"/>
        <v>194</v>
      </c>
      <c r="G24" s="289">
        <f t="shared" si="6"/>
        <v>15</v>
      </c>
      <c r="H24" s="289">
        <f t="shared" si="6"/>
        <v>353</v>
      </c>
      <c r="I24" s="289">
        <f t="shared" si="6"/>
        <v>5</v>
      </c>
      <c r="J24" s="289">
        <f t="shared" si="6"/>
        <v>36</v>
      </c>
      <c r="K24" s="289">
        <f t="shared" si="6"/>
        <v>36</v>
      </c>
      <c r="L24" s="289">
        <f t="shared" si="6"/>
        <v>520</v>
      </c>
      <c r="M24" s="289">
        <f t="shared" si="6"/>
        <v>36</v>
      </c>
      <c r="N24" s="289">
        <f t="shared" si="6"/>
        <v>365</v>
      </c>
      <c r="O24" s="289">
        <f t="shared" si="6"/>
        <v>1</v>
      </c>
      <c r="P24" s="289">
        <f t="shared" si="6"/>
        <v>15</v>
      </c>
      <c r="Q24" s="289" t="str">
        <f t="shared" si="6"/>
        <v>-</v>
      </c>
      <c r="R24" s="289" t="str">
        <f t="shared" si="6"/>
        <v>-</v>
      </c>
      <c r="S24" s="289" t="str">
        <f t="shared" si="6"/>
        <v>-</v>
      </c>
      <c r="T24" s="289" t="str">
        <f t="shared" si="6"/>
        <v>-</v>
      </c>
      <c r="U24" s="289">
        <f t="shared" si="6"/>
        <v>2</v>
      </c>
      <c r="V24" s="289">
        <f t="shared" si="6"/>
        <v>195</v>
      </c>
      <c r="W24" s="289">
        <f t="shared" si="6"/>
        <v>3</v>
      </c>
      <c r="X24" s="289">
        <f t="shared" si="6"/>
        <v>206</v>
      </c>
      <c r="Y24" s="313"/>
    </row>
    <row r="25" spans="1:25" s="299" customFormat="1" ht="13.5" customHeight="1" x14ac:dyDescent="0.5">
      <c r="A25" s="232" t="s">
        <v>80</v>
      </c>
      <c r="B25" s="294">
        <v>1</v>
      </c>
      <c r="C25" s="294">
        <f>SUM(E25,G25,I25,K25,M25,O25,Q25,S25,U25,W25)</f>
        <v>25</v>
      </c>
      <c r="D25" s="294">
        <f>SUM(F25,H25,J25,L25,N25,P25,R25,T25,V25,X25)</f>
        <v>472</v>
      </c>
      <c r="E25" s="294">
        <v>6</v>
      </c>
      <c r="F25" s="294">
        <v>48</v>
      </c>
      <c r="G25" s="294">
        <v>3</v>
      </c>
      <c r="H25" s="294">
        <v>71</v>
      </c>
      <c r="I25" s="294">
        <v>3</v>
      </c>
      <c r="J25" s="294">
        <v>13</v>
      </c>
      <c r="K25" s="294" t="s">
        <v>27</v>
      </c>
      <c r="L25" s="294" t="s">
        <v>27</v>
      </c>
      <c r="M25" s="294">
        <v>8</v>
      </c>
      <c r="N25" s="294">
        <v>69</v>
      </c>
      <c r="O25" s="294">
        <v>1</v>
      </c>
      <c r="P25" s="294">
        <v>15</v>
      </c>
      <c r="Q25" s="294" t="s">
        <v>27</v>
      </c>
      <c r="R25" s="294" t="s">
        <v>27</v>
      </c>
      <c r="S25" s="294" t="s">
        <v>27</v>
      </c>
      <c r="T25" s="294" t="s">
        <v>27</v>
      </c>
      <c r="U25" s="294">
        <v>1</v>
      </c>
      <c r="V25" s="294">
        <v>50</v>
      </c>
      <c r="W25" s="294">
        <v>3</v>
      </c>
      <c r="X25" s="294">
        <v>206</v>
      </c>
      <c r="Y25" s="313"/>
    </row>
    <row r="26" spans="1:25" s="299" customFormat="1" ht="13.5" customHeight="1" x14ac:dyDescent="0.5">
      <c r="A26" s="232" t="s">
        <v>127</v>
      </c>
      <c r="B26" s="294">
        <v>1</v>
      </c>
      <c r="C26" s="294">
        <f t="shared" ref="C26:D28" si="7">SUM(E26,G26,I26,K26,M26,O26,Q26,S26,U26,W26)</f>
        <v>22</v>
      </c>
      <c r="D26" s="294">
        <f t="shared" si="7"/>
        <v>417</v>
      </c>
      <c r="E26" s="294">
        <v>6</v>
      </c>
      <c r="F26" s="294">
        <v>15</v>
      </c>
      <c r="G26" s="294">
        <v>4</v>
      </c>
      <c r="H26" s="294">
        <v>97</v>
      </c>
      <c r="I26" s="294">
        <v>1</v>
      </c>
      <c r="J26" s="294">
        <v>10</v>
      </c>
      <c r="K26" s="294">
        <v>6</v>
      </c>
      <c r="L26" s="294">
        <v>78</v>
      </c>
      <c r="M26" s="294">
        <v>4</v>
      </c>
      <c r="N26" s="294">
        <v>72</v>
      </c>
      <c r="O26" s="294" t="s">
        <v>27</v>
      </c>
      <c r="P26" s="294" t="s">
        <v>27</v>
      </c>
      <c r="Q26" s="294" t="s">
        <v>27</v>
      </c>
      <c r="R26" s="294" t="s">
        <v>27</v>
      </c>
      <c r="S26" s="294" t="s">
        <v>27</v>
      </c>
      <c r="T26" s="294" t="s">
        <v>27</v>
      </c>
      <c r="U26" s="294">
        <v>1</v>
      </c>
      <c r="V26" s="294">
        <v>145</v>
      </c>
      <c r="W26" s="294" t="s">
        <v>27</v>
      </c>
      <c r="X26" s="294" t="s">
        <v>27</v>
      </c>
      <c r="Y26" s="313"/>
    </row>
    <row r="27" spans="1:25" s="305" customFormat="1" ht="13.5" customHeight="1" x14ac:dyDescent="0.5">
      <c r="A27" s="232" t="s">
        <v>82</v>
      </c>
      <c r="B27" s="294">
        <v>1</v>
      </c>
      <c r="C27" s="294">
        <f t="shared" si="7"/>
        <v>40</v>
      </c>
      <c r="D27" s="294">
        <f t="shared" si="7"/>
        <v>435</v>
      </c>
      <c r="E27" s="294">
        <v>4</v>
      </c>
      <c r="F27" s="294">
        <v>24</v>
      </c>
      <c r="G27" s="294">
        <v>6</v>
      </c>
      <c r="H27" s="294">
        <v>139</v>
      </c>
      <c r="I27" s="294">
        <v>1</v>
      </c>
      <c r="J27" s="294">
        <v>13</v>
      </c>
      <c r="K27" s="294">
        <v>9</v>
      </c>
      <c r="L27" s="294">
        <v>87</v>
      </c>
      <c r="M27" s="294">
        <v>20</v>
      </c>
      <c r="N27" s="294">
        <v>172</v>
      </c>
      <c r="O27" s="294" t="s">
        <v>27</v>
      </c>
      <c r="P27" s="294" t="s">
        <v>27</v>
      </c>
      <c r="Q27" s="294" t="s">
        <v>27</v>
      </c>
      <c r="R27" s="294" t="s">
        <v>27</v>
      </c>
      <c r="S27" s="294" t="s">
        <v>27</v>
      </c>
      <c r="T27" s="294" t="s">
        <v>27</v>
      </c>
      <c r="U27" s="294" t="s">
        <v>27</v>
      </c>
      <c r="V27" s="294" t="s">
        <v>27</v>
      </c>
      <c r="W27" s="294" t="s">
        <v>27</v>
      </c>
      <c r="X27" s="294" t="s">
        <v>27</v>
      </c>
    </row>
    <row r="28" spans="1:25" s="305" customFormat="1" ht="16" x14ac:dyDescent="0.5">
      <c r="A28" s="232" t="s">
        <v>83</v>
      </c>
      <c r="B28" s="294" t="s">
        <v>27</v>
      </c>
      <c r="C28" s="294">
        <f t="shared" si="7"/>
        <v>34</v>
      </c>
      <c r="D28" s="294">
        <f t="shared" si="7"/>
        <v>560</v>
      </c>
      <c r="E28" s="294">
        <v>7</v>
      </c>
      <c r="F28" s="294">
        <v>107</v>
      </c>
      <c r="G28" s="294">
        <v>2</v>
      </c>
      <c r="H28" s="294">
        <v>46</v>
      </c>
      <c r="I28" s="294" t="s">
        <v>27</v>
      </c>
      <c r="J28" s="294" t="s">
        <v>27</v>
      </c>
      <c r="K28" s="294">
        <v>21</v>
      </c>
      <c r="L28" s="294">
        <v>355</v>
      </c>
      <c r="M28" s="294">
        <v>4</v>
      </c>
      <c r="N28" s="294">
        <v>52</v>
      </c>
      <c r="O28" s="294" t="s">
        <v>27</v>
      </c>
      <c r="P28" s="294" t="s">
        <v>27</v>
      </c>
      <c r="Q28" s="294" t="s">
        <v>27</v>
      </c>
      <c r="R28" s="294" t="s">
        <v>27</v>
      </c>
      <c r="S28" s="294" t="s">
        <v>27</v>
      </c>
      <c r="T28" s="294" t="s">
        <v>27</v>
      </c>
      <c r="U28" s="294" t="s">
        <v>27</v>
      </c>
      <c r="V28" s="294" t="s">
        <v>27</v>
      </c>
      <c r="W28" s="294" t="s">
        <v>27</v>
      </c>
      <c r="X28" s="294" t="s">
        <v>27</v>
      </c>
    </row>
    <row r="29" spans="1:25" s="305" customFormat="1" ht="16" x14ac:dyDescent="0.5">
      <c r="A29" s="232" t="s">
        <v>84</v>
      </c>
      <c r="B29" s="294" t="s">
        <v>27</v>
      </c>
      <c r="C29" s="294" t="s">
        <v>24</v>
      </c>
      <c r="D29" s="294" t="s">
        <v>24</v>
      </c>
      <c r="E29" s="294" t="s">
        <v>27</v>
      </c>
      <c r="F29" s="294" t="s">
        <v>27</v>
      </c>
      <c r="G29" s="294" t="s">
        <v>27</v>
      </c>
      <c r="H29" s="294" t="s">
        <v>27</v>
      </c>
      <c r="I29" s="294" t="s">
        <v>27</v>
      </c>
      <c r="J29" s="294" t="s">
        <v>27</v>
      </c>
      <c r="K29" s="294" t="s">
        <v>27</v>
      </c>
      <c r="L29" s="294" t="s">
        <v>27</v>
      </c>
      <c r="M29" s="294" t="s">
        <v>27</v>
      </c>
      <c r="N29" s="294" t="s">
        <v>27</v>
      </c>
      <c r="O29" s="294" t="s">
        <v>27</v>
      </c>
      <c r="P29" s="294" t="s">
        <v>27</v>
      </c>
      <c r="Q29" s="294" t="s">
        <v>27</v>
      </c>
      <c r="R29" s="294" t="s">
        <v>27</v>
      </c>
      <c r="S29" s="294" t="s">
        <v>27</v>
      </c>
      <c r="T29" s="294" t="s">
        <v>27</v>
      </c>
      <c r="U29" s="294" t="s">
        <v>27</v>
      </c>
      <c r="V29" s="294" t="s">
        <v>27</v>
      </c>
      <c r="W29" s="294" t="s">
        <v>27</v>
      </c>
      <c r="X29" s="294" t="s">
        <v>27</v>
      </c>
    </row>
    <row r="30" spans="1:25" s="305" customFormat="1" ht="16" x14ac:dyDescent="0.5">
      <c r="A30" s="243" t="s">
        <v>128</v>
      </c>
      <c r="B30" s="184"/>
      <c r="C30" s="328"/>
      <c r="D30" s="328"/>
      <c r="E30" s="184"/>
      <c r="F30" s="184"/>
      <c r="G30" s="18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</row>
    <row r="31" spans="1:25" s="305" customFormat="1" ht="16" x14ac:dyDescent="0.5">
      <c r="A31" s="329"/>
      <c r="B31" s="244"/>
      <c r="C31" s="4"/>
      <c r="D31" s="4"/>
      <c r="E31" s="244"/>
      <c r="F31" s="244"/>
      <c r="G31" s="244"/>
      <c r="H31" s="244"/>
      <c r="I31" s="244"/>
      <c r="J31" s="244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</row>
    <row r="32" spans="1:25" s="305" customFormat="1" ht="16" x14ac:dyDescent="0.5">
      <c r="A32" s="329" t="s">
        <v>129</v>
      </c>
      <c r="B32" s="3"/>
      <c r="C32" s="3"/>
      <c r="D32" s="3"/>
      <c r="E32" s="3"/>
      <c r="F32" s="3"/>
      <c r="G32" s="3"/>
      <c r="H32" s="3"/>
      <c r="I32" s="3"/>
      <c r="J32" s="3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</row>
    <row r="33" spans="1:24" s="305" customFormat="1" ht="16" x14ac:dyDescent="0.5">
      <c r="A33" s="329" t="s">
        <v>130</v>
      </c>
      <c r="B33" s="3"/>
      <c r="C33" s="3"/>
      <c r="D33" s="3"/>
      <c r="E33" s="3"/>
      <c r="F33" s="3"/>
      <c r="G33" s="3"/>
      <c r="H33" s="3"/>
      <c r="I33" s="3"/>
      <c r="J33" s="3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</row>
    <row r="34" spans="1:24" ht="14.5" x14ac:dyDescent="0.5">
      <c r="A34" s="329"/>
      <c r="B34" s="3"/>
      <c r="C34" s="3"/>
      <c r="D34" s="3"/>
      <c r="E34" s="3"/>
      <c r="F34" s="3"/>
      <c r="G34" s="3"/>
      <c r="H34" s="3"/>
      <c r="I34" s="3"/>
      <c r="J34" s="3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</row>
    <row r="35" spans="1:24" ht="14.5" x14ac:dyDescent="0.5">
      <c r="A35" s="329"/>
      <c r="B35" s="3"/>
      <c r="C35" s="3"/>
      <c r="D35" s="3"/>
      <c r="E35" s="3"/>
      <c r="F35" s="3"/>
      <c r="G35" s="3"/>
      <c r="H35" s="3"/>
      <c r="I35" s="3"/>
      <c r="J35" s="3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</row>
    <row r="36" spans="1:24" ht="14.5" x14ac:dyDescent="0.5">
      <c r="A36" s="329"/>
      <c r="B36" s="3"/>
      <c r="C36" s="3"/>
      <c r="D36" s="3"/>
      <c r="E36" s="3"/>
      <c r="F36" s="3"/>
      <c r="G36" s="3"/>
      <c r="H36" s="3"/>
      <c r="I36" s="3"/>
      <c r="J36" s="3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</row>
    <row r="37" spans="1:24" x14ac:dyDescent="0.2">
      <c r="A37" s="248"/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</row>
  </sheetData>
  <mergeCells count="14">
    <mergeCell ref="Q3:R3"/>
    <mergeCell ref="S3:T3"/>
    <mergeCell ref="U3:V3"/>
    <mergeCell ref="W3:X3"/>
    <mergeCell ref="V1:X1"/>
    <mergeCell ref="B2:B3"/>
    <mergeCell ref="C2:X2"/>
    <mergeCell ref="C3:D3"/>
    <mergeCell ref="E3:F3"/>
    <mergeCell ref="G3:H3"/>
    <mergeCell ref="I3:J3"/>
    <mergeCell ref="K3:L3"/>
    <mergeCell ref="M3:N3"/>
    <mergeCell ref="O3:P3"/>
  </mergeCells>
  <phoneticPr fontId="4"/>
  <pageMargins left="0.78740157480314965" right="0.78740157480314965" top="0.78740157480314965" bottom="0.78740157480314965" header="0" footer="0"/>
  <pageSetup paperSize="9" scale="80" pageOrder="overThenDown" orientation="landscape" r:id="rId1"/>
  <headerFooter alignWithMargins="0"/>
  <rowBreaks count="4" manualBreakCount="4">
    <brk id="252" min="50763" max="253" man="1"/>
    <brk id="256" min="61231" max="257" man="1"/>
    <brk id="260" min="44547" max="261" man="1"/>
    <brk id="21107" min="259" max="4035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T38"/>
  <sheetViews>
    <sheetView showGridLines="0" showOutlineSymbols="0" view="pageBreakPreview" zoomScale="80" zoomScaleNormal="50" zoomScaleSheetLayoutView="80" workbookViewId="0">
      <pane xSplit="1" ySplit="7" topLeftCell="B8" activePane="bottomRight" state="frozen"/>
      <selection activeCell="S7" sqref="S7"/>
      <selection pane="topRight" activeCell="S7" sqref="S7"/>
      <selection pane="bottomLeft" activeCell="S7" sqref="S7"/>
      <selection pane="bottomRight" activeCell="S7" sqref="S7"/>
    </sheetView>
  </sheetViews>
  <sheetFormatPr defaultColWidth="9" defaultRowHeight="11" x14ac:dyDescent="0.2"/>
  <cols>
    <col min="1" max="1" width="20.36328125" style="333" customWidth="1"/>
    <col min="2" max="2" width="9" style="332" customWidth="1"/>
    <col min="3" max="4" width="7.453125" style="332" customWidth="1"/>
    <col min="5" max="5" width="7.08984375" style="332" customWidth="1"/>
    <col min="6" max="6" width="7.7265625" style="332" customWidth="1"/>
    <col min="7" max="7" width="7.08984375" style="332" customWidth="1"/>
    <col min="8" max="8" width="8.6328125" style="332" customWidth="1"/>
    <col min="9" max="9" width="7.08984375" style="332" customWidth="1"/>
    <col min="10" max="10" width="5.6328125" style="332" customWidth="1"/>
    <col min="11" max="11" width="7.08984375" style="332" customWidth="1"/>
    <col min="12" max="12" width="5.6328125" style="332" customWidth="1"/>
    <col min="13" max="13" width="7.08984375" style="332" customWidth="1"/>
    <col min="14" max="14" width="6.453125" style="332" customWidth="1"/>
    <col min="15" max="15" width="7.08984375" style="332" customWidth="1"/>
    <col min="16" max="16" width="8.36328125" style="332" customWidth="1"/>
    <col min="17" max="17" width="7.08984375" style="332" customWidth="1"/>
    <col min="18" max="18" width="7" style="332" customWidth="1"/>
    <col min="19" max="19" width="7.08984375" style="332" customWidth="1"/>
    <col min="20" max="20" width="6.7265625" style="332" customWidth="1"/>
    <col min="21" max="21" width="7.08984375" style="332" customWidth="1"/>
    <col min="22" max="22" width="5.26953125" style="332" customWidth="1"/>
    <col min="23" max="23" width="7.08984375" style="332" customWidth="1"/>
    <col min="24" max="24" width="4.08984375" style="332" customWidth="1"/>
    <col min="25" max="25" width="7.08984375" style="332" customWidth="1"/>
    <col min="26" max="26" width="6.08984375" style="332" customWidth="1"/>
    <col min="27" max="27" width="7.08984375" style="332" customWidth="1"/>
    <col min="28" max="28" width="5.7265625" style="332" customWidth="1"/>
    <col min="29" max="29" width="7.08984375" style="332" customWidth="1"/>
    <col min="30" max="30" width="5.08984375" style="332" customWidth="1"/>
    <col min="31" max="31" width="7.08984375" style="332" customWidth="1"/>
    <col min="32" max="32" width="5.6328125" style="332" customWidth="1"/>
    <col min="33" max="33" width="7.08984375" style="332" customWidth="1"/>
    <col min="34" max="34" width="4.6328125" style="332" customWidth="1"/>
    <col min="35" max="35" width="7.08984375" style="332" customWidth="1"/>
    <col min="36" max="36" width="4.08984375" style="332" customWidth="1"/>
    <col min="37" max="37" width="7.08984375" style="332" customWidth="1"/>
    <col min="38" max="38" width="4.6328125" style="332" customWidth="1"/>
    <col min="39" max="39" width="7.90625" style="332" customWidth="1"/>
    <col min="40" max="40" width="4.6328125" style="332" customWidth="1"/>
    <col min="41" max="41" width="7.08984375" style="332" customWidth="1"/>
    <col min="42" max="42" width="5.7265625" style="332" customWidth="1"/>
    <col min="43" max="43" width="7.08984375" style="332" customWidth="1"/>
    <col min="44" max="44" width="7" style="332" customWidth="1"/>
    <col min="45" max="45" width="7.08984375" style="332" customWidth="1"/>
    <col min="46" max="16384" width="9" style="332"/>
  </cols>
  <sheetData>
    <row r="1" spans="1:46" s="299" customFormat="1" ht="13.5" customHeight="1" x14ac:dyDescent="0.5">
      <c r="A1" s="179" t="s">
        <v>131</v>
      </c>
      <c r="B1" s="171"/>
      <c r="C1" s="171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334"/>
      <c r="U1" s="335"/>
      <c r="V1" s="336"/>
      <c r="W1" s="336"/>
      <c r="X1" s="335"/>
      <c r="Y1" s="335"/>
      <c r="Z1" s="336"/>
      <c r="AA1" s="336"/>
      <c r="AB1" s="336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337" t="s">
        <v>1</v>
      </c>
      <c r="AR1" s="337"/>
      <c r="AS1" s="337"/>
    </row>
    <row r="2" spans="1:46" s="305" customFormat="1" ht="13.5" customHeight="1" x14ac:dyDescent="0.5">
      <c r="A2" s="338"/>
      <c r="B2" s="188" t="s">
        <v>132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  <c r="U2" s="190"/>
      <c r="V2" s="190"/>
      <c r="W2" s="190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40"/>
    </row>
    <row r="3" spans="1:46" s="299" customFormat="1" ht="34.5" customHeight="1" x14ac:dyDescent="0.5">
      <c r="A3" s="192"/>
      <c r="B3" s="311" t="s">
        <v>53</v>
      </c>
      <c r="C3" s="341"/>
      <c r="D3" s="342"/>
      <c r="E3" s="343"/>
      <c r="F3" s="344" t="s">
        <v>116</v>
      </c>
      <c r="G3" s="345"/>
      <c r="H3" s="346"/>
      <c r="I3" s="347"/>
      <c r="J3" s="348" t="s">
        <v>117</v>
      </c>
      <c r="K3" s="349"/>
      <c r="L3" s="350"/>
      <c r="M3" s="351"/>
      <c r="N3" s="348" t="s">
        <v>118</v>
      </c>
      <c r="O3" s="349"/>
      <c r="P3" s="350"/>
      <c r="Q3" s="351"/>
      <c r="R3" s="348" t="s">
        <v>119</v>
      </c>
      <c r="S3" s="349"/>
      <c r="T3" s="350"/>
      <c r="U3" s="351"/>
      <c r="V3" s="348" t="s">
        <v>120</v>
      </c>
      <c r="W3" s="349"/>
      <c r="X3" s="350"/>
      <c r="Y3" s="351"/>
      <c r="Z3" s="348" t="s">
        <v>133</v>
      </c>
      <c r="AA3" s="349"/>
      <c r="AB3" s="350"/>
      <c r="AC3" s="351"/>
      <c r="AD3" s="348" t="s">
        <v>134</v>
      </c>
      <c r="AE3" s="349"/>
      <c r="AF3" s="350"/>
      <c r="AG3" s="351"/>
      <c r="AH3" s="348" t="s">
        <v>123</v>
      </c>
      <c r="AI3" s="349"/>
      <c r="AJ3" s="350"/>
      <c r="AK3" s="351"/>
      <c r="AL3" s="348" t="s">
        <v>135</v>
      </c>
      <c r="AM3" s="349"/>
      <c r="AN3" s="350"/>
      <c r="AO3" s="351"/>
      <c r="AP3" s="348" t="s">
        <v>136</v>
      </c>
      <c r="AQ3" s="349"/>
      <c r="AR3" s="350"/>
      <c r="AS3" s="351"/>
      <c r="AT3" s="313"/>
    </row>
    <row r="4" spans="1:46" s="299" customFormat="1" ht="16.5" customHeight="1" x14ac:dyDescent="0.5">
      <c r="A4" s="352"/>
      <c r="B4" s="353" t="s">
        <v>70</v>
      </c>
      <c r="C4" s="354"/>
      <c r="D4" s="355" t="s">
        <v>137</v>
      </c>
      <c r="E4" s="354"/>
      <c r="F4" s="355" t="s">
        <v>70</v>
      </c>
      <c r="G4" s="354"/>
      <c r="H4" s="355" t="s">
        <v>137</v>
      </c>
      <c r="I4" s="354"/>
      <c r="J4" s="355" t="s">
        <v>70</v>
      </c>
      <c r="K4" s="354"/>
      <c r="L4" s="355" t="s">
        <v>137</v>
      </c>
      <c r="M4" s="354"/>
      <c r="N4" s="355" t="s">
        <v>70</v>
      </c>
      <c r="O4" s="354"/>
      <c r="P4" s="355" t="s">
        <v>137</v>
      </c>
      <c r="Q4" s="354"/>
      <c r="R4" s="355" t="s">
        <v>70</v>
      </c>
      <c r="S4" s="354"/>
      <c r="T4" s="355" t="s">
        <v>137</v>
      </c>
      <c r="U4" s="354"/>
      <c r="V4" s="355" t="s">
        <v>70</v>
      </c>
      <c r="W4" s="354"/>
      <c r="X4" s="355" t="s">
        <v>137</v>
      </c>
      <c r="Y4" s="354"/>
      <c r="Z4" s="355" t="s">
        <v>70</v>
      </c>
      <c r="AA4" s="354"/>
      <c r="AB4" s="355" t="s">
        <v>137</v>
      </c>
      <c r="AC4" s="354"/>
      <c r="AD4" s="355" t="s">
        <v>70</v>
      </c>
      <c r="AE4" s="354"/>
      <c r="AF4" s="355" t="s">
        <v>137</v>
      </c>
      <c r="AG4" s="354"/>
      <c r="AH4" s="355" t="s">
        <v>70</v>
      </c>
      <c r="AI4" s="354"/>
      <c r="AJ4" s="355" t="s">
        <v>137</v>
      </c>
      <c r="AK4" s="354"/>
      <c r="AL4" s="355" t="s">
        <v>70</v>
      </c>
      <c r="AM4" s="354"/>
      <c r="AN4" s="355" t="s">
        <v>137</v>
      </c>
      <c r="AO4" s="354"/>
      <c r="AP4" s="355" t="s">
        <v>70</v>
      </c>
      <c r="AQ4" s="354"/>
      <c r="AR4" s="355" t="s">
        <v>137</v>
      </c>
      <c r="AS4" s="354"/>
      <c r="AT4" s="313"/>
    </row>
    <row r="5" spans="1:46" s="299" customFormat="1" ht="84.75" customHeight="1" x14ac:dyDescent="0.5">
      <c r="A5" s="356"/>
      <c r="B5" s="357"/>
      <c r="C5" s="319" t="s">
        <v>138</v>
      </c>
      <c r="D5" s="358"/>
      <c r="E5" s="319" t="s">
        <v>139</v>
      </c>
      <c r="F5" s="358"/>
      <c r="G5" s="319" t="s">
        <v>138</v>
      </c>
      <c r="H5" s="358"/>
      <c r="I5" s="319" t="s">
        <v>139</v>
      </c>
      <c r="J5" s="358"/>
      <c r="K5" s="319" t="s">
        <v>138</v>
      </c>
      <c r="L5" s="358"/>
      <c r="M5" s="319" t="s">
        <v>139</v>
      </c>
      <c r="N5" s="358"/>
      <c r="O5" s="319" t="s">
        <v>138</v>
      </c>
      <c r="P5" s="358"/>
      <c r="Q5" s="319" t="s">
        <v>139</v>
      </c>
      <c r="R5" s="358"/>
      <c r="S5" s="319" t="s">
        <v>138</v>
      </c>
      <c r="T5" s="358"/>
      <c r="U5" s="319" t="s">
        <v>139</v>
      </c>
      <c r="V5" s="358"/>
      <c r="W5" s="319" t="s">
        <v>138</v>
      </c>
      <c r="X5" s="358"/>
      <c r="Y5" s="319" t="s">
        <v>139</v>
      </c>
      <c r="Z5" s="358"/>
      <c r="AA5" s="319" t="s">
        <v>138</v>
      </c>
      <c r="AB5" s="358"/>
      <c r="AC5" s="319" t="s">
        <v>139</v>
      </c>
      <c r="AD5" s="358"/>
      <c r="AE5" s="319" t="s">
        <v>138</v>
      </c>
      <c r="AF5" s="358"/>
      <c r="AG5" s="319" t="s">
        <v>139</v>
      </c>
      <c r="AH5" s="358"/>
      <c r="AI5" s="319" t="s">
        <v>138</v>
      </c>
      <c r="AJ5" s="358"/>
      <c r="AK5" s="319" t="s">
        <v>139</v>
      </c>
      <c r="AL5" s="358"/>
      <c r="AM5" s="319" t="s">
        <v>138</v>
      </c>
      <c r="AN5" s="358"/>
      <c r="AO5" s="319" t="s">
        <v>139</v>
      </c>
      <c r="AP5" s="358"/>
      <c r="AQ5" s="319" t="s">
        <v>138</v>
      </c>
      <c r="AR5" s="358"/>
      <c r="AS5" s="319" t="s">
        <v>139</v>
      </c>
      <c r="AT5" s="313"/>
    </row>
    <row r="6" spans="1:46" s="305" customFormat="1" ht="13.5" customHeight="1" x14ac:dyDescent="0.5">
      <c r="A6" s="320" t="s">
        <v>72</v>
      </c>
      <c r="B6" s="322">
        <v>35901</v>
      </c>
      <c r="C6" s="322">
        <v>13905</v>
      </c>
      <c r="D6" s="322">
        <v>104189</v>
      </c>
      <c r="E6" s="322">
        <v>8389</v>
      </c>
      <c r="F6" s="224">
        <v>17335</v>
      </c>
      <c r="G6" s="224">
        <v>1312</v>
      </c>
      <c r="H6" s="224">
        <v>66029</v>
      </c>
      <c r="I6" s="224">
        <v>1147</v>
      </c>
      <c r="J6" s="224">
        <v>929</v>
      </c>
      <c r="K6" s="224">
        <v>231</v>
      </c>
      <c r="L6" s="224">
        <v>480</v>
      </c>
      <c r="M6" s="224">
        <v>362</v>
      </c>
      <c r="N6" s="224">
        <v>12083</v>
      </c>
      <c r="O6" s="224">
        <v>3708</v>
      </c>
      <c r="P6" s="224">
        <v>20769</v>
      </c>
      <c r="Q6" s="224">
        <v>3380</v>
      </c>
      <c r="R6" s="224">
        <v>5470</v>
      </c>
      <c r="S6" s="224">
        <v>2412</v>
      </c>
      <c r="T6" s="224">
        <v>8445</v>
      </c>
      <c r="U6" s="224">
        <v>2941</v>
      </c>
      <c r="V6" s="224">
        <v>84</v>
      </c>
      <c r="W6" s="224">
        <v>6</v>
      </c>
      <c r="X6" s="224">
        <v>482</v>
      </c>
      <c r="Y6" s="224">
        <v>242</v>
      </c>
      <c r="Z6" s="224">
        <v>972</v>
      </c>
      <c r="AA6" s="224">
        <v>4794</v>
      </c>
      <c r="AB6" s="224">
        <v>1100</v>
      </c>
      <c r="AC6" s="224">
        <v>181</v>
      </c>
      <c r="AD6" s="224">
        <v>40</v>
      </c>
      <c r="AE6" s="224">
        <v>0</v>
      </c>
      <c r="AF6" s="224">
        <v>254</v>
      </c>
      <c r="AG6" s="224">
        <v>0</v>
      </c>
      <c r="AH6" s="224">
        <v>126</v>
      </c>
      <c r="AI6" s="224">
        <v>92</v>
      </c>
      <c r="AJ6" s="224">
        <v>283</v>
      </c>
      <c r="AK6" s="224">
        <v>92</v>
      </c>
      <c r="AL6" s="224">
        <v>146</v>
      </c>
      <c r="AM6" s="224">
        <v>1306</v>
      </c>
      <c r="AN6" s="224">
        <v>831</v>
      </c>
      <c r="AO6" s="224">
        <v>0</v>
      </c>
      <c r="AP6" s="224">
        <v>848</v>
      </c>
      <c r="AQ6" s="224">
        <v>44</v>
      </c>
      <c r="AR6" s="224">
        <v>5516</v>
      </c>
      <c r="AS6" s="224">
        <v>44</v>
      </c>
    </row>
    <row r="7" spans="1:46" s="325" customFormat="1" ht="30.75" customHeight="1" x14ac:dyDescent="0.2">
      <c r="A7" s="234" t="s">
        <v>140</v>
      </c>
      <c r="B7" s="58">
        <f>IF(SUM(B8,B17)=0,"-",SUM(B8,B17))</f>
        <v>1076</v>
      </c>
      <c r="C7" s="58">
        <f t="shared" ref="C7:AS7" si="0">IF(SUM(C8,C17)=0,"-",SUM(C8,C17))</f>
        <v>68</v>
      </c>
      <c r="D7" s="58">
        <f t="shared" si="0"/>
        <v>11318</v>
      </c>
      <c r="E7" s="58">
        <f t="shared" si="0"/>
        <v>68</v>
      </c>
      <c r="F7" s="58">
        <f t="shared" si="0"/>
        <v>638</v>
      </c>
      <c r="G7" s="58">
        <f t="shared" si="0"/>
        <v>64</v>
      </c>
      <c r="H7" s="58">
        <f t="shared" si="0"/>
        <v>8532</v>
      </c>
      <c r="I7" s="58">
        <f t="shared" si="0"/>
        <v>64</v>
      </c>
      <c r="J7" s="58">
        <f t="shared" si="0"/>
        <v>2</v>
      </c>
      <c r="K7" s="58" t="str">
        <f t="shared" si="0"/>
        <v>-</v>
      </c>
      <c r="L7" s="58">
        <f t="shared" si="0"/>
        <v>2</v>
      </c>
      <c r="M7" s="58" t="str">
        <f t="shared" si="0"/>
        <v>-</v>
      </c>
      <c r="N7" s="58">
        <f t="shared" si="0"/>
        <v>307</v>
      </c>
      <c r="O7" s="58">
        <f t="shared" si="0"/>
        <v>2</v>
      </c>
      <c r="P7" s="58">
        <f t="shared" si="0"/>
        <v>787</v>
      </c>
      <c r="Q7" s="58">
        <f t="shared" si="0"/>
        <v>2</v>
      </c>
      <c r="R7" s="58">
        <f t="shared" si="0"/>
        <v>39</v>
      </c>
      <c r="S7" s="58">
        <f t="shared" si="0"/>
        <v>2</v>
      </c>
      <c r="T7" s="58">
        <f t="shared" si="0"/>
        <v>452</v>
      </c>
      <c r="U7" s="58">
        <f t="shared" si="0"/>
        <v>2</v>
      </c>
      <c r="V7" s="58" t="str">
        <f t="shared" si="0"/>
        <v>-</v>
      </c>
      <c r="W7" s="58" t="str">
        <f t="shared" si="0"/>
        <v>-</v>
      </c>
      <c r="X7" s="58" t="str">
        <f t="shared" si="0"/>
        <v>-</v>
      </c>
      <c r="Y7" s="58" t="str">
        <f t="shared" si="0"/>
        <v>-</v>
      </c>
      <c r="Z7" s="58" t="str">
        <f t="shared" si="0"/>
        <v>-</v>
      </c>
      <c r="AA7" s="58" t="str">
        <f t="shared" si="0"/>
        <v>-</v>
      </c>
      <c r="AB7" s="58" t="str">
        <f t="shared" si="0"/>
        <v>-</v>
      </c>
      <c r="AC7" s="58" t="str">
        <f t="shared" si="0"/>
        <v>-</v>
      </c>
      <c r="AD7" s="58" t="str">
        <f t="shared" si="0"/>
        <v>-</v>
      </c>
      <c r="AE7" s="58" t="str">
        <f t="shared" si="0"/>
        <v>-</v>
      </c>
      <c r="AF7" s="58" t="str">
        <f t="shared" si="0"/>
        <v>-</v>
      </c>
      <c r="AG7" s="58" t="str">
        <f t="shared" si="0"/>
        <v>-</v>
      </c>
      <c r="AH7" s="58" t="str">
        <f t="shared" si="0"/>
        <v>-</v>
      </c>
      <c r="AI7" s="58" t="str">
        <f t="shared" si="0"/>
        <v>-</v>
      </c>
      <c r="AJ7" s="58" t="str">
        <f t="shared" si="0"/>
        <v>-</v>
      </c>
      <c r="AK7" s="58" t="str">
        <f t="shared" si="0"/>
        <v>-</v>
      </c>
      <c r="AL7" s="58">
        <f t="shared" si="0"/>
        <v>64</v>
      </c>
      <c r="AM7" s="58" t="str">
        <f t="shared" si="0"/>
        <v>-</v>
      </c>
      <c r="AN7" s="58">
        <f t="shared" si="0"/>
        <v>245</v>
      </c>
      <c r="AO7" s="58" t="str">
        <f t="shared" si="0"/>
        <v>-</v>
      </c>
      <c r="AP7" s="58">
        <f t="shared" si="0"/>
        <v>26</v>
      </c>
      <c r="AQ7" s="58" t="str">
        <f t="shared" si="0"/>
        <v>-</v>
      </c>
      <c r="AR7" s="58">
        <f t="shared" si="0"/>
        <v>1300</v>
      </c>
      <c r="AS7" s="58" t="str">
        <f t="shared" si="0"/>
        <v>-</v>
      </c>
    </row>
    <row r="8" spans="1:46" s="299" customFormat="1" ht="13.5" customHeight="1" x14ac:dyDescent="0.2">
      <c r="A8" s="359" t="s">
        <v>73</v>
      </c>
      <c r="B8" s="360">
        <f t="shared" ref="B8:AS8" si="1">IF(SUM(B9:B16)=0,"-",SUM(B9:B16))</f>
        <v>509</v>
      </c>
      <c r="C8" s="360">
        <f t="shared" si="1"/>
        <v>68</v>
      </c>
      <c r="D8" s="360">
        <f t="shared" si="1"/>
        <v>4277</v>
      </c>
      <c r="E8" s="360">
        <f t="shared" si="1"/>
        <v>68</v>
      </c>
      <c r="F8" s="360">
        <f t="shared" si="1"/>
        <v>357</v>
      </c>
      <c r="G8" s="360">
        <f t="shared" si="1"/>
        <v>64</v>
      </c>
      <c r="H8" s="360">
        <f t="shared" si="1"/>
        <v>2314</v>
      </c>
      <c r="I8" s="360">
        <f t="shared" si="1"/>
        <v>64</v>
      </c>
      <c r="J8" s="360">
        <f t="shared" si="1"/>
        <v>2</v>
      </c>
      <c r="K8" s="360" t="str">
        <f t="shared" si="1"/>
        <v>-</v>
      </c>
      <c r="L8" s="360">
        <f t="shared" si="1"/>
        <v>2</v>
      </c>
      <c r="M8" s="360" t="str">
        <f t="shared" si="1"/>
        <v>-</v>
      </c>
      <c r="N8" s="360">
        <f t="shared" si="1"/>
        <v>85</v>
      </c>
      <c r="O8" s="360">
        <f t="shared" si="1"/>
        <v>2</v>
      </c>
      <c r="P8" s="360">
        <f t="shared" si="1"/>
        <v>209</v>
      </c>
      <c r="Q8" s="360">
        <f t="shared" si="1"/>
        <v>2</v>
      </c>
      <c r="R8" s="360">
        <f t="shared" si="1"/>
        <v>39</v>
      </c>
      <c r="S8" s="360">
        <f t="shared" si="1"/>
        <v>2</v>
      </c>
      <c r="T8" s="360">
        <f t="shared" si="1"/>
        <v>452</v>
      </c>
      <c r="U8" s="360">
        <f t="shared" si="1"/>
        <v>2</v>
      </c>
      <c r="V8" s="360" t="str">
        <f t="shared" si="1"/>
        <v>-</v>
      </c>
      <c r="W8" s="360" t="str">
        <f t="shared" si="1"/>
        <v>-</v>
      </c>
      <c r="X8" s="360" t="str">
        <f t="shared" si="1"/>
        <v>-</v>
      </c>
      <c r="Y8" s="360" t="str">
        <f t="shared" si="1"/>
        <v>-</v>
      </c>
      <c r="Z8" s="360" t="str">
        <f t="shared" si="1"/>
        <v>-</v>
      </c>
      <c r="AA8" s="360" t="str">
        <f t="shared" si="1"/>
        <v>-</v>
      </c>
      <c r="AB8" s="360" t="str">
        <f t="shared" si="1"/>
        <v>-</v>
      </c>
      <c r="AC8" s="360" t="str">
        <f t="shared" si="1"/>
        <v>-</v>
      </c>
      <c r="AD8" s="360" t="str">
        <f t="shared" si="1"/>
        <v>-</v>
      </c>
      <c r="AE8" s="360" t="str">
        <f t="shared" si="1"/>
        <v>-</v>
      </c>
      <c r="AF8" s="360" t="str">
        <f t="shared" si="1"/>
        <v>-</v>
      </c>
      <c r="AG8" s="360" t="str">
        <f t="shared" si="1"/>
        <v>-</v>
      </c>
      <c r="AH8" s="360" t="str">
        <f t="shared" si="1"/>
        <v>-</v>
      </c>
      <c r="AI8" s="360" t="str">
        <f t="shared" si="1"/>
        <v>-</v>
      </c>
      <c r="AJ8" s="360" t="str">
        <f t="shared" si="1"/>
        <v>-</v>
      </c>
      <c r="AK8" s="360" t="str">
        <f t="shared" si="1"/>
        <v>-</v>
      </c>
      <c r="AL8" s="360" t="str">
        <f t="shared" si="1"/>
        <v>-</v>
      </c>
      <c r="AM8" s="360" t="str">
        <f t="shared" si="1"/>
        <v>-</v>
      </c>
      <c r="AN8" s="360" t="str">
        <f t="shared" si="1"/>
        <v>-</v>
      </c>
      <c r="AO8" s="360" t="str">
        <f t="shared" si="1"/>
        <v>-</v>
      </c>
      <c r="AP8" s="360">
        <f t="shared" si="1"/>
        <v>26</v>
      </c>
      <c r="AQ8" s="360" t="str">
        <f t="shared" si="1"/>
        <v>-</v>
      </c>
      <c r="AR8" s="360">
        <f t="shared" si="1"/>
        <v>1300</v>
      </c>
      <c r="AS8" s="360" t="str">
        <f t="shared" si="1"/>
        <v>-</v>
      </c>
    </row>
    <row r="9" spans="1:46" s="299" customFormat="1" ht="13.5" customHeight="1" x14ac:dyDescent="0.5">
      <c r="A9" s="232" t="s">
        <v>25</v>
      </c>
      <c r="B9" s="280">
        <v>72</v>
      </c>
      <c r="C9" s="280" t="s">
        <v>24</v>
      </c>
      <c r="D9" s="280">
        <v>515</v>
      </c>
      <c r="E9" s="280" t="s">
        <v>24</v>
      </c>
      <c r="F9" s="280">
        <v>72</v>
      </c>
      <c r="G9" s="280" t="s">
        <v>24</v>
      </c>
      <c r="H9" s="280">
        <v>515</v>
      </c>
      <c r="I9" s="280" t="s">
        <v>24</v>
      </c>
      <c r="J9" s="280" t="s">
        <v>24</v>
      </c>
      <c r="K9" s="280" t="s">
        <v>24</v>
      </c>
      <c r="L9" s="280" t="s">
        <v>24</v>
      </c>
      <c r="M9" s="280" t="s">
        <v>24</v>
      </c>
      <c r="N9" s="280" t="s">
        <v>24</v>
      </c>
      <c r="O9" s="280" t="s">
        <v>24</v>
      </c>
      <c r="P9" s="280" t="s">
        <v>24</v>
      </c>
      <c r="Q9" s="280" t="s">
        <v>24</v>
      </c>
      <c r="R9" s="280" t="s">
        <v>24</v>
      </c>
      <c r="S9" s="280" t="s">
        <v>24</v>
      </c>
      <c r="T9" s="280" t="s">
        <v>24</v>
      </c>
      <c r="U9" s="280" t="s">
        <v>24</v>
      </c>
      <c r="V9" s="280" t="s">
        <v>24</v>
      </c>
      <c r="W9" s="280" t="s">
        <v>24</v>
      </c>
      <c r="X9" s="280" t="s">
        <v>24</v>
      </c>
      <c r="Y9" s="280" t="s">
        <v>24</v>
      </c>
      <c r="Z9" s="280" t="s">
        <v>24</v>
      </c>
      <c r="AA9" s="280" t="s">
        <v>24</v>
      </c>
      <c r="AB9" s="280" t="s">
        <v>24</v>
      </c>
      <c r="AC9" s="280" t="s">
        <v>24</v>
      </c>
      <c r="AD9" s="280" t="s">
        <v>24</v>
      </c>
      <c r="AE9" s="280" t="s">
        <v>24</v>
      </c>
      <c r="AF9" s="280" t="s">
        <v>24</v>
      </c>
      <c r="AG9" s="280" t="s">
        <v>24</v>
      </c>
      <c r="AH9" s="280" t="s">
        <v>24</v>
      </c>
      <c r="AI9" s="280" t="s">
        <v>24</v>
      </c>
      <c r="AJ9" s="280" t="s">
        <v>24</v>
      </c>
      <c r="AK9" s="280" t="s">
        <v>24</v>
      </c>
      <c r="AL9" s="280" t="s">
        <v>24</v>
      </c>
      <c r="AM9" s="280" t="s">
        <v>24</v>
      </c>
      <c r="AN9" s="280" t="s">
        <v>24</v>
      </c>
      <c r="AO9" s="280" t="s">
        <v>24</v>
      </c>
      <c r="AP9" s="280" t="s">
        <v>24</v>
      </c>
      <c r="AQ9" s="280" t="s">
        <v>24</v>
      </c>
      <c r="AR9" s="280" t="s">
        <v>24</v>
      </c>
      <c r="AS9" s="280" t="s">
        <v>24</v>
      </c>
    </row>
    <row r="10" spans="1:46" s="299" customFormat="1" ht="13.5" customHeight="1" x14ac:dyDescent="0.5">
      <c r="A10" s="232" t="s">
        <v>26</v>
      </c>
      <c r="B10" s="280">
        <v>21</v>
      </c>
      <c r="C10" s="280">
        <v>1</v>
      </c>
      <c r="D10" s="280">
        <v>21</v>
      </c>
      <c r="E10" s="280">
        <v>1</v>
      </c>
      <c r="F10" s="280">
        <v>17</v>
      </c>
      <c r="G10" s="280">
        <v>1</v>
      </c>
      <c r="H10" s="280">
        <v>17</v>
      </c>
      <c r="I10" s="280">
        <v>1</v>
      </c>
      <c r="J10" s="280" t="s">
        <v>24</v>
      </c>
      <c r="K10" s="280" t="s">
        <v>24</v>
      </c>
      <c r="L10" s="280" t="s">
        <v>24</v>
      </c>
      <c r="M10" s="280" t="s">
        <v>24</v>
      </c>
      <c r="N10" s="280">
        <v>4</v>
      </c>
      <c r="O10" s="280" t="s">
        <v>24</v>
      </c>
      <c r="P10" s="280">
        <v>4</v>
      </c>
      <c r="Q10" s="280" t="s">
        <v>24</v>
      </c>
      <c r="R10" s="280" t="s">
        <v>24</v>
      </c>
      <c r="S10" s="280" t="s">
        <v>24</v>
      </c>
      <c r="T10" s="280" t="s">
        <v>24</v>
      </c>
      <c r="U10" s="280" t="s">
        <v>24</v>
      </c>
      <c r="V10" s="280" t="s">
        <v>24</v>
      </c>
      <c r="W10" s="280" t="s">
        <v>24</v>
      </c>
      <c r="X10" s="280" t="s">
        <v>24</v>
      </c>
      <c r="Y10" s="280" t="s">
        <v>24</v>
      </c>
      <c r="Z10" s="280" t="s">
        <v>24</v>
      </c>
      <c r="AA10" s="280" t="s">
        <v>24</v>
      </c>
      <c r="AB10" s="280" t="s">
        <v>24</v>
      </c>
      <c r="AC10" s="280" t="s">
        <v>24</v>
      </c>
      <c r="AD10" s="280" t="s">
        <v>24</v>
      </c>
      <c r="AE10" s="280" t="s">
        <v>24</v>
      </c>
      <c r="AF10" s="280" t="s">
        <v>24</v>
      </c>
      <c r="AG10" s="280" t="s">
        <v>24</v>
      </c>
      <c r="AH10" s="280" t="s">
        <v>24</v>
      </c>
      <c r="AI10" s="280" t="s">
        <v>24</v>
      </c>
      <c r="AJ10" s="280" t="s">
        <v>24</v>
      </c>
      <c r="AK10" s="280" t="s">
        <v>24</v>
      </c>
      <c r="AL10" s="280" t="s">
        <v>24</v>
      </c>
      <c r="AM10" s="280" t="s">
        <v>24</v>
      </c>
      <c r="AN10" s="280" t="s">
        <v>24</v>
      </c>
      <c r="AO10" s="280" t="s">
        <v>24</v>
      </c>
      <c r="AP10" s="280" t="s">
        <v>24</v>
      </c>
      <c r="AQ10" s="280" t="s">
        <v>24</v>
      </c>
      <c r="AR10" s="280" t="s">
        <v>24</v>
      </c>
      <c r="AS10" s="280" t="s">
        <v>24</v>
      </c>
    </row>
    <row r="11" spans="1:46" s="299" customFormat="1" ht="13.5" customHeight="1" x14ac:dyDescent="0.5">
      <c r="A11" s="232" t="s">
        <v>28</v>
      </c>
      <c r="B11" s="280">
        <v>73</v>
      </c>
      <c r="C11" s="280">
        <v>21</v>
      </c>
      <c r="D11" s="280">
        <v>752</v>
      </c>
      <c r="E11" s="280">
        <v>21</v>
      </c>
      <c r="F11" s="280">
        <v>34</v>
      </c>
      <c r="G11" s="280">
        <v>18</v>
      </c>
      <c r="H11" s="280">
        <v>319</v>
      </c>
      <c r="I11" s="280">
        <v>18</v>
      </c>
      <c r="J11" s="280" t="s">
        <v>24</v>
      </c>
      <c r="K11" s="280" t="s">
        <v>24</v>
      </c>
      <c r="L11" s="280" t="s">
        <v>24</v>
      </c>
      <c r="M11" s="280" t="s">
        <v>24</v>
      </c>
      <c r="N11" s="280">
        <v>19</v>
      </c>
      <c r="O11" s="280">
        <v>1</v>
      </c>
      <c r="P11" s="280">
        <v>19</v>
      </c>
      <c r="Q11" s="280">
        <v>1</v>
      </c>
      <c r="R11" s="280">
        <v>20</v>
      </c>
      <c r="S11" s="280">
        <v>2</v>
      </c>
      <c r="T11" s="280">
        <v>414</v>
      </c>
      <c r="U11" s="280">
        <v>2</v>
      </c>
      <c r="V11" s="280" t="s">
        <v>24</v>
      </c>
      <c r="W11" s="280" t="s">
        <v>24</v>
      </c>
      <c r="X11" s="280" t="s">
        <v>24</v>
      </c>
      <c r="Y11" s="280" t="s">
        <v>24</v>
      </c>
      <c r="Z11" s="280" t="s">
        <v>24</v>
      </c>
      <c r="AA11" s="280" t="s">
        <v>24</v>
      </c>
      <c r="AB11" s="280" t="s">
        <v>24</v>
      </c>
      <c r="AC11" s="280" t="s">
        <v>24</v>
      </c>
      <c r="AD11" s="280" t="s">
        <v>24</v>
      </c>
      <c r="AE11" s="280" t="s">
        <v>24</v>
      </c>
      <c r="AF11" s="280" t="s">
        <v>24</v>
      </c>
      <c r="AG11" s="280" t="s">
        <v>24</v>
      </c>
      <c r="AH11" s="280" t="s">
        <v>24</v>
      </c>
      <c r="AI11" s="280" t="s">
        <v>24</v>
      </c>
      <c r="AJ11" s="280" t="s">
        <v>24</v>
      </c>
      <c r="AK11" s="280" t="s">
        <v>24</v>
      </c>
      <c r="AL11" s="280" t="s">
        <v>24</v>
      </c>
      <c r="AM11" s="280" t="s">
        <v>24</v>
      </c>
      <c r="AN11" s="280" t="s">
        <v>24</v>
      </c>
      <c r="AO11" s="280" t="s">
        <v>24</v>
      </c>
      <c r="AP11" s="280" t="s">
        <v>24</v>
      </c>
      <c r="AQ11" s="280" t="s">
        <v>24</v>
      </c>
      <c r="AR11" s="280" t="s">
        <v>24</v>
      </c>
      <c r="AS11" s="280" t="s">
        <v>24</v>
      </c>
    </row>
    <row r="12" spans="1:46" s="299" customFormat="1" ht="13.5" customHeight="1" x14ac:dyDescent="0.5">
      <c r="A12" s="232" t="s">
        <v>75</v>
      </c>
      <c r="B12" s="280">
        <v>77</v>
      </c>
      <c r="C12" s="280" t="s">
        <v>24</v>
      </c>
      <c r="D12" s="280">
        <v>1511</v>
      </c>
      <c r="E12" s="280" t="s">
        <v>24</v>
      </c>
      <c r="F12" s="280">
        <v>21</v>
      </c>
      <c r="G12" s="280" t="s">
        <v>24</v>
      </c>
      <c r="H12" s="280">
        <v>127</v>
      </c>
      <c r="I12" s="280" t="s">
        <v>24</v>
      </c>
      <c r="J12" s="280" t="s">
        <v>24</v>
      </c>
      <c r="K12" s="280" t="s">
        <v>24</v>
      </c>
      <c r="L12" s="280" t="s">
        <v>24</v>
      </c>
      <c r="M12" s="280" t="s">
        <v>24</v>
      </c>
      <c r="N12" s="280">
        <v>20</v>
      </c>
      <c r="O12" s="280" t="s">
        <v>24</v>
      </c>
      <c r="P12" s="280">
        <v>60</v>
      </c>
      <c r="Q12" s="280" t="s">
        <v>24</v>
      </c>
      <c r="R12" s="280">
        <v>10</v>
      </c>
      <c r="S12" s="280" t="s">
        <v>24</v>
      </c>
      <c r="T12" s="280">
        <v>24</v>
      </c>
      <c r="U12" s="280" t="s">
        <v>24</v>
      </c>
      <c r="V12" s="280" t="s">
        <v>24</v>
      </c>
      <c r="W12" s="280" t="s">
        <v>24</v>
      </c>
      <c r="X12" s="280" t="s">
        <v>24</v>
      </c>
      <c r="Y12" s="280" t="s">
        <v>24</v>
      </c>
      <c r="Z12" s="280" t="s">
        <v>24</v>
      </c>
      <c r="AA12" s="280" t="s">
        <v>24</v>
      </c>
      <c r="AB12" s="280" t="s">
        <v>24</v>
      </c>
      <c r="AC12" s="280" t="s">
        <v>24</v>
      </c>
      <c r="AD12" s="280" t="s">
        <v>24</v>
      </c>
      <c r="AE12" s="280" t="s">
        <v>24</v>
      </c>
      <c r="AF12" s="280" t="s">
        <v>24</v>
      </c>
      <c r="AG12" s="280" t="s">
        <v>24</v>
      </c>
      <c r="AH12" s="280" t="s">
        <v>24</v>
      </c>
      <c r="AI12" s="280" t="s">
        <v>24</v>
      </c>
      <c r="AJ12" s="280" t="s">
        <v>24</v>
      </c>
      <c r="AK12" s="280" t="s">
        <v>24</v>
      </c>
      <c r="AL12" s="280" t="s">
        <v>24</v>
      </c>
      <c r="AM12" s="280" t="s">
        <v>24</v>
      </c>
      <c r="AN12" s="280" t="s">
        <v>24</v>
      </c>
      <c r="AO12" s="280" t="s">
        <v>24</v>
      </c>
      <c r="AP12" s="280">
        <v>26</v>
      </c>
      <c r="AQ12" s="280" t="s">
        <v>24</v>
      </c>
      <c r="AR12" s="280">
        <v>1300</v>
      </c>
      <c r="AS12" s="280" t="s">
        <v>24</v>
      </c>
    </row>
    <row r="13" spans="1:46" s="299" customFormat="1" ht="13.5" customHeight="1" x14ac:dyDescent="0.5">
      <c r="A13" s="232" t="s">
        <v>30</v>
      </c>
      <c r="B13" s="280">
        <v>118</v>
      </c>
      <c r="C13" s="280">
        <v>26</v>
      </c>
      <c r="D13" s="280">
        <v>463</v>
      </c>
      <c r="E13" s="280">
        <v>26</v>
      </c>
      <c r="F13" s="280">
        <v>85</v>
      </c>
      <c r="G13" s="280">
        <v>26</v>
      </c>
      <c r="H13" s="280">
        <v>383</v>
      </c>
      <c r="I13" s="280">
        <v>26</v>
      </c>
      <c r="J13" s="280">
        <v>2</v>
      </c>
      <c r="K13" s="280"/>
      <c r="L13" s="280">
        <v>2</v>
      </c>
      <c r="M13" s="280" t="s">
        <v>24</v>
      </c>
      <c r="N13" s="280">
        <v>31</v>
      </c>
      <c r="O13" s="280" t="s">
        <v>24</v>
      </c>
      <c r="P13" s="280">
        <v>78</v>
      </c>
      <c r="Q13" s="280" t="s">
        <v>24</v>
      </c>
      <c r="R13" s="280" t="s">
        <v>24</v>
      </c>
      <c r="S13" s="280" t="s">
        <v>24</v>
      </c>
      <c r="T13" s="280" t="s">
        <v>24</v>
      </c>
      <c r="U13" s="280" t="s">
        <v>24</v>
      </c>
      <c r="V13" s="280" t="s">
        <v>24</v>
      </c>
      <c r="W13" s="280" t="s">
        <v>24</v>
      </c>
      <c r="X13" s="280" t="s">
        <v>24</v>
      </c>
      <c r="Y13" s="280" t="s">
        <v>24</v>
      </c>
      <c r="Z13" s="280" t="s">
        <v>24</v>
      </c>
      <c r="AA13" s="280" t="s">
        <v>24</v>
      </c>
      <c r="AB13" s="280" t="s">
        <v>24</v>
      </c>
      <c r="AC13" s="280" t="s">
        <v>24</v>
      </c>
      <c r="AD13" s="280" t="s">
        <v>24</v>
      </c>
      <c r="AE13" s="280" t="s">
        <v>24</v>
      </c>
      <c r="AF13" s="280" t="s">
        <v>24</v>
      </c>
      <c r="AG13" s="280" t="s">
        <v>24</v>
      </c>
      <c r="AH13" s="280" t="s">
        <v>24</v>
      </c>
      <c r="AI13" s="280" t="s">
        <v>24</v>
      </c>
      <c r="AJ13" s="280" t="s">
        <v>24</v>
      </c>
      <c r="AK13" s="280" t="s">
        <v>24</v>
      </c>
      <c r="AL13" s="280" t="s">
        <v>24</v>
      </c>
      <c r="AM13" s="280" t="s">
        <v>24</v>
      </c>
      <c r="AN13" s="280" t="s">
        <v>24</v>
      </c>
      <c r="AO13" s="280" t="s">
        <v>24</v>
      </c>
      <c r="AP13" s="280" t="s">
        <v>24</v>
      </c>
      <c r="AQ13" s="280" t="s">
        <v>24</v>
      </c>
      <c r="AR13" s="280" t="s">
        <v>24</v>
      </c>
      <c r="AS13" s="280" t="s">
        <v>24</v>
      </c>
    </row>
    <row r="14" spans="1:46" s="299" customFormat="1" ht="13.5" customHeight="1" x14ac:dyDescent="0.5">
      <c r="A14" s="232" t="s">
        <v>76</v>
      </c>
      <c r="B14" s="280">
        <v>49</v>
      </c>
      <c r="C14" s="280" t="s">
        <v>24</v>
      </c>
      <c r="D14" s="280">
        <v>367</v>
      </c>
      <c r="E14" s="280" t="s">
        <v>24</v>
      </c>
      <c r="F14" s="280">
        <v>36</v>
      </c>
      <c r="G14" s="280" t="s">
        <v>24</v>
      </c>
      <c r="H14" s="280">
        <v>345</v>
      </c>
      <c r="I14" s="280" t="s">
        <v>24</v>
      </c>
      <c r="J14" s="280" t="s">
        <v>24</v>
      </c>
      <c r="K14" s="280" t="s">
        <v>24</v>
      </c>
      <c r="L14" s="280" t="s">
        <v>24</v>
      </c>
      <c r="M14" s="280" t="s">
        <v>24</v>
      </c>
      <c r="N14" s="280">
        <v>4</v>
      </c>
      <c r="O14" s="280" t="s">
        <v>24</v>
      </c>
      <c r="P14" s="280">
        <v>8</v>
      </c>
      <c r="Q14" s="280" t="s">
        <v>24</v>
      </c>
      <c r="R14" s="280">
        <v>9</v>
      </c>
      <c r="S14" s="280" t="s">
        <v>24</v>
      </c>
      <c r="T14" s="280">
        <v>14</v>
      </c>
      <c r="U14" s="280" t="s">
        <v>24</v>
      </c>
      <c r="V14" s="280" t="s">
        <v>24</v>
      </c>
      <c r="W14" s="280" t="s">
        <v>24</v>
      </c>
      <c r="X14" s="280" t="s">
        <v>24</v>
      </c>
      <c r="Y14" s="280" t="s">
        <v>24</v>
      </c>
      <c r="Z14" s="280" t="s">
        <v>24</v>
      </c>
      <c r="AA14" s="280" t="s">
        <v>24</v>
      </c>
      <c r="AB14" s="280" t="s">
        <v>24</v>
      </c>
      <c r="AC14" s="280" t="s">
        <v>24</v>
      </c>
      <c r="AD14" s="280" t="s">
        <v>24</v>
      </c>
      <c r="AE14" s="280" t="s">
        <v>24</v>
      </c>
      <c r="AF14" s="280" t="s">
        <v>24</v>
      </c>
      <c r="AG14" s="280" t="s">
        <v>24</v>
      </c>
      <c r="AH14" s="280" t="s">
        <v>24</v>
      </c>
      <c r="AI14" s="280" t="s">
        <v>24</v>
      </c>
      <c r="AJ14" s="280" t="s">
        <v>24</v>
      </c>
      <c r="AK14" s="280" t="s">
        <v>24</v>
      </c>
      <c r="AL14" s="280" t="s">
        <v>24</v>
      </c>
      <c r="AM14" s="280" t="s">
        <v>24</v>
      </c>
      <c r="AN14" s="280" t="s">
        <v>24</v>
      </c>
      <c r="AO14" s="280" t="s">
        <v>24</v>
      </c>
      <c r="AP14" s="280" t="s">
        <v>24</v>
      </c>
      <c r="AQ14" s="280" t="s">
        <v>24</v>
      </c>
      <c r="AR14" s="280" t="s">
        <v>24</v>
      </c>
      <c r="AS14" s="280" t="s">
        <v>24</v>
      </c>
    </row>
    <row r="15" spans="1:46" s="299" customFormat="1" ht="13.5" customHeight="1" x14ac:dyDescent="0.5">
      <c r="A15" s="232" t="s">
        <v>32</v>
      </c>
      <c r="B15" s="280">
        <v>58</v>
      </c>
      <c r="C15" s="280">
        <v>20</v>
      </c>
      <c r="D15" s="280">
        <v>212</v>
      </c>
      <c r="E15" s="280">
        <v>20</v>
      </c>
      <c r="F15" s="280">
        <v>51</v>
      </c>
      <c r="G15" s="280">
        <v>19</v>
      </c>
      <c r="H15" s="280">
        <v>172</v>
      </c>
      <c r="I15" s="280">
        <v>19</v>
      </c>
      <c r="J15" s="280" t="s">
        <v>24</v>
      </c>
      <c r="K15" s="280" t="s">
        <v>24</v>
      </c>
      <c r="L15" s="280" t="s">
        <v>24</v>
      </c>
      <c r="M15" s="280" t="s">
        <v>24</v>
      </c>
      <c r="N15" s="280">
        <v>7</v>
      </c>
      <c r="O15" s="280">
        <v>1</v>
      </c>
      <c r="P15" s="280">
        <v>40</v>
      </c>
      <c r="Q15" s="280">
        <v>1</v>
      </c>
      <c r="R15" s="280" t="s">
        <v>24</v>
      </c>
      <c r="S15" s="280" t="s">
        <v>24</v>
      </c>
      <c r="T15" s="280" t="s">
        <v>24</v>
      </c>
      <c r="U15" s="280" t="s">
        <v>24</v>
      </c>
      <c r="V15" s="280" t="s">
        <v>24</v>
      </c>
      <c r="W15" s="280" t="s">
        <v>24</v>
      </c>
      <c r="X15" s="280" t="s">
        <v>24</v>
      </c>
      <c r="Y15" s="280" t="s">
        <v>24</v>
      </c>
      <c r="Z15" s="280" t="s">
        <v>24</v>
      </c>
      <c r="AA15" s="280" t="s">
        <v>24</v>
      </c>
      <c r="AB15" s="280" t="s">
        <v>24</v>
      </c>
      <c r="AC15" s="280" t="s">
        <v>24</v>
      </c>
      <c r="AD15" s="280" t="s">
        <v>24</v>
      </c>
      <c r="AE15" s="280" t="s">
        <v>24</v>
      </c>
      <c r="AF15" s="280" t="s">
        <v>24</v>
      </c>
      <c r="AG15" s="280" t="s">
        <v>24</v>
      </c>
      <c r="AH15" s="280" t="s">
        <v>24</v>
      </c>
      <c r="AI15" s="280" t="s">
        <v>24</v>
      </c>
      <c r="AJ15" s="280" t="s">
        <v>24</v>
      </c>
      <c r="AK15" s="280" t="s">
        <v>24</v>
      </c>
      <c r="AL15" s="280" t="s">
        <v>24</v>
      </c>
      <c r="AM15" s="280" t="s">
        <v>24</v>
      </c>
      <c r="AN15" s="280" t="s">
        <v>24</v>
      </c>
      <c r="AO15" s="280" t="s">
        <v>24</v>
      </c>
      <c r="AP15" s="280" t="s">
        <v>24</v>
      </c>
      <c r="AQ15" s="280" t="s">
        <v>24</v>
      </c>
      <c r="AR15" s="280" t="s">
        <v>24</v>
      </c>
      <c r="AS15" s="280" t="s">
        <v>24</v>
      </c>
    </row>
    <row r="16" spans="1:46" s="299" customFormat="1" ht="13.5" customHeight="1" x14ac:dyDescent="0.5">
      <c r="A16" s="232" t="s">
        <v>33</v>
      </c>
      <c r="B16" s="280">
        <v>41</v>
      </c>
      <c r="C16" s="280" t="s">
        <v>24</v>
      </c>
      <c r="D16" s="280">
        <v>436</v>
      </c>
      <c r="E16" s="280" t="s">
        <v>24</v>
      </c>
      <c r="F16" s="280">
        <v>41</v>
      </c>
      <c r="G16" s="280" t="s">
        <v>24</v>
      </c>
      <c r="H16" s="280">
        <v>436</v>
      </c>
      <c r="I16" s="280" t="s">
        <v>24</v>
      </c>
      <c r="J16" s="280" t="s">
        <v>24</v>
      </c>
      <c r="K16" s="280" t="s">
        <v>24</v>
      </c>
      <c r="L16" s="280" t="s">
        <v>24</v>
      </c>
      <c r="M16" s="280" t="s">
        <v>24</v>
      </c>
      <c r="N16" s="280" t="s">
        <v>24</v>
      </c>
      <c r="O16" s="280" t="s">
        <v>24</v>
      </c>
      <c r="P16" s="280" t="s">
        <v>24</v>
      </c>
      <c r="Q16" s="280" t="s">
        <v>24</v>
      </c>
      <c r="R16" s="280" t="s">
        <v>24</v>
      </c>
      <c r="S16" s="280" t="s">
        <v>24</v>
      </c>
      <c r="T16" s="280" t="s">
        <v>24</v>
      </c>
      <c r="U16" s="280" t="s">
        <v>24</v>
      </c>
      <c r="V16" s="280" t="s">
        <v>24</v>
      </c>
      <c r="W16" s="280" t="s">
        <v>24</v>
      </c>
      <c r="X16" s="280" t="s">
        <v>24</v>
      </c>
      <c r="Y16" s="280" t="s">
        <v>24</v>
      </c>
      <c r="Z16" s="280" t="s">
        <v>24</v>
      </c>
      <c r="AA16" s="280" t="s">
        <v>24</v>
      </c>
      <c r="AB16" s="280" t="s">
        <v>24</v>
      </c>
      <c r="AC16" s="280" t="s">
        <v>24</v>
      </c>
      <c r="AD16" s="280" t="s">
        <v>24</v>
      </c>
      <c r="AE16" s="280" t="s">
        <v>24</v>
      </c>
      <c r="AF16" s="280" t="s">
        <v>24</v>
      </c>
      <c r="AG16" s="280" t="s">
        <v>24</v>
      </c>
      <c r="AH16" s="280" t="s">
        <v>24</v>
      </c>
      <c r="AI16" s="280" t="s">
        <v>24</v>
      </c>
      <c r="AJ16" s="280" t="s">
        <v>24</v>
      </c>
      <c r="AK16" s="280" t="s">
        <v>24</v>
      </c>
      <c r="AL16" s="280" t="s">
        <v>24</v>
      </c>
      <c r="AM16" s="280" t="s">
        <v>24</v>
      </c>
      <c r="AN16" s="280" t="s">
        <v>24</v>
      </c>
      <c r="AO16" s="280" t="s">
        <v>24</v>
      </c>
      <c r="AP16" s="280" t="s">
        <v>24</v>
      </c>
      <c r="AQ16" s="280" t="s">
        <v>24</v>
      </c>
      <c r="AR16" s="280" t="s">
        <v>24</v>
      </c>
      <c r="AS16" s="280" t="s">
        <v>24</v>
      </c>
    </row>
    <row r="17" spans="1:46" s="299" customFormat="1" ht="13.5" customHeight="1" x14ac:dyDescent="0.5">
      <c r="A17" s="359" t="s">
        <v>77</v>
      </c>
      <c r="B17" s="361">
        <v>567</v>
      </c>
      <c r="C17" s="361" t="s">
        <v>24</v>
      </c>
      <c r="D17" s="361">
        <v>7041</v>
      </c>
      <c r="E17" s="361" t="s">
        <v>24</v>
      </c>
      <c r="F17" s="361">
        <v>281</v>
      </c>
      <c r="G17" s="361" t="s">
        <v>24</v>
      </c>
      <c r="H17" s="361">
        <v>6218</v>
      </c>
      <c r="I17" s="361" t="s">
        <v>24</v>
      </c>
      <c r="J17" s="361" t="s">
        <v>24</v>
      </c>
      <c r="K17" s="361" t="s">
        <v>24</v>
      </c>
      <c r="L17" s="361" t="s">
        <v>24</v>
      </c>
      <c r="M17" s="361" t="s">
        <v>24</v>
      </c>
      <c r="N17" s="361">
        <v>222</v>
      </c>
      <c r="O17" s="361" t="s">
        <v>24</v>
      </c>
      <c r="P17" s="361">
        <v>578</v>
      </c>
      <c r="Q17" s="361" t="s">
        <v>24</v>
      </c>
      <c r="R17" s="361" t="s">
        <v>24</v>
      </c>
      <c r="S17" s="361" t="s">
        <v>24</v>
      </c>
      <c r="T17" s="361" t="s">
        <v>24</v>
      </c>
      <c r="U17" s="361" t="s">
        <v>24</v>
      </c>
      <c r="V17" s="361" t="s">
        <v>24</v>
      </c>
      <c r="W17" s="361" t="s">
        <v>24</v>
      </c>
      <c r="X17" s="361" t="s">
        <v>24</v>
      </c>
      <c r="Y17" s="361" t="s">
        <v>24</v>
      </c>
      <c r="Z17" s="361" t="s">
        <v>24</v>
      </c>
      <c r="AA17" s="361" t="s">
        <v>24</v>
      </c>
      <c r="AB17" s="361" t="s">
        <v>24</v>
      </c>
      <c r="AC17" s="361" t="s">
        <v>24</v>
      </c>
      <c r="AD17" s="361" t="s">
        <v>24</v>
      </c>
      <c r="AE17" s="361" t="s">
        <v>24</v>
      </c>
      <c r="AF17" s="361" t="s">
        <v>24</v>
      </c>
      <c r="AG17" s="361" t="s">
        <v>24</v>
      </c>
      <c r="AH17" s="361" t="s">
        <v>24</v>
      </c>
      <c r="AI17" s="361" t="s">
        <v>24</v>
      </c>
      <c r="AJ17" s="361" t="s">
        <v>24</v>
      </c>
      <c r="AK17" s="361" t="s">
        <v>24</v>
      </c>
      <c r="AL17" s="361">
        <v>64</v>
      </c>
      <c r="AM17" s="361" t="s">
        <v>24</v>
      </c>
      <c r="AN17" s="361">
        <v>245</v>
      </c>
      <c r="AO17" s="361" t="s">
        <v>24</v>
      </c>
      <c r="AP17" s="361" t="s">
        <v>24</v>
      </c>
      <c r="AQ17" s="361" t="s">
        <v>24</v>
      </c>
      <c r="AR17" s="361" t="s">
        <v>24</v>
      </c>
      <c r="AS17" s="361" t="s">
        <v>24</v>
      </c>
    </row>
    <row r="18" spans="1:46" s="325" customFormat="1" ht="30.75" customHeight="1" x14ac:dyDescent="0.2">
      <c r="A18" s="234" t="s">
        <v>141</v>
      </c>
      <c r="B18" s="58">
        <f>B19</f>
        <v>580</v>
      </c>
      <c r="C18" s="58">
        <f t="shared" ref="C18:AS18" si="2">C19</f>
        <v>201</v>
      </c>
      <c r="D18" s="58">
        <f t="shared" si="2"/>
        <v>1761</v>
      </c>
      <c r="E18" s="58">
        <f t="shared" si="2"/>
        <v>203</v>
      </c>
      <c r="F18" s="58">
        <f t="shared" si="2"/>
        <v>343</v>
      </c>
      <c r="G18" s="58">
        <f t="shared" si="2"/>
        <v>45</v>
      </c>
      <c r="H18" s="58">
        <f t="shared" si="2"/>
        <v>1476</v>
      </c>
      <c r="I18" s="58">
        <f t="shared" si="2"/>
        <v>45</v>
      </c>
      <c r="J18" s="58" t="str">
        <f t="shared" si="2"/>
        <v>-</v>
      </c>
      <c r="K18" s="58" t="str">
        <f t="shared" si="2"/>
        <v>-</v>
      </c>
      <c r="L18" s="58" t="str">
        <f t="shared" si="2"/>
        <v>-</v>
      </c>
      <c r="M18" s="58" t="str">
        <f t="shared" si="2"/>
        <v>-</v>
      </c>
      <c r="N18" s="58">
        <f t="shared" si="2"/>
        <v>40</v>
      </c>
      <c r="O18" s="58">
        <f t="shared" si="2"/>
        <v>9</v>
      </c>
      <c r="P18" s="58">
        <f t="shared" si="2"/>
        <v>70</v>
      </c>
      <c r="Q18" s="58">
        <f t="shared" si="2"/>
        <v>9</v>
      </c>
      <c r="R18" s="58">
        <f t="shared" si="2"/>
        <v>161</v>
      </c>
      <c r="S18" s="58">
        <f t="shared" si="2"/>
        <v>117</v>
      </c>
      <c r="T18" s="58">
        <f t="shared" si="2"/>
        <v>164</v>
      </c>
      <c r="U18" s="58">
        <f t="shared" si="2"/>
        <v>119</v>
      </c>
      <c r="V18" s="58" t="str">
        <f t="shared" si="2"/>
        <v>-</v>
      </c>
      <c r="W18" s="58" t="str">
        <f t="shared" si="2"/>
        <v>-</v>
      </c>
      <c r="X18" s="58" t="str">
        <f t="shared" si="2"/>
        <v>-</v>
      </c>
      <c r="Y18" s="58" t="str">
        <f t="shared" si="2"/>
        <v>-</v>
      </c>
      <c r="Z18" s="58" t="str">
        <f t="shared" si="2"/>
        <v>-</v>
      </c>
      <c r="AA18" s="58" t="str">
        <f t="shared" si="2"/>
        <v>-</v>
      </c>
      <c r="AB18" s="58" t="str">
        <f t="shared" si="2"/>
        <v>-</v>
      </c>
      <c r="AC18" s="58" t="str">
        <f t="shared" si="2"/>
        <v>-</v>
      </c>
      <c r="AD18" s="58">
        <f t="shared" si="2"/>
        <v>5</v>
      </c>
      <c r="AE18" s="58" t="str">
        <f t="shared" si="2"/>
        <v>-</v>
      </c>
      <c r="AF18" s="58">
        <f t="shared" si="2"/>
        <v>20</v>
      </c>
      <c r="AG18" s="58" t="str">
        <f t="shared" si="2"/>
        <v>-</v>
      </c>
      <c r="AH18" s="58" t="str">
        <f t="shared" si="2"/>
        <v>-</v>
      </c>
      <c r="AI18" s="58" t="str">
        <f t="shared" si="2"/>
        <v>-</v>
      </c>
      <c r="AJ18" s="58" t="str">
        <f t="shared" si="2"/>
        <v>-</v>
      </c>
      <c r="AK18" s="58" t="str">
        <f t="shared" si="2"/>
        <v>-</v>
      </c>
      <c r="AL18" s="58" t="str">
        <f t="shared" si="2"/>
        <v>-</v>
      </c>
      <c r="AM18" s="58" t="str">
        <f t="shared" si="2"/>
        <v>-</v>
      </c>
      <c r="AN18" s="58" t="str">
        <f t="shared" si="2"/>
        <v>-</v>
      </c>
      <c r="AO18" s="58" t="str">
        <f t="shared" si="2"/>
        <v>-</v>
      </c>
      <c r="AP18" s="58">
        <f t="shared" si="2"/>
        <v>31</v>
      </c>
      <c r="AQ18" s="58">
        <f t="shared" si="2"/>
        <v>30</v>
      </c>
      <c r="AR18" s="58">
        <f t="shared" si="2"/>
        <v>31</v>
      </c>
      <c r="AS18" s="58">
        <f t="shared" si="2"/>
        <v>30</v>
      </c>
    </row>
    <row r="19" spans="1:46" s="299" customFormat="1" ht="13.5" customHeight="1" x14ac:dyDescent="0.5">
      <c r="A19" s="359" t="s">
        <v>78</v>
      </c>
      <c r="B19" s="361">
        <f t="shared" ref="B19:AS19" si="3">IF(SUM(B20:B23)=0,"-",SUM(B20:B23))</f>
        <v>580</v>
      </c>
      <c r="C19" s="361">
        <f t="shared" si="3"/>
        <v>201</v>
      </c>
      <c r="D19" s="361">
        <f t="shared" si="3"/>
        <v>1761</v>
      </c>
      <c r="E19" s="361">
        <f t="shared" si="3"/>
        <v>203</v>
      </c>
      <c r="F19" s="361">
        <f t="shared" si="3"/>
        <v>343</v>
      </c>
      <c r="G19" s="361">
        <f t="shared" si="3"/>
        <v>45</v>
      </c>
      <c r="H19" s="361">
        <f t="shared" si="3"/>
        <v>1476</v>
      </c>
      <c r="I19" s="361">
        <f t="shared" si="3"/>
        <v>45</v>
      </c>
      <c r="J19" s="361" t="str">
        <f t="shared" si="3"/>
        <v>-</v>
      </c>
      <c r="K19" s="361" t="str">
        <f t="shared" si="3"/>
        <v>-</v>
      </c>
      <c r="L19" s="361" t="str">
        <f t="shared" si="3"/>
        <v>-</v>
      </c>
      <c r="M19" s="361" t="str">
        <f t="shared" si="3"/>
        <v>-</v>
      </c>
      <c r="N19" s="361">
        <f t="shared" si="3"/>
        <v>40</v>
      </c>
      <c r="O19" s="361">
        <f t="shared" si="3"/>
        <v>9</v>
      </c>
      <c r="P19" s="361">
        <f t="shared" si="3"/>
        <v>70</v>
      </c>
      <c r="Q19" s="361">
        <f t="shared" si="3"/>
        <v>9</v>
      </c>
      <c r="R19" s="361">
        <f t="shared" si="3"/>
        <v>161</v>
      </c>
      <c r="S19" s="361">
        <f t="shared" si="3"/>
        <v>117</v>
      </c>
      <c r="T19" s="361">
        <f t="shared" si="3"/>
        <v>164</v>
      </c>
      <c r="U19" s="361">
        <f t="shared" si="3"/>
        <v>119</v>
      </c>
      <c r="V19" s="361" t="str">
        <f t="shared" si="3"/>
        <v>-</v>
      </c>
      <c r="W19" s="361" t="str">
        <f t="shared" si="3"/>
        <v>-</v>
      </c>
      <c r="X19" s="361" t="str">
        <f t="shared" si="3"/>
        <v>-</v>
      </c>
      <c r="Y19" s="361" t="str">
        <f t="shared" si="3"/>
        <v>-</v>
      </c>
      <c r="Z19" s="361" t="str">
        <f t="shared" si="3"/>
        <v>-</v>
      </c>
      <c r="AA19" s="361" t="str">
        <f t="shared" si="3"/>
        <v>-</v>
      </c>
      <c r="AB19" s="361" t="str">
        <f t="shared" si="3"/>
        <v>-</v>
      </c>
      <c r="AC19" s="361" t="str">
        <f t="shared" si="3"/>
        <v>-</v>
      </c>
      <c r="AD19" s="361">
        <f t="shared" si="3"/>
        <v>5</v>
      </c>
      <c r="AE19" s="361" t="str">
        <f t="shared" si="3"/>
        <v>-</v>
      </c>
      <c r="AF19" s="361">
        <f t="shared" si="3"/>
        <v>20</v>
      </c>
      <c r="AG19" s="361" t="str">
        <f t="shared" si="3"/>
        <v>-</v>
      </c>
      <c r="AH19" s="361" t="str">
        <f t="shared" si="3"/>
        <v>-</v>
      </c>
      <c r="AI19" s="361" t="str">
        <f t="shared" si="3"/>
        <v>-</v>
      </c>
      <c r="AJ19" s="361" t="str">
        <f t="shared" si="3"/>
        <v>-</v>
      </c>
      <c r="AK19" s="361" t="str">
        <f t="shared" si="3"/>
        <v>-</v>
      </c>
      <c r="AL19" s="361" t="str">
        <f t="shared" si="3"/>
        <v>-</v>
      </c>
      <c r="AM19" s="361" t="str">
        <f t="shared" si="3"/>
        <v>-</v>
      </c>
      <c r="AN19" s="361" t="str">
        <f t="shared" si="3"/>
        <v>-</v>
      </c>
      <c r="AO19" s="361" t="str">
        <f t="shared" si="3"/>
        <v>-</v>
      </c>
      <c r="AP19" s="361">
        <f t="shared" si="3"/>
        <v>31</v>
      </c>
      <c r="AQ19" s="361">
        <f t="shared" si="3"/>
        <v>30</v>
      </c>
      <c r="AR19" s="361">
        <f t="shared" si="3"/>
        <v>31</v>
      </c>
      <c r="AS19" s="361">
        <f t="shared" si="3"/>
        <v>30</v>
      </c>
    </row>
    <row r="20" spans="1:46" s="299" customFormat="1" ht="13.5" customHeight="1" x14ac:dyDescent="0.5">
      <c r="A20" s="232" t="s">
        <v>37</v>
      </c>
      <c r="B20" s="280">
        <f>IF(SUM(F20,J20,N20,R20,V20,Z20,AD20,AH20,AL20,AP20)=0,"-",SUM(F20,J20,N20,R20,V20,Z20,AD20,AH20,AL20,AP20))</f>
        <v>255</v>
      </c>
      <c r="C20" s="280">
        <f t="shared" ref="C20:E23" si="4">IF(SUM(G20,K20,O20,S20,W20,AA20,AE20,AI20,AM20,AQ20)=0,"-",SUM(G20,K20,O20,S20,W20,AA20,AE20,AI20,AM20,AQ20))</f>
        <v>61</v>
      </c>
      <c r="D20" s="280">
        <f t="shared" si="4"/>
        <v>868</v>
      </c>
      <c r="E20" s="280">
        <f t="shared" si="4"/>
        <v>63</v>
      </c>
      <c r="F20" s="280">
        <v>174</v>
      </c>
      <c r="G20" s="280">
        <v>7</v>
      </c>
      <c r="H20" s="280">
        <v>791</v>
      </c>
      <c r="I20" s="280">
        <v>7</v>
      </c>
      <c r="J20" s="280" t="s">
        <v>24</v>
      </c>
      <c r="K20" s="280" t="s">
        <v>24</v>
      </c>
      <c r="L20" s="280" t="s">
        <v>24</v>
      </c>
      <c r="M20" s="280" t="s">
        <v>24</v>
      </c>
      <c r="N20" s="280">
        <v>3</v>
      </c>
      <c r="O20" s="280" t="s">
        <v>24</v>
      </c>
      <c r="P20" s="280">
        <v>3</v>
      </c>
      <c r="Q20" s="280" t="s">
        <v>24</v>
      </c>
      <c r="R20" s="280">
        <v>42</v>
      </c>
      <c r="S20" s="280">
        <v>24</v>
      </c>
      <c r="T20" s="280">
        <v>23</v>
      </c>
      <c r="U20" s="280">
        <v>26</v>
      </c>
      <c r="V20" s="280" t="s">
        <v>24</v>
      </c>
      <c r="W20" s="280" t="s">
        <v>24</v>
      </c>
      <c r="X20" s="280" t="s">
        <v>24</v>
      </c>
      <c r="Y20" s="280" t="s">
        <v>24</v>
      </c>
      <c r="Z20" s="280" t="s">
        <v>24</v>
      </c>
      <c r="AA20" s="280" t="s">
        <v>24</v>
      </c>
      <c r="AB20" s="280" t="s">
        <v>24</v>
      </c>
      <c r="AC20" s="280" t="s">
        <v>24</v>
      </c>
      <c r="AD20" s="280">
        <v>5</v>
      </c>
      <c r="AE20" s="280" t="s">
        <v>24</v>
      </c>
      <c r="AF20" s="280">
        <v>20</v>
      </c>
      <c r="AG20" s="280" t="s">
        <v>24</v>
      </c>
      <c r="AH20" s="280" t="s">
        <v>24</v>
      </c>
      <c r="AI20" s="280" t="s">
        <v>24</v>
      </c>
      <c r="AJ20" s="280" t="s">
        <v>24</v>
      </c>
      <c r="AK20" s="280" t="s">
        <v>24</v>
      </c>
      <c r="AL20" s="280" t="s">
        <v>24</v>
      </c>
      <c r="AM20" s="280" t="s">
        <v>24</v>
      </c>
      <c r="AN20" s="280" t="s">
        <v>24</v>
      </c>
      <c r="AO20" s="280" t="s">
        <v>24</v>
      </c>
      <c r="AP20" s="280">
        <v>31</v>
      </c>
      <c r="AQ20" s="280">
        <v>30</v>
      </c>
      <c r="AR20" s="280">
        <v>31</v>
      </c>
      <c r="AS20" s="280">
        <v>30</v>
      </c>
    </row>
    <row r="21" spans="1:46" s="299" customFormat="1" ht="13.5" customHeight="1" x14ac:dyDescent="0.5">
      <c r="A21" s="232" t="s">
        <v>38</v>
      </c>
      <c r="B21" s="280">
        <f>IF(SUM(F21,J21,N21,R21,V21,Z21,AD21,AH21,AL21,AP21)=0,"-",SUM(F21,J21,N21,R21,V21,Z21,AD21,AH21,AL21,AP21))</f>
        <v>79</v>
      </c>
      <c r="C21" s="280" t="str">
        <f t="shared" si="4"/>
        <v>-</v>
      </c>
      <c r="D21" s="280">
        <f t="shared" si="4"/>
        <v>301</v>
      </c>
      <c r="E21" s="280" t="str">
        <f t="shared" si="4"/>
        <v>-</v>
      </c>
      <c r="F21" s="280">
        <v>74</v>
      </c>
      <c r="G21" s="280" t="s">
        <v>24</v>
      </c>
      <c r="H21" s="280">
        <v>296</v>
      </c>
      <c r="I21" s="280" t="s">
        <v>24</v>
      </c>
      <c r="J21" s="280" t="s">
        <v>24</v>
      </c>
      <c r="K21" s="280" t="s">
        <v>24</v>
      </c>
      <c r="L21" s="280" t="s">
        <v>24</v>
      </c>
      <c r="M21" s="280" t="s">
        <v>24</v>
      </c>
      <c r="N21" s="280" t="s">
        <v>24</v>
      </c>
      <c r="O21" s="280" t="s">
        <v>24</v>
      </c>
      <c r="P21" s="280" t="s">
        <v>24</v>
      </c>
      <c r="Q21" s="280" t="s">
        <v>24</v>
      </c>
      <c r="R21" s="280">
        <v>5</v>
      </c>
      <c r="S21" s="280"/>
      <c r="T21" s="280">
        <v>5</v>
      </c>
      <c r="U21" s="280" t="s">
        <v>24</v>
      </c>
      <c r="V21" s="280" t="s">
        <v>24</v>
      </c>
      <c r="W21" s="280" t="s">
        <v>24</v>
      </c>
      <c r="X21" s="280" t="s">
        <v>24</v>
      </c>
      <c r="Y21" s="280" t="s">
        <v>24</v>
      </c>
      <c r="Z21" s="280" t="s">
        <v>24</v>
      </c>
      <c r="AA21" s="280" t="s">
        <v>24</v>
      </c>
      <c r="AB21" s="280" t="s">
        <v>24</v>
      </c>
      <c r="AC21" s="280" t="s">
        <v>24</v>
      </c>
      <c r="AD21" s="280" t="s">
        <v>24</v>
      </c>
      <c r="AE21" s="280" t="s">
        <v>24</v>
      </c>
      <c r="AF21" s="280" t="s">
        <v>24</v>
      </c>
      <c r="AG21" s="280" t="s">
        <v>24</v>
      </c>
      <c r="AH21" s="280" t="s">
        <v>24</v>
      </c>
      <c r="AI21" s="280" t="s">
        <v>24</v>
      </c>
      <c r="AJ21" s="280" t="s">
        <v>24</v>
      </c>
      <c r="AK21" s="280" t="s">
        <v>24</v>
      </c>
      <c r="AL21" s="280" t="s">
        <v>24</v>
      </c>
      <c r="AM21" s="280" t="s">
        <v>24</v>
      </c>
      <c r="AN21" s="280" t="s">
        <v>24</v>
      </c>
      <c r="AO21" s="280" t="s">
        <v>24</v>
      </c>
      <c r="AP21" s="280" t="s">
        <v>24</v>
      </c>
      <c r="AQ21" s="280" t="s">
        <v>24</v>
      </c>
      <c r="AR21" s="280" t="s">
        <v>24</v>
      </c>
      <c r="AS21" s="280" t="s">
        <v>24</v>
      </c>
    </row>
    <row r="22" spans="1:46" s="299" customFormat="1" ht="13.5" customHeight="1" x14ac:dyDescent="0.5">
      <c r="A22" s="232" t="s">
        <v>39</v>
      </c>
      <c r="B22" s="280">
        <f>IF(SUM(F22,J22,N22,R22,V22,Z22,AD22,AH22,AL22,AP22)=0,"-",SUM(F22,J22,N22,R22,V22,Z22,AD22,AH22,AL22,AP22))</f>
        <v>185</v>
      </c>
      <c r="C22" s="280">
        <f t="shared" si="4"/>
        <v>107</v>
      </c>
      <c r="D22" s="280">
        <f t="shared" si="4"/>
        <v>345</v>
      </c>
      <c r="E22" s="280">
        <f t="shared" si="4"/>
        <v>107</v>
      </c>
      <c r="F22" s="280">
        <v>56</v>
      </c>
      <c r="G22" s="280">
        <v>21</v>
      </c>
      <c r="H22" s="280">
        <v>186</v>
      </c>
      <c r="I22" s="280">
        <v>21</v>
      </c>
      <c r="J22" s="280" t="s">
        <v>24</v>
      </c>
      <c r="K22" s="280" t="s">
        <v>24</v>
      </c>
      <c r="L22" s="280" t="s">
        <v>24</v>
      </c>
      <c r="M22" s="280" t="s">
        <v>24</v>
      </c>
      <c r="N22" s="280">
        <v>30</v>
      </c>
      <c r="O22" s="280">
        <v>6</v>
      </c>
      <c r="P22" s="280">
        <v>60</v>
      </c>
      <c r="Q22" s="280">
        <v>6</v>
      </c>
      <c r="R22" s="280">
        <v>99</v>
      </c>
      <c r="S22" s="280">
        <v>80</v>
      </c>
      <c r="T22" s="280">
        <v>99</v>
      </c>
      <c r="U22" s="280">
        <v>80</v>
      </c>
      <c r="V22" s="280" t="s">
        <v>24</v>
      </c>
      <c r="W22" s="280" t="s">
        <v>24</v>
      </c>
      <c r="X22" s="280" t="s">
        <v>24</v>
      </c>
      <c r="Y22" s="280" t="s">
        <v>24</v>
      </c>
      <c r="Z22" s="280" t="s">
        <v>24</v>
      </c>
      <c r="AA22" s="280" t="s">
        <v>24</v>
      </c>
      <c r="AB22" s="280" t="s">
        <v>24</v>
      </c>
      <c r="AC22" s="280" t="s">
        <v>24</v>
      </c>
      <c r="AD22" s="280" t="s">
        <v>24</v>
      </c>
      <c r="AE22" s="280" t="s">
        <v>24</v>
      </c>
      <c r="AF22" s="280" t="s">
        <v>24</v>
      </c>
      <c r="AG22" s="280" t="s">
        <v>24</v>
      </c>
      <c r="AH22" s="280" t="s">
        <v>24</v>
      </c>
      <c r="AI22" s="280" t="s">
        <v>24</v>
      </c>
      <c r="AJ22" s="280" t="s">
        <v>24</v>
      </c>
      <c r="AK22" s="280" t="s">
        <v>24</v>
      </c>
      <c r="AL22" s="280" t="s">
        <v>24</v>
      </c>
      <c r="AM22" s="280" t="s">
        <v>24</v>
      </c>
      <c r="AN22" s="280" t="s">
        <v>24</v>
      </c>
      <c r="AO22" s="280" t="s">
        <v>24</v>
      </c>
      <c r="AP22" s="280" t="s">
        <v>24</v>
      </c>
      <c r="AQ22" s="280" t="s">
        <v>24</v>
      </c>
      <c r="AR22" s="280" t="s">
        <v>24</v>
      </c>
      <c r="AS22" s="280" t="s">
        <v>24</v>
      </c>
    </row>
    <row r="23" spans="1:46" s="299" customFormat="1" ht="13.5" customHeight="1" x14ac:dyDescent="0.5">
      <c r="A23" s="232" t="s">
        <v>40</v>
      </c>
      <c r="B23" s="280">
        <f>IF(SUM(F23,J23,N23,R23,V23,Z23,AD23,AH23,AL23,AP23)=0,"-",SUM(F23,J23,N23,R23,V23,Z23,AD23,AH23,AL23,AP23))</f>
        <v>61</v>
      </c>
      <c r="C23" s="280">
        <f t="shared" si="4"/>
        <v>33</v>
      </c>
      <c r="D23" s="280">
        <f t="shared" si="4"/>
        <v>247</v>
      </c>
      <c r="E23" s="280">
        <f t="shared" si="4"/>
        <v>33</v>
      </c>
      <c r="F23" s="280">
        <v>39</v>
      </c>
      <c r="G23" s="280">
        <v>17</v>
      </c>
      <c r="H23" s="280">
        <v>203</v>
      </c>
      <c r="I23" s="280">
        <v>17</v>
      </c>
      <c r="J23" s="280" t="s">
        <v>24</v>
      </c>
      <c r="K23" s="280" t="s">
        <v>24</v>
      </c>
      <c r="L23" s="280" t="s">
        <v>24</v>
      </c>
      <c r="M23" s="280" t="s">
        <v>24</v>
      </c>
      <c r="N23" s="280">
        <v>7</v>
      </c>
      <c r="O23" s="280">
        <v>3</v>
      </c>
      <c r="P23" s="280">
        <v>7</v>
      </c>
      <c r="Q23" s="280">
        <v>3</v>
      </c>
      <c r="R23" s="280">
        <v>15</v>
      </c>
      <c r="S23" s="280">
        <v>13</v>
      </c>
      <c r="T23" s="280">
        <v>37</v>
      </c>
      <c r="U23" s="280">
        <v>13</v>
      </c>
      <c r="V23" s="280" t="s">
        <v>24</v>
      </c>
      <c r="W23" s="280" t="s">
        <v>24</v>
      </c>
      <c r="X23" s="280" t="s">
        <v>24</v>
      </c>
      <c r="Y23" s="280" t="s">
        <v>24</v>
      </c>
      <c r="Z23" s="280" t="s">
        <v>24</v>
      </c>
      <c r="AA23" s="280" t="s">
        <v>24</v>
      </c>
      <c r="AB23" s="280" t="s">
        <v>24</v>
      </c>
      <c r="AC23" s="280" t="s">
        <v>24</v>
      </c>
      <c r="AD23" s="280" t="s">
        <v>24</v>
      </c>
      <c r="AE23" s="280" t="s">
        <v>24</v>
      </c>
      <c r="AF23" s="280" t="s">
        <v>24</v>
      </c>
      <c r="AG23" s="280" t="s">
        <v>24</v>
      </c>
      <c r="AH23" s="280" t="s">
        <v>24</v>
      </c>
      <c r="AI23" s="280" t="s">
        <v>24</v>
      </c>
      <c r="AJ23" s="280" t="s">
        <v>24</v>
      </c>
      <c r="AK23" s="280" t="s">
        <v>24</v>
      </c>
      <c r="AL23" s="280" t="s">
        <v>24</v>
      </c>
      <c r="AM23" s="280" t="s">
        <v>24</v>
      </c>
      <c r="AN23" s="280" t="s">
        <v>24</v>
      </c>
      <c r="AO23" s="280" t="s">
        <v>24</v>
      </c>
      <c r="AP23" s="280" t="s">
        <v>24</v>
      </c>
      <c r="AQ23" s="280" t="s">
        <v>24</v>
      </c>
      <c r="AR23" s="280" t="s">
        <v>24</v>
      </c>
      <c r="AS23" s="280" t="s">
        <v>24</v>
      </c>
    </row>
    <row r="24" spans="1:46" s="327" customFormat="1" ht="30.75" customHeight="1" x14ac:dyDescent="0.2">
      <c r="A24" s="237" t="s">
        <v>142</v>
      </c>
      <c r="B24" s="125">
        <f>B25</f>
        <v>159</v>
      </c>
      <c r="C24" s="125">
        <f t="shared" ref="C24:AS24" si="5">C25</f>
        <v>25</v>
      </c>
      <c r="D24" s="125">
        <f t="shared" si="5"/>
        <v>906</v>
      </c>
      <c r="E24" s="125">
        <f t="shared" si="5"/>
        <v>25</v>
      </c>
      <c r="F24" s="125">
        <f t="shared" si="5"/>
        <v>107</v>
      </c>
      <c r="G24" s="125" t="str">
        <f t="shared" si="5"/>
        <v>-</v>
      </c>
      <c r="H24" s="125">
        <f t="shared" si="5"/>
        <v>735</v>
      </c>
      <c r="I24" s="125" t="str">
        <f t="shared" si="5"/>
        <v>-</v>
      </c>
      <c r="J24" s="125" t="str">
        <f t="shared" si="5"/>
        <v>-</v>
      </c>
      <c r="K24" s="125" t="str">
        <f t="shared" si="5"/>
        <v>-</v>
      </c>
      <c r="L24" s="125" t="str">
        <f t="shared" si="5"/>
        <v>-</v>
      </c>
      <c r="M24" s="125" t="str">
        <f t="shared" si="5"/>
        <v>-</v>
      </c>
      <c r="N24" s="125">
        <f t="shared" si="5"/>
        <v>44</v>
      </c>
      <c r="O24" s="125">
        <f t="shared" si="5"/>
        <v>5</v>
      </c>
      <c r="P24" s="125">
        <f t="shared" si="5"/>
        <v>150</v>
      </c>
      <c r="Q24" s="125">
        <f t="shared" si="5"/>
        <v>5</v>
      </c>
      <c r="R24" s="125">
        <f t="shared" si="5"/>
        <v>39</v>
      </c>
      <c r="S24" s="125">
        <f t="shared" si="5"/>
        <v>25</v>
      </c>
      <c r="T24" s="125">
        <f t="shared" si="5"/>
        <v>46</v>
      </c>
      <c r="U24" s="125">
        <f t="shared" si="5"/>
        <v>25</v>
      </c>
      <c r="V24" s="125" t="str">
        <f t="shared" si="5"/>
        <v>-</v>
      </c>
      <c r="W24" s="125" t="str">
        <f t="shared" si="5"/>
        <v>-</v>
      </c>
      <c r="X24" s="125" t="str">
        <f t="shared" si="5"/>
        <v>-</v>
      </c>
      <c r="Y24" s="125" t="str">
        <f t="shared" si="5"/>
        <v>-</v>
      </c>
      <c r="Z24" s="125" t="str">
        <f t="shared" si="5"/>
        <v>-</v>
      </c>
      <c r="AA24" s="125" t="str">
        <f t="shared" si="5"/>
        <v>-</v>
      </c>
      <c r="AB24" s="125" t="str">
        <f t="shared" si="5"/>
        <v>-</v>
      </c>
      <c r="AC24" s="125" t="str">
        <f t="shared" si="5"/>
        <v>-</v>
      </c>
      <c r="AD24" s="125" t="str">
        <f t="shared" si="5"/>
        <v>-</v>
      </c>
      <c r="AE24" s="125" t="str">
        <f t="shared" si="5"/>
        <v>-</v>
      </c>
      <c r="AF24" s="125" t="str">
        <f t="shared" si="5"/>
        <v>-</v>
      </c>
      <c r="AG24" s="125" t="str">
        <f t="shared" si="5"/>
        <v>-</v>
      </c>
      <c r="AH24" s="125" t="str">
        <f t="shared" si="5"/>
        <v>-</v>
      </c>
      <c r="AI24" s="125" t="str">
        <f t="shared" si="5"/>
        <v>-</v>
      </c>
      <c r="AJ24" s="125" t="str">
        <f t="shared" si="5"/>
        <v>-</v>
      </c>
      <c r="AK24" s="125" t="str">
        <f t="shared" si="5"/>
        <v>-</v>
      </c>
      <c r="AL24" s="125" t="str">
        <f t="shared" si="5"/>
        <v>-</v>
      </c>
      <c r="AM24" s="125" t="str">
        <f t="shared" si="5"/>
        <v>-</v>
      </c>
      <c r="AN24" s="125" t="str">
        <f t="shared" si="5"/>
        <v>-</v>
      </c>
      <c r="AO24" s="125" t="str">
        <f t="shared" si="5"/>
        <v>-</v>
      </c>
      <c r="AP24" s="125" t="str">
        <f t="shared" si="5"/>
        <v>-</v>
      </c>
      <c r="AQ24" s="125" t="str">
        <f t="shared" si="5"/>
        <v>-</v>
      </c>
      <c r="AR24" s="125" t="str">
        <f t="shared" si="5"/>
        <v>-</v>
      </c>
      <c r="AS24" s="125" t="str">
        <f t="shared" si="5"/>
        <v>-</v>
      </c>
    </row>
    <row r="25" spans="1:46" s="299" customFormat="1" ht="13.5" customHeight="1" x14ac:dyDescent="0.5">
      <c r="A25" s="359" t="s">
        <v>79</v>
      </c>
      <c r="B25" s="362">
        <f>IF(SUM(B26:B30)=0,"-",SUM(B26:B30))</f>
        <v>159</v>
      </c>
      <c r="C25" s="362">
        <f t="shared" ref="C25:AS25" si="6">IF(SUM(C26:C30)=0,"-",SUM(C26:C30))</f>
        <v>25</v>
      </c>
      <c r="D25" s="362">
        <f t="shared" si="6"/>
        <v>906</v>
      </c>
      <c r="E25" s="362">
        <f t="shared" si="6"/>
        <v>25</v>
      </c>
      <c r="F25" s="362">
        <f t="shared" si="6"/>
        <v>107</v>
      </c>
      <c r="G25" s="362" t="str">
        <f t="shared" si="6"/>
        <v>-</v>
      </c>
      <c r="H25" s="362">
        <f t="shared" si="6"/>
        <v>735</v>
      </c>
      <c r="I25" s="362" t="str">
        <f t="shared" si="6"/>
        <v>-</v>
      </c>
      <c r="J25" s="362" t="str">
        <f t="shared" si="6"/>
        <v>-</v>
      </c>
      <c r="K25" s="362" t="str">
        <f t="shared" si="6"/>
        <v>-</v>
      </c>
      <c r="L25" s="362" t="str">
        <f t="shared" si="6"/>
        <v>-</v>
      </c>
      <c r="M25" s="362" t="str">
        <f t="shared" si="6"/>
        <v>-</v>
      </c>
      <c r="N25" s="362">
        <f t="shared" si="6"/>
        <v>44</v>
      </c>
      <c r="O25" s="362">
        <f t="shared" si="6"/>
        <v>5</v>
      </c>
      <c r="P25" s="362">
        <f t="shared" si="6"/>
        <v>150</v>
      </c>
      <c r="Q25" s="362">
        <f t="shared" si="6"/>
        <v>5</v>
      </c>
      <c r="R25" s="362">
        <f t="shared" si="6"/>
        <v>39</v>
      </c>
      <c r="S25" s="362">
        <f t="shared" si="6"/>
        <v>25</v>
      </c>
      <c r="T25" s="362">
        <f t="shared" si="6"/>
        <v>46</v>
      </c>
      <c r="U25" s="362">
        <f t="shared" si="6"/>
        <v>25</v>
      </c>
      <c r="V25" s="362" t="str">
        <f t="shared" si="6"/>
        <v>-</v>
      </c>
      <c r="W25" s="362" t="str">
        <f t="shared" si="6"/>
        <v>-</v>
      </c>
      <c r="X25" s="362" t="str">
        <f t="shared" si="6"/>
        <v>-</v>
      </c>
      <c r="Y25" s="362" t="str">
        <f t="shared" si="6"/>
        <v>-</v>
      </c>
      <c r="Z25" s="362" t="str">
        <f t="shared" si="6"/>
        <v>-</v>
      </c>
      <c r="AA25" s="362" t="str">
        <f t="shared" si="6"/>
        <v>-</v>
      </c>
      <c r="AB25" s="362" t="str">
        <f t="shared" si="6"/>
        <v>-</v>
      </c>
      <c r="AC25" s="362" t="str">
        <f t="shared" si="6"/>
        <v>-</v>
      </c>
      <c r="AD25" s="362" t="str">
        <f t="shared" si="6"/>
        <v>-</v>
      </c>
      <c r="AE25" s="362" t="str">
        <f t="shared" si="6"/>
        <v>-</v>
      </c>
      <c r="AF25" s="362" t="str">
        <f t="shared" si="6"/>
        <v>-</v>
      </c>
      <c r="AG25" s="362" t="str">
        <f t="shared" si="6"/>
        <v>-</v>
      </c>
      <c r="AH25" s="362" t="str">
        <f t="shared" si="6"/>
        <v>-</v>
      </c>
      <c r="AI25" s="362" t="str">
        <f t="shared" si="6"/>
        <v>-</v>
      </c>
      <c r="AJ25" s="362" t="str">
        <f t="shared" si="6"/>
        <v>-</v>
      </c>
      <c r="AK25" s="362" t="str">
        <f t="shared" si="6"/>
        <v>-</v>
      </c>
      <c r="AL25" s="362" t="str">
        <f t="shared" si="6"/>
        <v>-</v>
      </c>
      <c r="AM25" s="362" t="str">
        <f t="shared" si="6"/>
        <v>-</v>
      </c>
      <c r="AN25" s="362" t="str">
        <f t="shared" si="6"/>
        <v>-</v>
      </c>
      <c r="AO25" s="362" t="str">
        <f t="shared" si="6"/>
        <v>-</v>
      </c>
      <c r="AP25" s="362" t="str">
        <f t="shared" si="6"/>
        <v>-</v>
      </c>
      <c r="AQ25" s="362" t="str">
        <f t="shared" si="6"/>
        <v>-</v>
      </c>
      <c r="AR25" s="362" t="str">
        <f t="shared" si="6"/>
        <v>-</v>
      </c>
      <c r="AS25" s="362" t="str">
        <f t="shared" si="6"/>
        <v>-</v>
      </c>
    </row>
    <row r="26" spans="1:46" s="299" customFormat="1" ht="13.5" customHeight="1" x14ac:dyDescent="0.5">
      <c r="A26" s="232" t="s">
        <v>80</v>
      </c>
      <c r="B26" s="294">
        <f t="shared" ref="B26:E29" si="7">SUM(F26,J27,N27,R27,V27,Z27,AD27,AH27,AL27,AP27)</f>
        <v>61</v>
      </c>
      <c r="C26" s="294">
        <f t="shared" si="7"/>
        <v>25</v>
      </c>
      <c r="D26" s="294">
        <f t="shared" si="7"/>
        <v>315</v>
      </c>
      <c r="E26" s="294">
        <f t="shared" si="7"/>
        <v>25</v>
      </c>
      <c r="F26" s="294">
        <v>32</v>
      </c>
      <c r="G26" s="294" t="s">
        <v>27</v>
      </c>
      <c r="H26" s="294">
        <v>286</v>
      </c>
      <c r="I26" s="294" t="s">
        <v>27</v>
      </c>
      <c r="J26" s="294" t="s">
        <v>27</v>
      </c>
      <c r="K26" s="294" t="s">
        <v>27</v>
      </c>
      <c r="L26" s="294" t="s">
        <v>27</v>
      </c>
      <c r="M26" s="294" t="s">
        <v>27</v>
      </c>
      <c r="N26" s="294">
        <v>28</v>
      </c>
      <c r="O26" s="294">
        <v>5</v>
      </c>
      <c r="P26" s="294">
        <v>22</v>
      </c>
      <c r="Q26" s="294">
        <v>5</v>
      </c>
      <c r="R26" s="294">
        <v>3</v>
      </c>
      <c r="S26" s="294" t="s">
        <v>27</v>
      </c>
      <c r="T26" s="294">
        <v>3</v>
      </c>
      <c r="U26" s="294" t="s">
        <v>27</v>
      </c>
      <c r="V26" s="294" t="s">
        <v>27</v>
      </c>
      <c r="W26" s="294" t="s">
        <v>27</v>
      </c>
      <c r="X26" s="294" t="s">
        <v>27</v>
      </c>
      <c r="Y26" s="294" t="s">
        <v>27</v>
      </c>
      <c r="Z26" s="294" t="s">
        <v>27</v>
      </c>
      <c r="AA26" s="294" t="s">
        <v>27</v>
      </c>
      <c r="AB26" s="294" t="s">
        <v>27</v>
      </c>
      <c r="AC26" s="294" t="s">
        <v>27</v>
      </c>
      <c r="AD26" s="294" t="s">
        <v>27</v>
      </c>
      <c r="AE26" s="294" t="s">
        <v>27</v>
      </c>
      <c r="AF26" s="294" t="s">
        <v>27</v>
      </c>
      <c r="AG26" s="294" t="s">
        <v>27</v>
      </c>
      <c r="AH26" s="294" t="s">
        <v>27</v>
      </c>
      <c r="AI26" s="294" t="s">
        <v>27</v>
      </c>
      <c r="AJ26" s="294" t="s">
        <v>27</v>
      </c>
      <c r="AK26" s="294" t="s">
        <v>27</v>
      </c>
      <c r="AL26" s="294" t="s">
        <v>27</v>
      </c>
      <c r="AM26" s="294" t="s">
        <v>27</v>
      </c>
      <c r="AN26" s="294" t="s">
        <v>27</v>
      </c>
      <c r="AO26" s="294" t="s">
        <v>27</v>
      </c>
      <c r="AP26" s="294" t="s">
        <v>27</v>
      </c>
      <c r="AQ26" s="294" t="s">
        <v>27</v>
      </c>
      <c r="AR26" s="294" t="s">
        <v>27</v>
      </c>
      <c r="AS26" s="294" t="s">
        <v>27</v>
      </c>
      <c r="AT26" s="363"/>
    </row>
    <row r="27" spans="1:46" s="299" customFormat="1" ht="13.5" customHeight="1" x14ac:dyDescent="0.5">
      <c r="A27" s="232" t="s">
        <v>81</v>
      </c>
      <c r="B27" s="294">
        <f t="shared" si="7"/>
        <v>46</v>
      </c>
      <c r="C27" s="294" t="s">
        <v>24</v>
      </c>
      <c r="D27" s="294">
        <f t="shared" si="7"/>
        <v>144</v>
      </c>
      <c r="E27" s="294" t="s">
        <v>24</v>
      </c>
      <c r="F27" s="294">
        <v>28</v>
      </c>
      <c r="G27" s="294" t="s">
        <v>27</v>
      </c>
      <c r="H27" s="294">
        <v>117</v>
      </c>
      <c r="I27" s="294" t="s">
        <v>27</v>
      </c>
      <c r="J27" s="294" t="s">
        <v>27</v>
      </c>
      <c r="K27" s="294" t="s">
        <v>27</v>
      </c>
      <c r="L27" s="294" t="s">
        <v>27</v>
      </c>
      <c r="M27" s="294" t="s">
        <v>27</v>
      </c>
      <c r="N27" s="294" t="s">
        <v>27</v>
      </c>
      <c r="O27" s="294" t="s">
        <v>27</v>
      </c>
      <c r="P27" s="294" t="s">
        <v>27</v>
      </c>
      <c r="Q27" s="294" t="s">
        <v>27</v>
      </c>
      <c r="R27" s="294">
        <v>29</v>
      </c>
      <c r="S27" s="294">
        <v>25</v>
      </c>
      <c r="T27" s="294">
        <v>29</v>
      </c>
      <c r="U27" s="294">
        <v>25</v>
      </c>
      <c r="V27" s="294" t="s">
        <v>27</v>
      </c>
      <c r="W27" s="294" t="s">
        <v>27</v>
      </c>
      <c r="X27" s="294" t="s">
        <v>27</v>
      </c>
      <c r="Y27" s="294" t="s">
        <v>27</v>
      </c>
      <c r="Z27" s="294" t="s">
        <v>27</v>
      </c>
      <c r="AA27" s="294" t="s">
        <v>27</v>
      </c>
      <c r="AB27" s="294" t="s">
        <v>27</v>
      </c>
      <c r="AC27" s="294" t="s">
        <v>27</v>
      </c>
      <c r="AD27" s="294" t="s">
        <v>27</v>
      </c>
      <c r="AE27" s="294" t="s">
        <v>27</v>
      </c>
      <c r="AF27" s="294" t="s">
        <v>27</v>
      </c>
      <c r="AG27" s="294" t="s">
        <v>27</v>
      </c>
      <c r="AH27" s="294" t="s">
        <v>27</v>
      </c>
      <c r="AI27" s="294" t="s">
        <v>27</v>
      </c>
      <c r="AJ27" s="294" t="s">
        <v>27</v>
      </c>
      <c r="AK27" s="294" t="s">
        <v>27</v>
      </c>
      <c r="AL27" s="294" t="s">
        <v>27</v>
      </c>
      <c r="AM27" s="294" t="s">
        <v>27</v>
      </c>
      <c r="AN27" s="294" t="s">
        <v>27</v>
      </c>
      <c r="AO27" s="294" t="s">
        <v>27</v>
      </c>
      <c r="AP27" s="294" t="s">
        <v>27</v>
      </c>
      <c r="AQ27" s="294" t="s">
        <v>27</v>
      </c>
      <c r="AR27" s="294" t="s">
        <v>27</v>
      </c>
      <c r="AS27" s="294" t="s">
        <v>27</v>
      </c>
      <c r="AT27" s="363"/>
    </row>
    <row r="28" spans="1:46" s="305" customFormat="1" ht="13.5" customHeight="1" x14ac:dyDescent="0.5">
      <c r="A28" s="232" t="s">
        <v>82</v>
      </c>
      <c r="B28" s="294">
        <f t="shared" si="7"/>
        <v>42</v>
      </c>
      <c r="C28" s="294" t="s">
        <v>24</v>
      </c>
      <c r="D28" s="294">
        <f t="shared" si="7"/>
        <v>341</v>
      </c>
      <c r="E28" s="294" t="s">
        <v>24</v>
      </c>
      <c r="F28" s="294">
        <v>37</v>
      </c>
      <c r="G28" s="294" t="s">
        <v>27</v>
      </c>
      <c r="H28" s="294">
        <v>226</v>
      </c>
      <c r="I28" s="294" t="s">
        <v>27</v>
      </c>
      <c r="J28" s="294" t="s">
        <v>27</v>
      </c>
      <c r="K28" s="294" t="s">
        <v>27</v>
      </c>
      <c r="L28" s="294" t="s">
        <v>27</v>
      </c>
      <c r="M28" s="294" t="s">
        <v>27</v>
      </c>
      <c r="N28" s="294">
        <v>11</v>
      </c>
      <c r="O28" s="294" t="s">
        <v>27</v>
      </c>
      <c r="P28" s="294">
        <v>13</v>
      </c>
      <c r="Q28" s="294" t="s">
        <v>27</v>
      </c>
      <c r="R28" s="294">
        <v>7</v>
      </c>
      <c r="S28" s="294" t="s">
        <v>27</v>
      </c>
      <c r="T28" s="294">
        <v>14</v>
      </c>
      <c r="U28" s="294" t="s">
        <v>27</v>
      </c>
      <c r="V28" s="294" t="s">
        <v>27</v>
      </c>
      <c r="W28" s="294" t="s">
        <v>27</v>
      </c>
      <c r="X28" s="294" t="s">
        <v>27</v>
      </c>
      <c r="Y28" s="294" t="s">
        <v>27</v>
      </c>
      <c r="Z28" s="294" t="s">
        <v>27</v>
      </c>
      <c r="AA28" s="294" t="s">
        <v>27</v>
      </c>
      <c r="AB28" s="294" t="s">
        <v>27</v>
      </c>
      <c r="AC28" s="294" t="s">
        <v>27</v>
      </c>
      <c r="AD28" s="294" t="s">
        <v>27</v>
      </c>
      <c r="AE28" s="294" t="s">
        <v>27</v>
      </c>
      <c r="AF28" s="294" t="s">
        <v>27</v>
      </c>
      <c r="AG28" s="294" t="s">
        <v>27</v>
      </c>
      <c r="AH28" s="294" t="s">
        <v>27</v>
      </c>
      <c r="AI28" s="294" t="s">
        <v>27</v>
      </c>
      <c r="AJ28" s="294" t="s">
        <v>27</v>
      </c>
      <c r="AK28" s="294" t="s">
        <v>27</v>
      </c>
      <c r="AL28" s="294" t="s">
        <v>27</v>
      </c>
      <c r="AM28" s="294" t="s">
        <v>27</v>
      </c>
      <c r="AN28" s="294" t="s">
        <v>27</v>
      </c>
      <c r="AO28" s="294" t="s">
        <v>27</v>
      </c>
      <c r="AP28" s="294" t="s">
        <v>27</v>
      </c>
      <c r="AQ28" s="294" t="s">
        <v>27</v>
      </c>
      <c r="AR28" s="294" t="s">
        <v>27</v>
      </c>
      <c r="AS28" s="294" t="s">
        <v>27</v>
      </c>
      <c r="AT28" s="363"/>
    </row>
    <row r="29" spans="1:46" s="305" customFormat="1" ht="16" x14ac:dyDescent="0.5">
      <c r="A29" s="232" t="s">
        <v>83</v>
      </c>
      <c r="B29" s="294">
        <f t="shared" si="7"/>
        <v>10</v>
      </c>
      <c r="C29" s="294" t="s">
        <v>24</v>
      </c>
      <c r="D29" s="294">
        <f t="shared" si="7"/>
        <v>106</v>
      </c>
      <c r="E29" s="294" t="s">
        <v>24</v>
      </c>
      <c r="F29" s="294">
        <v>10</v>
      </c>
      <c r="G29" s="294" t="s">
        <v>27</v>
      </c>
      <c r="H29" s="294">
        <v>106</v>
      </c>
      <c r="I29" s="294" t="s">
        <v>27</v>
      </c>
      <c r="J29" s="294" t="s">
        <v>27</v>
      </c>
      <c r="K29" s="294" t="s">
        <v>27</v>
      </c>
      <c r="L29" s="294" t="s">
        <v>27</v>
      </c>
      <c r="M29" s="294" t="s">
        <v>27</v>
      </c>
      <c r="N29" s="294">
        <v>5</v>
      </c>
      <c r="O29" s="294" t="s">
        <v>27</v>
      </c>
      <c r="P29" s="294">
        <v>115</v>
      </c>
      <c r="Q29" s="294" t="s">
        <v>27</v>
      </c>
      <c r="R29" s="294" t="s">
        <v>27</v>
      </c>
      <c r="S29" s="294" t="s">
        <v>27</v>
      </c>
      <c r="T29" s="294" t="s">
        <v>27</v>
      </c>
      <c r="U29" s="294" t="s">
        <v>27</v>
      </c>
      <c r="V29" s="294" t="s">
        <v>27</v>
      </c>
      <c r="W29" s="294" t="s">
        <v>27</v>
      </c>
      <c r="X29" s="294" t="s">
        <v>27</v>
      </c>
      <c r="Y29" s="294" t="s">
        <v>27</v>
      </c>
      <c r="Z29" s="294" t="s">
        <v>27</v>
      </c>
      <c r="AA29" s="294" t="s">
        <v>27</v>
      </c>
      <c r="AB29" s="294" t="s">
        <v>27</v>
      </c>
      <c r="AC29" s="294" t="s">
        <v>27</v>
      </c>
      <c r="AD29" s="294" t="s">
        <v>27</v>
      </c>
      <c r="AE29" s="294" t="s">
        <v>27</v>
      </c>
      <c r="AF29" s="294" t="s">
        <v>27</v>
      </c>
      <c r="AG29" s="294" t="s">
        <v>27</v>
      </c>
      <c r="AH29" s="294" t="s">
        <v>27</v>
      </c>
      <c r="AI29" s="294" t="s">
        <v>27</v>
      </c>
      <c r="AJ29" s="294" t="s">
        <v>27</v>
      </c>
      <c r="AK29" s="294" t="s">
        <v>27</v>
      </c>
      <c r="AL29" s="294" t="s">
        <v>27</v>
      </c>
      <c r="AM29" s="294" t="s">
        <v>27</v>
      </c>
      <c r="AN29" s="294" t="s">
        <v>27</v>
      </c>
      <c r="AO29" s="294" t="s">
        <v>27</v>
      </c>
      <c r="AP29" s="294" t="s">
        <v>27</v>
      </c>
      <c r="AQ29" s="294" t="s">
        <v>27</v>
      </c>
      <c r="AR29" s="294" t="s">
        <v>27</v>
      </c>
      <c r="AS29" s="294" t="s">
        <v>27</v>
      </c>
      <c r="AT29" s="363"/>
    </row>
    <row r="30" spans="1:46" s="305" customFormat="1" ht="16" x14ac:dyDescent="0.5">
      <c r="A30" s="232" t="s">
        <v>84</v>
      </c>
      <c r="B30" s="294" t="s">
        <v>24</v>
      </c>
      <c r="C30" s="294" t="s">
        <v>24</v>
      </c>
      <c r="D30" s="294" t="s">
        <v>24</v>
      </c>
      <c r="E30" s="294" t="s">
        <v>24</v>
      </c>
      <c r="F30" s="294" t="s">
        <v>27</v>
      </c>
      <c r="G30" s="294" t="s">
        <v>27</v>
      </c>
      <c r="H30" s="294" t="s">
        <v>27</v>
      </c>
      <c r="I30" s="294" t="s">
        <v>27</v>
      </c>
      <c r="J30" s="294" t="s">
        <v>27</v>
      </c>
      <c r="K30" s="294" t="s">
        <v>27</v>
      </c>
      <c r="L30" s="294" t="s">
        <v>27</v>
      </c>
      <c r="M30" s="294" t="s">
        <v>27</v>
      </c>
      <c r="N30" s="294" t="s">
        <v>27</v>
      </c>
      <c r="O30" s="294" t="s">
        <v>27</v>
      </c>
      <c r="P30" s="294" t="s">
        <v>27</v>
      </c>
      <c r="Q30" s="294" t="s">
        <v>27</v>
      </c>
      <c r="R30" s="294" t="s">
        <v>27</v>
      </c>
      <c r="S30" s="294" t="s">
        <v>27</v>
      </c>
      <c r="T30" s="294" t="s">
        <v>27</v>
      </c>
      <c r="U30" s="294" t="s">
        <v>27</v>
      </c>
      <c r="V30" s="294" t="s">
        <v>27</v>
      </c>
      <c r="W30" s="294" t="s">
        <v>27</v>
      </c>
      <c r="X30" s="294" t="s">
        <v>27</v>
      </c>
      <c r="Y30" s="294" t="s">
        <v>27</v>
      </c>
      <c r="Z30" s="294" t="s">
        <v>27</v>
      </c>
      <c r="AA30" s="294" t="s">
        <v>27</v>
      </c>
      <c r="AB30" s="294" t="s">
        <v>27</v>
      </c>
      <c r="AC30" s="294" t="s">
        <v>27</v>
      </c>
      <c r="AD30" s="294" t="s">
        <v>27</v>
      </c>
      <c r="AE30" s="294" t="s">
        <v>27</v>
      </c>
      <c r="AF30" s="294" t="s">
        <v>27</v>
      </c>
      <c r="AG30" s="294" t="s">
        <v>27</v>
      </c>
      <c r="AH30" s="294" t="s">
        <v>27</v>
      </c>
      <c r="AI30" s="294" t="s">
        <v>27</v>
      </c>
      <c r="AJ30" s="294" t="s">
        <v>27</v>
      </c>
      <c r="AK30" s="294" t="s">
        <v>27</v>
      </c>
      <c r="AL30" s="294" t="s">
        <v>27</v>
      </c>
      <c r="AM30" s="294" t="s">
        <v>27</v>
      </c>
      <c r="AN30" s="294" t="s">
        <v>27</v>
      </c>
      <c r="AO30" s="294" t="s">
        <v>27</v>
      </c>
      <c r="AP30" s="294" t="s">
        <v>27</v>
      </c>
      <c r="AQ30" s="294" t="s">
        <v>27</v>
      </c>
      <c r="AR30" s="294" t="s">
        <v>27</v>
      </c>
      <c r="AS30" s="294" t="s">
        <v>27</v>
      </c>
      <c r="AT30" s="363"/>
    </row>
    <row r="31" spans="1:46" s="305" customFormat="1" ht="16" x14ac:dyDescent="0.5">
      <c r="A31" s="244" t="s">
        <v>143</v>
      </c>
      <c r="B31" s="328"/>
      <c r="C31" s="328"/>
      <c r="D31" s="184"/>
      <c r="E31" s="184"/>
      <c r="F31" s="184"/>
      <c r="G31" s="244"/>
      <c r="H31" s="244"/>
      <c r="I31" s="244"/>
      <c r="J31" s="244"/>
      <c r="K31" s="244"/>
      <c r="L31" s="244"/>
      <c r="M31" s="244"/>
      <c r="N31" s="244"/>
      <c r="P31" s="244"/>
      <c r="Q31" s="244"/>
      <c r="R31" s="244"/>
      <c r="S31" s="244"/>
      <c r="T31" s="244"/>
      <c r="U31" s="244"/>
      <c r="V31" s="244"/>
      <c r="W31" s="244"/>
      <c r="X31" s="3"/>
      <c r="Y31" s="3"/>
      <c r="Z31" s="244"/>
      <c r="AA31" s="244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6" s="305" customFormat="1" ht="13" x14ac:dyDescent="0.2">
      <c r="A32" s="247"/>
      <c r="B32" s="364"/>
      <c r="C32" s="364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</row>
    <row r="33" spans="1:23" s="305" customFormat="1" ht="13" x14ac:dyDescent="0.2">
      <c r="A33" s="247"/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</row>
    <row r="34" spans="1:23" s="305" customFormat="1" ht="13" x14ac:dyDescent="0.2">
      <c r="A34" s="247"/>
      <c r="B34" s="330"/>
      <c r="C34" s="330"/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</row>
    <row r="35" spans="1:23" s="305" customFormat="1" ht="13" x14ac:dyDescent="0.2">
      <c r="A35" s="247"/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</row>
    <row r="36" spans="1:23" x14ac:dyDescent="0.2">
      <c r="A36" s="248"/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</row>
    <row r="37" spans="1:23" x14ac:dyDescent="0.2">
      <c r="A37" s="248"/>
      <c r="B37" s="331"/>
      <c r="C37" s="331"/>
      <c r="D37" s="331"/>
      <c r="E37" s="331"/>
      <c r="F37" s="331"/>
      <c r="G37" s="365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</row>
    <row r="38" spans="1:23" x14ac:dyDescent="0.2">
      <c r="A38" s="248"/>
      <c r="B38" s="331"/>
      <c r="C38" s="331"/>
      <c r="D38" s="331"/>
      <c r="E38" s="331"/>
      <c r="F38" s="331"/>
      <c r="G38" s="365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</row>
  </sheetData>
  <mergeCells count="35">
    <mergeCell ref="AN4:AO4"/>
    <mergeCell ref="AP4:AQ4"/>
    <mergeCell ref="AR4:AS4"/>
    <mergeCell ref="AB4:AC4"/>
    <mergeCell ref="AD4:AE4"/>
    <mergeCell ref="AF4:AG4"/>
    <mergeCell ref="AH4:AI4"/>
    <mergeCell ref="AJ4:AK4"/>
    <mergeCell ref="AL4:AM4"/>
    <mergeCell ref="P4:Q4"/>
    <mergeCell ref="R4:S4"/>
    <mergeCell ref="T4:U4"/>
    <mergeCell ref="V4:W4"/>
    <mergeCell ref="X4:Y4"/>
    <mergeCell ref="Z4:AA4"/>
    <mergeCell ref="AH3:AK3"/>
    <mergeCell ref="AL3:AO3"/>
    <mergeCell ref="AP3:AS3"/>
    <mergeCell ref="B4:C4"/>
    <mergeCell ref="D4:E4"/>
    <mergeCell ref="F4:G4"/>
    <mergeCell ref="H4:I4"/>
    <mergeCell ref="J4:K4"/>
    <mergeCell ref="L4:M4"/>
    <mergeCell ref="N4:O4"/>
    <mergeCell ref="AQ1:AS1"/>
    <mergeCell ref="B2:AS2"/>
    <mergeCell ref="B3:E3"/>
    <mergeCell ref="F3:I3"/>
    <mergeCell ref="J3:M3"/>
    <mergeCell ref="N3:Q3"/>
    <mergeCell ref="R3:U3"/>
    <mergeCell ref="V3:Y3"/>
    <mergeCell ref="Z3:AC3"/>
    <mergeCell ref="AD3:AG3"/>
  </mergeCells>
  <phoneticPr fontId="4"/>
  <pageMargins left="0.78740157480314965" right="0.78740157480314965" top="0.78740157480314965" bottom="0.78740157480314965" header="0" footer="0"/>
  <pageSetup paperSize="9" scale="80" pageOrder="overThenDown" orientation="landscape" r:id="rId1"/>
  <headerFooter alignWithMargins="0"/>
  <rowBreaks count="4" manualBreakCount="4">
    <brk id="252" min="50763" max="253" man="1"/>
    <brk id="256" min="61231" max="257" man="1"/>
    <brk id="260" min="44547" max="261" man="1"/>
    <brk id="21107" min="259" max="4035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7"/>
  <sheetViews>
    <sheetView showGridLines="0" showOutlineSymbols="0" view="pageBreakPreview" zoomScaleNormal="50" workbookViewId="0">
      <pane xSplit="1" ySplit="6" topLeftCell="B7" activePane="bottomRight" state="frozen"/>
      <selection activeCell="S7" sqref="S7"/>
      <selection pane="topRight" activeCell="S7" sqref="S7"/>
      <selection pane="bottomLeft" activeCell="S7" sqref="S7"/>
      <selection pane="bottomRight" activeCell="S7" sqref="S7"/>
    </sheetView>
  </sheetViews>
  <sheetFormatPr defaultColWidth="9" defaultRowHeight="11" x14ac:dyDescent="0.2"/>
  <cols>
    <col min="1" max="1" width="16" style="333" customWidth="1"/>
    <col min="2" max="2" width="7.26953125" style="332" customWidth="1"/>
    <col min="3" max="3" width="9.6328125" style="332" customWidth="1"/>
    <col min="4" max="4" width="5.36328125" style="332" customWidth="1"/>
    <col min="5" max="5" width="7.36328125" style="332" customWidth="1"/>
    <col min="6" max="6" width="5.36328125" style="332" customWidth="1"/>
    <col min="7" max="7" width="7.26953125" style="332" customWidth="1"/>
    <col min="8" max="8" width="5.36328125" style="332" customWidth="1"/>
    <col min="9" max="9" width="8.36328125" style="332" customWidth="1"/>
    <col min="10" max="10" width="5.36328125" style="332" customWidth="1"/>
    <col min="11" max="11" width="8.453125" style="332" customWidth="1"/>
    <col min="12" max="12" width="5.36328125" style="332" customWidth="1"/>
    <col min="13" max="13" width="8.08984375" style="332" customWidth="1"/>
    <col min="14" max="14" width="6.90625" style="332" customWidth="1"/>
    <col min="15" max="15" width="9.36328125" style="332" customWidth="1"/>
    <col min="16" max="17" width="6.453125" style="332" customWidth="1"/>
    <col min="18" max="18" width="5.36328125" style="332" customWidth="1"/>
    <col min="19" max="19" width="7.90625" style="332" customWidth="1"/>
    <col min="20" max="20" width="6.453125" style="332" customWidth="1"/>
    <col min="21" max="21" width="8.90625" style="332" customWidth="1"/>
    <col min="22" max="22" width="8.08984375" style="332" customWidth="1"/>
    <col min="23" max="23" width="8.26953125" style="332" customWidth="1"/>
    <col min="24" max="16384" width="9" style="332"/>
  </cols>
  <sheetData>
    <row r="1" spans="1:24" s="299" customFormat="1" ht="13.5" customHeight="1" x14ac:dyDescent="0.5">
      <c r="A1" s="179" t="s">
        <v>144</v>
      </c>
      <c r="B1" s="181"/>
      <c r="C1" s="181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298" t="s">
        <v>1</v>
      </c>
      <c r="V1" s="298"/>
      <c r="W1" s="298"/>
    </row>
    <row r="2" spans="1:24" s="305" customFormat="1" ht="13.5" customHeight="1" x14ac:dyDescent="0.5">
      <c r="A2" s="300"/>
      <c r="B2" s="302" t="s">
        <v>145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4"/>
      <c r="U2" s="304"/>
      <c r="V2" s="304"/>
      <c r="W2" s="304"/>
    </row>
    <row r="3" spans="1:24" s="368" customFormat="1" ht="57" customHeight="1" x14ac:dyDescent="0.5">
      <c r="A3" s="314"/>
      <c r="B3" s="366" t="s">
        <v>53</v>
      </c>
      <c r="C3" s="366"/>
      <c r="D3" s="309" t="s">
        <v>116</v>
      </c>
      <c r="E3" s="310"/>
      <c r="F3" s="309" t="s">
        <v>117</v>
      </c>
      <c r="G3" s="310"/>
      <c r="H3" s="309" t="s">
        <v>118</v>
      </c>
      <c r="I3" s="310"/>
      <c r="J3" s="309" t="s">
        <v>119</v>
      </c>
      <c r="K3" s="310"/>
      <c r="L3" s="309" t="s">
        <v>120</v>
      </c>
      <c r="M3" s="310"/>
      <c r="N3" s="309" t="s">
        <v>121</v>
      </c>
      <c r="O3" s="310"/>
      <c r="P3" s="309" t="s">
        <v>122</v>
      </c>
      <c r="Q3" s="310"/>
      <c r="R3" s="309" t="s">
        <v>123</v>
      </c>
      <c r="S3" s="310"/>
      <c r="T3" s="309" t="s">
        <v>124</v>
      </c>
      <c r="U3" s="310"/>
      <c r="V3" s="309" t="s">
        <v>146</v>
      </c>
      <c r="W3" s="310"/>
      <c r="X3" s="367"/>
    </row>
    <row r="4" spans="1:24" s="299" customFormat="1" ht="26.25" customHeight="1" x14ac:dyDescent="0.5">
      <c r="A4" s="314"/>
      <c r="B4" s="316" t="s">
        <v>70</v>
      </c>
      <c r="C4" s="317" t="s">
        <v>71</v>
      </c>
      <c r="D4" s="318" t="s">
        <v>70</v>
      </c>
      <c r="E4" s="319" t="s">
        <v>71</v>
      </c>
      <c r="F4" s="318" t="s">
        <v>126</v>
      </c>
      <c r="G4" s="319" t="s">
        <v>71</v>
      </c>
      <c r="H4" s="318" t="s">
        <v>70</v>
      </c>
      <c r="I4" s="319" t="s">
        <v>71</v>
      </c>
      <c r="J4" s="318" t="s">
        <v>70</v>
      </c>
      <c r="K4" s="319" t="s">
        <v>71</v>
      </c>
      <c r="L4" s="318" t="s">
        <v>70</v>
      </c>
      <c r="M4" s="319" t="s">
        <v>71</v>
      </c>
      <c r="N4" s="318" t="s">
        <v>70</v>
      </c>
      <c r="O4" s="319" t="s">
        <v>71</v>
      </c>
      <c r="P4" s="318" t="s">
        <v>70</v>
      </c>
      <c r="Q4" s="319" t="s">
        <v>71</v>
      </c>
      <c r="R4" s="318" t="s">
        <v>70</v>
      </c>
      <c r="S4" s="319" t="s">
        <v>71</v>
      </c>
      <c r="T4" s="318" t="s">
        <v>70</v>
      </c>
      <c r="U4" s="319" t="s">
        <v>71</v>
      </c>
      <c r="V4" s="318" t="s">
        <v>70</v>
      </c>
      <c r="W4" s="319" t="s">
        <v>71</v>
      </c>
      <c r="X4" s="313"/>
    </row>
    <row r="5" spans="1:24" s="305" customFormat="1" ht="13.5" customHeight="1" x14ac:dyDescent="0.5">
      <c r="A5" s="320" t="s">
        <v>72</v>
      </c>
      <c r="B5" s="322">
        <v>7841</v>
      </c>
      <c r="C5" s="322">
        <v>906394</v>
      </c>
      <c r="D5" s="224">
        <v>432</v>
      </c>
      <c r="E5" s="224">
        <v>13041</v>
      </c>
      <c r="F5" s="224">
        <v>115</v>
      </c>
      <c r="G5" s="224">
        <v>6071</v>
      </c>
      <c r="H5" s="224">
        <v>228</v>
      </c>
      <c r="I5" s="224">
        <v>9769</v>
      </c>
      <c r="J5" s="224">
        <v>253</v>
      </c>
      <c r="K5" s="224">
        <v>2136</v>
      </c>
      <c r="L5" s="224">
        <v>932</v>
      </c>
      <c r="M5" s="224">
        <v>19784</v>
      </c>
      <c r="N5" s="224">
        <v>1394</v>
      </c>
      <c r="O5" s="224">
        <v>685983</v>
      </c>
      <c r="P5" s="224">
        <v>78</v>
      </c>
      <c r="Q5" s="224">
        <v>2910</v>
      </c>
      <c r="R5" s="224">
        <v>113</v>
      </c>
      <c r="S5" s="224">
        <v>21032</v>
      </c>
      <c r="T5" s="224">
        <v>1054</v>
      </c>
      <c r="U5" s="224">
        <v>59195</v>
      </c>
      <c r="V5" s="224">
        <v>3242</v>
      </c>
      <c r="W5" s="224">
        <v>86473</v>
      </c>
      <c r="X5" s="323"/>
    </row>
    <row r="6" spans="1:24" s="325" customFormat="1" ht="30" customHeight="1" x14ac:dyDescent="0.2">
      <c r="A6" s="234" t="s">
        <v>19</v>
      </c>
      <c r="B6" s="58">
        <f>IF(SUM(B7,B16)=0,"-",SUM(B7,B16))</f>
        <v>224</v>
      </c>
      <c r="C6" s="58">
        <f t="shared" ref="C6:W6" si="0">IF(SUM(C7,C16)=0,"-",SUM(C7,C16))</f>
        <v>14618</v>
      </c>
      <c r="D6" s="58">
        <f t="shared" si="0"/>
        <v>2</v>
      </c>
      <c r="E6" s="58">
        <f t="shared" si="0"/>
        <v>18</v>
      </c>
      <c r="F6" s="58" t="str">
        <f t="shared" si="0"/>
        <v>-</v>
      </c>
      <c r="G6" s="58" t="str">
        <f t="shared" si="0"/>
        <v>-</v>
      </c>
      <c r="H6" s="58">
        <f t="shared" si="0"/>
        <v>2</v>
      </c>
      <c r="I6" s="58">
        <f t="shared" si="0"/>
        <v>124</v>
      </c>
      <c r="J6" s="58" t="str">
        <f t="shared" si="0"/>
        <v>-</v>
      </c>
      <c r="K6" s="58" t="str">
        <f t="shared" si="0"/>
        <v>-</v>
      </c>
      <c r="L6" s="58">
        <f t="shared" si="0"/>
        <v>41</v>
      </c>
      <c r="M6" s="58">
        <f t="shared" si="0"/>
        <v>348</v>
      </c>
      <c r="N6" s="58">
        <f t="shared" si="0"/>
        <v>57</v>
      </c>
      <c r="O6" s="58">
        <f t="shared" si="0"/>
        <v>11750</v>
      </c>
      <c r="P6" s="58">
        <f t="shared" si="0"/>
        <v>7</v>
      </c>
      <c r="Q6" s="58">
        <f t="shared" si="0"/>
        <v>79</v>
      </c>
      <c r="R6" s="58" t="str">
        <f t="shared" si="0"/>
        <v>-</v>
      </c>
      <c r="S6" s="58" t="str">
        <f t="shared" si="0"/>
        <v>-</v>
      </c>
      <c r="T6" s="58">
        <f t="shared" si="0"/>
        <v>3</v>
      </c>
      <c r="U6" s="58">
        <f t="shared" si="0"/>
        <v>49</v>
      </c>
      <c r="V6" s="58">
        <f t="shared" si="0"/>
        <v>112</v>
      </c>
      <c r="W6" s="58">
        <f t="shared" si="0"/>
        <v>2250</v>
      </c>
      <c r="X6" s="324"/>
    </row>
    <row r="7" spans="1:24" s="299" customFormat="1" ht="13.5" customHeight="1" x14ac:dyDescent="0.5">
      <c r="A7" s="359" t="s">
        <v>73</v>
      </c>
      <c r="B7" s="361">
        <f t="shared" ref="B7:W7" si="1">IF(SUM(B8:B15)=0,"-",SUM(B8:B15))</f>
        <v>213</v>
      </c>
      <c r="C7" s="361">
        <f t="shared" si="1"/>
        <v>14429</v>
      </c>
      <c r="D7" s="361" t="str">
        <f t="shared" si="1"/>
        <v>-</v>
      </c>
      <c r="E7" s="361" t="str">
        <f t="shared" si="1"/>
        <v>-</v>
      </c>
      <c r="F7" s="361" t="str">
        <f t="shared" si="1"/>
        <v>-</v>
      </c>
      <c r="G7" s="361" t="str">
        <f t="shared" si="1"/>
        <v>-</v>
      </c>
      <c r="H7" s="361">
        <f t="shared" si="1"/>
        <v>1</v>
      </c>
      <c r="I7" s="361">
        <f t="shared" si="1"/>
        <v>103</v>
      </c>
      <c r="J7" s="361" t="str">
        <f t="shared" si="1"/>
        <v>-</v>
      </c>
      <c r="K7" s="361" t="str">
        <f t="shared" si="1"/>
        <v>-</v>
      </c>
      <c r="L7" s="361">
        <f t="shared" si="1"/>
        <v>33</v>
      </c>
      <c r="M7" s="361">
        <f t="shared" si="1"/>
        <v>198</v>
      </c>
      <c r="N7" s="361">
        <f t="shared" si="1"/>
        <v>57</v>
      </c>
      <c r="O7" s="361">
        <f t="shared" si="1"/>
        <v>11750</v>
      </c>
      <c r="P7" s="361">
        <f t="shared" si="1"/>
        <v>7</v>
      </c>
      <c r="Q7" s="361">
        <f t="shared" si="1"/>
        <v>79</v>
      </c>
      <c r="R7" s="361" t="str">
        <f t="shared" si="1"/>
        <v>-</v>
      </c>
      <c r="S7" s="361" t="str">
        <f t="shared" si="1"/>
        <v>-</v>
      </c>
      <c r="T7" s="361">
        <f t="shared" si="1"/>
        <v>3</v>
      </c>
      <c r="U7" s="361">
        <f t="shared" si="1"/>
        <v>49</v>
      </c>
      <c r="V7" s="361">
        <f t="shared" si="1"/>
        <v>112</v>
      </c>
      <c r="W7" s="361">
        <f t="shared" si="1"/>
        <v>2250</v>
      </c>
      <c r="X7" s="313"/>
    </row>
    <row r="8" spans="1:24" s="299" customFormat="1" ht="13.5" customHeight="1" x14ac:dyDescent="0.5">
      <c r="A8" s="232" t="s">
        <v>25</v>
      </c>
      <c r="B8" s="280">
        <v>1</v>
      </c>
      <c r="C8" s="280">
        <v>39</v>
      </c>
      <c r="D8" s="280" t="s">
        <v>24</v>
      </c>
      <c r="E8" s="280" t="s">
        <v>24</v>
      </c>
      <c r="F8" s="280" t="s">
        <v>24</v>
      </c>
      <c r="G8" s="280" t="s">
        <v>24</v>
      </c>
      <c r="H8" s="280" t="s">
        <v>24</v>
      </c>
      <c r="I8" s="280" t="s">
        <v>24</v>
      </c>
      <c r="J8" s="280" t="s">
        <v>24</v>
      </c>
      <c r="K8" s="280" t="s">
        <v>24</v>
      </c>
      <c r="L8" s="280">
        <v>1</v>
      </c>
      <c r="M8" s="280">
        <v>39</v>
      </c>
      <c r="N8" s="280" t="s">
        <v>24</v>
      </c>
      <c r="O8" s="280" t="s">
        <v>24</v>
      </c>
      <c r="P8" s="280" t="s">
        <v>24</v>
      </c>
      <c r="Q8" s="280" t="s">
        <v>24</v>
      </c>
      <c r="R8" s="280" t="s">
        <v>24</v>
      </c>
      <c r="S8" s="280" t="s">
        <v>24</v>
      </c>
      <c r="T8" s="280" t="s">
        <v>24</v>
      </c>
      <c r="U8" s="280" t="s">
        <v>24</v>
      </c>
      <c r="V8" s="280" t="s">
        <v>24</v>
      </c>
      <c r="W8" s="280" t="s">
        <v>24</v>
      </c>
      <c r="X8" s="313"/>
    </row>
    <row r="9" spans="1:24" s="299" customFormat="1" ht="13.5" customHeight="1" x14ac:dyDescent="0.5">
      <c r="A9" s="232" t="s">
        <v>26</v>
      </c>
      <c r="B9" s="280">
        <v>12</v>
      </c>
      <c r="C9" s="280">
        <v>11</v>
      </c>
      <c r="D9" s="280" t="s">
        <v>24</v>
      </c>
      <c r="E9" s="280" t="s">
        <v>24</v>
      </c>
      <c r="F9" s="280" t="s">
        <v>24</v>
      </c>
      <c r="G9" s="280" t="s">
        <v>24</v>
      </c>
      <c r="H9" s="280" t="s">
        <v>24</v>
      </c>
      <c r="I9" s="280" t="s">
        <v>24</v>
      </c>
      <c r="J9" s="280" t="s">
        <v>24</v>
      </c>
      <c r="K9" s="280" t="s">
        <v>24</v>
      </c>
      <c r="L9" s="280" t="s">
        <v>24</v>
      </c>
      <c r="M9" s="280" t="s">
        <v>24</v>
      </c>
      <c r="N9" s="280" t="s">
        <v>24</v>
      </c>
      <c r="O9" s="280" t="s">
        <v>24</v>
      </c>
      <c r="P9" s="280" t="s">
        <v>24</v>
      </c>
      <c r="Q9" s="280" t="s">
        <v>24</v>
      </c>
      <c r="R9" s="280" t="s">
        <v>24</v>
      </c>
      <c r="S9" s="280" t="s">
        <v>24</v>
      </c>
      <c r="T9" s="280" t="s">
        <v>24</v>
      </c>
      <c r="U9" s="280" t="s">
        <v>24</v>
      </c>
      <c r="V9" s="280">
        <v>12</v>
      </c>
      <c r="W9" s="280">
        <v>11</v>
      </c>
      <c r="X9" s="313"/>
    </row>
    <row r="10" spans="1:24" s="299" customFormat="1" ht="13.5" customHeight="1" x14ac:dyDescent="0.5">
      <c r="A10" s="232" t="s">
        <v>28</v>
      </c>
      <c r="B10" s="280">
        <v>78</v>
      </c>
      <c r="C10" s="280">
        <v>1072</v>
      </c>
      <c r="D10" s="280" t="s">
        <v>24</v>
      </c>
      <c r="E10" s="280" t="s">
        <v>24</v>
      </c>
      <c r="F10" s="280" t="s">
        <v>24</v>
      </c>
      <c r="G10" s="280" t="s">
        <v>24</v>
      </c>
      <c r="H10" s="280" t="s">
        <v>24</v>
      </c>
      <c r="I10" s="280" t="s">
        <v>24</v>
      </c>
      <c r="J10" s="280" t="s">
        <v>24</v>
      </c>
      <c r="K10" s="280" t="s">
        <v>24</v>
      </c>
      <c r="L10" s="280" t="s">
        <v>24</v>
      </c>
      <c r="M10" s="280" t="s">
        <v>24</v>
      </c>
      <c r="N10" s="280">
        <v>7</v>
      </c>
      <c r="O10" s="280" t="s">
        <v>24</v>
      </c>
      <c r="P10" s="280">
        <v>5</v>
      </c>
      <c r="Q10" s="280">
        <v>68</v>
      </c>
      <c r="R10" s="280" t="s">
        <v>24</v>
      </c>
      <c r="S10" s="280" t="s">
        <v>24</v>
      </c>
      <c r="T10" s="280">
        <v>3</v>
      </c>
      <c r="U10" s="280">
        <v>49</v>
      </c>
      <c r="V10" s="280">
        <v>63</v>
      </c>
      <c r="W10" s="280">
        <v>955</v>
      </c>
      <c r="X10" s="313"/>
    </row>
    <row r="11" spans="1:24" s="299" customFormat="1" ht="13.5" customHeight="1" x14ac:dyDescent="0.5">
      <c r="A11" s="232" t="s">
        <v>75</v>
      </c>
      <c r="B11" s="280">
        <v>3</v>
      </c>
      <c r="C11" s="280">
        <v>6000</v>
      </c>
      <c r="D11" s="369" t="s">
        <v>24</v>
      </c>
      <c r="E11" s="369" t="s">
        <v>24</v>
      </c>
      <c r="F11" s="369" t="s">
        <v>24</v>
      </c>
      <c r="G11" s="369" t="s">
        <v>24</v>
      </c>
      <c r="H11" s="369" t="s">
        <v>24</v>
      </c>
      <c r="I11" s="369" t="s">
        <v>24</v>
      </c>
      <c r="J11" s="369" t="s">
        <v>24</v>
      </c>
      <c r="K11" s="369" t="s">
        <v>24</v>
      </c>
      <c r="L11" s="369" t="s">
        <v>24</v>
      </c>
      <c r="M11" s="369" t="s">
        <v>24</v>
      </c>
      <c r="N11" s="280">
        <v>3</v>
      </c>
      <c r="O11" s="280">
        <v>6000</v>
      </c>
      <c r="P11" s="280" t="s">
        <v>24</v>
      </c>
      <c r="Q11" s="280" t="s">
        <v>24</v>
      </c>
      <c r="R11" s="280" t="s">
        <v>24</v>
      </c>
      <c r="S11" s="280" t="s">
        <v>24</v>
      </c>
      <c r="T11" s="280" t="s">
        <v>24</v>
      </c>
      <c r="U11" s="280" t="s">
        <v>24</v>
      </c>
      <c r="V11" s="280" t="s">
        <v>24</v>
      </c>
      <c r="W11" s="280" t="s">
        <v>24</v>
      </c>
      <c r="X11" s="313"/>
    </row>
    <row r="12" spans="1:24" s="299" customFormat="1" ht="13.5" customHeight="1" x14ac:dyDescent="0.5">
      <c r="A12" s="232" t="s">
        <v>30</v>
      </c>
      <c r="B12" s="280">
        <v>47</v>
      </c>
      <c r="C12" s="280">
        <v>3667</v>
      </c>
      <c r="D12" s="280" t="s">
        <v>24</v>
      </c>
      <c r="E12" s="280" t="s">
        <v>24</v>
      </c>
      <c r="F12" s="280" t="s">
        <v>24</v>
      </c>
      <c r="G12" s="280" t="s">
        <v>24</v>
      </c>
      <c r="H12" s="280" t="s">
        <v>24</v>
      </c>
      <c r="I12" s="280" t="s">
        <v>24</v>
      </c>
      <c r="J12" s="280" t="s">
        <v>24</v>
      </c>
      <c r="K12" s="280" t="s">
        <v>24</v>
      </c>
      <c r="L12" s="280">
        <v>7</v>
      </c>
      <c r="M12" s="280">
        <v>66</v>
      </c>
      <c r="N12" s="280">
        <v>1</v>
      </c>
      <c r="O12" s="280">
        <v>2306</v>
      </c>
      <c r="P12" s="280">
        <v>2</v>
      </c>
      <c r="Q12" s="280">
        <v>11</v>
      </c>
      <c r="R12" s="280" t="s">
        <v>24</v>
      </c>
      <c r="S12" s="280" t="s">
        <v>24</v>
      </c>
      <c r="T12" s="280" t="s">
        <v>24</v>
      </c>
      <c r="U12" s="280" t="s">
        <v>24</v>
      </c>
      <c r="V12" s="280">
        <v>37</v>
      </c>
      <c r="W12" s="280">
        <v>1284</v>
      </c>
      <c r="X12" s="313"/>
    </row>
    <row r="13" spans="1:24" s="299" customFormat="1" ht="13.5" customHeight="1" x14ac:dyDescent="0.5">
      <c r="A13" s="232" t="s">
        <v>76</v>
      </c>
      <c r="B13" s="280">
        <v>12</v>
      </c>
      <c r="C13" s="280">
        <v>3444</v>
      </c>
      <c r="D13" s="280" t="s">
        <v>24</v>
      </c>
      <c r="E13" s="280" t="s">
        <v>24</v>
      </c>
      <c r="F13" s="280" t="s">
        <v>24</v>
      </c>
      <c r="G13" s="280" t="s">
        <v>24</v>
      </c>
      <c r="H13" s="280" t="s">
        <v>24</v>
      </c>
      <c r="I13" s="280" t="s">
        <v>24</v>
      </c>
      <c r="J13" s="280" t="s">
        <v>24</v>
      </c>
      <c r="K13" s="280" t="s">
        <v>24</v>
      </c>
      <c r="L13" s="280" t="s">
        <v>24</v>
      </c>
      <c r="M13" s="280" t="s">
        <v>24</v>
      </c>
      <c r="N13" s="280">
        <v>12</v>
      </c>
      <c r="O13" s="280">
        <v>3444</v>
      </c>
      <c r="P13" s="280" t="s">
        <v>24</v>
      </c>
      <c r="Q13" s="280" t="s">
        <v>24</v>
      </c>
      <c r="R13" s="280" t="s">
        <v>24</v>
      </c>
      <c r="S13" s="280" t="s">
        <v>24</v>
      </c>
      <c r="T13" s="280" t="s">
        <v>24</v>
      </c>
      <c r="U13" s="280" t="s">
        <v>24</v>
      </c>
      <c r="V13" s="280" t="s">
        <v>24</v>
      </c>
      <c r="W13" s="280" t="s">
        <v>24</v>
      </c>
      <c r="X13" s="313"/>
    </row>
    <row r="14" spans="1:24" s="299" customFormat="1" ht="13.5" customHeight="1" x14ac:dyDescent="0.5">
      <c r="A14" s="232" t="s">
        <v>32</v>
      </c>
      <c r="B14" s="280">
        <v>59</v>
      </c>
      <c r="C14" s="280">
        <v>93</v>
      </c>
      <c r="D14" s="280" t="s">
        <v>24</v>
      </c>
      <c r="E14" s="280" t="s">
        <v>24</v>
      </c>
      <c r="F14" s="280" t="s">
        <v>24</v>
      </c>
      <c r="G14" s="280" t="s">
        <v>24</v>
      </c>
      <c r="H14" s="280" t="s">
        <v>24</v>
      </c>
      <c r="I14" s="280" t="s">
        <v>24</v>
      </c>
      <c r="J14" s="280" t="s">
        <v>24</v>
      </c>
      <c r="K14" s="280" t="s">
        <v>24</v>
      </c>
      <c r="L14" s="280">
        <v>25</v>
      </c>
      <c r="M14" s="280">
        <v>93</v>
      </c>
      <c r="N14" s="280">
        <v>34</v>
      </c>
      <c r="O14" s="280" t="s">
        <v>24</v>
      </c>
      <c r="P14" s="280" t="s">
        <v>24</v>
      </c>
      <c r="Q14" s="280" t="s">
        <v>24</v>
      </c>
      <c r="R14" s="280" t="s">
        <v>24</v>
      </c>
      <c r="S14" s="280" t="s">
        <v>24</v>
      </c>
      <c r="T14" s="280" t="s">
        <v>24</v>
      </c>
      <c r="U14" s="280" t="s">
        <v>24</v>
      </c>
      <c r="V14" s="280" t="s">
        <v>24</v>
      </c>
      <c r="W14" s="280" t="s">
        <v>24</v>
      </c>
      <c r="X14" s="313"/>
    </row>
    <row r="15" spans="1:24" s="299" customFormat="1" ht="13.5" customHeight="1" x14ac:dyDescent="0.5">
      <c r="A15" s="232" t="s">
        <v>33</v>
      </c>
      <c r="B15" s="280">
        <v>1</v>
      </c>
      <c r="C15" s="280">
        <v>103</v>
      </c>
      <c r="D15" s="280" t="s">
        <v>24</v>
      </c>
      <c r="E15" s="280" t="s">
        <v>24</v>
      </c>
      <c r="F15" s="280" t="s">
        <v>24</v>
      </c>
      <c r="G15" s="280" t="s">
        <v>24</v>
      </c>
      <c r="H15" s="280">
        <v>1</v>
      </c>
      <c r="I15" s="280">
        <v>103</v>
      </c>
      <c r="J15" s="280" t="s">
        <v>24</v>
      </c>
      <c r="K15" s="280" t="s">
        <v>24</v>
      </c>
      <c r="L15" s="280" t="s">
        <v>24</v>
      </c>
      <c r="M15" s="280" t="s">
        <v>24</v>
      </c>
      <c r="N15" s="280" t="s">
        <v>24</v>
      </c>
      <c r="O15" s="280" t="s">
        <v>24</v>
      </c>
      <c r="P15" s="280" t="s">
        <v>24</v>
      </c>
      <c r="Q15" s="280" t="s">
        <v>24</v>
      </c>
      <c r="R15" s="280" t="s">
        <v>24</v>
      </c>
      <c r="S15" s="280" t="s">
        <v>24</v>
      </c>
      <c r="T15" s="280" t="s">
        <v>24</v>
      </c>
      <c r="U15" s="280" t="s">
        <v>24</v>
      </c>
      <c r="V15" s="280" t="s">
        <v>24</v>
      </c>
      <c r="W15" s="280" t="s">
        <v>24</v>
      </c>
      <c r="X15" s="313"/>
    </row>
    <row r="16" spans="1:24" s="299" customFormat="1" ht="13.5" customHeight="1" x14ac:dyDescent="0.5">
      <c r="A16" s="359" t="s">
        <v>77</v>
      </c>
      <c r="B16" s="361">
        <v>11</v>
      </c>
      <c r="C16" s="361">
        <v>189</v>
      </c>
      <c r="D16" s="361">
        <v>2</v>
      </c>
      <c r="E16" s="361">
        <v>18</v>
      </c>
      <c r="F16" s="361" t="s">
        <v>24</v>
      </c>
      <c r="G16" s="361" t="s">
        <v>24</v>
      </c>
      <c r="H16" s="361">
        <v>1</v>
      </c>
      <c r="I16" s="361">
        <v>21</v>
      </c>
      <c r="J16" s="361" t="s">
        <v>24</v>
      </c>
      <c r="K16" s="361" t="s">
        <v>24</v>
      </c>
      <c r="L16" s="361">
        <v>8</v>
      </c>
      <c r="M16" s="361">
        <v>150</v>
      </c>
      <c r="N16" s="361" t="s">
        <v>24</v>
      </c>
      <c r="O16" s="361" t="s">
        <v>24</v>
      </c>
      <c r="P16" s="361" t="s">
        <v>24</v>
      </c>
      <c r="Q16" s="361" t="s">
        <v>24</v>
      </c>
      <c r="R16" s="361" t="s">
        <v>24</v>
      </c>
      <c r="S16" s="361" t="s">
        <v>24</v>
      </c>
      <c r="T16" s="361" t="s">
        <v>24</v>
      </c>
      <c r="U16" s="361" t="s">
        <v>24</v>
      </c>
      <c r="V16" s="361" t="s">
        <v>24</v>
      </c>
      <c r="W16" s="361" t="s">
        <v>24</v>
      </c>
      <c r="X16" s="313"/>
    </row>
    <row r="17" spans="1:24" s="325" customFormat="1" ht="30" customHeight="1" x14ac:dyDescent="0.2">
      <c r="A17" s="234" t="s">
        <v>35</v>
      </c>
      <c r="B17" s="58">
        <f>B18</f>
        <v>355</v>
      </c>
      <c r="C17" s="58">
        <f t="shared" ref="C17:W17" si="2">C18</f>
        <v>7804</v>
      </c>
      <c r="D17" s="58">
        <f t="shared" si="2"/>
        <v>6</v>
      </c>
      <c r="E17" s="58">
        <f t="shared" si="2"/>
        <v>36</v>
      </c>
      <c r="F17" s="58">
        <f t="shared" si="2"/>
        <v>3</v>
      </c>
      <c r="G17" s="58">
        <f t="shared" si="2"/>
        <v>23</v>
      </c>
      <c r="H17" s="58">
        <f t="shared" si="2"/>
        <v>8</v>
      </c>
      <c r="I17" s="58">
        <f t="shared" si="2"/>
        <v>28</v>
      </c>
      <c r="J17" s="58">
        <f t="shared" si="2"/>
        <v>40</v>
      </c>
      <c r="K17" s="58">
        <f t="shared" si="2"/>
        <v>318</v>
      </c>
      <c r="L17" s="58">
        <f t="shared" si="2"/>
        <v>32</v>
      </c>
      <c r="M17" s="58">
        <f t="shared" si="2"/>
        <v>256</v>
      </c>
      <c r="N17" s="58">
        <f t="shared" si="2"/>
        <v>17</v>
      </c>
      <c r="O17" s="58" t="str">
        <f t="shared" si="2"/>
        <v>-</v>
      </c>
      <c r="P17" s="58">
        <f t="shared" si="2"/>
        <v>4</v>
      </c>
      <c r="Q17" s="58">
        <f t="shared" si="2"/>
        <v>9</v>
      </c>
      <c r="R17" s="58">
        <f t="shared" si="2"/>
        <v>16</v>
      </c>
      <c r="S17" s="58" t="str">
        <f t="shared" si="2"/>
        <v>-</v>
      </c>
      <c r="T17" s="58">
        <f t="shared" si="2"/>
        <v>4</v>
      </c>
      <c r="U17" s="58">
        <f t="shared" si="2"/>
        <v>703</v>
      </c>
      <c r="V17" s="58">
        <f t="shared" si="2"/>
        <v>225</v>
      </c>
      <c r="W17" s="58">
        <f t="shared" si="2"/>
        <v>6431</v>
      </c>
      <c r="X17" s="324"/>
    </row>
    <row r="18" spans="1:24" s="299" customFormat="1" ht="13.5" customHeight="1" x14ac:dyDescent="0.5">
      <c r="A18" s="359" t="s">
        <v>78</v>
      </c>
      <c r="B18" s="361">
        <f t="shared" ref="B18:W18" si="3">IF(SUM(B19:B22)=0,"-",SUM(B19:B22))</f>
        <v>355</v>
      </c>
      <c r="C18" s="361">
        <f t="shared" si="3"/>
        <v>7804</v>
      </c>
      <c r="D18" s="361">
        <f t="shared" si="3"/>
        <v>6</v>
      </c>
      <c r="E18" s="361">
        <f t="shared" si="3"/>
        <v>36</v>
      </c>
      <c r="F18" s="361">
        <f t="shared" si="3"/>
        <v>3</v>
      </c>
      <c r="G18" s="361">
        <f t="shared" si="3"/>
        <v>23</v>
      </c>
      <c r="H18" s="361">
        <f t="shared" si="3"/>
        <v>8</v>
      </c>
      <c r="I18" s="361">
        <f t="shared" si="3"/>
        <v>28</v>
      </c>
      <c r="J18" s="361">
        <f t="shared" si="3"/>
        <v>40</v>
      </c>
      <c r="K18" s="361">
        <f t="shared" si="3"/>
        <v>318</v>
      </c>
      <c r="L18" s="361">
        <f t="shared" si="3"/>
        <v>32</v>
      </c>
      <c r="M18" s="361">
        <f t="shared" si="3"/>
        <v>256</v>
      </c>
      <c r="N18" s="361">
        <f t="shared" si="3"/>
        <v>17</v>
      </c>
      <c r="O18" s="361" t="str">
        <f t="shared" si="3"/>
        <v>-</v>
      </c>
      <c r="P18" s="361">
        <f t="shared" si="3"/>
        <v>4</v>
      </c>
      <c r="Q18" s="361">
        <f t="shared" si="3"/>
        <v>9</v>
      </c>
      <c r="R18" s="361">
        <f t="shared" si="3"/>
        <v>16</v>
      </c>
      <c r="S18" s="361" t="str">
        <f t="shared" si="3"/>
        <v>-</v>
      </c>
      <c r="T18" s="361">
        <f t="shared" si="3"/>
        <v>4</v>
      </c>
      <c r="U18" s="361">
        <f t="shared" si="3"/>
        <v>703</v>
      </c>
      <c r="V18" s="361">
        <f t="shared" si="3"/>
        <v>225</v>
      </c>
      <c r="W18" s="361">
        <f t="shared" si="3"/>
        <v>6431</v>
      </c>
      <c r="X18" s="313"/>
    </row>
    <row r="19" spans="1:24" s="299" customFormat="1" ht="13.5" customHeight="1" x14ac:dyDescent="0.5">
      <c r="A19" s="232" t="s">
        <v>37</v>
      </c>
      <c r="B19" s="280">
        <f>IF(SUM(D19,F19,H19,J19,L19,N19,P19,R19,T19,V19)=0,"-",SUM(D19,F19,H19,J19,L19,N19,P19,R19,T19,V19))</f>
        <v>201</v>
      </c>
      <c r="C19" s="280">
        <f>IF(SUM(E19,G19,I19,K19,M19,O19,Q19,S19,U19,W19)=0,"-",SUM(E19,G19,I19,K19,M19,O19,Q19,S19,U19,W19))</f>
        <v>6297</v>
      </c>
      <c r="D19" s="280" t="s">
        <v>24</v>
      </c>
      <c r="E19" s="280" t="s">
        <v>24</v>
      </c>
      <c r="F19" s="280">
        <v>1</v>
      </c>
      <c r="G19" s="280">
        <v>7</v>
      </c>
      <c r="H19" s="280" t="s">
        <v>24</v>
      </c>
      <c r="I19" s="280" t="s">
        <v>24</v>
      </c>
      <c r="J19" s="280" t="s">
        <v>24</v>
      </c>
      <c r="K19" s="280" t="s">
        <v>24</v>
      </c>
      <c r="L19" s="280">
        <v>29</v>
      </c>
      <c r="M19" s="280">
        <v>252</v>
      </c>
      <c r="N19" s="280">
        <v>6</v>
      </c>
      <c r="O19" s="280" t="s">
        <v>24</v>
      </c>
      <c r="P19" s="280">
        <v>1</v>
      </c>
      <c r="Q19" s="280">
        <v>6</v>
      </c>
      <c r="R19" s="280" t="s">
        <v>24</v>
      </c>
      <c r="S19" s="280" t="s">
        <v>24</v>
      </c>
      <c r="T19" s="280">
        <v>3</v>
      </c>
      <c r="U19" s="280">
        <v>603</v>
      </c>
      <c r="V19" s="280">
        <v>161</v>
      </c>
      <c r="W19" s="280">
        <v>5429</v>
      </c>
      <c r="X19" s="313"/>
    </row>
    <row r="20" spans="1:24" s="299" customFormat="1" ht="13.5" customHeight="1" x14ac:dyDescent="0.5">
      <c r="A20" s="232" t="s">
        <v>38</v>
      </c>
      <c r="B20" s="280">
        <f t="shared" ref="B20:C22" si="4">IF(SUM(D20,F20,H20,J20,L20,N20,P20,R20,T20,V20)=0,"-",SUM(D20,F20,H20,J20,L20,N20,P20,R20,T20,V20))</f>
        <v>22</v>
      </c>
      <c r="C20" s="280">
        <f t="shared" si="4"/>
        <v>5</v>
      </c>
      <c r="D20" s="280" t="s">
        <v>24</v>
      </c>
      <c r="E20" s="280" t="s">
        <v>24</v>
      </c>
      <c r="F20" s="280" t="s">
        <v>24</v>
      </c>
      <c r="G20" s="280" t="s">
        <v>24</v>
      </c>
      <c r="H20" s="280" t="s">
        <v>24</v>
      </c>
      <c r="I20" s="280" t="s">
        <v>24</v>
      </c>
      <c r="J20" s="280" t="s">
        <v>24</v>
      </c>
      <c r="K20" s="280" t="s">
        <v>24</v>
      </c>
      <c r="L20" s="280">
        <v>2</v>
      </c>
      <c r="M20" s="280">
        <v>2</v>
      </c>
      <c r="N20" s="280">
        <v>3</v>
      </c>
      <c r="O20" s="280" t="s">
        <v>24</v>
      </c>
      <c r="P20" s="280">
        <v>1</v>
      </c>
      <c r="Q20" s="280">
        <v>3</v>
      </c>
      <c r="R20" s="280">
        <v>16</v>
      </c>
      <c r="S20" s="280" t="s">
        <v>24</v>
      </c>
      <c r="T20" s="280" t="s">
        <v>24</v>
      </c>
      <c r="U20" s="280" t="s">
        <v>24</v>
      </c>
      <c r="V20" s="280" t="s">
        <v>24</v>
      </c>
      <c r="W20" s="280" t="s">
        <v>24</v>
      </c>
      <c r="X20" s="313"/>
    </row>
    <row r="21" spans="1:24" s="299" customFormat="1" ht="13.5" customHeight="1" x14ac:dyDescent="0.5">
      <c r="A21" s="232" t="s">
        <v>39</v>
      </c>
      <c r="B21" s="280">
        <f t="shared" si="4"/>
        <v>101</v>
      </c>
      <c r="C21" s="280">
        <f t="shared" si="4"/>
        <v>1402</v>
      </c>
      <c r="D21" s="280">
        <v>6</v>
      </c>
      <c r="E21" s="280">
        <v>36</v>
      </c>
      <c r="F21" s="280">
        <v>2</v>
      </c>
      <c r="G21" s="280">
        <v>16</v>
      </c>
      <c r="H21" s="280">
        <v>8</v>
      </c>
      <c r="I21" s="280">
        <v>28</v>
      </c>
      <c r="J21" s="280">
        <v>40</v>
      </c>
      <c r="K21" s="280">
        <v>318</v>
      </c>
      <c r="L21" s="280">
        <v>1</v>
      </c>
      <c r="M21" s="280">
        <v>2</v>
      </c>
      <c r="N21" s="280">
        <v>6</v>
      </c>
      <c r="O21" s="280" t="s">
        <v>24</v>
      </c>
      <c r="P21" s="280" t="s">
        <v>24</v>
      </c>
      <c r="Q21" s="280" t="s">
        <v>24</v>
      </c>
      <c r="R21" s="280" t="s">
        <v>24</v>
      </c>
      <c r="S21" s="280" t="s">
        <v>24</v>
      </c>
      <c r="T21" s="280" t="s">
        <v>24</v>
      </c>
      <c r="U21" s="280" t="s">
        <v>24</v>
      </c>
      <c r="V21" s="280">
        <v>38</v>
      </c>
      <c r="W21" s="280">
        <v>1002</v>
      </c>
      <c r="X21" s="313"/>
    </row>
    <row r="22" spans="1:24" s="299" customFormat="1" ht="13.5" customHeight="1" x14ac:dyDescent="0.5">
      <c r="A22" s="232" t="s">
        <v>40</v>
      </c>
      <c r="B22" s="280">
        <f t="shared" si="4"/>
        <v>31</v>
      </c>
      <c r="C22" s="280">
        <f t="shared" si="4"/>
        <v>100</v>
      </c>
      <c r="D22" s="280" t="s">
        <v>24</v>
      </c>
      <c r="E22" s="280" t="s">
        <v>24</v>
      </c>
      <c r="F22" s="280" t="s">
        <v>24</v>
      </c>
      <c r="G22" s="280" t="s">
        <v>24</v>
      </c>
      <c r="H22" s="280" t="s">
        <v>24</v>
      </c>
      <c r="I22" s="280" t="s">
        <v>24</v>
      </c>
      <c r="J22" s="280" t="s">
        <v>24</v>
      </c>
      <c r="K22" s="280" t="s">
        <v>24</v>
      </c>
      <c r="L22" s="280" t="s">
        <v>24</v>
      </c>
      <c r="M22" s="280" t="s">
        <v>24</v>
      </c>
      <c r="N22" s="280">
        <v>2</v>
      </c>
      <c r="O22" s="280" t="s">
        <v>24</v>
      </c>
      <c r="P22" s="280">
        <v>2</v>
      </c>
      <c r="Q22" s="280" t="s">
        <v>24</v>
      </c>
      <c r="R22" s="280" t="s">
        <v>24</v>
      </c>
      <c r="S22" s="280" t="s">
        <v>24</v>
      </c>
      <c r="T22" s="280">
        <v>1</v>
      </c>
      <c r="U22" s="280">
        <v>100</v>
      </c>
      <c r="V22" s="280">
        <v>26</v>
      </c>
      <c r="W22" s="280"/>
      <c r="X22" s="313"/>
    </row>
    <row r="23" spans="1:24" s="327" customFormat="1" ht="30" customHeight="1" x14ac:dyDescent="0.2">
      <c r="A23" s="237" t="s">
        <v>41</v>
      </c>
      <c r="B23" s="125">
        <f>B24</f>
        <v>90</v>
      </c>
      <c r="C23" s="125">
        <f t="shared" ref="C23:W23" si="5">C24</f>
        <v>4516</v>
      </c>
      <c r="D23" s="125" t="str">
        <f t="shared" si="5"/>
        <v>-</v>
      </c>
      <c r="E23" s="125" t="str">
        <f t="shared" si="5"/>
        <v>-</v>
      </c>
      <c r="F23" s="125">
        <f t="shared" si="5"/>
        <v>1</v>
      </c>
      <c r="G23" s="125">
        <f t="shared" si="5"/>
        <v>19</v>
      </c>
      <c r="H23" s="125" t="str">
        <f t="shared" si="5"/>
        <v>-</v>
      </c>
      <c r="I23" s="125" t="str">
        <f t="shared" si="5"/>
        <v>-</v>
      </c>
      <c r="J23" s="125" t="str">
        <f t="shared" si="5"/>
        <v>-</v>
      </c>
      <c r="K23" s="125" t="str">
        <f t="shared" si="5"/>
        <v>-</v>
      </c>
      <c r="L23" s="125">
        <f t="shared" si="5"/>
        <v>34</v>
      </c>
      <c r="M23" s="125">
        <f t="shared" si="5"/>
        <v>145</v>
      </c>
      <c r="N23" s="125">
        <f t="shared" si="5"/>
        <v>12</v>
      </c>
      <c r="O23" s="125">
        <f t="shared" si="5"/>
        <v>2541</v>
      </c>
      <c r="P23" s="125" t="str">
        <f t="shared" si="5"/>
        <v>-</v>
      </c>
      <c r="Q23" s="125" t="str">
        <f t="shared" si="5"/>
        <v>-</v>
      </c>
      <c r="R23" s="125" t="str">
        <f t="shared" si="5"/>
        <v>-</v>
      </c>
      <c r="S23" s="125" t="str">
        <f t="shared" si="5"/>
        <v>-</v>
      </c>
      <c r="T23" s="125">
        <f t="shared" si="5"/>
        <v>2</v>
      </c>
      <c r="U23" s="125">
        <f t="shared" si="5"/>
        <v>17</v>
      </c>
      <c r="V23" s="125">
        <f t="shared" si="5"/>
        <v>41</v>
      </c>
      <c r="W23" s="125">
        <f t="shared" si="5"/>
        <v>1794</v>
      </c>
      <c r="X23" s="326"/>
    </row>
    <row r="24" spans="1:24" s="299" customFormat="1" ht="13.5" customHeight="1" x14ac:dyDescent="0.5">
      <c r="A24" s="359" t="s">
        <v>79</v>
      </c>
      <c r="B24" s="362">
        <f>IF(SUM(B25:B29)=0,"-",SUM(B25:B29))</f>
        <v>90</v>
      </c>
      <c r="C24" s="362">
        <f t="shared" ref="C24:W24" si="6">IF(SUM(C25:C29)=0,"-",SUM(C25:C29))</f>
        <v>4516</v>
      </c>
      <c r="D24" s="362" t="str">
        <f t="shared" si="6"/>
        <v>-</v>
      </c>
      <c r="E24" s="362" t="str">
        <f t="shared" si="6"/>
        <v>-</v>
      </c>
      <c r="F24" s="362">
        <f t="shared" si="6"/>
        <v>1</v>
      </c>
      <c r="G24" s="362">
        <f t="shared" si="6"/>
        <v>19</v>
      </c>
      <c r="H24" s="362" t="str">
        <f t="shared" si="6"/>
        <v>-</v>
      </c>
      <c r="I24" s="362" t="str">
        <f t="shared" si="6"/>
        <v>-</v>
      </c>
      <c r="J24" s="362" t="str">
        <f t="shared" si="6"/>
        <v>-</v>
      </c>
      <c r="K24" s="362" t="str">
        <f t="shared" si="6"/>
        <v>-</v>
      </c>
      <c r="L24" s="362">
        <f t="shared" si="6"/>
        <v>34</v>
      </c>
      <c r="M24" s="362">
        <f t="shared" si="6"/>
        <v>145</v>
      </c>
      <c r="N24" s="362">
        <f t="shared" si="6"/>
        <v>12</v>
      </c>
      <c r="O24" s="362">
        <f t="shared" si="6"/>
        <v>2541</v>
      </c>
      <c r="P24" s="362" t="str">
        <f t="shared" si="6"/>
        <v>-</v>
      </c>
      <c r="Q24" s="362" t="str">
        <f t="shared" si="6"/>
        <v>-</v>
      </c>
      <c r="R24" s="362" t="str">
        <f t="shared" si="6"/>
        <v>-</v>
      </c>
      <c r="S24" s="362" t="str">
        <f t="shared" si="6"/>
        <v>-</v>
      </c>
      <c r="T24" s="362">
        <f t="shared" si="6"/>
        <v>2</v>
      </c>
      <c r="U24" s="362">
        <f t="shared" si="6"/>
        <v>17</v>
      </c>
      <c r="V24" s="362">
        <f t="shared" si="6"/>
        <v>41</v>
      </c>
      <c r="W24" s="362">
        <f t="shared" si="6"/>
        <v>1794</v>
      </c>
      <c r="X24" s="313"/>
    </row>
    <row r="25" spans="1:24" s="299" customFormat="1" ht="13.5" customHeight="1" x14ac:dyDescent="0.5">
      <c r="A25" s="232" t="s">
        <v>80</v>
      </c>
      <c r="B25" s="294">
        <f t="shared" ref="B25:C27" si="7">SUM(D25,F25,H25,J25,L25,N25,P25,R25,T25,V25)</f>
        <v>9</v>
      </c>
      <c r="C25" s="294">
        <f t="shared" si="7"/>
        <v>67</v>
      </c>
      <c r="D25" s="294" t="s">
        <v>27</v>
      </c>
      <c r="E25" s="294" t="s">
        <v>27</v>
      </c>
      <c r="F25" s="294">
        <v>1</v>
      </c>
      <c r="G25" s="294">
        <v>19</v>
      </c>
      <c r="H25" s="294" t="s">
        <v>27</v>
      </c>
      <c r="I25" s="294" t="s">
        <v>27</v>
      </c>
      <c r="J25" s="294" t="s">
        <v>27</v>
      </c>
      <c r="K25" s="294" t="s">
        <v>27</v>
      </c>
      <c r="L25" s="294">
        <v>8</v>
      </c>
      <c r="M25" s="294">
        <v>48</v>
      </c>
      <c r="N25" s="294" t="s">
        <v>27</v>
      </c>
      <c r="O25" s="294" t="s">
        <v>27</v>
      </c>
      <c r="P25" s="294" t="s">
        <v>27</v>
      </c>
      <c r="Q25" s="294" t="s">
        <v>27</v>
      </c>
      <c r="R25" s="294" t="s">
        <v>27</v>
      </c>
      <c r="S25" s="294" t="s">
        <v>27</v>
      </c>
      <c r="T25" s="294" t="s">
        <v>27</v>
      </c>
      <c r="U25" s="294" t="s">
        <v>27</v>
      </c>
      <c r="V25" s="294" t="s">
        <v>27</v>
      </c>
      <c r="W25" s="294" t="s">
        <v>27</v>
      </c>
      <c r="X25" s="313"/>
    </row>
    <row r="26" spans="1:24" s="299" customFormat="1" ht="13.5" customHeight="1" x14ac:dyDescent="0.5">
      <c r="A26" s="232" t="s">
        <v>81</v>
      </c>
      <c r="B26" s="294">
        <f t="shared" si="7"/>
        <v>34</v>
      </c>
      <c r="C26" s="294">
        <f t="shared" si="7"/>
        <v>4409</v>
      </c>
      <c r="D26" s="294" t="s">
        <v>27</v>
      </c>
      <c r="E26" s="294" t="s">
        <v>27</v>
      </c>
      <c r="F26" s="294" t="s">
        <v>27</v>
      </c>
      <c r="G26" s="294" t="s">
        <v>27</v>
      </c>
      <c r="H26" s="294" t="s">
        <v>27</v>
      </c>
      <c r="I26" s="294" t="s">
        <v>27</v>
      </c>
      <c r="J26" s="294" t="s">
        <v>27</v>
      </c>
      <c r="K26" s="294" t="s">
        <v>27</v>
      </c>
      <c r="L26" s="294">
        <v>9</v>
      </c>
      <c r="M26" s="294">
        <v>74</v>
      </c>
      <c r="N26" s="294">
        <v>1</v>
      </c>
      <c r="O26" s="294">
        <v>2541</v>
      </c>
      <c r="P26" s="294" t="s">
        <v>27</v>
      </c>
      <c r="Q26" s="294" t="s">
        <v>27</v>
      </c>
      <c r="R26" s="294" t="s">
        <v>27</v>
      </c>
      <c r="S26" s="294" t="s">
        <v>27</v>
      </c>
      <c r="T26" s="294" t="s">
        <v>27</v>
      </c>
      <c r="U26" s="294" t="s">
        <v>27</v>
      </c>
      <c r="V26" s="294">
        <v>24</v>
      </c>
      <c r="W26" s="294">
        <v>1794</v>
      </c>
      <c r="X26" s="313"/>
    </row>
    <row r="27" spans="1:24" s="305" customFormat="1" ht="13.5" customHeight="1" x14ac:dyDescent="0.5">
      <c r="A27" s="232" t="s">
        <v>82</v>
      </c>
      <c r="B27" s="294">
        <f t="shared" si="7"/>
        <v>47</v>
      </c>
      <c r="C27" s="294">
        <f t="shared" si="7"/>
        <v>40</v>
      </c>
      <c r="D27" s="294" t="s">
        <v>27</v>
      </c>
      <c r="E27" s="294" t="s">
        <v>27</v>
      </c>
      <c r="F27" s="294" t="s">
        <v>27</v>
      </c>
      <c r="G27" s="294" t="s">
        <v>27</v>
      </c>
      <c r="H27" s="294" t="s">
        <v>27</v>
      </c>
      <c r="I27" s="294" t="s">
        <v>27</v>
      </c>
      <c r="J27" s="294" t="s">
        <v>27</v>
      </c>
      <c r="K27" s="294" t="s">
        <v>27</v>
      </c>
      <c r="L27" s="294">
        <v>17</v>
      </c>
      <c r="M27" s="294">
        <v>23</v>
      </c>
      <c r="N27" s="294">
        <v>11</v>
      </c>
      <c r="O27" s="294" t="s">
        <v>27</v>
      </c>
      <c r="P27" s="294" t="s">
        <v>27</v>
      </c>
      <c r="Q27" s="294" t="s">
        <v>27</v>
      </c>
      <c r="R27" s="294" t="s">
        <v>27</v>
      </c>
      <c r="S27" s="294" t="s">
        <v>27</v>
      </c>
      <c r="T27" s="294">
        <v>2</v>
      </c>
      <c r="U27" s="294">
        <v>17</v>
      </c>
      <c r="V27" s="294">
        <v>17</v>
      </c>
      <c r="W27" s="294" t="s">
        <v>27</v>
      </c>
    </row>
    <row r="28" spans="1:24" s="305" customFormat="1" ht="16" x14ac:dyDescent="0.5">
      <c r="A28" s="232" t="s">
        <v>83</v>
      </c>
      <c r="B28" s="294" t="s">
        <v>24</v>
      </c>
      <c r="C28" s="294" t="s">
        <v>24</v>
      </c>
      <c r="D28" s="294" t="s">
        <v>27</v>
      </c>
      <c r="E28" s="294" t="s">
        <v>27</v>
      </c>
      <c r="F28" s="294" t="s">
        <v>27</v>
      </c>
      <c r="G28" s="294" t="s">
        <v>27</v>
      </c>
      <c r="H28" s="294" t="s">
        <v>27</v>
      </c>
      <c r="I28" s="294" t="s">
        <v>27</v>
      </c>
      <c r="J28" s="294" t="s">
        <v>27</v>
      </c>
      <c r="K28" s="294" t="s">
        <v>27</v>
      </c>
      <c r="L28" s="294" t="s">
        <v>27</v>
      </c>
      <c r="M28" s="294" t="s">
        <v>27</v>
      </c>
      <c r="N28" s="294" t="s">
        <v>27</v>
      </c>
      <c r="O28" s="294" t="s">
        <v>27</v>
      </c>
      <c r="P28" s="294" t="s">
        <v>27</v>
      </c>
      <c r="Q28" s="294" t="s">
        <v>27</v>
      </c>
      <c r="R28" s="294" t="s">
        <v>27</v>
      </c>
      <c r="S28" s="294" t="s">
        <v>27</v>
      </c>
      <c r="T28" s="294" t="s">
        <v>27</v>
      </c>
      <c r="U28" s="294" t="s">
        <v>27</v>
      </c>
      <c r="V28" s="294" t="s">
        <v>27</v>
      </c>
      <c r="W28" s="294" t="s">
        <v>27</v>
      </c>
    </row>
    <row r="29" spans="1:24" s="305" customFormat="1" ht="16" x14ac:dyDescent="0.5">
      <c r="A29" s="232" t="s">
        <v>84</v>
      </c>
      <c r="B29" s="294" t="s">
        <v>24</v>
      </c>
      <c r="C29" s="294" t="s">
        <v>24</v>
      </c>
      <c r="D29" s="294" t="s">
        <v>27</v>
      </c>
      <c r="E29" s="294" t="s">
        <v>27</v>
      </c>
      <c r="F29" s="294" t="s">
        <v>27</v>
      </c>
      <c r="G29" s="294" t="s">
        <v>27</v>
      </c>
      <c r="H29" s="294" t="s">
        <v>27</v>
      </c>
      <c r="I29" s="294" t="s">
        <v>27</v>
      </c>
      <c r="J29" s="294" t="s">
        <v>27</v>
      </c>
      <c r="K29" s="294" t="s">
        <v>27</v>
      </c>
      <c r="L29" s="294" t="s">
        <v>27</v>
      </c>
      <c r="M29" s="294" t="s">
        <v>27</v>
      </c>
      <c r="N29" s="294" t="s">
        <v>27</v>
      </c>
      <c r="O29" s="294" t="s">
        <v>27</v>
      </c>
      <c r="P29" s="294" t="s">
        <v>27</v>
      </c>
      <c r="Q29" s="294" t="s">
        <v>27</v>
      </c>
      <c r="R29" s="294" t="s">
        <v>27</v>
      </c>
      <c r="S29" s="294" t="s">
        <v>27</v>
      </c>
      <c r="T29" s="294" t="s">
        <v>27</v>
      </c>
      <c r="U29" s="294" t="s">
        <v>27</v>
      </c>
      <c r="V29" s="294" t="s">
        <v>27</v>
      </c>
      <c r="W29" s="294" t="s">
        <v>27</v>
      </c>
    </row>
    <row r="30" spans="1:24" s="305" customFormat="1" ht="16" x14ac:dyDescent="0.5">
      <c r="A30" s="243" t="s">
        <v>147</v>
      </c>
      <c r="B30" s="328"/>
      <c r="C30" s="328"/>
      <c r="D30" s="184"/>
      <c r="E30" s="184"/>
      <c r="F30" s="18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</row>
    <row r="31" spans="1:24" s="305" customFormat="1" ht="16" x14ac:dyDescent="0.5">
      <c r="A31" s="329" t="s">
        <v>143</v>
      </c>
      <c r="B31" s="4"/>
      <c r="C31" s="4"/>
      <c r="D31" s="244"/>
      <c r="E31" s="244"/>
      <c r="F31" s="244"/>
      <c r="G31" s="244"/>
      <c r="H31" s="244"/>
      <c r="I31" s="244"/>
      <c r="J31" s="244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</row>
    <row r="32" spans="1:24" s="305" customFormat="1" ht="16" x14ac:dyDescent="0.5">
      <c r="A32" s="329"/>
      <c r="B32" s="3"/>
      <c r="C32" s="3"/>
      <c r="D32" s="3"/>
      <c r="E32" s="3"/>
      <c r="F32" s="3"/>
      <c r="G32" s="3"/>
      <c r="H32" s="3"/>
      <c r="I32" s="3"/>
      <c r="J32" s="3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</row>
    <row r="33" spans="1:23" s="305" customFormat="1" ht="13" x14ac:dyDescent="0.2">
      <c r="A33" s="247"/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</row>
    <row r="34" spans="1:23" x14ac:dyDescent="0.2">
      <c r="A34" s="248"/>
      <c r="B34" s="331"/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</row>
    <row r="35" spans="1:23" x14ac:dyDescent="0.2">
      <c r="A35" s="248"/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</row>
    <row r="36" spans="1:23" x14ac:dyDescent="0.2">
      <c r="A36" s="248"/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</row>
    <row r="37" spans="1:23" x14ac:dyDescent="0.2">
      <c r="A37" s="248"/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</row>
  </sheetData>
  <mergeCells count="13">
    <mergeCell ref="R3:S3"/>
    <mergeCell ref="T3:U3"/>
    <mergeCell ref="V3:W3"/>
    <mergeCell ref="U1:W1"/>
    <mergeCell ref="B2:W2"/>
    <mergeCell ref="B3:C3"/>
    <mergeCell ref="D3:E3"/>
    <mergeCell ref="F3:G3"/>
    <mergeCell ref="H3:I3"/>
    <mergeCell ref="J3:K3"/>
    <mergeCell ref="L3:M3"/>
    <mergeCell ref="N3:O3"/>
    <mergeCell ref="P3:Q3"/>
  </mergeCells>
  <phoneticPr fontId="4"/>
  <pageMargins left="0.78740157480314965" right="0.78740157480314965" top="0.78740157480314965" bottom="0.78740157480314965" header="0" footer="0"/>
  <pageSetup paperSize="9" scale="74" pageOrder="overThenDown" orientation="landscape" r:id="rId1"/>
  <headerFooter alignWithMargins="0"/>
  <rowBreaks count="4" manualBreakCount="4">
    <brk id="252" min="50763" max="253" man="1"/>
    <brk id="256" min="61231" max="257" man="1"/>
    <brk id="260" min="44547" max="261" man="1"/>
    <brk id="21107" min="259" max="4035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69"/>
  <sheetViews>
    <sheetView showGridLines="0" showOutlineSymbols="0" view="pageBreakPreview" zoomScaleNormal="75" zoomScaleSheetLayoutView="100" workbookViewId="0">
      <selection activeCell="S7" sqref="S7"/>
    </sheetView>
  </sheetViews>
  <sheetFormatPr defaultColWidth="10" defaultRowHeight="11.5" x14ac:dyDescent="0.25"/>
  <cols>
    <col min="1" max="1" width="15.26953125" style="435" customWidth="1"/>
    <col min="2" max="2" width="5.36328125" style="436" customWidth="1"/>
    <col min="3" max="3" width="8.26953125" style="436" customWidth="1"/>
    <col min="4" max="13" width="6.7265625" style="436" customWidth="1"/>
    <col min="14" max="15" width="6.7265625" style="431" customWidth="1"/>
    <col min="16" max="23" width="5.36328125" style="431" customWidth="1"/>
    <col min="24" max="16384" width="10" style="431"/>
  </cols>
  <sheetData>
    <row r="1" spans="1:23" s="374" customFormat="1" ht="13.5" customHeight="1" x14ac:dyDescent="0.5">
      <c r="A1" s="370" t="s">
        <v>148</v>
      </c>
      <c r="B1" s="371"/>
      <c r="C1" s="372"/>
      <c r="D1" s="372"/>
      <c r="E1" s="372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3"/>
      <c r="S1" s="373"/>
      <c r="T1" s="373"/>
      <c r="U1" s="373"/>
      <c r="V1" s="373"/>
      <c r="W1" s="373"/>
    </row>
    <row r="2" spans="1:23" s="374" customFormat="1" ht="24" customHeight="1" x14ac:dyDescent="0.5">
      <c r="A2" s="375"/>
      <c r="B2" s="376" t="s">
        <v>53</v>
      </c>
      <c r="C2" s="204"/>
      <c r="D2" s="204"/>
      <c r="E2" s="204"/>
      <c r="F2" s="204"/>
      <c r="G2" s="204"/>
      <c r="H2" s="204"/>
      <c r="I2" s="205"/>
      <c r="J2" s="376" t="s">
        <v>149</v>
      </c>
      <c r="K2" s="377"/>
      <c r="L2" s="377"/>
      <c r="M2" s="377"/>
      <c r="N2" s="377"/>
      <c r="O2" s="377"/>
      <c r="P2" s="378"/>
      <c r="Q2" s="379"/>
      <c r="R2" s="371"/>
      <c r="S2" s="373"/>
      <c r="T2" s="373"/>
      <c r="U2" s="373"/>
      <c r="V2" s="373"/>
      <c r="W2" s="373"/>
    </row>
    <row r="3" spans="1:23" s="374" customFormat="1" ht="50.25" customHeight="1" x14ac:dyDescent="0.5">
      <c r="A3" s="380"/>
      <c r="B3" s="381" t="s">
        <v>150</v>
      </c>
      <c r="C3" s="382"/>
      <c r="D3" s="383" t="s">
        <v>151</v>
      </c>
      <c r="E3" s="382"/>
      <c r="F3" s="383" t="s">
        <v>152</v>
      </c>
      <c r="G3" s="384"/>
      <c r="H3" s="385" t="s">
        <v>8</v>
      </c>
      <c r="I3" s="385"/>
      <c r="J3" s="384" t="s">
        <v>150</v>
      </c>
      <c r="K3" s="382"/>
      <c r="L3" s="386" t="s">
        <v>151</v>
      </c>
      <c r="M3" s="387"/>
      <c r="N3" s="383" t="s">
        <v>152</v>
      </c>
      <c r="O3" s="384"/>
      <c r="P3" s="388" t="s">
        <v>8</v>
      </c>
      <c r="Q3" s="388"/>
      <c r="R3" s="373"/>
      <c r="S3" s="373"/>
      <c r="T3" s="373"/>
      <c r="U3" s="373"/>
      <c r="V3" s="373"/>
      <c r="W3" s="373"/>
    </row>
    <row r="4" spans="1:23" s="374" customFormat="1" ht="18" customHeight="1" x14ac:dyDescent="0.5">
      <c r="A4" s="389"/>
      <c r="B4" s="390" t="s">
        <v>153</v>
      </c>
      <c r="C4" s="390" t="s">
        <v>154</v>
      </c>
      <c r="D4" s="390" t="s">
        <v>153</v>
      </c>
      <c r="E4" s="390" t="s">
        <v>154</v>
      </c>
      <c r="F4" s="390" t="s">
        <v>155</v>
      </c>
      <c r="G4" s="391" t="s">
        <v>154</v>
      </c>
      <c r="H4" s="390" t="s">
        <v>153</v>
      </c>
      <c r="I4" s="390" t="s">
        <v>154</v>
      </c>
      <c r="J4" s="392" t="s">
        <v>153</v>
      </c>
      <c r="K4" s="390" t="s">
        <v>154</v>
      </c>
      <c r="L4" s="390" t="s">
        <v>153</v>
      </c>
      <c r="M4" s="390" t="s">
        <v>154</v>
      </c>
      <c r="N4" s="390" t="s">
        <v>153</v>
      </c>
      <c r="O4" s="390" t="s">
        <v>154</v>
      </c>
      <c r="P4" s="390" t="s">
        <v>153</v>
      </c>
      <c r="Q4" s="390" t="s">
        <v>154</v>
      </c>
      <c r="R4" s="373"/>
      <c r="S4" s="373"/>
      <c r="T4" s="373"/>
      <c r="U4" s="373"/>
      <c r="V4" s="373"/>
      <c r="W4" s="373"/>
    </row>
    <row r="5" spans="1:23" s="396" customFormat="1" ht="16.5" customHeight="1" x14ac:dyDescent="0.5">
      <c r="A5" s="393" t="s">
        <v>156</v>
      </c>
      <c r="B5" s="394">
        <v>573</v>
      </c>
      <c r="C5" s="394">
        <v>278</v>
      </c>
      <c r="D5" s="394">
        <v>1285</v>
      </c>
      <c r="E5" s="394">
        <v>961</v>
      </c>
      <c r="F5" s="394">
        <v>1384</v>
      </c>
      <c r="G5" s="394">
        <v>758</v>
      </c>
      <c r="H5" s="394">
        <v>212</v>
      </c>
      <c r="I5" s="394">
        <v>144</v>
      </c>
      <c r="J5" s="395">
        <v>414</v>
      </c>
      <c r="K5" s="395">
        <v>142</v>
      </c>
      <c r="L5" s="395">
        <v>152</v>
      </c>
      <c r="M5" s="395">
        <v>103</v>
      </c>
      <c r="N5" s="395">
        <v>52</v>
      </c>
      <c r="O5" s="395">
        <v>39</v>
      </c>
      <c r="P5" s="395">
        <v>30</v>
      </c>
      <c r="Q5" s="395">
        <v>15</v>
      </c>
      <c r="R5" s="373"/>
      <c r="S5" s="373"/>
      <c r="T5" s="373"/>
      <c r="U5" s="373"/>
      <c r="V5" s="373"/>
      <c r="W5" s="373"/>
    </row>
    <row r="6" spans="1:23" s="374" customFormat="1" ht="33.75" customHeight="1" x14ac:dyDescent="0.5">
      <c r="A6" s="275" t="s">
        <v>95</v>
      </c>
      <c r="B6" s="397">
        <f t="shared" ref="B6:Q6" si="0">IF(SUM(B7,B8)=0,"-",SUM(B7,B8))</f>
        <v>49</v>
      </c>
      <c r="C6" s="397">
        <f t="shared" si="0"/>
        <v>10</v>
      </c>
      <c r="D6" s="397">
        <f t="shared" si="0"/>
        <v>91</v>
      </c>
      <c r="E6" s="397">
        <f t="shared" si="0"/>
        <v>26</v>
      </c>
      <c r="F6" s="397">
        <f t="shared" si="0"/>
        <v>118</v>
      </c>
      <c r="G6" s="397">
        <f t="shared" si="0"/>
        <v>47</v>
      </c>
      <c r="H6" s="397">
        <f t="shared" si="0"/>
        <v>1</v>
      </c>
      <c r="I6" s="397">
        <f t="shared" si="0"/>
        <v>1</v>
      </c>
      <c r="J6" s="397">
        <f t="shared" si="0"/>
        <v>37</v>
      </c>
      <c r="K6" s="397">
        <f t="shared" si="0"/>
        <v>9</v>
      </c>
      <c r="L6" s="397">
        <f t="shared" si="0"/>
        <v>10</v>
      </c>
      <c r="M6" s="397">
        <f t="shared" si="0"/>
        <v>1</v>
      </c>
      <c r="N6" s="397">
        <f t="shared" si="0"/>
        <v>3</v>
      </c>
      <c r="O6" s="397">
        <f t="shared" si="0"/>
        <v>1</v>
      </c>
      <c r="P6" s="397" t="str">
        <f t="shared" si="0"/>
        <v>-</v>
      </c>
      <c r="Q6" s="397" t="str">
        <f t="shared" si="0"/>
        <v>-</v>
      </c>
      <c r="R6" s="373"/>
      <c r="S6" s="373"/>
      <c r="T6" s="373"/>
      <c r="U6" s="373"/>
      <c r="V6" s="373"/>
      <c r="W6" s="373"/>
    </row>
    <row r="7" spans="1:23" s="396" customFormat="1" ht="16" x14ac:dyDescent="0.5">
      <c r="A7" s="398" t="s">
        <v>96</v>
      </c>
      <c r="B7" s="397">
        <v>10</v>
      </c>
      <c r="C7" s="397">
        <v>10</v>
      </c>
      <c r="D7" s="397">
        <v>18</v>
      </c>
      <c r="E7" s="397">
        <v>16</v>
      </c>
      <c r="F7" s="397">
        <v>47</v>
      </c>
      <c r="G7" s="397">
        <v>34</v>
      </c>
      <c r="H7" s="397">
        <v>1</v>
      </c>
      <c r="I7" s="397">
        <v>1</v>
      </c>
      <c r="J7" s="397">
        <v>9</v>
      </c>
      <c r="K7" s="397">
        <v>9</v>
      </c>
      <c r="L7" s="397">
        <v>1</v>
      </c>
      <c r="M7" s="397">
        <v>1</v>
      </c>
      <c r="N7" s="397">
        <v>1</v>
      </c>
      <c r="O7" s="397">
        <v>1</v>
      </c>
      <c r="P7" s="397"/>
      <c r="Q7" s="397"/>
      <c r="R7" s="373"/>
      <c r="S7" s="373"/>
      <c r="T7" s="373"/>
      <c r="U7" s="373"/>
      <c r="V7" s="373"/>
      <c r="W7" s="373"/>
    </row>
    <row r="8" spans="1:23" s="396" customFormat="1" ht="16" x14ac:dyDescent="0.5">
      <c r="A8" s="399" t="s">
        <v>157</v>
      </c>
      <c r="B8" s="400">
        <v>39</v>
      </c>
      <c r="C8" s="400" t="s">
        <v>27</v>
      </c>
      <c r="D8" s="400">
        <v>73</v>
      </c>
      <c r="E8" s="400">
        <v>10</v>
      </c>
      <c r="F8" s="400">
        <v>71</v>
      </c>
      <c r="G8" s="400">
        <v>13</v>
      </c>
      <c r="H8" s="400" t="s">
        <v>27</v>
      </c>
      <c r="I8" s="400" t="s">
        <v>27</v>
      </c>
      <c r="J8" s="401">
        <v>28</v>
      </c>
      <c r="K8" s="402" t="s">
        <v>27</v>
      </c>
      <c r="L8" s="402">
        <v>9</v>
      </c>
      <c r="M8" s="402" t="s">
        <v>27</v>
      </c>
      <c r="N8" s="402">
        <v>2</v>
      </c>
      <c r="O8" s="402" t="s">
        <v>27</v>
      </c>
      <c r="P8" s="402" t="s">
        <v>27</v>
      </c>
      <c r="Q8" s="402" t="s">
        <v>27</v>
      </c>
      <c r="R8" s="373"/>
      <c r="S8" s="373"/>
      <c r="T8" s="373"/>
      <c r="U8" s="373"/>
      <c r="V8" s="373"/>
      <c r="W8" s="373"/>
    </row>
    <row r="9" spans="1:23" s="396" customFormat="1" ht="33.75" customHeight="1" x14ac:dyDescent="0.3">
      <c r="A9" s="275" t="s">
        <v>105</v>
      </c>
      <c r="B9" s="397">
        <f>B10</f>
        <v>5</v>
      </c>
      <c r="C9" s="397">
        <f t="shared" ref="C9:Q9" si="1">C10</f>
        <v>1</v>
      </c>
      <c r="D9" s="397">
        <f t="shared" si="1"/>
        <v>12</v>
      </c>
      <c r="E9" s="397">
        <f t="shared" si="1"/>
        <v>7</v>
      </c>
      <c r="F9" s="397">
        <f t="shared" si="1"/>
        <v>17</v>
      </c>
      <c r="G9" s="397">
        <f t="shared" si="1"/>
        <v>8</v>
      </c>
      <c r="H9" s="397" t="str">
        <f t="shared" si="1"/>
        <v>-</v>
      </c>
      <c r="I9" s="397" t="str">
        <f t="shared" si="1"/>
        <v>-</v>
      </c>
      <c r="J9" s="397">
        <f t="shared" si="1"/>
        <v>4</v>
      </c>
      <c r="K9" s="397" t="str">
        <f t="shared" si="1"/>
        <v>-</v>
      </c>
      <c r="L9" s="397">
        <f t="shared" si="1"/>
        <v>2</v>
      </c>
      <c r="M9" s="397" t="str">
        <f t="shared" si="1"/>
        <v>-</v>
      </c>
      <c r="N9" s="397" t="str">
        <f t="shared" si="1"/>
        <v>-</v>
      </c>
      <c r="O9" s="397" t="str">
        <f t="shared" si="1"/>
        <v>-</v>
      </c>
      <c r="P9" s="397" t="str">
        <f t="shared" si="1"/>
        <v>-</v>
      </c>
      <c r="Q9" s="397" t="str">
        <f t="shared" si="1"/>
        <v>-</v>
      </c>
      <c r="R9" s="403"/>
      <c r="S9" s="403"/>
      <c r="T9" s="403"/>
      <c r="U9" s="403"/>
      <c r="V9" s="403"/>
      <c r="W9" s="403"/>
    </row>
    <row r="10" spans="1:23" s="396" customFormat="1" ht="16.5" customHeight="1" x14ac:dyDescent="0.5">
      <c r="A10" s="398" t="s">
        <v>106</v>
      </c>
      <c r="B10" s="404">
        <v>5</v>
      </c>
      <c r="C10" s="404">
        <v>1</v>
      </c>
      <c r="D10" s="404">
        <v>12</v>
      </c>
      <c r="E10" s="404">
        <v>7</v>
      </c>
      <c r="F10" s="404">
        <v>17</v>
      </c>
      <c r="G10" s="404">
        <v>8</v>
      </c>
      <c r="H10" s="404" t="s">
        <v>27</v>
      </c>
      <c r="I10" s="404" t="s">
        <v>27</v>
      </c>
      <c r="J10" s="405">
        <v>4</v>
      </c>
      <c r="K10" s="406" t="s">
        <v>24</v>
      </c>
      <c r="L10" s="406">
        <v>2</v>
      </c>
      <c r="M10" s="406" t="s">
        <v>24</v>
      </c>
      <c r="N10" s="406" t="s">
        <v>24</v>
      </c>
      <c r="O10" s="406" t="s">
        <v>24</v>
      </c>
      <c r="P10" s="406" t="s">
        <v>24</v>
      </c>
      <c r="Q10" s="406" t="s">
        <v>24</v>
      </c>
      <c r="R10" s="373"/>
      <c r="S10" s="373"/>
      <c r="T10" s="373"/>
      <c r="U10" s="373"/>
      <c r="V10" s="373"/>
      <c r="W10" s="373"/>
    </row>
    <row r="11" spans="1:23" s="410" customFormat="1" ht="33.75" customHeight="1" x14ac:dyDescent="0.5">
      <c r="A11" s="407" t="s">
        <v>111</v>
      </c>
      <c r="B11" s="408">
        <f>B12</f>
        <v>2</v>
      </c>
      <c r="C11" s="408" t="str">
        <f t="shared" ref="C11:Q11" si="2">C12</f>
        <v>-</v>
      </c>
      <c r="D11" s="408">
        <f t="shared" si="2"/>
        <v>7</v>
      </c>
      <c r="E11" s="408">
        <f t="shared" si="2"/>
        <v>3</v>
      </c>
      <c r="F11" s="408">
        <f t="shared" si="2"/>
        <v>13</v>
      </c>
      <c r="G11" s="408">
        <f t="shared" si="2"/>
        <v>1</v>
      </c>
      <c r="H11" s="408">
        <f t="shared" si="2"/>
        <v>1</v>
      </c>
      <c r="I11" s="408" t="str">
        <f t="shared" si="2"/>
        <v>-</v>
      </c>
      <c r="J11" s="408">
        <f t="shared" si="2"/>
        <v>2</v>
      </c>
      <c r="K11" s="408" t="str">
        <f t="shared" si="2"/>
        <v>-</v>
      </c>
      <c r="L11" s="408" t="str">
        <f t="shared" si="2"/>
        <v>-</v>
      </c>
      <c r="M11" s="408" t="str">
        <f t="shared" si="2"/>
        <v>-</v>
      </c>
      <c r="N11" s="408" t="str">
        <f t="shared" si="2"/>
        <v>-</v>
      </c>
      <c r="O11" s="408" t="str">
        <f t="shared" si="2"/>
        <v>-</v>
      </c>
      <c r="P11" s="408" t="str">
        <f t="shared" si="2"/>
        <v>-</v>
      </c>
      <c r="Q11" s="408" t="str">
        <f t="shared" si="2"/>
        <v>-</v>
      </c>
      <c r="R11" s="409"/>
      <c r="S11" s="409"/>
      <c r="T11" s="409"/>
      <c r="U11" s="409"/>
      <c r="V11" s="409"/>
      <c r="W11" s="409"/>
    </row>
    <row r="12" spans="1:23" s="396" customFormat="1" ht="16.5" customHeight="1" x14ac:dyDescent="0.5">
      <c r="A12" s="398" t="s">
        <v>42</v>
      </c>
      <c r="B12" s="411">
        <v>2</v>
      </c>
      <c r="C12" s="411" t="s">
        <v>27</v>
      </c>
      <c r="D12" s="411">
        <v>7</v>
      </c>
      <c r="E12" s="411">
        <v>3</v>
      </c>
      <c r="F12" s="411">
        <v>13</v>
      </c>
      <c r="G12" s="411">
        <v>1</v>
      </c>
      <c r="H12" s="411">
        <v>1</v>
      </c>
      <c r="I12" s="411" t="s">
        <v>27</v>
      </c>
      <c r="J12" s="412">
        <v>2</v>
      </c>
      <c r="K12" s="413" t="s">
        <v>24</v>
      </c>
      <c r="L12" s="413" t="s">
        <v>24</v>
      </c>
      <c r="M12" s="413" t="s">
        <v>24</v>
      </c>
      <c r="N12" s="413" t="s">
        <v>24</v>
      </c>
      <c r="O12" s="413" t="s">
        <v>24</v>
      </c>
      <c r="P12" s="413" t="s">
        <v>24</v>
      </c>
      <c r="Q12" s="413" t="s">
        <v>24</v>
      </c>
      <c r="R12" s="373"/>
      <c r="S12" s="373"/>
      <c r="T12" s="373"/>
      <c r="U12" s="373"/>
      <c r="V12" s="373"/>
      <c r="W12" s="373"/>
    </row>
    <row r="13" spans="1:23" s="396" customFormat="1" ht="45" customHeight="1" x14ac:dyDescent="0.5">
      <c r="A13" s="414"/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3"/>
      <c r="W13" s="373"/>
    </row>
    <row r="14" spans="1:23" s="396" customFormat="1" ht="19.5" customHeight="1" x14ac:dyDescent="0.5">
      <c r="A14" s="375"/>
      <c r="B14" s="415" t="s">
        <v>158</v>
      </c>
      <c r="C14" s="416"/>
      <c r="D14" s="416"/>
      <c r="E14" s="416"/>
      <c r="F14" s="416"/>
      <c r="G14" s="416"/>
      <c r="H14" s="342"/>
      <c r="I14" s="343"/>
      <c r="J14" s="376" t="s">
        <v>159</v>
      </c>
      <c r="K14" s="377"/>
      <c r="L14" s="377"/>
      <c r="M14" s="377"/>
      <c r="N14" s="377"/>
      <c r="O14" s="377"/>
      <c r="P14" s="204"/>
      <c r="Q14" s="205"/>
      <c r="R14" s="372"/>
      <c r="S14" s="372"/>
      <c r="T14" s="372"/>
      <c r="U14" s="372"/>
      <c r="V14" s="371"/>
      <c r="W14" s="373"/>
    </row>
    <row r="15" spans="1:23" s="396" customFormat="1" ht="13.5" customHeight="1" x14ac:dyDescent="0.5">
      <c r="A15" s="380"/>
      <c r="B15" s="417" t="s">
        <v>150</v>
      </c>
      <c r="C15" s="418"/>
      <c r="D15" s="417" t="s">
        <v>151</v>
      </c>
      <c r="E15" s="418"/>
      <c r="F15" s="383" t="s">
        <v>152</v>
      </c>
      <c r="G15" s="384"/>
      <c r="H15" s="385" t="s">
        <v>8</v>
      </c>
      <c r="I15" s="385"/>
      <c r="J15" s="383" t="s">
        <v>150</v>
      </c>
      <c r="K15" s="382"/>
      <c r="L15" s="383" t="s">
        <v>151</v>
      </c>
      <c r="M15" s="382"/>
      <c r="N15" s="383" t="s">
        <v>152</v>
      </c>
      <c r="O15" s="384"/>
      <c r="P15" s="388" t="s">
        <v>8</v>
      </c>
      <c r="Q15" s="388"/>
      <c r="R15" s="372"/>
      <c r="S15" s="372"/>
      <c r="T15" s="372"/>
      <c r="U15" s="372"/>
      <c r="V15" s="371"/>
      <c r="W15" s="373"/>
    </row>
    <row r="16" spans="1:23" s="374" customFormat="1" ht="13.5" customHeight="1" x14ac:dyDescent="0.5">
      <c r="A16" s="389"/>
      <c r="B16" s="390" t="s">
        <v>153</v>
      </c>
      <c r="C16" s="390" t="s">
        <v>154</v>
      </c>
      <c r="D16" s="390" t="s">
        <v>153</v>
      </c>
      <c r="E16" s="390" t="s">
        <v>154</v>
      </c>
      <c r="F16" s="390" t="s">
        <v>153</v>
      </c>
      <c r="G16" s="390" t="s">
        <v>154</v>
      </c>
      <c r="H16" s="390" t="s">
        <v>153</v>
      </c>
      <c r="I16" s="390" t="s">
        <v>154</v>
      </c>
      <c r="J16" s="390" t="s">
        <v>153</v>
      </c>
      <c r="K16" s="390" t="s">
        <v>154</v>
      </c>
      <c r="L16" s="390" t="s">
        <v>153</v>
      </c>
      <c r="M16" s="390" t="s">
        <v>154</v>
      </c>
      <c r="N16" s="390" t="s">
        <v>153</v>
      </c>
      <c r="O16" s="391" t="s">
        <v>154</v>
      </c>
      <c r="P16" s="390" t="s">
        <v>153</v>
      </c>
      <c r="Q16" s="390" t="s">
        <v>154</v>
      </c>
      <c r="R16" s="372"/>
      <c r="S16" s="372"/>
      <c r="T16" s="372"/>
      <c r="U16" s="372"/>
      <c r="V16" s="371"/>
      <c r="W16" s="373"/>
    </row>
    <row r="17" spans="1:23" s="396" customFormat="1" ht="16" x14ac:dyDescent="0.5">
      <c r="A17" s="393" t="s">
        <v>156</v>
      </c>
      <c r="B17" s="419">
        <v>97</v>
      </c>
      <c r="C17" s="419">
        <v>84</v>
      </c>
      <c r="D17" s="419">
        <v>289</v>
      </c>
      <c r="E17" s="419">
        <v>274</v>
      </c>
      <c r="F17" s="419">
        <v>135</v>
      </c>
      <c r="G17" s="419">
        <v>103</v>
      </c>
      <c r="H17" s="419">
        <v>41</v>
      </c>
      <c r="I17" s="419">
        <v>32</v>
      </c>
      <c r="J17" s="419">
        <v>0</v>
      </c>
      <c r="K17" s="419">
        <v>0</v>
      </c>
      <c r="L17" s="419">
        <v>135</v>
      </c>
      <c r="M17" s="419">
        <v>110</v>
      </c>
      <c r="N17" s="419">
        <v>44</v>
      </c>
      <c r="O17" s="419">
        <v>34</v>
      </c>
      <c r="P17" s="419">
        <v>2</v>
      </c>
      <c r="Q17" s="419">
        <v>1</v>
      </c>
      <c r="R17" s="420"/>
      <c r="S17" s="420"/>
      <c r="T17" s="420"/>
      <c r="U17" s="420"/>
      <c r="V17" s="371"/>
      <c r="W17" s="373"/>
    </row>
    <row r="18" spans="1:23" s="396" customFormat="1" ht="33.75" customHeight="1" x14ac:dyDescent="0.5">
      <c r="A18" s="275" t="s">
        <v>95</v>
      </c>
      <c r="B18" s="397">
        <f t="shared" ref="B18:Q18" si="3">IF(SUM(B19,B20)=0,"-",SUM(B19,B20))</f>
        <v>1</v>
      </c>
      <c r="C18" s="397">
        <f t="shared" si="3"/>
        <v>1</v>
      </c>
      <c r="D18" s="397">
        <f t="shared" si="3"/>
        <v>12</v>
      </c>
      <c r="E18" s="397">
        <f t="shared" si="3"/>
        <v>3</v>
      </c>
      <c r="F18" s="397">
        <f t="shared" si="3"/>
        <v>15</v>
      </c>
      <c r="G18" s="397">
        <f t="shared" si="3"/>
        <v>3</v>
      </c>
      <c r="H18" s="397" t="str">
        <f t="shared" si="3"/>
        <v>-</v>
      </c>
      <c r="I18" s="397" t="str">
        <f t="shared" si="3"/>
        <v>-</v>
      </c>
      <c r="J18" s="397" t="str">
        <f t="shared" si="3"/>
        <v>-</v>
      </c>
      <c r="K18" s="397" t="str">
        <f t="shared" si="3"/>
        <v>-</v>
      </c>
      <c r="L18" s="397">
        <f t="shared" si="3"/>
        <v>10</v>
      </c>
      <c r="M18" s="397">
        <f t="shared" si="3"/>
        <v>1</v>
      </c>
      <c r="N18" s="397">
        <f t="shared" si="3"/>
        <v>4</v>
      </c>
      <c r="O18" s="397">
        <f t="shared" si="3"/>
        <v>4</v>
      </c>
      <c r="P18" s="397" t="str">
        <f t="shared" si="3"/>
        <v>-</v>
      </c>
      <c r="Q18" s="397" t="str">
        <f t="shared" si="3"/>
        <v>-</v>
      </c>
      <c r="R18" s="420"/>
      <c r="S18" s="420"/>
      <c r="T18" s="420"/>
      <c r="U18" s="420"/>
      <c r="V18" s="371"/>
      <c r="W18" s="373"/>
    </row>
    <row r="19" spans="1:23" s="396" customFormat="1" ht="16" x14ac:dyDescent="0.5">
      <c r="A19" s="398" t="s">
        <v>96</v>
      </c>
      <c r="B19" s="406">
        <v>1</v>
      </c>
      <c r="C19" s="406">
        <v>1</v>
      </c>
      <c r="D19" s="406">
        <v>3</v>
      </c>
      <c r="E19" s="406">
        <v>3</v>
      </c>
      <c r="F19" s="406">
        <v>3</v>
      </c>
      <c r="G19" s="406">
        <v>3</v>
      </c>
      <c r="H19" s="406" t="s">
        <v>24</v>
      </c>
      <c r="I19" s="406" t="s">
        <v>24</v>
      </c>
      <c r="J19" s="406" t="s">
        <v>24</v>
      </c>
      <c r="K19" s="406" t="s">
        <v>24</v>
      </c>
      <c r="L19" s="406">
        <v>1</v>
      </c>
      <c r="M19" s="406">
        <v>1</v>
      </c>
      <c r="N19" s="406">
        <v>4</v>
      </c>
      <c r="O19" s="406">
        <v>4</v>
      </c>
      <c r="P19" s="406" t="s">
        <v>24</v>
      </c>
      <c r="Q19" s="406" t="s">
        <v>24</v>
      </c>
      <c r="R19" s="420"/>
      <c r="S19" s="420"/>
      <c r="T19" s="420"/>
      <c r="U19" s="420"/>
      <c r="V19" s="371"/>
      <c r="W19" s="373"/>
    </row>
    <row r="20" spans="1:23" s="396" customFormat="1" ht="16" x14ac:dyDescent="0.5">
      <c r="A20" s="399" t="s">
        <v>157</v>
      </c>
      <c r="B20" s="402" t="s">
        <v>27</v>
      </c>
      <c r="C20" s="402" t="s">
        <v>27</v>
      </c>
      <c r="D20" s="402">
        <v>9</v>
      </c>
      <c r="E20" s="402" t="s">
        <v>27</v>
      </c>
      <c r="F20" s="402">
        <v>12</v>
      </c>
      <c r="G20" s="402" t="s">
        <v>27</v>
      </c>
      <c r="H20" s="402" t="s">
        <v>27</v>
      </c>
      <c r="I20" s="402" t="s">
        <v>27</v>
      </c>
      <c r="J20" s="402" t="s">
        <v>27</v>
      </c>
      <c r="K20" s="402" t="s">
        <v>27</v>
      </c>
      <c r="L20" s="402">
        <v>9</v>
      </c>
      <c r="M20" s="402" t="s">
        <v>27</v>
      </c>
      <c r="N20" s="402" t="s">
        <v>27</v>
      </c>
      <c r="O20" s="421" t="s">
        <v>27</v>
      </c>
      <c r="P20" s="402" t="s">
        <v>27</v>
      </c>
      <c r="Q20" s="402" t="s">
        <v>27</v>
      </c>
      <c r="R20" s="420"/>
      <c r="S20" s="420"/>
      <c r="T20" s="420"/>
      <c r="U20" s="420"/>
      <c r="V20" s="371"/>
      <c r="W20" s="373"/>
    </row>
    <row r="21" spans="1:23" s="396" customFormat="1" ht="33.75" customHeight="1" x14ac:dyDescent="0.3">
      <c r="A21" s="275" t="s">
        <v>105</v>
      </c>
      <c r="B21" s="397" t="str">
        <f>B22</f>
        <v>-</v>
      </c>
      <c r="C21" s="397" t="str">
        <f t="shared" ref="C21:Q21" si="4">C22</f>
        <v>-</v>
      </c>
      <c r="D21" s="397">
        <f t="shared" si="4"/>
        <v>5</v>
      </c>
      <c r="E21" s="397">
        <f t="shared" si="4"/>
        <v>5</v>
      </c>
      <c r="F21" s="397">
        <f t="shared" si="4"/>
        <v>2</v>
      </c>
      <c r="G21" s="397">
        <f t="shared" si="4"/>
        <v>3</v>
      </c>
      <c r="H21" s="397" t="str">
        <f t="shared" si="4"/>
        <v>-</v>
      </c>
      <c r="I21" s="397" t="str">
        <f t="shared" si="4"/>
        <v>-</v>
      </c>
      <c r="J21" s="397" t="str">
        <f t="shared" si="4"/>
        <v>-</v>
      </c>
      <c r="K21" s="397" t="str">
        <f t="shared" si="4"/>
        <v>-</v>
      </c>
      <c r="L21" s="397">
        <f t="shared" si="4"/>
        <v>1</v>
      </c>
      <c r="M21" s="397">
        <f t="shared" si="4"/>
        <v>1</v>
      </c>
      <c r="N21" s="397">
        <f t="shared" si="4"/>
        <v>1</v>
      </c>
      <c r="O21" s="397">
        <f t="shared" si="4"/>
        <v>1</v>
      </c>
      <c r="P21" s="397" t="str">
        <f t="shared" si="4"/>
        <v>-</v>
      </c>
      <c r="Q21" s="397" t="str">
        <f t="shared" si="4"/>
        <v>-</v>
      </c>
      <c r="R21" s="422"/>
      <c r="S21" s="422"/>
      <c r="T21" s="422"/>
      <c r="U21" s="422"/>
      <c r="V21" s="423"/>
      <c r="W21" s="403"/>
    </row>
    <row r="22" spans="1:23" s="396" customFormat="1" ht="16.5" customHeight="1" x14ac:dyDescent="0.5">
      <c r="A22" s="398" t="s">
        <v>106</v>
      </c>
      <c r="B22" s="406" t="s">
        <v>24</v>
      </c>
      <c r="C22" s="406" t="s">
        <v>24</v>
      </c>
      <c r="D22" s="406">
        <v>5</v>
      </c>
      <c r="E22" s="406">
        <v>5</v>
      </c>
      <c r="F22" s="406">
        <v>2</v>
      </c>
      <c r="G22" s="406">
        <v>3</v>
      </c>
      <c r="H22" s="406" t="s">
        <v>24</v>
      </c>
      <c r="I22" s="406" t="s">
        <v>24</v>
      </c>
      <c r="J22" s="406" t="s">
        <v>24</v>
      </c>
      <c r="K22" s="406" t="s">
        <v>24</v>
      </c>
      <c r="L22" s="406">
        <v>1</v>
      </c>
      <c r="M22" s="406">
        <v>1</v>
      </c>
      <c r="N22" s="406">
        <v>1</v>
      </c>
      <c r="O22" s="424">
        <v>1</v>
      </c>
      <c r="P22" s="406" t="s">
        <v>24</v>
      </c>
      <c r="Q22" s="406" t="s">
        <v>24</v>
      </c>
      <c r="R22" s="420"/>
      <c r="S22" s="420"/>
      <c r="T22" s="420"/>
      <c r="U22" s="420"/>
      <c r="V22" s="371"/>
      <c r="W22" s="373"/>
    </row>
    <row r="23" spans="1:23" s="396" customFormat="1" ht="33.75" customHeight="1" x14ac:dyDescent="0.5">
      <c r="A23" s="275" t="s">
        <v>111</v>
      </c>
      <c r="B23" s="397" t="str">
        <f>B24</f>
        <v>-</v>
      </c>
      <c r="C23" s="397" t="str">
        <f t="shared" ref="C23:P23" si="5">C24</f>
        <v>-</v>
      </c>
      <c r="D23" s="397">
        <f t="shared" si="5"/>
        <v>1</v>
      </c>
      <c r="E23" s="397" t="str">
        <f t="shared" si="5"/>
        <v>-</v>
      </c>
      <c r="F23" s="397">
        <f t="shared" si="5"/>
        <v>4</v>
      </c>
      <c r="G23" s="397">
        <f t="shared" si="5"/>
        <v>1</v>
      </c>
      <c r="H23" s="397" t="str">
        <f t="shared" si="5"/>
        <v>-</v>
      </c>
      <c r="I23" s="397" t="str">
        <f t="shared" si="5"/>
        <v>-</v>
      </c>
      <c r="J23" s="397" t="str">
        <f t="shared" si="5"/>
        <v>-</v>
      </c>
      <c r="K23" s="397" t="str">
        <f t="shared" si="5"/>
        <v>-</v>
      </c>
      <c r="L23" s="397">
        <f t="shared" si="5"/>
        <v>1</v>
      </c>
      <c r="M23" s="397" t="str">
        <f t="shared" si="5"/>
        <v>-</v>
      </c>
      <c r="N23" s="397" t="str">
        <f t="shared" si="5"/>
        <v>-</v>
      </c>
      <c r="O23" s="397" t="str">
        <f t="shared" si="5"/>
        <v>-</v>
      </c>
      <c r="P23" s="397" t="str">
        <f t="shared" si="5"/>
        <v>-</v>
      </c>
      <c r="Q23" s="397" t="str">
        <f>Q24</f>
        <v>-</v>
      </c>
      <c r="R23" s="420"/>
      <c r="S23" s="420"/>
      <c r="T23" s="420"/>
      <c r="U23" s="420"/>
      <c r="V23" s="371"/>
      <c r="W23" s="373"/>
    </row>
    <row r="24" spans="1:23" s="396" customFormat="1" ht="16.5" customHeight="1" x14ac:dyDescent="0.5">
      <c r="A24" s="398" t="s">
        <v>42</v>
      </c>
      <c r="B24" s="413" t="s">
        <v>24</v>
      </c>
      <c r="C24" s="413" t="s">
        <v>24</v>
      </c>
      <c r="D24" s="413">
        <v>1</v>
      </c>
      <c r="E24" s="413" t="s">
        <v>24</v>
      </c>
      <c r="F24" s="413">
        <v>4</v>
      </c>
      <c r="G24" s="413">
        <v>1</v>
      </c>
      <c r="H24" s="413" t="s">
        <v>24</v>
      </c>
      <c r="I24" s="413" t="s">
        <v>24</v>
      </c>
      <c r="J24" s="413" t="s">
        <v>24</v>
      </c>
      <c r="K24" s="413" t="s">
        <v>24</v>
      </c>
      <c r="L24" s="413">
        <v>1</v>
      </c>
      <c r="M24" s="413" t="s">
        <v>24</v>
      </c>
      <c r="N24" s="413" t="s">
        <v>24</v>
      </c>
      <c r="O24" s="413" t="s">
        <v>24</v>
      </c>
      <c r="P24" s="413" t="s">
        <v>24</v>
      </c>
      <c r="Q24" s="413" t="s">
        <v>24</v>
      </c>
      <c r="R24" s="420"/>
      <c r="S24" s="420"/>
      <c r="T24" s="420"/>
      <c r="U24" s="420"/>
      <c r="V24" s="371"/>
      <c r="W24" s="373"/>
    </row>
    <row r="25" spans="1:23" s="396" customFormat="1" ht="13.5" customHeight="1" x14ac:dyDescent="0.5">
      <c r="A25" s="414"/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3"/>
      <c r="S25" s="373"/>
      <c r="T25" s="373"/>
      <c r="U25" s="373"/>
      <c r="V25" s="373"/>
      <c r="W25" s="373"/>
    </row>
    <row r="26" spans="1:23" s="374" customFormat="1" ht="13.5" customHeight="1" x14ac:dyDescent="0.5">
      <c r="A26" s="375"/>
      <c r="B26" s="376" t="s">
        <v>160</v>
      </c>
      <c r="C26" s="377"/>
      <c r="D26" s="377"/>
      <c r="E26" s="377"/>
      <c r="F26" s="377"/>
      <c r="G26" s="377"/>
      <c r="H26" s="378"/>
      <c r="I26" s="379"/>
      <c r="J26" s="376" t="s">
        <v>161</v>
      </c>
      <c r="K26" s="377"/>
      <c r="L26" s="377"/>
      <c r="M26" s="377"/>
      <c r="N26" s="377"/>
      <c r="O26" s="377"/>
      <c r="P26" s="378"/>
      <c r="Q26" s="379"/>
      <c r="R26" s="371"/>
      <c r="S26" s="373"/>
      <c r="T26" s="373"/>
      <c r="U26" s="373"/>
      <c r="V26" s="373"/>
      <c r="W26" s="373"/>
    </row>
    <row r="27" spans="1:23" s="396" customFormat="1" ht="30.75" customHeight="1" x14ac:dyDescent="0.5">
      <c r="A27" s="380"/>
      <c r="B27" s="383" t="s">
        <v>150</v>
      </c>
      <c r="C27" s="382"/>
      <c r="D27" s="383" t="s">
        <v>151</v>
      </c>
      <c r="E27" s="382"/>
      <c r="F27" s="383" t="s">
        <v>152</v>
      </c>
      <c r="G27" s="384"/>
      <c r="H27" s="388" t="s">
        <v>8</v>
      </c>
      <c r="I27" s="388"/>
      <c r="J27" s="383" t="s">
        <v>150</v>
      </c>
      <c r="K27" s="382"/>
      <c r="L27" s="383" t="s">
        <v>151</v>
      </c>
      <c r="M27" s="382"/>
      <c r="N27" s="383" t="s">
        <v>152</v>
      </c>
      <c r="O27" s="384"/>
      <c r="P27" s="388" t="s">
        <v>8</v>
      </c>
      <c r="Q27" s="388"/>
      <c r="R27" s="373"/>
      <c r="S27" s="373"/>
      <c r="T27" s="373"/>
      <c r="U27" s="373"/>
      <c r="V27" s="373"/>
      <c r="W27" s="373"/>
    </row>
    <row r="28" spans="1:23" s="396" customFormat="1" ht="16" x14ac:dyDescent="0.5">
      <c r="A28" s="389"/>
      <c r="B28" s="390" t="s">
        <v>153</v>
      </c>
      <c r="C28" s="390" t="s">
        <v>154</v>
      </c>
      <c r="D28" s="390" t="s">
        <v>153</v>
      </c>
      <c r="E28" s="390" t="s">
        <v>154</v>
      </c>
      <c r="F28" s="390" t="s">
        <v>153</v>
      </c>
      <c r="G28" s="390" t="s">
        <v>154</v>
      </c>
      <c r="H28" s="390" t="s">
        <v>153</v>
      </c>
      <c r="I28" s="390" t="s">
        <v>154</v>
      </c>
      <c r="J28" s="390" t="s">
        <v>153</v>
      </c>
      <c r="K28" s="390" t="s">
        <v>154</v>
      </c>
      <c r="L28" s="390" t="s">
        <v>153</v>
      </c>
      <c r="M28" s="390" t="s">
        <v>154</v>
      </c>
      <c r="N28" s="390" t="s">
        <v>153</v>
      </c>
      <c r="O28" s="390" t="s">
        <v>154</v>
      </c>
      <c r="P28" s="390" t="s">
        <v>153</v>
      </c>
      <c r="Q28" s="390" t="s">
        <v>154</v>
      </c>
      <c r="R28" s="373"/>
      <c r="S28" s="373"/>
      <c r="T28" s="373"/>
      <c r="U28" s="373"/>
      <c r="V28" s="373"/>
      <c r="W28" s="373"/>
    </row>
    <row r="29" spans="1:23" s="396" customFormat="1" ht="16" x14ac:dyDescent="0.5">
      <c r="A29" s="393" t="s">
        <v>156</v>
      </c>
      <c r="B29" s="419">
        <v>0</v>
      </c>
      <c r="C29" s="419">
        <v>0</v>
      </c>
      <c r="D29" s="419">
        <v>186</v>
      </c>
      <c r="E29" s="419">
        <v>154</v>
      </c>
      <c r="F29" s="419">
        <v>299</v>
      </c>
      <c r="G29" s="419">
        <v>169</v>
      </c>
      <c r="H29" s="419">
        <v>38</v>
      </c>
      <c r="I29" s="419">
        <v>33</v>
      </c>
      <c r="J29" s="419">
        <v>8</v>
      </c>
      <c r="K29" s="419">
        <v>8</v>
      </c>
      <c r="L29" s="419">
        <v>314</v>
      </c>
      <c r="M29" s="419">
        <v>152</v>
      </c>
      <c r="N29" s="419">
        <v>484</v>
      </c>
      <c r="O29" s="419">
        <v>197</v>
      </c>
      <c r="P29" s="419">
        <v>55</v>
      </c>
      <c r="Q29" s="419">
        <v>32</v>
      </c>
      <c r="R29" s="373"/>
      <c r="S29" s="373"/>
      <c r="T29" s="373"/>
      <c r="U29" s="373"/>
      <c r="V29" s="373"/>
      <c r="W29" s="373"/>
    </row>
    <row r="30" spans="1:23" s="396" customFormat="1" ht="33.75" customHeight="1" x14ac:dyDescent="0.5">
      <c r="A30" s="275" t="s">
        <v>95</v>
      </c>
      <c r="B30" s="397" t="str">
        <f t="shared" ref="B30:Q30" si="6">IF(SUM(B31,B32)=0,"-",SUM(B31,B32))</f>
        <v>-</v>
      </c>
      <c r="C30" s="397" t="str">
        <f t="shared" si="6"/>
        <v>-</v>
      </c>
      <c r="D30" s="397">
        <f t="shared" si="6"/>
        <v>14</v>
      </c>
      <c r="E30" s="397">
        <f t="shared" si="6"/>
        <v>3</v>
      </c>
      <c r="F30" s="397">
        <f t="shared" si="6"/>
        <v>27</v>
      </c>
      <c r="G30" s="397">
        <f t="shared" si="6"/>
        <v>11</v>
      </c>
      <c r="H30" s="397">
        <f t="shared" si="6"/>
        <v>1</v>
      </c>
      <c r="I30" s="397">
        <f t="shared" si="6"/>
        <v>1</v>
      </c>
      <c r="J30" s="397" t="str">
        <f t="shared" si="6"/>
        <v>-</v>
      </c>
      <c r="K30" s="397" t="str">
        <f t="shared" si="6"/>
        <v>-</v>
      </c>
      <c r="L30" s="397">
        <f t="shared" si="6"/>
        <v>24</v>
      </c>
      <c r="M30" s="397">
        <f t="shared" si="6"/>
        <v>14</v>
      </c>
      <c r="N30" s="397">
        <f t="shared" si="6"/>
        <v>41</v>
      </c>
      <c r="O30" s="397">
        <f t="shared" si="6"/>
        <v>24</v>
      </c>
      <c r="P30" s="397" t="str">
        <f t="shared" si="6"/>
        <v>-</v>
      </c>
      <c r="Q30" s="397" t="str">
        <f t="shared" si="6"/>
        <v>-</v>
      </c>
      <c r="R30" s="373"/>
      <c r="S30" s="373"/>
      <c r="T30" s="373"/>
      <c r="U30" s="373"/>
      <c r="V30" s="373"/>
      <c r="W30" s="373"/>
    </row>
    <row r="31" spans="1:23" s="396" customFormat="1" ht="16.5" customHeight="1" x14ac:dyDescent="0.5">
      <c r="A31" s="398" t="s">
        <v>96</v>
      </c>
      <c r="B31" s="406" t="s">
        <v>24</v>
      </c>
      <c r="C31" s="406" t="s">
        <v>24</v>
      </c>
      <c r="D31" s="406">
        <v>3</v>
      </c>
      <c r="E31" s="406">
        <v>3</v>
      </c>
      <c r="F31" s="406">
        <v>16</v>
      </c>
      <c r="G31" s="406">
        <v>11</v>
      </c>
      <c r="H31" s="406">
        <v>1</v>
      </c>
      <c r="I31" s="406">
        <v>1</v>
      </c>
      <c r="J31" s="406" t="s">
        <v>24</v>
      </c>
      <c r="K31" s="406" t="s">
        <v>24</v>
      </c>
      <c r="L31" s="406">
        <v>5</v>
      </c>
      <c r="M31" s="406">
        <v>4</v>
      </c>
      <c r="N31" s="406">
        <v>16</v>
      </c>
      <c r="O31" s="406">
        <v>11</v>
      </c>
      <c r="P31" s="406" t="s">
        <v>24</v>
      </c>
      <c r="Q31" s="406" t="s">
        <v>24</v>
      </c>
      <c r="R31" s="373"/>
      <c r="S31" s="373"/>
      <c r="T31" s="373"/>
      <c r="U31" s="373"/>
      <c r="V31" s="373"/>
      <c r="W31" s="373"/>
    </row>
    <row r="32" spans="1:23" s="396" customFormat="1" ht="16.5" customHeight="1" x14ac:dyDescent="0.5">
      <c r="A32" s="399" t="s">
        <v>157</v>
      </c>
      <c r="B32" s="402" t="s">
        <v>27</v>
      </c>
      <c r="C32" s="402" t="s">
        <v>27</v>
      </c>
      <c r="D32" s="402">
        <v>11</v>
      </c>
      <c r="E32" s="402" t="s">
        <v>27</v>
      </c>
      <c r="F32" s="402">
        <v>11</v>
      </c>
      <c r="G32" s="402" t="s">
        <v>27</v>
      </c>
      <c r="H32" s="402" t="s">
        <v>27</v>
      </c>
      <c r="I32" s="402" t="s">
        <v>27</v>
      </c>
      <c r="J32" s="402" t="s">
        <v>27</v>
      </c>
      <c r="K32" s="402" t="s">
        <v>27</v>
      </c>
      <c r="L32" s="402">
        <v>19</v>
      </c>
      <c r="M32" s="402">
        <v>10</v>
      </c>
      <c r="N32" s="402">
        <v>25</v>
      </c>
      <c r="O32" s="402">
        <v>13</v>
      </c>
      <c r="P32" s="402" t="s">
        <v>27</v>
      </c>
      <c r="Q32" s="402" t="s">
        <v>27</v>
      </c>
      <c r="R32" s="373"/>
      <c r="S32" s="373"/>
      <c r="T32" s="373"/>
      <c r="U32" s="373"/>
      <c r="V32" s="373"/>
      <c r="W32" s="373"/>
    </row>
    <row r="33" spans="1:23" s="396" customFormat="1" ht="33.75" customHeight="1" x14ac:dyDescent="0.3">
      <c r="A33" s="275" t="s">
        <v>105</v>
      </c>
      <c r="B33" s="397" t="str">
        <f>B34</f>
        <v>-</v>
      </c>
      <c r="C33" s="397" t="str">
        <f t="shared" ref="C33:Q33" si="7">C34</f>
        <v>-</v>
      </c>
      <c r="D33" s="397" t="str">
        <f t="shared" si="7"/>
        <v>-</v>
      </c>
      <c r="E33" s="397" t="str">
        <f t="shared" si="7"/>
        <v>-</v>
      </c>
      <c r="F33" s="397">
        <f t="shared" si="7"/>
        <v>7</v>
      </c>
      <c r="G33" s="397" t="str">
        <f t="shared" si="7"/>
        <v>-</v>
      </c>
      <c r="H33" s="397" t="str">
        <f t="shared" si="7"/>
        <v>-</v>
      </c>
      <c r="I33" s="397" t="str">
        <f t="shared" si="7"/>
        <v>-</v>
      </c>
      <c r="J33" s="397" t="str">
        <f t="shared" si="7"/>
        <v>-</v>
      </c>
      <c r="K33" s="397" t="str">
        <f t="shared" si="7"/>
        <v>-</v>
      </c>
      <c r="L33" s="397">
        <f t="shared" si="7"/>
        <v>1</v>
      </c>
      <c r="M33" s="397" t="str">
        <f t="shared" si="7"/>
        <v>-</v>
      </c>
      <c r="N33" s="397">
        <f t="shared" si="7"/>
        <v>7</v>
      </c>
      <c r="O33" s="397">
        <f t="shared" si="7"/>
        <v>4</v>
      </c>
      <c r="P33" s="397" t="str">
        <f t="shared" si="7"/>
        <v>-</v>
      </c>
      <c r="Q33" s="397" t="str">
        <f t="shared" si="7"/>
        <v>-</v>
      </c>
      <c r="R33" s="403"/>
      <c r="S33" s="403"/>
      <c r="T33" s="403"/>
      <c r="U33" s="403"/>
      <c r="V33" s="403"/>
      <c r="W33" s="403"/>
    </row>
    <row r="34" spans="1:23" s="396" customFormat="1" ht="16.5" customHeight="1" x14ac:dyDescent="0.5">
      <c r="A34" s="398" t="s">
        <v>106</v>
      </c>
      <c r="B34" s="406" t="s">
        <v>24</v>
      </c>
      <c r="C34" s="406" t="s">
        <v>24</v>
      </c>
      <c r="D34" s="406" t="s">
        <v>24</v>
      </c>
      <c r="E34" s="406" t="s">
        <v>24</v>
      </c>
      <c r="F34" s="406">
        <v>7</v>
      </c>
      <c r="G34" s="406" t="s">
        <v>24</v>
      </c>
      <c r="H34" s="406" t="s">
        <v>24</v>
      </c>
      <c r="I34" s="406" t="s">
        <v>24</v>
      </c>
      <c r="J34" s="406" t="s">
        <v>24</v>
      </c>
      <c r="K34" s="406" t="s">
        <v>24</v>
      </c>
      <c r="L34" s="406">
        <v>1</v>
      </c>
      <c r="M34" s="406" t="s">
        <v>24</v>
      </c>
      <c r="N34" s="406">
        <v>7</v>
      </c>
      <c r="O34" s="406">
        <v>4</v>
      </c>
      <c r="P34" s="406" t="s">
        <v>24</v>
      </c>
      <c r="Q34" s="406" t="s">
        <v>24</v>
      </c>
      <c r="R34" s="373"/>
      <c r="S34" s="373"/>
      <c r="T34" s="373"/>
      <c r="U34" s="373"/>
      <c r="V34" s="373"/>
      <c r="W34" s="373"/>
    </row>
    <row r="35" spans="1:23" s="396" customFormat="1" ht="33.75" customHeight="1" x14ac:dyDescent="0.5">
      <c r="A35" s="275" t="s">
        <v>111</v>
      </c>
      <c r="B35" s="397" t="str">
        <f>B36</f>
        <v>-</v>
      </c>
      <c r="C35" s="397" t="str">
        <f t="shared" ref="C35:Q35" si="8">C36</f>
        <v>-</v>
      </c>
      <c r="D35" s="397">
        <f t="shared" si="8"/>
        <v>1</v>
      </c>
      <c r="E35" s="397" t="str">
        <f t="shared" si="8"/>
        <v>-</v>
      </c>
      <c r="F35" s="397">
        <f t="shared" si="8"/>
        <v>5</v>
      </c>
      <c r="G35" s="397" t="str">
        <f t="shared" si="8"/>
        <v>-</v>
      </c>
      <c r="H35" s="397" t="str">
        <f t="shared" si="8"/>
        <v>-</v>
      </c>
      <c r="I35" s="397" t="str">
        <f t="shared" si="8"/>
        <v>-</v>
      </c>
      <c r="J35" s="397" t="str">
        <f t="shared" si="8"/>
        <v>-</v>
      </c>
      <c r="K35" s="397" t="str">
        <f t="shared" si="8"/>
        <v>-</v>
      </c>
      <c r="L35" s="397">
        <f t="shared" si="8"/>
        <v>3</v>
      </c>
      <c r="M35" s="397">
        <f t="shared" si="8"/>
        <v>3</v>
      </c>
      <c r="N35" s="397">
        <f t="shared" si="8"/>
        <v>3</v>
      </c>
      <c r="O35" s="397" t="str">
        <f t="shared" si="8"/>
        <v>-</v>
      </c>
      <c r="P35" s="397" t="str">
        <f t="shared" si="8"/>
        <v>-</v>
      </c>
      <c r="Q35" s="397" t="str">
        <f t="shared" si="8"/>
        <v>-</v>
      </c>
      <c r="R35" s="373"/>
      <c r="S35" s="373"/>
      <c r="T35" s="373"/>
      <c r="U35" s="373"/>
      <c r="V35" s="373"/>
      <c r="W35" s="373"/>
    </row>
    <row r="36" spans="1:23" s="374" customFormat="1" ht="16.5" customHeight="1" x14ac:dyDescent="0.5">
      <c r="A36" s="398" t="s">
        <v>42</v>
      </c>
      <c r="B36" s="413" t="s">
        <v>24</v>
      </c>
      <c r="C36" s="413" t="s">
        <v>24</v>
      </c>
      <c r="D36" s="413">
        <v>1</v>
      </c>
      <c r="E36" s="413" t="s">
        <v>24</v>
      </c>
      <c r="F36" s="413">
        <v>5</v>
      </c>
      <c r="G36" s="413" t="s">
        <v>24</v>
      </c>
      <c r="H36" s="413" t="s">
        <v>24</v>
      </c>
      <c r="I36" s="413" t="s">
        <v>24</v>
      </c>
      <c r="J36" s="413" t="s">
        <v>24</v>
      </c>
      <c r="K36" s="413" t="s">
        <v>24</v>
      </c>
      <c r="L36" s="413">
        <v>3</v>
      </c>
      <c r="M36" s="413">
        <v>3</v>
      </c>
      <c r="N36" s="413">
        <v>3</v>
      </c>
      <c r="O36" s="413" t="s">
        <v>24</v>
      </c>
      <c r="P36" s="413" t="s">
        <v>24</v>
      </c>
      <c r="Q36" s="413" t="s">
        <v>24</v>
      </c>
      <c r="R36" s="373"/>
      <c r="S36" s="373"/>
      <c r="T36" s="373"/>
      <c r="U36" s="373"/>
      <c r="V36" s="373"/>
      <c r="W36" s="373"/>
    </row>
    <row r="37" spans="1:23" s="396" customFormat="1" ht="16" x14ac:dyDescent="0.5">
      <c r="A37" s="425"/>
      <c r="B37" s="420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373"/>
      <c r="S37" s="373"/>
      <c r="T37" s="373"/>
      <c r="U37" s="373"/>
      <c r="V37" s="373"/>
      <c r="W37" s="373"/>
    </row>
    <row r="38" spans="1:23" s="396" customFormat="1" ht="16" x14ac:dyDescent="0.5">
      <c r="A38" s="414"/>
      <c r="B38" s="371"/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3"/>
      <c r="S38" s="373"/>
      <c r="T38" s="373"/>
      <c r="U38" s="5"/>
      <c r="V38" s="373"/>
      <c r="W38" s="373"/>
    </row>
    <row r="39" spans="1:23" s="396" customFormat="1" ht="16" x14ac:dyDescent="0.5">
      <c r="A39" s="375"/>
      <c r="B39" s="376" t="s">
        <v>162</v>
      </c>
      <c r="C39" s="377"/>
      <c r="D39" s="377"/>
      <c r="E39" s="377"/>
      <c r="F39" s="377"/>
      <c r="G39" s="377"/>
      <c r="H39" s="378"/>
      <c r="I39" s="379"/>
      <c r="J39" s="376" t="s">
        <v>163</v>
      </c>
      <c r="K39" s="377"/>
      <c r="L39" s="377"/>
      <c r="M39" s="377"/>
      <c r="N39" s="377"/>
      <c r="O39" s="377"/>
      <c r="P39" s="378"/>
      <c r="Q39" s="379"/>
      <c r="R39" s="371"/>
      <c r="S39" s="373"/>
      <c r="T39" s="373"/>
      <c r="U39" s="373"/>
      <c r="V39" s="373"/>
      <c r="W39" s="373"/>
    </row>
    <row r="40" spans="1:23" s="396" customFormat="1" ht="35.25" customHeight="1" x14ac:dyDescent="0.5">
      <c r="A40" s="380"/>
      <c r="B40" s="383" t="s">
        <v>150</v>
      </c>
      <c r="C40" s="382"/>
      <c r="D40" s="383" t="s">
        <v>151</v>
      </c>
      <c r="E40" s="382"/>
      <c r="F40" s="383" t="s">
        <v>152</v>
      </c>
      <c r="G40" s="384"/>
      <c r="H40" s="388" t="s">
        <v>8</v>
      </c>
      <c r="I40" s="388"/>
      <c r="J40" s="383" t="s">
        <v>150</v>
      </c>
      <c r="K40" s="382"/>
      <c r="L40" s="383" t="s">
        <v>151</v>
      </c>
      <c r="M40" s="382"/>
      <c r="N40" s="383" t="s">
        <v>152</v>
      </c>
      <c r="O40" s="384"/>
      <c r="P40" s="388" t="s">
        <v>8</v>
      </c>
      <c r="Q40" s="388"/>
      <c r="R40" s="373"/>
      <c r="S40" s="373"/>
      <c r="T40" s="373"/>
      <c r="U40" s="373"/>
      <c r="V40" s="373"/>
      <c r="W40" s="373"/>
    </row>
    <row r="41" spans="1:23" s="396" customFormat="1" ht="15" customHeight="1" x14ac:dyDescent="0.5">
      <c r="A41" s="389"/>
      <c r="B41" s="390" t="s">
        <v>153</v>
      </c>
      <c r="C41" s="390" t="s">
        <v>154</v>
      </c>
      <c r="D41" s="390" t="s">
        <v>153</v>
      </c>
      <c r="E41" s="390" t="s">
        <v>154</v>
      </c>
      <c r="F41" s="390" t="s">
        <v>153</v>
      </c>
      <c r="G41" s="390" t="s">
        <v>154</v>
      </c>
      <c r="H41" s="390" t="s">
        <v>153</v>
      </c>
      <c r="I41" s="390" t="s">
        <v>154</v>
      </c>
      <c r="J41" s="390" t="s">
        <v>153</v>
      </c>
      <c r="K41" s="390" t="s">
        <v>154</v>
      </c>
      <c r="L41" s="390" t="s">
        <v>153</v>
      </c>
      <c r="M41" s="390" t="s">
        <v>154</v>
      </c>
      <c r="N41" s="390" t="s">
        <v>153</v>
      </c>
      <c r="O41" s="390" t="s">
        <v>154</v>
      </c>
      <c r="P41" s="390" t="s">
        <v>153</v>
      </c>
      <c r="Q41" s="390" t="s">
        <v>154</v>
      </c>
      <c r="R41" s="373"/>
      <c r="S41" s="373"/>
      <c r="T41" s="373"/>
      <c r="U41" s="373"/>
      <c r="V41" s="373"/>
      <c r="W41" s="373"/>
    </row>
    <row r="42" spans="1:23" s="396" customFormat="1" ht="16.5" customHeight="1" x14ac:dyDescent="0.5">
      <c r="A42" s="393" t="s">
        <v>156</v>
      </c>
      <c r="B42" s="419">
        <v>2</v>
      </c>
      <c r="C42" s="419">
        <v>0</v>
      </c>
      <c r="D42" s="419">
        <v>56</v>
      </c>
      <c r="E42" s="419">
        <v>34</v>
      </c>
      <c r="F42" s="419">
        <v>145</v>
      </c>
      <c r="G42" s="419">
        <v>75</v>
      </c>
      <c r="H42" s="419">
        <v>25</v>
      </c>
      <c r="I42" s="419">
        <v>23</v>
      </c>
      <c r="J42" s="419">
        <v>15</v>
      </c>
      <c r="K42" s="419">
        <v>15</v>
      </c>
      <c r="L42" s="419">
        <v>66</v>
      </c>
      <c r="M42" s="419">
        <v>57</v>
      </c>
      <c r="N42" s="419">
        <v>52</v>
      </c>
      <c r="O42" s="419">
        <v>43</v>
      </c>
      <c r="P42" s="419">
        <v>6</v>
      </c>
      <c r="Q42" s="419">
        <v>6</v>
      </c>
      <c r="R42" s="373"/>
      <c r="S42" s="373"/>
      <c r="T42" s="373"/>
      <c r="U42" s="373"/>
      <c r="V42" s="373"/>
      <c r="W42" s="373"/>
    </row>
    <row r="43" spans="1:23" s="396" customFormat="1" ht="33.75" customHeight="1" x14ac:dyDescent="0.5">
      <c r="A43" s="275" t="s">
        <v>95</v>
      </c>
      <c r="B43" s="397" t="str">
        <f t="shared" ref="B43:Q43" si="9">IF(SUM(B44,B45)=0,"-",SUM(B44,B45))</f>
        <v>-</v>
      </c>
      <c r="C43" s="397" t="str">
        <f t="shared" si="9"/>
        <v>-</v>
      </c>
      <c r="D43" s="397">
        <f t="shared" si="9"/>
        <v>9</v>
      </c>
      <c r="E43" s="397">
        <f t="shared" si="9"/>
        <v>3</v>
      </c>
      <c r="F43" s="397">
        <f t="shared" si="9"/>
        <v>11</v>
      </c>
      <c r="G43" s="397">
        <f t="shared" si="9"/>
        <v>3</v>
      </c>
      <c r="H43" s="397" t="str">
        <f t="shared" si="9"/>
        <v>-</v>
      </c>
      <c r="I43" s="397" t="str">
        <f t="shared" si="9"/>
        <v>-</v>
      </c>
      <c r="J43" s="397" t="str">
        <f t="shared" si="9"/>
        <v>-</v>
      </c>
      <c r="K43" s="397" t="str">
        <f t="shared" si="9"/>
        <v>-</v>
      </c>
      <c r="L43" s="397">
        <f t="shared" si="9"/>
        <v>3</v>
      </c>
      <c r="M43" s="397">
        <f t="shared" si="9"/>
        <v>1</v>
      </c>
      <c r="N43" s="397">
        <f t="shared" si="9"/>
        <v>1</v>
      </c>
      <c r="O43" s="397" t="str">
        <f t="shared" si="9"/>
        <v>-</v>
      </c>
      <c r="P43" s="397" t="str">
        <f t="shared" si="9"/>
        <v>-</v>
      </c>
      <c r="Q43" s="397" t="str">
        <f t="shared" si="9"/>
        <v>-</v>
      </c>
      <c r="R43" s="373"/>
      <c r="S43" s="373"/>
      <c r="T43" s="373"/>
      <c r="U43" s="373"/>
      <c r="V43" s="373"/>
      <c r="W43" s="373"/>
    </row>
    <row r="44" spans="1:23" s="396" customFormat="1" ht="16.5" customHeight="1" x14ac:dyDescent="0.5">
      <c r="A44" s="398" t="s">
        <v>96</v>
      </c>
      <c r="B44" s="406" t="s">
        <v>24</v>
      </c>
      <c r="C44" s="406" t="s">
        <v>24</v>
      </c>
      <c r="D44" s="406">
        <v>4</v>
      </c>
      <c r="E44" s="406">
        <v>3</v>
      </c>
      <c r="F44" s="406">
        <v>5</v>
      </c>
      <c r="G44" s="406">
        <v>3</v>
      </c>
      <c r="H44" s="406" t="s">
        <v>24</v>
      </c>
      <c r="I44" s="406" t="s">
        <v>24</v>
      </c>
      <c r="J44" s="406" t="s">
        <v>24</v>
      </c>
      <c r="K44" s="406" t="s">
        <v>24</v>
      </c>
      <c r="L44" s="406">
        <v>1</v>
      </c>
      <c r="M44" s="406">
        <v>1</v>
      </c>
      <c r="N44" s="406" t="s">
        <v>24</v>
      </c>
      <c r="O44" s="406" t="s">
        <v>24</v>
      </c>
      <c r="P44" s="406" t="s">
        <v>24</v>
      </c>
      <c r="Q44" s="406" t="s">
        <v>24</v>
      </c>
      <c r="R44" s="373"/>
      <c r="S44" s="373"/>
      <c r="T44" s="373"/>
      <c r="U44" s="373"/>
      <c r="V44" s="373"/>
      <c r="W44" s="373"/>
    </row>
    <row r="45" spans="1:23" s="396" customFormat="1" ht="16.5" customHeight="1" x14ac:dyDescent="0.5">
      <c r="A45" s="399" t="s">
        <v>157</v>
      </c>
      <c r="B45" s="402" t="s">
        <v>27</v>
      </c>
      <c r="C45" s="402" t="s">
        <v>27</v>
      </c>
      <c r="D45" s="402">
        <v>5</v>
      </c>
      <c r="E45" s="402" t="s">
        <v>27</v>
      </c>
      <c r="F45" s="402">
        <v>6</v>
      </c>
      <c r="G45" s="402" t="s">
        <v>27</v>
      </c>
      <c r="H45" s="402" t="s">
        <v>27</v>
      </c>
      <c r="I45" s="402" t="s">
        <v>27</v>
      </c>
      <c r="J45" s="402" t="s">
        <v>27</v>
      </c>
      <c r="K45" s="402" t="s">
        <v>27</v>
      </c>
      <c r="L45" s="402">
        <v>2</v>
      </c>
      <c r="M45" s="402" t="s">
        <v>27</v>
      </c>
      <c r="N45" s="402">
        <v>1</v>
      </c>
      <c r="O45" s="402" t="s">
        <v>27</v>
      </c>
      <c r="P45" s="402" t="s">
        <v>27</v>
      </c>
      <c r="Q45" s="402" t="s">
        <v>27</v>
      </c>
      <c r="R45" s="373"/>
      <c r="S45" s="373"/>
      <c r="T45" s="373"/>
      <c r="U45" s="373"/>
      <c r="V45" s="373"/>
      <c r="W45" s="373"/>
    </row>
    <row r="46" spans="1:23" s="374" customFormat="1" ht="33.75" customHeight="1" x14ac:dyDescent="0.3">
      <c r="A46" s="275" t="s">
        <v>105</v>
      </c>
      <c r="B46" s="397" t="str">
        <f>B47</f>
        <v>-</v>
      </c>
      <c r="C46" s="397" t="str">
        <f t="shared" ref="C46:Q46" si="10">C47</f>
        <v>-</v>
      </c>
      <c r="D46" s="397">
        <f t="shared" si="10"/>
        <v>1</v>
      </c>
      <c r="E46" s="397" t="str">
        <f t="shared" si="10"/>
        <v>-</v>
      </c>
      <c r="F46" s="397" t="str">
        <f t="shared" si="10"/>
        <v>-</v>
      </c>
      <c r="G46" s="397" t="str">
        <f t="shared" si="10"/>
        <v>-</v>
      </c>
      <c r="H46" s="397" t="str">
        <f t="shared" si="10"/>
        <v>-</v>
      </c>
      <c r="I46" s="397" t="str">
        <f t="shared" si="10"/>
        <v>-</v>
      </c>
      <c r="J46" s="397" t="str">
        <f t="shared" si="10"/>
        <v>-</v>
      </c>
      <c r="K46" s="397" t="str">
        <f t="shared" si="10"/>
        <v>-</v>
      </c>
      <c r="L46" s="397">
        <f t="shared" si="10"/>
        <v>1</v>
      </c>
      <c r="M46" s="397">
        <f t="shared" si="10"/>
        <v>1</v>
      </c>
      <c r="N46" s="397" t="str">
        <f t="shared" si="10"/>
        <v>-</v>
      </c>
      <c r="O46" s="397" t="str">
        <f t="shared" si="10"/>
        <v>-</v>
      </c>
      <c r="P46" s="397" t="str">
        <f t="shared" si="10"/>
        <v>-</v>
      </c>
      <c r="Q46" s="397" t="str">
        <f t="shared" si="10"/>
        <v>-</v>
      </c>
      <c r="R46" s="403"/>
      <c r="S46" s="403"/>
      <c r="T46" s="403"/>
      <c r="U46" s="403"/>
      <c r="V46" s="403"/>
      <c r="W46" s="403"/>
    </row>
    <row r="47" spans="1:23" s="396" customFormat="1" ht="16.5" customHeight="1" x14ac:dyDescent="0.5">
      <c r="A47" s="398" t="s">
        <v>106</v>
      </c>
      <c r="B47" s="406" t="s">
        <v>24</v>
      </c>
      <c r="C47" s="406" t="s">
        <v>24</v>
      </c>
      <c r="D47" s="406">
        <v>1</v>
      </c>
      <c r="E47" s="406" t="s">
        <v>24</v>
      </c>
      <c r="F47" s="406" t="s">
        <v>24</v>
      </c>
      <c r="G47" s="406" t="s">
        <v>24</v>
      </c>
      <c r="H47" s="406" t="s">
        <v>24</v>
      </c>
      <c r="I47" s="406" t="s">
        <v>24</v>
      </c>
      <c r="J47" s="406" t="s">
        <v>24</v>
      </c>
      <c r="K47" s="406" t="s">
        <v>24</v>
      </c>
      <c r="L47" s="406">
        <v>1</v>
      </c>
      <c r="M47" s="406">
        <v>1</v>
      </c>
      <c r="N47" s="406" t="s">
        <v>24</v>
      </c>
      <c r="O47" s="406" t="s">
        <v>24</v>
      </c>
      <c r="P47" s="406" t="s">
        <v>24</v>
      </c>
      <c r="Q47" s="406" t="s">
        <v>24</v>
      </c>
      <c r="R47" s="373"/>
      <c r="S47" s="373"/>
      <c r="T47" s="373"/>
      <c r="U47" s="373"/>
      <c r="V47" s="373"/>
      <c r="W47" s="373"/>
    </row>
    <row r="48" spans="1:23" s="396" customFormat="1" ht="33.75" customHeight="1" x14ac:dyDescent="0.5">
      <c r="A48" s="275" t="s">
        <v>111</v>
      </c>
      <c r="B48" s="397" t="str">
        <f>B49</f>
        <v>-</v>
      </c>
      <c r="C48" s="397" t="str">
        <f t="shared" ref="C48:Q48" si="11">C49</f>
        <v>-</v>
      </c>
      <c r="D48" s="397" t="str">
        <f t="shared" si="11"/>
        <v>-</v>
      </c>
      <c r="E48" s="397" t="str">
        <f t="shared" si="11"/>
        <v>-</v>
      </c>
      <c r="F48" s="397" t="str">
        <f t="shared" si="11"/>
        <v>-</v>
      </c>
      <c r="G48" s="397" t="str">
        <f t="shared" si="11"/>
        <v>-</v>
      </c>
      <c r="H48" s="397">
        <f t="shared" si="11"/>
        <v>1</v>
      </c>
      <c r="I48" s="397" t="str">
        <f t="shared" si="11"/>
        <v>-</v>
      </c>
      <c r="J48" s="397" t="str">
        <f t="shared" si="11"/>
        <v>-</v>
      </c>
      <c r="K48" s="397" t="str">
        <f t="shared" si="11"/>
        <v>-</v>
      </c>
      <c r="L48" s="397" t="str">
        <f t="shared" si="11"/>
        <v>-</v>
      </c>
      <c r="M48" s="397" t="str">
        <f t="shared" si="11"/>
        <v>-</v>
      </c>
      <c r="N48" s="397" t="str">
        <f t="shared" si="11"/>
        <v>-</v>
      </c>
      <c r="O48" s="397" t="str">
        <f t="shared" si="11"/>
        <v>-</v>
      </c>
      <c r="P48" s="397" t="str">
        <f t="shared" si="11"/>
        <v>-</v>
      </c>
      <c r="Q48" s="397" t="str">
        <f t="shared" si="11"/>
        <v>-</v>
      </c>
      <c r="R48" s="373"/>
      <c r="S48" s="373"/>
      <c r="T48" s="373"/>
      <c r="U48" s="373"/>
      <c r="V48" s="373"/>
      <c r="W48" s="373"/>
    </row>
    <row r="49" spans="1:23" s="396" customFormat="1" ht="16.5" customHeight="1" x14ac:dyDescent="0.5">
      <c r="A49" s="398" t="s">
        <v>42</v>
      </c>
      <c r="B49" s="413" t="s">
        <v>24</v>
      </c>
      <c r="C49" s="413" t="s">
        <v>24</v>
      </c>
      <c r="D49" s="413" t="s">
        <v>24</v>
      </c>
      <c r="E49" s="413" t="s">
        <v>24</v>
      </c>
      <c r="F49" s="413" t="s">
        <v>24</v>
      </c>
      <c r="G49" s="413" t="s">
        <v>24</v>
      </c>
      <c r="H49" s="413">
        <v>1</v>
      </c>
      <c r="I49" s="413" t="s">
        <v>24</v>
      </c>
      <c r="J49" s="413" t="s">
        <v>24</v>
      </c>
      <c r="K49" s="413" t="s">
        <v>24</v>
      </c>
      <c r="L49" s="413" t="s">
        <v>24</v>
      </c>
      <c r="M49" s="413" t="s">
        <v>24</v>
      </c>
      <c r="N49" s="413" t="s">
        <v>24</v>
      </c>
      <c r="O49" s="413" t="s">
        <v>24</v>
      </c>
      <c r="P49" s="413" t="s">
        <v>24</v>
      </c>
      <c r="Q49" s="413" t="s">
        <v>24</v>
      </c>
      <c r="R49" s="373"/>
      <c r="S49" s="373"/>
      <c r="T49" s="373"/>
      <c r="U49" s="373"/>
      <c r="V49" s="373"/>
      <c r="W49" s="373"/>
    </row>
    <row r="50" spans="1:23" s="396" customFormat="1" ht="17.5" x14ac:dyDescent="0.5">
      <c r="A50" s="414"/>
      <c r="B50" s="371"/>
      <c r="C50" s="371"/>
      <c r="D50" s="371"/>
      <c r="E50" s="371"/>
      <c r="F50" s="371"/>
      <c r="G50" s="373"/>
      <c r="H50" s="371"/>
      <c r="I50" s="426" t="s">
        <v>1</v>
      </c>
      <c r="J50" s="371"/>
      <c r="K50" s="420"/>
      <c r="L50" s="427"/>
      <c r="M50" s="428"/>
      <c r="N50" s="428"/>
      <c r="O50" s="428"/>
      <c r="P50" s="428"/>
      <c r="Q50" s="428"/>
      <c r="R50" s="428"/>
      <c r="S50" s="428"/>
      <c r="T50" s="428"/>
      <c r="U50" s="428"/>
      <c r="V50" s="428"/>
      <c r="W50" s="371"/>
    </row>
    <row r="51" spans="1:23" s="396" customFormat="1" ht="16" x14ac:dyDescent="0.5">
      <c r="A51" s="375"/>
      <c r="B51" s="376" t="s">
        <v>164</v>
      </c>
      <c r="C51" s="377"/>
      <c r="D51" s="377"/>
      <c r="E51" s="377"/>
      <c r="F51" s="377"/>
      <c r="G51" s="377"/>
      <c r="H51" s="204"/>
      <c r="I51" s="205"/>
      <c r="J51" s="429"/>
      <c r="K51" s="429"/>
      <c r="L51" s="428"/>
      <c r="M51" s="428"/>
      <c r="N51" s="428"/>
      <c r="O51" s="428"/>
      <c r="P51" s="428"/>
      <c r="Q51" s="428"/>
      <c r="R51" s="428"/>
      <c r="S51" s="428"/>
      <c r="T51" s="428"/>
      <c r="U51" s="428"/>
      <c r="V51" s="428"/>
      <c r="W51" s="371"/>
    </row>
    <row r="52" spans="1:23" s="396" customFormat="1" ht="34.5" customHeight="1" x14ac:dyDescent="0.5">
      <c r="A52" s="380"/>
      <c r="B52" s="381" t="s">
        <v>150</v>
      </c>
      <c r="C52" s="382"/>
      <c r="D52" s="383" t="s">
        <v>151</v>
      </c>
      <c r="E52" s="382"/>
      <c r="F52" s="383" t="s">
        <v>152</v>
      </c>
      <c r="G52" s="384"/>
      <c r="H52" s="388" t="s">
        <v>8</v>
      </c>
      <c r="I52" s="388"/>
      <c r="J52" s="429"/>
      <c r="K52" s="429"/>
      <c r="L52" s="428"/>
      <c r="M52" s="428"/>
      <c r="N52" s="428"/>
      <c r="O52" s="428"/>
      <c r="P52" s="428"/>
      <c r="Q52" s="428"/>
      <c r="R52" s="428"/>
      <c r="S52" s="428"/>
      <c r="T52" s="428"/>
      <c r="U52" s="428"/>
      <c r="V52" s="428"/>
      <c r="W52" s="371"/>
    </row>
    <row r="53" spans="1:23" s="396" customFormat="1" ht="16" x14ac:dyDescent="0.5">
      <c r="A53" s="389"/>
      <c r="B53" s="390" t="s">
        <v>153</v>
      </c>
      <c r="C53" s="390" t="s">
        <v>154</v>
      </c>
      <c r="D53" s="390" t="s">
        <v>153</v>
      </c>
      <c r="E53" s="390" t="s">
        <v>154</v>
      </c>
      <c r="F53" s="390" t="s">
        <v>153</v>
      </c>
      <c r="G53" s="391" t="s">
        <v>154</v>
      </c>
      <c r="H53" s="390" t="s">
        <v>153</v>
      </c>
      <c r="I53" s="390" t="s">
        <v>154</v>
      </c>
      <c r="J53" s="430"/>
      <c r="K53" s="430"/>
      <c r="L53" s="428"/>
      <c r="M53" s="428"/>
      <c r="N53" s="428"/>
      <c r="O53" s="428"/>
      <c r="P53" s="428"/>
      <c r="Q53" s="428"/>
      <c r="R53" s="428"/>
      <c r="S53" s="428"/>
      <c r="T53" s="428"/>
      <c r="U53" s="428"/>
      <c r="V53" s="428"/>
      <c r="W53" s="371"/>
    </row>
    <row r="54" spans="1:23" s="396" customFormat="1" ht="16.5" customHeight="1" x14ac:dyDescent="0.5">
      <c r="A54" s="393" t="s">
        <v>156</v>
      </c>
      <c r="B54" s="419">
        <v>37</v>
      </c>
      <c r="C54" s="419">
        <v>29</v>
      </c>
      <c r="D54" s="419">
        <v>87</v>
      </c>
      <c r="E54" s="419">
        <v>77</v>
      </c>
      <c r="F54" s="419">
        <v>173</v>
      </c>
      <c r="G54" s="419">
        <v>98</v>
      </c>
      <c r="H54" s="419">
        <v>15</v>
      </c>
      <c r="I54" s="419">
        <v>2</v>
      </c>
      <c r="J54" s="420"/>
      <c r="K54" s="420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371"/>
    </row>
    <row r="55" spans="1:23" s="396" customFormat="1" ht="33.75" customHeight="1" x14ac:dyDescent="0.5">
      <c r="A55" s="275" t="s">
        <v>95</v>
      </c>
      <c r="B55" s="397">
        <f>IF(SUM(B56,B57)=0,"-",SUM(B56,B57))</f>
        <v>4</v>
      </c>
      <c r="C55" s="397" t="str">
        <f t="shared" ref="C55:I55" si="12">IF(SUM(C56,C57)=0,"-",SUM(C56,C57))</f>
        <v>-</v>
      </c>
      <c r="D55" s="397">
        <f t="shared" si="12"/>
        <v>9</v>
      </c>
      <c r="E55" s="397" t="str">
        <f t="shared" si="12"/>
        <v>-</v>
      </c>
      <c r="F55" s="397">
        <f t="shared" si="12"/>
        <v>16</v>
      </c>
      <c r="G55" s="397">
        <f t="shared" si="12"/>
        <v>1</v>
      </c>
      <c r="H55" s="397" t="str">
        <f t="shared" si="12"/>
        <v>-</v>
      </c>
      <c r="I55" s="397" t="str">
        <f t="shared" si="12"/>
        <v>-</v>
      </c>
      <c r="J55" s="420"/>
      <c r="K55" s="420"/>
      <c r="L55" s="428"/>
      <c r="M55" s="428"/>
      <c r="N55" s="428"/>
      <c r="O55" s="428"/>
      <c r="P55" s="428"/>
      <c r="Q55" s="428"/>
      <c r="R55" s="428"/>
      <c r="S55" s="428"/>
      <c r="T55" s="428"/>
      <c r="U55" s="428"/>
      <c r="V55" s="428"/>
      <c r="W55" s="371"/>
    </row>
    <row r="56" spans="1:23" s="396" customFormat="1" ht="16.5" customHeight="1" x14ac:dyDescent="0.5">
      <c r="A56" s="398" t="s">
        <v>96</v>
      </c>
      <c r="B56" s="406" t="s">
        <v>24</v>
      </c>
      <c r="C56" s="406" t="s">
        <v>24</v>
      </c>
      <c r="D56" s="406" t="s">
        <v>24</v>
      </c>
      <c r="E56" s="406" t="s">
        <v>24</v>
      </c>
      <c r="F56" s="406">
        <v>2</v>
      </c>
      <c r="G56" s="406">
        <v>1</v>
      </c>
      <c r="H56" s="406" t="s">
        <v>24</v>
      </c>
      <c r="I56" s="406" t="s">
        <v>24</v>
      </c>
      <c r="J56" s="420"/>
      <c r="K56" s="420"/>
      <c r="L56" s="428"/>
      <c r="M56" s="428"/>
      <c r="N56" s="428"/>
      <c r="O56" s="428"/>
      <c r="P56" s="428"/>
      <c r="Q56" s="428"/>
      <c r="R56" s="428"/>
      <c r="S56" s="428"/>
      <c r="T56" s="428"/>
      <c r="U56" s="428"/>
      <c r="V56" s="428"/>
      <c r="W56" s="371"/>
    </row>
    <row r="57" spans="1:23" ht="16.5" customHeight="1" x14ac:dyDescent="0.5">
      <c r="A57" s="399" t="s">
        <v>157</v>
      </c>
      <c r="B57" s="402">
        <v>4</v>
      </c>
      <c r="C57" s="402" t="s">
        <v>27</v>
      </c>
      <c r="D57" s="402">
        <v>9</v>
      </c>
      <c r="E57" s="402" t="s">
        <v>27</v>
      </c>
      <c r="F57" s="402">
        <v>14</v>
      </c>
      <c r="G57" s="421" t="s">
        <v>27</v>
      </c>
      <c r="H57" s="402" t="s">
        <v>27</v>
      </c>
      <c r="I57" s="402" t="s">
        <v>27</v>
      </c>
      <c r="J57" s="420"/>
      <c r="K57" s="420"/>
      <c r="L57" s="428"/>
      <c r="M57" s="428"/>
      <c r="N57" s="428"/>
      <c r="O57" s="428"/>
      <c r="P57" s="428"/>
      <c r="Q57" s="428"/>
      <c r="R57" s="428"/>
      <c r="S57" s="428"/>
      <c r="T57" s="428"/>
      <c r="U57" s="428"/>
      <c r="V57" s="428"/>
      <c r="W57" s="371"/>
    </row>
    <row r="58" spans="1:23" ht="33.75" customHeight="1" x14ac:dyDescent="0.25">
      <c r="A58" s="275" t="s">
        <v>105</v>
      </c>
      <c r="B58" s="397">
        <f>B59</f>
        <v>1</v>
      </c>
      <c r="C58" s="397">
        <f t="shared" ref="C58:I58" si="13">C59</f>
        <v>1</v>
      </c>
      <c r="D58" s="397">
        <f t="shared" si="13"/>
        <v>1</v>
      </c>
      <c r="E58" s="397" t="str">
        <f t="shared" si="13"/>
        <v>-</v>
      </c>
      <c r="F58" s="397" t="str">
        <f t="shared" si="13"/>
        <v>-</v>
      </c>
      <c r="G58" s="397" t="str">
        <f t="shared" si="13"/>
        <v>-</v>
      </c>
      <c r="H58" s="397" t="str">
        <f t="shared" si="13"/>
        <v>-</v>
      </c>
      <c r="I58" s="397" t="str">
        <f t="shared" si="13"/>
        <v>-</v>
      </c>
      <c r="J58" s="422"/>
      <c r="K58" s="422"/>
      <c r="L58" s="432"/>
      <c r="M58" s="432"/>
      <c r="N58" s="432"/>
      <c r="O58" s="432"/>
      <c r="P58" s="432"/>
      <c r="Q58" s="432"/>
      <c r="R58" s="432"/>
      <c r="S58" s="432"/>
      <c r="T58" s="432"/>
      <c r="U58" s="432"/>
      <c r="V58" s="432"/>
      <c r="W58" s="423"/>
    </row>
    <row r="59" spans="1:23" ht="16.5" customHeight="1" x14ac:dyDescent="0.5">
      <c r="A59" s="398" t="s">
        <v>106</v>
      </c>
      <c r="B59" s="406">
        <v>1</v>
      </c>
      <c r="C59" s="406">
        <v>1</v>
      </c>
      <c r="D59" s="406">
        <v>1</v>
      </c>
      <c r="E59" s="406" t="s">
        <v>24</v>
      </c>
      <c r="F59" s="406" t="s">
        <v>24</v>
      </c>
      <c r="G59" s="406" t="s">
        <v>24</v>
      </c>
      <c r="H59" s="406" t="s">
        <v>24</v>
      </c>
      <c r="I59" s="406" t="s">
        <v>24</v>
      </c>
      <c r="J59" s="420"/>
      <c r="K59" s="420"/>
      <c r="L59" s="428"/>
      <c r="M59" s="428"/>
      <c r="N59" s="428"/>
      <c r="O59" s="428"/>
      <c r="P59" s="428"/>
      <c r="Q59" s="428"/>
      <c r="R59" s="428"/>
      <c r="S59" s="428"/>
      <c r="T59" s="428"/>
      <c r="U59" s="428"/>
      <c r="V59" s="428"/>
      <c r="W59" s="371"/>
    </row>
    <row r="60" spans="1:23" ht="33.75" customHeight="1" x14ac:dyDescent="0.5">
      <c r="A60" s="275" t="s">
        <v>111</v>
      </c>
      <c r="B60" s="397" t="str">
        <f>B61</f>
        <v>-</v>
      </c>
      <c r="C60" s="397" t="str">
        <f t="shared" ref="C60:I60" si="14">C61</f>
        <v>-</v>
      </c>
      <c r="D60" s="397">
        <f t="shared" si="14"/>
        <v>1</v>
      </c>
      <c r="E60" s="397" t="str">
        <f t="shared" si="14"/>
        <v>-</v>
      </c>
      <c r="F60" s="397">
        <f t="shared" si="14"/>
        <v>1</v>
      </c>
      <c r="G60" s="397" t="str">
        <f t="shared" si="14"/>
        <v>-</v>
      </c>
      <c r="H60" s="397" t="str">
        <f t="shared" si="14"/>
        <v>-</v>
      </c>
      <c r="I60" s="397" t="str">
        <f t="shared" si="14"/>
        <v>-</v>
      </c>
      <c r="J60" s="420"/>
      <c r="K60" s="420"/>
      <c r="L60" s="428"/>
      <c r="M60" s="428"/>
      <c r="N60" s="428"/>
      <c r="O60" s="428"/>
      <c r="P60" s="428"/>
      <c r="Q60" s="428"/>
      <c r="R60" s="428"/>
      <c r="S60" s="428"/>
      <c r="T60" s="428"/>
      <c r="U60" s="428"/>
      <c r="V60" s="428"/>
      <c r="W60" s="371"/>
    </row>
    <row r="61" spans="1:23" ht="16.5" customHeight="1" x14ac:dyDescent="0.5">
      <c r="A61" s="398" t="s">
        <v>42</v>
      </c>
      <c r="B61" s="413" t="s">
        <v>24</v>
      </c>
      <c r="C61" s="413" t="s">
        <v>24</v>
      </c>
      <c r="D61" s="413">
        <v>1</v>
      </c>
      <c r="E61" s="413" t="s">
        <v>24</v>
      </c>
      <c r="F61" s="413">
        <v>1</v>
      </c>
      <c r="G61" s="433" t="s">
        <v>24</v>
      </c>
      <c r="H61" s="433" t="s">
        <v>24</v>
      </c>
      <c r="I61" s="413" t="s">
        <v>24</v>
      </c>
      <c r="J61" s="420"/>
      <c r="K61" s="420"/>
      <c r="L61" s="428"/>
      <c r="M61" s="428"/>
      <c r="N61" s="428"/>
      <c r="O61" s="428"/>
      <c r="P61" s="428"/>
      <c r="Q61" s="428"/>
      <c r="R61" s="428"/>
      <c r="S61" s="428"/>
      <c r="T61" s="428"/>
      <c r="U61" s="428"/>
      <c r="V61" s="428"/>
      <c r="W61" s="371"/>
    </row>
    <row r="62" spans="1:23" ht="14.5" x14ac:dyDescent="0.5">
      <c r="A62" s="425" t="s">
        <v>165</v>
      </c>
      <c r="B62" s="373"/>
      <c r="C62" s="373"/>
      <c r="D62" s="373"/>
      <c r="E62" s="373"/>
      <c r="F62" s="373"/>
      <c r="G62" s="373"/>
      <c r="H62" s="371"/>
      <c r="I62" s="371"/>
      <c r="J62" s="371"/>
      <c r="K62" s="371"/>
      <c r="L62" s="428"/>
      <c r="M62" s="428"/>
      <c r="N62" s="428"/>
      <c r="O62" s="428"/>
      <c r="P62" s="428"/>
      <c r="Q62" s="428"/>
      <c r="R62" s="428"/>
      <c r="S62" s="428"/>
      <c r="T62" s="428"/>
      <c r="U62" s="428"/>
      <c r="V62" s="428"/>
      <c r="W62" s="371"/>
    </row>
    <row r="63" spans="1:23" ht="14.5" x14ac:dyDescent="0.5">
      <c r="A63" s="434"/>
      <c r="B63" s="373"/>
      <c r="C63" s="373"/>
      <c r="D63" s="373"/>
      <c r="E63" s="373"/>
      <c r="F63" s="373"/>
      <c r="G63" s="373"/>
      <c r="H63" s="373"/>
      <c r="I63" s="373"/>
      <c r="J63" s="373"/>
      <c r="K63" s="371"/>
      <c r="L63" s="428"/>
      <c r="M63" s="428"/>
      <c r="N63" s="428"/>
      <c r="O63" s="428"/>
      <c r="P63" s="428"/>
      <c r="Q63" s="428"/>
      <c r="R63" s="428"/>
      <c r="S63" s="428"/>
      <c r="T63" s="428"/>
      <c r="U63" s="428"/>
      <c r="V63" s="428"/>
      <c r="W63" s="371"/>
    </row>
    <row r="64" spans="1:23" ht="14.5" x14ac:dyDescent="0.5">
      <c r="A64" s="434" t="s">
        <v>166</v>
      </c>
      <c r="B64" s="373"/>
      <c r="C64" s="373"/>
      <c r="D64" s="373"/>
      <c r="E64" s="373"/>
      <c r="F64" s="373"/>
      <c r="G64" s="373"/>
      <c r="H64" s="373"/>
      <c r="I64" s="373"/>
      <c r="J64" s="373"/>
      <c r="K64" s="371"/>
      <c r="L64" s="428"/>
      <c r="M64" s="428"/>
      <c r="N64" s="428"/>
      <c r="O64" s="428"/>
      <c r="P64" s="428"/>
      <c r="Q64" s="428"/>
      <c r="R64" s="428"/>
      <c r="S64" s="428"/>
      <c r="T64" s="428"/>
      <c r="U64" s="428"/>
      <c r="V64" s="428"/>
      <c r="W64" s="371"/>
    </row>
    <row r="65" spans="1:23" ht="14.5" x14ac:dyDescent="0.5">
      <c r="A65" s="434" t="s">
        <v>167</v>
      </c>
      <c r="B65" s="373"/>
      <c r="C65" s="373"/>
      <c r="D65" s="373"/>
      <c r="E65" s="373"/>
      <c r="F65" s="373"/>
      <c r="G65" s="373"/>
      <c r="H65" s="373"/>
      <c r="I65" s="373"/>
      <c r="J65" s="373"/>
      <c r="K65" s="371"/>
      <c r="L65" s="428"/>
      <c r="M65" s="428"/>
      <c r="N65" s="428"/>
      <c r="O65" s="428"/>
      <c r="P65" s="428"/>
      <c r="Q65" s="428"/>
      <c r="R65" s="428"/>
      <c r="S65" s="428"/>
      <c r="T65" s="428"/>
      <c r="U65" s="428"/>
      <c r="V65" s="428"/>
      <c r="W65" s="371"/>
    </row>
    <row r="66" spans="1:23" ht="14.5" x14ac:dyDescent="0.5">
      <c r="A66" s="434"/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</row>
    <row r="67" spans="1:23" ht="14.5" x14ac:dyDescent="0.5">
      <c r="A67" s="434"/>
      <c r="B67" s="373"/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</row>
    <row r="68" spans="1:23" ht="14.5" x14ac:dyDescent="0.5">
      <c r="A68" s="434"/>
      <c r="B68" s="373"/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3"/>
    </row>
    <row r="69" spans="1:23" ht="14.5" x14ac:dyDescent="0.5">
      <c r="A69" s="434"/>
      <c r="B69" s="373"/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</row>
  </sheetData>
  <mergeCells count="45">
    <mergeCell ref="B51:I51"/>
    <mergeCell ref="B52:C52"/>
    <mergeCell ref="D52:E52"/>
    <mergeCell ref="F52:G52"/>
    <mergeCell ref="H52:I52"/>
    <mergeCell ref="B39:I39"/>
    <mergeCell ref="J39:Q39"/>
    <mergeCell ref="B40:C40"/>
    <mergeCell ref="D40:E40"/>
    <mergeCell ref="F40:G40"/>
    <mergeCell ref="H40:I40"/>
    <mergeCell ref="J40:K40"/>
    <mergeCell ref="L40:M40"/>
    <mergeCell ref="N40:O40"/>
    <mergeCell ref="P40:Q40"/>
    <mergeCell ref="B26:I26"/>
    <mergeCell ref="J26:Q26"/>
    <mergeCell ref="B27:C27"/>
    <mergeCell ref="D27:E27"/>
    <mergeCell ref="F27:G27"/>
    <mergeCell ref="H27:I27"/>
    <mergeCell ref="J27:K27"/>
    <mergeCell ref="L27:M27"/>
    <mergeCell ref="N27:O27"/>
    <mergeCell ref="P27:Q27"/>
    <mergeCell ref="B14:I14"/>
    <mergeCell ref="J14:Q14"/>
    <mergeCell ref="B15:C15"/>
    <mergeCell ref="D15:E15"/>
    <mergeCell ref="F15:G15"/>
    <mergeCell ref="H15:I15"/>
    <mergeCell ref="J15:K15"/>
    <mergeCell ref="L15:M15"/>
    <mergeCell ref="N15:O15"/>
    <mergeCell ref="P15:Q15"/>
    <mergeCell ref="B2:I2"/>
    <mergeCell ref="J2:Q2"/>
    <mergeCell ref="B3:C3"/>
    <mergeCell ref="D3:E3"/>
    <mergeCell ref="F3:G3"/>
    <mergeCell ref="H3:I3"/>
    <mergeCell ref="J3:K3"/>
    <mergeCell ref="L3:M3"/>
    <mergeCell ref="N3:O3"/>
    <mergeCell ref="P3:Q3"/>
  </mergeCells>
  <phoneticPr fontId="4"/>
  <pageMargins left="0.78740157480314965" right="0.78740157480314965" top="0.78740157480314965" bottom="0.78740157480314965" header="0" footer="0"/>
  <pageSetup paperSize="9" scale="70" pageOrder="overThenDown" orientation="portrait" cellComments="asDisplayed" r:id="rId1"/>
  <headerFooter alignWithMargins="0"/>
  <rowBreaks count="6" manualBreakCount="6">
    <brk id="266" min="31096" max="267" man="1"/>
    <brk id="270" min="48384" max="271" man="1"/>
    <brk id="274" min="40140" max="275" man="1"/>
    <brk id="10212" min="273" max="30784" man="1"/>
    <brk id="41700" min="264" max="3956" man="1"/>
    <brk id="58744" min="268" max="2030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5"/>
  <sheetViews>
    <sheetView showGridLines="0" showOutlineSymbols="0" view="pageBreakPreview" zoomScaleNormal="100" workbookViewId="0">
      <selection activeCell="S7" sqref="S7"/>
    </sheetView>
  </sheetViews>
  <sheetFormatPr defaultColWidth="10" defaultRowHeight="11.5" x14ac:dyDescent="0.25"/>
  <cols>
    <col min="1" max="1" width="15.36328125" style="435" customWidth="1"/>
    <col min="2" max="11" width="10.7265625" style="436" customWidth="1"/>
    <col min="12" max="13" width="5.36328125" style="436" customWidth="1"/>
    <col min="14" max="15" width="5.36328125" style="431" customWidth="1"/>
    <col min="16" max="16384" width="10" style="431"/>
  </cols>
  <sheetData>
    <row r="1" spans="1:13" s="396" customFormat="1" ht="17.5" x14ac:dyDescent="0.3">
      <c r="A1" s="437" t="s">
        <v>168</v>
      </c>
      <c r="B1" s="438"/>
      <c r="C1" s="439"/>
      <c r="D1" s="438"/>
      <c r="E1" s="439"/>
      <c r="F1" s="439"/>
      <c r="G1" s="439"/>
      <c r="H1" s="438"/>
      <c r="I1" s="440"/>
      <c r="J1" s="438"/>
      <c r="K1" s="441" t="s">
        <v>169</v>
      </c>
      <c r="L1" s="442"/>
      <c r="M1" s="440"/>
    </row>
    <row r="2" spans="1:13" s="396" customFormat="1" ht="33.75" customHeight="1" x14ac:dyDescent="0.5">
      <c r="A2" s="443"/>
      <c r="B2" s="444" t="s">
        <v>170</v>
      </c>
      <c r="C2" s="445"/>
      <c r="D2" s="444" t="s">
        <v>150</v>
      </c>
      <c r="E2" s="445"/>
      <c r="F2" s="444" t="s">
        <v>151</v>
      </c>
      <c r="G2" s="445"/>
      <c r="H2" s="444" t="s">
        <v>171</v>
      </c>
      <c r="I2" s="446"/>
      <c r="J2" s="447" t="s">
        <v>8</v>
      </c>
      <c r="K2" s="448"/>
      <c r="L2" s="449"/>
      <c r="M2" s="449"/>
    </row>
    <row r="3" spans="1:13" s="396" customFormat="1" ht="16" x14ac:dyDescent="0.5">
      <c r="A3" s="450"/>
      <c r="B3" s="451" t="s">
        <v>172</v>
      </c>
      <c r="C3" s="451" t="s">
        <v>173</v>
      </c>
      <c r="D3" s="451" t="s">
        <v>172</v>
      </c>
      <c r="E3" s="451" t="s">
        <v>173</v>
      </c>
      <c r="F3" s="451" t="s">
        <v>172</v>
      </c>
      <c r="G3" s="451" t="s">
        <v>173</v>
      </c>
      <c r="H3" s="451" t="s">
        <v>172</v>
      </c>
      <c r="I3" s="451" t="s">
        <v>173</v>
      </c>
      <c r="J3" s="452" t="s">
        <v>172</v>
      </c>
      <c r="K3" s="451" t="s">
        <v>172</v>
      </c>
      <c r="L3" s="371"/>
      <c r="M3" s="453"/>
    </row>
    <row r="4" spans="1:13" s="396" customFormat="1" ht="16.5" customHeight="1" x14ac:dyDescent="0.3">
      <c r="A4" s="393" t="s">
        <v>156</v>
      </c>
      <c r="B4" s="395">
        <v>1914</v>
      </c>
      <c r="C4" s="395">
        <v>2269</v>
      </c>
      <c r="D4" s="395">
        <v>162</v>
      </c>
      <c r="E4" s="395">
        <v>256</v>
      </c>
      <c r="F4" s="395">
        <v>766</v>
      </c>
      <c r="G4" s="395">
        <v>906</v>
      </c>
      <c r="H4" s="395">
        <v>824</v>
      </c>
      <c r="I4" s="395">
        <v>905</v>
      </c>
      <c r="J4" s="395">
        <v>162</v>
      </c>
      <c r="K4" s="395">
        <v>202</v>
      </c>
      <c r="L4" s="454"/>
      <c r="M4" s="455"/>
    </row>
    <row r="5" spans="1:13" s="396" customFormat="1" ht="33" customHeight="1" x14ac:dyDescent="0.3">
      <c r="A5" s="275" t="s">
        <v>95</v>
      </c>
      <c r="B5" s="397">
        <f>IF(SUM(B6,B7)=0,"-",SUM(B6,B7))</f>
        <v>183</v>
      </c>
      <c r="C5" s="397" t="str">
        <f t="shared" ref="C5:K5" si="0">IF(SUM(C6,C7)=0,"-",SUM(C6,C7))</f>
        <v>-</v>
      </c>
      <c r="D5" s="397">
        <f t="shared" si="0"/>
        <v>39</v>
      </c>
      <c r="E5" s="397" t="str">
        <f t="shared" si="0"/>
        <v>-</v>
      </c>
      <c r="F5" s="397">
        <f t="shared" si="0"/>
        <v>73</v>
      </c>
      <c r="G5" s="397" t="str">
        <f t="shared" si="0"/>
        <v>-</v>
      </c>
      <c r="H5" s="397">
        <f t="shared" si="0"/>
        <v>71</v>
      </c>
      <c r="I5" s="397" t="str">
        <f t="shared" si="0"/>
        <v>-</v>
      </c>
      <c r="J5" s="397" t="str">
        <f t="shared" si="0"/>
        <v>-</v>
      </c>
      <c r="K5" s="397" t="str">
        <f t="shared" si="0"/>
        <v>-</v>
      </c>
      <c r="L5" s="422"/>
      <c r="M5" s="422"/>
    </row>
    <row r="6" spans="1:13" ht="16.5" customHeight="1" x14ac:dyDescent="0.5">
      <c r="A6" s="398" t="s">
        <v>96</v>
      </c>
      <c r="B6" s="456" t="str">
        <f>IF(SUM(D6,F6,H6,J6)=0,"-",SUM(D6,F6,H6,J6))</f>
        <v>-</v>
      </c>
      <c r="C6" s="456" t="str">
        <f>IF(SUM(E6,G6,I6,K6)=0,"-",SUM(E6,G6,I6,K6))</f>
        <v>-</v>
      </c>
      <c r="D6" s="406" t="s">
        <v>24</v>
      </c>
      <c r="E6" s="406" t="s">
        <v>24</v>
      </c>
      <c r="F6" s="406" t="s">
        <v>24</v>
      </c>
      <c r="G6" s="406" t="s">
        <v>24</v>
      </c>
      <c r="H6" s="406" t="s">
        <v>24</v>
      </c>
      <c r="I6" s="406" t="s">
        <v>24</v>
      </c>
      <c r="J6" s="406" t="s">
        <v>24</v>
      </c>
      <c r="K6" s="406" t="s">
        <v>24</v>
      </c>
      <c r="L6" s="454"/>
      <c r="M6" s="457"/>
    </row>
    <row r="7" spans="1:13" ht="16.5" customHeight="1" x14ac:dyDescent="0.5">
      <c r="A7" s="399" t="s">
        <v>157</v>
      </c>
      <c r="B7" s="280">
        <v>183</v>
      </c>
      <c r="C7" s="280" t="s">
        <v>27</v>
      </c>
      <c r="D7" s="402">
        <v>39</v>
      </c>
      <c r="E7" s="402" t="s">
        <v>27</v>
      </c>
      <c r="F7" s="402">
        <v>73</v>
      </c>
      <c r="G7" s="402" t="s">
        <v>27</v>
      </c>
      <c r="H7" s="402">
        <v>71</v>
      </c>
      <c r="I7" s="421" t="s">
        <v>27</v>
      </c>
      <c r="J7" s="458" t="s">
        <v>27</v>
      </c>
      <c r="K7" s="459" t="s">
        <v>27</v>
      </c>
      <c r="L7" s="460"/>
      <c r="M7" s="423"/>
    </row>
    <row r="8" spans="1:13" ht="33" customHeight="1" x14ac:dyDescent="0.25">
      <c r="A8" s="275" t="s">
        <v>105</v>
      </c>
      <c r="B8" s="58" t="str">
        <f>B9</f>
        <v>-</v>
      </c>
      <c r="C8" s="58" t="str">
        <f t="shared" ref="C8:K8" si="1">C9</f>
        <v>-</v>
      </c>
      <c r="D8" s="58" t="str">
        <f t="shared" si="1"/>
        <v>-</v>
      </c>
      <c r="E8" s="58" t="str">
        <f t="shared" si="1"/>
        <v>-</v>
      </c>
      <c r="F8" s="58" t="str">
        <f t="shared" si="1"/>
        <v>-</v>
      </c>
      <c r="G8" s="58" t="str">
        <f t="shared" si="1"/>
        <v>-</v>
      </c>
      <c r="H8" s="58" t="str">
        <f t="shared" si="1"/>
        <v>-</v>
      </c>
      <c r="I8" s="58" t="str">
        <f t="shared" si="1"/>
        <v>-</v>
      </c>
      <c r="J8" s="58" t="str">
        <f t="shared" si="1"/>
        <v>-</v>
      </c>
      <c r="K8" s="58" t="str">
        <f t="shared" si="1"/>
        <v>-</v>
      </c>
      <c r="L8" s="422"/>
      <c r="M8" s="461"/>
    </row>
    <row r="9" spans="1:13" ht="16.5" customHeight="1" x14ac:dyDescent="0.5">
      <c r="A9" s="398" t="s">
        <v>106</v>
      </c>
      <c r="B9" s="404" t="str">
        <f>IF(SUM(D9,F9,H9,J9)=0,"-",SUM(D9,F9,H9,J9))</f>
        <v>-</v>
      </c>
      <c r="C9" s="404" t="str">
        <f>IF(SUM(E9,G9,I9,K9)=0,"-",SUM(E9,G9,I9,K9))</f>
        <v>-</v>
      </c>
      <c r="D9" s="406" t="s">
        <v>24</v>
      </c>
      <c r="E9" s="406" t="s">
        <v>24</v>
      </c>
      <c r="F9" s="406" t="s">
        <v>24</v>
      </c>
      <c r="G9" s="406" t="s">
        <v>24</v>
      </c>
      <c r="H9" s="406" t="s">
        <v>24</v>
      </c>
      <c r="I9" s="406" t="s">
        <v>24</v>
      </c>
      <c r="J9" s="406" t="s">
        <v>24</v>
      </c>
      <c r="K9" s="406" t="s">
        <v>24</v>
      </c>
      <c r="L9" s="371"/>
      <c r="M9" s="462"/>
    </row>
    <row r="10" spans="1:13" s="465" customFormat="1" ht="33" customHeight="1" x14ac:dyDescent="0.5">
      <c r="A10" s="407" t="s">
        <v>111</v>
      </c>
      <c r="B10" s="408" t="str">
        <f>B11</f>
        <v>-</v>
      </c>
      <c r="C10" s="408" t="str">
        <f t="shared" ref="C10:K10" si="2">C11</f>
        <v>-</v>
      </c>
      <c r="D10" s="408" t="str">
        <f t="shared" si="2"/>
        <v>-</v>
      </c>
      <c r="E10" s="408" t="str">
        <f t="shared" si="2"/>
        <v>-</v>
      </c>
      <c r="F10" s="408" t="str">
        <f t="shared" si="2"/>
        <v>-</v>
      </c>
      <c r="G10" s="408" t="str">
        <f t="shared" si="2"/>
        <v>-</v>
      </c>
      <c r="H10" s="408" t="str">
        <f t="shared" si="2"/>
        <v>-</v>
      </c>
      <c r="I10" s="408" t="str">
        <f t="shared" si="2"/>
        <v>-</v>
      </c>
      <c r="J10" s="408" t="str">
        <f t="shared" si="2"/>
        <v>-</v>
      </c>
      <c r="K10" s="408" t="str">
        <f t="shared" si="2"/>
        <v>-</v>
      </c>
      <c r="L10" s="463"/>
      <c r="M10" s="464"/>
    </row>
    <row r="11" spans="1:13" ht="16.5" customHeight="1" x14ac:dyDescent="0.5">
      <c r="A11" s="398" t="s">
        <v>42</v>
      </c>
      <c r="B11" s="411" t="str">
        <f>IF(SUM(D11,F11,H11,J11)=0,"-",SUM(D11,F11,H11,J11))</f>
        <v>-</v>
      </c>
      <c r="C11" s="411" t="str">
        <f>IF(SUM(E11,G11,I11,K11)=0,"-",SUM(E11,G11,I11,K11))</f>
        <v>-</v>
      </c>
      <c r="D11" s="413" t="s">
        <v>24</v>
      </c>
      <c r="E11" s="413" t="s">
        <v>24</v>
      </c>
      <c r="F11" s="413" t="s">
        <v>24</v>
      </c>
      <c r="G11" s="413" t="s">
        <v>24</v>
      </c>
      <c r="H11" s="413" t="s">
        <v>24</v>
      </c>
      <c r="I11" s="413" t="s">
        <v>24</v>
      </c>
      <c r="J11" s="413" t="s">
        <v>24</v>
      </c>
      <c r="K11" s="413" t="s">
        <v>24</v>
      </c>
      <c r="L11" s="462"/>
      <c r="M11" s="371"/>
    </row>
    <row r="12" spans="1:13" ht="14.5" x14ac:dyDescent="0.5">
      <c r="A12" s="425" t="s">
        <v>165</v>
      </c>
      <c r="B12" s="373"/>
      <c r="C12" s="373"/>
      <c r="D12" s="373"/>
      <c r="E12" s="373"/>
      <c r="F12" s="373"/>
      <c r="G12" s="373"/>
      <c r="H12" s="373"/>
      <c r="I12" s="373"/>
      <c r="J12" s="371"/>
      <c r="K12" s="371"/>
      <c r="L12" s="371"/>
      <c r="M12" s="371"/>
    </row>
    <row r="13" spans="1:13" ht="14.5" x14ac:dyDescent="0.5">
      <c r="A13" s="425"/>
      <c r="B13" s="373"/>
      <c r="C13" s="373"/>
      <c r="D13" s="373"/>
      <c r="E13" s="373"/>
      <c r="F13" s="373"/>
      <c r="G13" s="373"/>
      <c r="H13" s="373"/>
      <c r="I13" s="373"/>
      <c r="J13" s="371"/>
      <c r="K13" s="371"/>
      <c r="L13" s="371"/>
      <c r="M13" s="371"/>
    </row>
    <row r="14" spans="1:13" ht="14.5" x14ac:dyDescent="0.5">
      <c r="A14" s="434" t="s">
        <v>174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</row>
    <row r="15" spans="1:13" ht="14.5" x14ac:dyDescent="0.5">
      <c r="A15" s="466"/>
      <c r="B15" s="373"/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373"/>
    </row>
  </sheetData>
  <mergeCells count="7">
    <mergeCell ref="L6:M6"/>
    <mergeCell ref="B2:C2"/>
    <mergeCell ref="D2:E2"/>
    <mergeCell ref="F2:G2"/>
    <mergeCell ref="H2:I2"/>
    <mergeCell ref="J2:K2"/>
    <mergeCell ref="L4:M4"/>
  </mergeCells>
  <phoneticPr fontId="4"/>
  <pageMargins left="0.78740157480314965" right="0.78740157480314965" top="0.78740157480314965" bottom="0.78740157480314965" header="0" footer="0"/>
  <pageSetup paperSize="9" scale="90" pageOrder="overThenDown" orientation="landscape" r:id="rId1"/>
  <headerFooter alignWithMargins="0"/>
  <rowBreaks count="6" manualBreakCount="6">
    <brk id="266" min="31096" max="267" man="1"/>
    <brk id="270" min="48384" max="271" man="1"/>
    <brk id="274" min="40140" max="275" man="1"/>
    <brk id="10212" min="273" max="30784" man="1"/>
    <brk id="41700" min="264" max="3956" man="1"/>
    <brk id="58744" min="268" max="2030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24</vt:lpstr>
      <vt:lpstr>25-1</vt:lpstr>
      <vt:lpstr>25-2</vt:lpstr>
      <vt:lpstr>26-1</vt:lpstr>
      <vt:lpstr>26-2</vt:lpstr>
      <vt:lpstr>26-3</vt:lpstr>
      <vt:lpstr>27-1</vt:lpstr>
      <vt:lpstr>27-2</vt:lpstr>
      <vt:lpstr>'24'!Print_Area</vt:lpstr>
      <vt:lpstr>'25-1'!Print_Area</vt:lpstr>
      <vt:lpstr>'25-2'!Print_Area</vt:lpstr>
      <vt:lpstr>'26-1'!Print_Area</vt:lpstr>
      <vt:lpstr>'26-2'!Print_Area</vt:lpstr>
      <vt:lpstr>'26-3'!Print_Area</vt:lpstr>
      <vt:lpstr>'27-1'!Print_Area</vt:lpstr>
      <vt:lpstr>'27-2'!Print_Area</vt:lpstr>
      <vt:lpstr>'24'!Print_Titles</vt:lpstr>
      <vt:lpstr>'25-1'!Print_Titles</vt:lpstr>
      <vt:lpstr>'25-2'!Print_Titles</vt:lpstr>
      <vt:lpstr>'26-1'!Print_Titles</vt:lpstr>
      <vt:lpstr>'26-2'!Print_Titles</vt:lpstr>
      <vt:lpstr>'26-3'!Print_Titles</vt:lpstr>
      <vt:lpstr>'27-1'!Print_Titles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2024-01-04T07:15:59Z</dcterms:created>
  <dcterms:modified xsi:type="dcterms:W3CDTF">2024-01-04T07:17:10Z</dcterms:modified>
</cp:coreProperties>
</file>