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58-1" sheetId="5" r:id="rId2"/>
    <sheet name="58-2" sheetId="6" r:id="rId3"/>
    <sheet name="58-3 " sheetId="7" r:id="rId4"/>
    <sheet name="59" sheetId="8" r:id="rId5"/>
    <sheet name="60" sheetId="9" r:id="rId6"/>
    <sheet name="61-1" sheetId="10" r:id="rId7"/>
    <sheet name="61-2" sheetId="11" r:id="rId8"/>
    <sheet name="61-3" sheetId="12" r:id="rId9"/>
  </sheets>
  <definedNames>
    <definedName name="_xlnm.Print_Area" localSheetId="1">'58-1'!$A$1:$U$16</definedName>
    <definedName name="_xlnm.Print_Area" localSheetId="2">'58-2'!$A$1:$U$16</definedName>
    <definedName name="_xlnm.Print_Area" localSheetId="3">'58-3 '!$A$1:$U$17</definedName>
    <definedName name="_xlnm.Print_Area" localSheetId="4">'59'!$A$1:$U$16</definedName>
    <definedName name="_xlnm.Print_Area" localSheetId="5">'60'!$A$1:$J$20</definedName>
    <definedName name="_xlnm.Print_Area" localSheetId="6">'61-1'!$A$1:$AP$37</definedName>
    <definedName name="_xlnm.Print_Area" localSheetId="7">'61-2'!$A$1:$AK$36</definedName>
    <definedName name="_xlnm.Print_Area" localSheetId="8">'61-3'!$A$1:$P$36</definedName>
    <definedName name="_xlnm.Print_Area" localSheetId="0">'⑳改正案一覧'!$A$1:$G$129</definedName>
    <definedName name="_xlnm.Print_Area">#REF!</definedName>
    <definedName name="_xlnm.Print_Titles" localSheetId="6">'61-1'!$A:$A,'61-1'!$1:$5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'58-1'!$A$1:$U$14</definedName>
    <definedName name="Z_293DF52C_1200_42BF_A78D_BB2AAB878329_.wvu.PrintArea" localSheetId="2" hidden="1">'58-2'!$A$1:$U$14</definedName>
    <definedName name="Z_293DF52C_1200_42BF_A78D_BB2AAB878329_.wvu.PrintArea" localSheetId="3" hidden="1">'58-3 '!$A$1:$U$13</definedName>
    <definedName name="Z_293DF52C_1200_42BF_A78D_BB2AAB878329_.wvu.PrintArea" localSheetId="4" hidden="1">'59'!$A$1:$U$14</definedName>
    <definedName name="Z_293DF52C_1200_42BF_A78D_BB2AAB878329_.wvu.PrintArea" localSheetId="5" hidden="1">'60'!$A$1:$J$16</definedName>
    <definedName name="Z_293DF52C_1200_42BF_A78D_BB2AAB878329_.wvu.PrintArea" localSheetId="6" hidden="1">'61-1'!$A$1:$BA$33</definedName>
    <definedName name="Z_293DF52C_1200_42BF_A78D_BB2AAB878329_.wvu.PrintArea" localSheetId="7" hidden="1">'61-2'!$A$1:$AY$33</definedName>
    <definedName name="Z_293DF52C_1200_42BF_A78D_BB2AAB878329_.wvu.PrintArea" localSheetId="8" hidden="1">'61-3'!$A$1:$AQ$9</definedName>
    <definedName name="Z_293DF52C_1200_42BF_A78D_BB2AAB878329_.wvu.PrintArea" localSheetId="0" hidden="1">'⑳改正案一覧'!$A$1:$G$129</definedName>
    <definedName name="Z_293DF52C_1200_42BF_A78D_BB2AAB878329_.wvu.PrintTitles" localSheetId="6" hidden="1">'61-1'!$A:$A,'61-1'!$1:$5</definedName>
    <definedName name="Z_293DF52C_1200_42BF_A78D_BB2AAB878329_.wvu.PrintTitles" localSheetId="0" hidden="1">'⑳改正案一覧'!$3:$5</definedName>
    <definedName name="Z_56D0106B_CB90_4499_A8AC_183481DC4CD8_.wvu.PrintArea" localSheetId="1" hidden="1">'58-1'!$A$1:$U$14</definedName>
    <definedName name="Z_56D0106B_CB90_4499_A8AC_183481DC4CD8_.wvu.PrintArea" localSheetId="2" hidden="1">'58-2'!$A$1:$U$14</definedName>
    <definedName name="Z_56D0106B_CB90_4499_A8AC_183481DC4CD8_.wvu.PrintArea" localSheetId="3" hidden="1">'58-3 '!$A$1:$U$13</definedName>
    <definedName name="Z_56D0106B_CB90_4499_A8AC_183481DC4CD8_.wvu.PrintArea" localSheetId="4" hidden="1">'59'!$A$1:$U$14</definedName>
    <definedName name="Z_56D0106B_CB90_4499_A8AC_183481DC4CD8_.wvu.PrintArea" localSheetId="5" hidden="1">'60'!$A$1:$J$16</definedName>
    <definedName name="Z_56D0106B_CB90_4499_A8AC_183481DC4CD8_.wvu.PrintArea" localSheetId="6" hidden="1">'61-1'!$A$1:$BA$33</definedName>
    <definedName name="Z_56D0106B_CB90_4499_A8AC_183481DC4CD8_.wvu.PrintArea" localSheetId="7" hidden="1">'61-2'!$A$1:$AY$33</definedName>
    <definedName name="Z_56D0106B_CB90_4499_A8AC_183481DC4CD8_.wvu.PrintArea" localSheetId="8" hidden="1">'61-3'!$A$1:$AQ$9</definedName>
    <definedName name="Z_56D0106B_CB90_4499_A8AC_183481DC4CD8_.wvu.PrintArea" localSheetId="0" hidden="1">'⑳改正案一覧'!$A$1:$G$129</definedName>
    <definedName name="Z_56D0106B_CB90_4499_A8AC_183481DC4CD8_.wvu.PrintTitles" localSheetId="6" hidden="1">'61-1'!$A:$A,'61-1'!$1:$5</definedName>
    <definedName name="Z_56D0106B_CB90_4499_A8AC_183481DC4CD8_.wvu.PrintTitles" localSheetId="0" hidden="1">'⑳改正案一覧'!$3:$5</definedName>
    <definedName name="Z_81642AB8_0225_4BC4_B7AE_9E8C6C06FBF4_.wvu.PrintArea" localSheetId="1" hidden="1">'58-1'!$A$1:$U$14</definedName>
    <definedName name="Z_81642AB8_0225_4BC4_B7AE_9E8C6C06FBF4_.wvu.PrintArea" localSheetId="2" hidden="1">'58-2'!$A$1:$U$14</definedName>
    <definedName name="Z_81642AB8_0225_4BC4_B7AE_9E8C6C06FBF4_.wvu.PrintArea" localSheetId="3" hidden="1">'58-3 '!$A$1:$U$13</definedName>
    <definedName name="Z_81642AB8_0225_4BC4_B7AE_9E8C6C06FBF4_.wvu.PrintArea" localSheetId="4" hidden="1">'59'!$A$1:$U$14</definedName>
    <definedName name="Z_81642AB8_0225_4BC4_B7AE_9E8C6C06FBF4_.wvu.PrintArea" localSheetId="5" hidden="1">'60'!$A$1:$J$16</definedName>
    <definedName name="Z_81642AB8_0225_4BC4_B7AE_9E8C6C06FBF4_.wvu.PrintArea" localSheetId="6" hidden="1">'61-1'!$A$1:$BA$33</definedName>
    <definedName name="Z_81642AB8_0225_4BC4_B7AE_9E8C6C06FBF4_.wvu.PrintArea" localSheetId="7" hidden="1">'61-2'!$A$1:$AY$33</definedName>
    <definedName name="Z_81642AB8_0225_4BC4_B7AE_9E8C6C06FBF4_.wvu.PrintArea" localSheetId="8" hidden="1">'61-3'!$A$1:$AQ$9</definedName>
    <definedName name="Z_81642AB8_0225_4BC4_B7AE_9E8C6C06FBF4_.wvu.PrintArea" localSheetId="0" hidden="1">'⑳改正案一覧'!$A$1:$G$129</definedName>
    <definedName name="Z_81642AB8_0225_4BC4_B7AE_9E8C6C06FBF4_.wvu.PrintTitles" localSheetId="6" hidden="1">'61-1'!$A:$A,'61-1'!$1:$5</definedName>
    <definedName name="Z_81642AB8_0225_4BC4_B7AE_9E8C6C06FBF4_.wvu.PrintTitles" localSheetId="0" hidden="1">'⑳改正案一覧'!$3:$5</definedName>
    <definedName name="橋本">#REF!</definedName>
  </definedNames>
  <calcPr calcId="145621"/>
  <customWorkbookViews>
    <customWorkbookView name="212176 - 個人用ビュー" guid="{81642AB8-0225-4BC4-B7AE-9E8C6C06FBF4}" personalView="1" maximized="1" xWindow="1" yWindow="1" windowWidth="1020" windowHeight="549" tabRatio="949" activeSheetId="13"/>
    <customWorkbookView name="046029 - 個人用ビュー" guid="{293DF52C-1200-42BF-A78D-BB2AAB878329}" personalView="1" maximized="1" windowWidth="1276" windowHeight="800" tabRatio="949" activeSheetId="2"/>
    <customWorkbookView name="053894 - 個人用ビュー" guid="{56D0106B-CB90-4499-A8AC-183481DC4CD8}" personalView="1" xWindow="3" yWindow="29" windowWidth="981" windowHeight="445" tabRatio="949" activeSheetId="10" showComments="commIndAndComment"/>
  </customWorkbookViews>
</workbook>
</file>

<file path=xl/sharedStrings.xml><?xml version="1.0" encoding="utf-8"?>
<sst xmlns:r="http://schemas.openxmlformats.org/officeDocument/2006/relationships" xmlns="http://schemas.openxmlformats.org/spreadsheetml/2006/main" count="350" uniqueCount="350">
  <si>
    <t>２級</t>
  </si>
  <si>
    <t>保健所活動</t>
    <rPh sb="0" eb="3">
      <t>ホケンショ</t>
    </rPh>
    <rPh sb="3" eb="5">
      <t>カツドウ</t>
    </rPh>
    <phoneticPr fontId="3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</si>
  <si>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</si>
  <si>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</si>
  <si>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2"/>
  </si>
  <si>
    <t>区　　分</t>
    <rPh sb="0" eb="1">
      <t>ク</t>
    </rPh>
    <rPh sb="3" eb="4">
      <t>ブン</t>
    </rPh>
    <phoneticPr fontId="32"/>
  </si>
  <si>
    <t>第６１－３表　精神保健事業（普及啓発等）</t>
    <rPh sb="5" eb="6">
      <t>ヒョウ</t>
    </rPh>
    <rPh sb="14" eb="16">
      <t>フキュウ</t>
    </rPh>
    <rPh sb="16" eb="18">
      <t>ケイハツ</t>
    </rPh>
    <rPh sb="18" eb="19">
      <t>トウ</t>
    </rPh>
    <phoneticPr fontId="32"/>
  </si>
  <si>
    <t>人口動態</t>
    <rPh sb="0" eb="2">
      <t>ジンコウ</t>
    </rPh>
    <rPh sb="2" eb="4">
      <t>ドウタイ</t>
    </rPh>
    <phoneticPr fontId="3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</si>
  <si>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2"/>
  </si>
  <si>
    <t>（母子・乳幼児医療）</t>
    <rPh sb="1" eb="3">
      <t>ボシ</t>
    </rPh>
    <rPh sb="4" eb="7">
      <t>ニュウヨウジ</t>
    </rPh>
    <rPh sb="7" eb="9">
      <t>イリョウ</t>
    </rPh>
    <phoneticPr fontId="3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</si>
  <si>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2"/>
  </si>
  <si>
    <t>1章</t>
    <rPh sb="1" eb="2">
      <t>ショウ</t>
    </rPh>
    <phoneticPr fontId="32"/>
  </si>
  <si>
    <t>医療</t>
    <rPh sb="0" eb="2">
      <t>イリョウ</t>
    </rPh>
    <phoneticPr fontId="32"/>
  </si>
  <si>
    <t>表　　　　　　題</t>
    <rPh sb="0" eb="1">
      <t>オモテ</t>
    </rPh>
    <rPh sb="7" eb="8">
      <t>ダイ</t>
    </rPh>
    <phoneticPr fontId="3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</si>
  <si>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2"/>
  </si>
  <si>
    <t>アルコール使用</t>
    <rPh sb="5" eb="7">
      <t>シヨウ</t>
    </rPh>
    <phoneticPr fontId="32"/>
  </si>
  <si>
    <t>改正案※</t>
    <rPh sb="0" eb="2">
      <t>カイセイ</t>
    </rPh>
    <rPh sb="2" eb="3">
      <t>アン</t>
    </rPh>
    <phoneticPr fontId="32"/>
  </si>
  <si>
    <t>14～1</t>
    <phoneticPr fontId="3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</si>
  <si>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2"/>
  </si>
  <si>
    <t>人口</t>
    <rPh sb="0" eb="2">
      <t>ジンコウ</t>
    </rPh>
    <phoneticPr fontId="3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</si>
  <si>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2"/>
  </si>
  <si>
    <t>○</t>
    <phoneticPr fontId="3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</si>
  <si>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</si>
  <si>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2"/>
  </si>
  <si>
    <t>道南</t>
    <rPh sb="0" eb="2">
      <t>ドウナン</t>
    </rPh>
    <phoneticPr fontId="32"/>
  </si>
  <si>
    <t>（未熟児・結核）</t>
    <rPh sb="1" eb="4">
      <t>ミジュクジ</t>
    </rPh>
    <rPh sb="5" eb="7">
      <t>ケッカク</t>
    </rPh>
    <phoneticPr fontId="32"/>
  </si>
  <si>
    <t>空知</t>
    <rPh sb="0" eb="2">
      <t>ソラチ</t>
    </rPh>
    <phoneticPr fontId="3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</si>
  <si>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2"/>
  </si>
  <si>
    <t>人</t>
    <rPh sb="0" eb="1">
      <t>ヒト</t>
    </rPh>
    <phoneticPr fontId="3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</si>
  <si>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2"/>
  </si>
  <si>
    <t>社会復帰</t>
    <rPh sb="0" eb="2">
      <t>シャカイ</t>
    </rPh>
    <rPh sb="2" eb="4">
      <t>フッキ</t>
    </rPh>
    <phoneticPr fontId="3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</si>
  <si>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</si>
  <si>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</si>
  <si>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</si>
  <si>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口</t>
    <rPh sb="0" eb="1">
      <t>クチ</t>
    </rPh>
    <phoneticPr fontId="32"/>
  </si>
  <si>
    <t>薬</t>
    <rPh sb="0" eb="1">
      <t>ヤク</t>
    </rPh>
    <phoneticPr fontId="3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</si>
  <si>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</si>
  <si>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2"/>
  </si>
  <si>
    <t>の</t>
    <phoneticPr fontId="32"/>
  </si>
  <si>
    <t>その他</t>
    <rPh sb="2" eb="3">
      <t>タ</t>
    </rPh>
    <phoneticPr fontId="32"/>
  </si>
  <si>
    <t>Ｆ４</t>
    <phoneticPr fontId="3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</si>
  <si>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2"/>
  </si>
  <si>
    <t>措置入院</t>
    <rPh sb="0" eb="2">
      <t>ソチ</t>
    </rPh>
    <rPh sb="2" eb="4">
      <t>ニュウイン</t>
    </rPh>
    <phoneticPr fontId="33"/>
  </si>
  <si>
    <t>日胆</t>
    <rPh sb="0" eb="1">
      <t>ヒ</t>
    </rPh>
    <rPh sb="1" eb="2">
      <t>タン</t>
    </rPh>
    <phoneticPr fontId="32"/>
  </si>
  <si>
    <t>14～2</t>
    <phoneticPr fontId="32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</si>
  <si>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34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</si>
  <si>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</si>
  <si>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2"/>
  </si>
  <si>
    <t>動</t>
    <rPh sb="0" eb="1">
      <t>ドウ</t>
    </rPh>
    <phoneticPr fontId="3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</si>
  <si>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</si>
  <si>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</si>
  <si>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</si>
  <si>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</si>
  <si>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第５８－１表　保健所把握精神障害者数（入院病類別）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ニュウイン</t>
    </rPh>
    <rPh sb="21" eb="22">
      <t>ビョウ</t>
    </rPh>
    <rPh sb="22" eb="23">
      <t>ルイ</t>
    </rPh>
    <rPh sb="23" eb="24">
      <t>ベツ</t>
    </rPh>
    <phoneticPr fontId="3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</si>
  <si>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</si>
  <si>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2"/>
  </si>
  <si>
    <t>向</t>
    <rPh sb="0" eb="1">
      <t>ム</t>
    </rPh>
    <phoneticPr fontId="32"/>
  </si>
  <si>
    <t>新規交付数</t>
    <phoneticPr fontId="3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</si>
  <si>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2"/>
  </si>
  <si>
    <t>職親事業</t>
    <phoneticPr fontId="32"/>
  </si>
  <si>
    <t>神経症性障害</t>
    <rPh sb="0" eb="3">
      <t>シンケイショウ</t>
    </rPh>
    <rPh sb="3" eb="4">
      <t>セイ</t>
    </rPh>
    <rPh sb="4" eb="6">
      <t>ショウガイ</t>
    </rPh>
    <phoneticPr fontId="3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</si>
  <si>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</si>
  <si>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2"/>
  </si>
  <si>
    <t>アルコール</t>
    <phoneticPr fontId="32"/>
  </si>
  <si>
    <t>（老人医療給付特別対策）</t>
    <rPh sb="1" eb="3">
      <t>ロウジン</t>
    </rPh>
    <rPh sb="7" eb="9">
      <t>トクベツ</t>
    </rPh>
    <rPh sb="9" eb="11">
      <t>タイサク</t>
    </rPh>
    <phoneticPr fontId="3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</si>
  <si>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</si>
  <si>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2"/>
  </si>
  <si>
    <t>自殺者の遺族</t>
    <rPh sb="0" eb="3">
      <t>ジサツシャ</t>
    </rPh>
    <rPh sb="4" eb="6">
      <t>イゾク</t>
    </rPh>
    <phoneticPr fontId="32"/>
  </si>
  <si>
    <t>2章</t>
    <rPh sb="1" eb="2">
      <t>ショウ</t>
    </rPh>
    <phoneticPr fontId="32"/>
  </si>
  <si>
    <t>12～1</t>
    <phoneticPr fontId="32"/>
  </si>
  <si>
    <t>うつ病に関する教室等（再掲）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32"/>
  </si>
  <si>
    <t>委託事業者数</t>
    <rPh sb="0" eb="2">
      <t>イタク</t>
    </rPh>
    <rPh sb="2" eb="4">
      <t>ジギョウ</t>
    </rPh>
    <rPh sb="4" eb="5">
      <t>モノ</t>
    </rPh>
    <rPh sb="5" eb="6">
      <t>スウ</t>
    </rPh>
    <phoneticPr fontId="32"/>
  </si>
  <si>
    <t>気分（感情）障害</t>
    <rPh sb="0" eb="2">
      <t>キブン</t>
    </rPh>
    <rPh sb="3" eb="5">
      <t>カンジョウ</t>
    </rPh>
    <rPh sb="6" eb="8">
      <t>ショウガイ</t>
    </rPh>
    <phoneticPr fontId="32"/>
  </si>
  <si>
    <t>道北</t>
    <rPh sb="0" eb="2">
      <t>ドウホク</t>
    </rPh>
    <phoneticPr fontId="3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</si>
  <si>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</si>
  <si>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2"/>
  </si>
  <si>
    <t>12～2</t>
    <phoneticPr fontId="3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</si>
  <si>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2"/>
  </si>
  <si>
    <t>12～3</t>
    <phoneticPr fontId="32"/>
  </si>
  <si>
    <t>（「栄養士」の項目）</t>
    <rPh sb="2" eb="5">
      <t>エイヨウシ</t>
    </rPh>
    <rPh sb="7" eb="9">
      <t>コウモク</t>
    </rPh>
    <phoneticPr fontId="3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</si>
  <si>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2"/>
  </si>
  <si>
    <t>精神保健事業</t>
    <rPh sb="0" eb="2">
      <t>セイシン</t>
    </rPh>
    <rPh sb="2" eb="4">
      <t>ホケン</t>
    </rPh>
    <rPh sb="4" eb="6">
      <t>ジギョウ</t>
    </rPh>
    <phoneticPr fontId="3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</si>
  <si>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2"/>
  </si>
  <si>
    <t>心理的発達の障害</t>
    <rPh sb="0" eb="3">
      <t>シンリテキ</t>
    </rPh>
    <rPh sb="3" eb="5">
      <t>ハッタツ</t>
    </rPh>
    <rPh sb="6" eb="8">
      <t>ショウガイ</t>
    </rPh>
    <phoneticPr fontId="3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</si>
  <si>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2"/>
  </si>
  <si>
    <t>歯科保健</t>
    <rPh sb="0" eb="2">
      <t>シカ</t>
    </rPh>
    <rPh sb="2" eb="4">
      <t>ホケン</t>
    </rPh>
    <phoneticPr fontId="32"/>
  </si>
  <si>
    <t>14～3</t>
    <phoneticPr fontId="32"/>
  </si>
  <si>
    <t>予</t>
    <rPh sb="0" eb="1">
      <t>ヨ</t>
    </rPh>
    <phoneticPr fontId="32"/>
  </si>
  <si>
    <t>ギャンブル</t>
    <phoneticPr fontId="3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</si>
  <si>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2"/>
  </si>
  <si>
    <t>母子保健</t>
    <rPh sb="0" eb="2">
      <t>ボシ</t>
    </rPh>
    <rPh sb="2" eb="4">
      <t>ホケン</t>
    </rPh>
    <phoneticPr fontId="32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</si>
  <si>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32"/>
  </si>
  <si>
    <t>オホーツク</t>
    <phoneticPr fontId="3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</si>
  <si>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2"/>
  </si>
  <si>
    <t>エクセル</t>
  </si>
  <si>
    <t>保</t>
    <rPh sb="0" eb="1">
      <t>ホ</t>
    </rPh>
    <phoneticPr fontId="32"/>
  </si>
  <si>
    <t>南渡島
第2次保健医療福祉圏</t>
    <rPh sb="0" eb="1">
      <t>ミナミ</t>
    </rPh>
    <rPh sb="1" eb="2">
      <t>ワタリ</t>
    </rPh>
    <rPh sb="2" eb="3">
      <t>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</si>
  <si>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2"/>
  </si>
  <si>
    <t>デイ・ケア</t>
    <phoneticPr fontId="3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</si>
  <si>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</si>
  <si>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第６１－２表　精神保健事業（電話相談等）</t>
    <rPh sb="5" eb="6">
      <t>ヒョウ</t>
    </rPh>
    <rPh sb="14" eb="16">
      <t>デンワ</t>
    </rPh>
    <rPh sb="16" eb="18">
      <t>ソウダン</t>
    </rPh>
    <rPh sb="18" eb="19">
      <t>トウ</t>
    </rPh>
    <phoneticPr fontId="32"/>
  </si>
  <si>
    <t>健</t>
    <rPh sb="0" eb="1">
      <t>ケン</t>
    </rPh>
    <phoneticPr fontId="3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</si>
  <si>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2"/>
  </si>
  <si>
    <t>全道</t>
    <rPh sb="0" eb="1">
      <t>ゼン</t>
    </rPh>
    <rPh sb="1" eb="2">
      <t>ミチ</t>
    </rPh>
    <phoneticPr fontId="3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</si>
  <si>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2"/>
  </si>
  <si>
    <t>防</t>
    <rPh sb="0" eb="1">
      <t>ボウ</t>
    </rPh>
    <phoneticPr fontId="32"/>
  </si>
  <si>
    <t>実人員</t>
    <rPh sb="0" eb="3">
      <t>ジツジンイン</t>
    </rPh>
    <phoneticPr fontId="32"/>
  </si>
  <si>
    <t>小計</t>
    <rPh sb="0" eb="2">
      <t>ショウケイ</t>
    </rPh>
    <phoneticPr fontId="33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</si>
  <si>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2"/>
  </si>
  <si>
    <t>栄養改善</t>
    <rPh sb="0" eb="2">
      <t>エイヨウ</t>
    </rPh>
    <rPh sb="2" eb="4">
      <t>カイゼン</t>
    </rPh>
    <phoneticPr fontId="32"/>
  </si>
  <si>
    <t>27～1</t>
    <phoneticPr fontId="3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</si>
  <si>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2"/>
  </si>
  <si>
    <t>○</t>
  </si>
  <si>
    <t>27～2</t>
    <phoneticPr fontId="32"/>
  </si>
  <si>
    <t>結核</t>
    <rPh sb="0" eb="2">
      <t>ケッカク</t>
    </rPh>
    <phoneticPr fontId="32"/>
  </si>
  <si>
    <t>成人保健</t>
    <rPh sb="0" eb="2">
      <t>セイジン</t>
    </rPh>
    <rPh sb="2" eb="4">
      <t>ホケン</t>
    </rPh>
    <phoneticPr fontId="32"/>
  </si>
  <si>
    <t>28～1</t>
    <phoneticPr fontId="32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</si>
  <si>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2"/>
  </si>
  <si>
    <t>（マル初）</t>
    <rPh sb="3" eb="4">
      <t>ショ</t>
    </rPh>
    <phoneticPr fontId="3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</si>
  <si>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2"/>
  </si>
  <si>
    <t>電子メールによる相談</t>
    <rPh sb="0" eb="2">
      <t>デンシ</t>
    </rPh>
    <rPh sb="8" eb="10">
      <t>ソウダン</t>
    </rPh>
    <phoneticPr fontId="32"/>
  </si>
  <si>
    <t>率　　　　人口千対</t>
    <rPh sb="0" eb="1">
      <t>リツ</t>
    </rPh>
    <rPh sb="5" eb="7">
      <t>ジンコウ</t>
    </rPh>
    <rPh sb="7" eb="8">
      <t>セン</t>
    </rPh>
    <rPh sb="8" eb="9">
      <t>タイ</t>
    </rPh>
    <phoneticPr fontId="32"/>
  </si>
  <si>
    <t>3章</t>
    <rPh sb="1" eb="2">
      <t>ショウ</t>
    </rPh>
    <phoneticPr fontId="32"/>
  </si>
  <si>
    <t>（上記以外の項目）</t>
    <rPh sb="1" eb="3">
      <t>ジョウキ</t>
    </rPh>
    <rPh sb="3" eb="5">
      <t>イガイ</t>
    </rPh>
    <rPh sb="6" eb="8">
      <t>コウモク</t>
    </rPh>
    <phoneticPr fontId="32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</si>
  <si>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</si>
  <si>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2"/>
  </si>
  <si>
    <t>29～1</t>
    <phoneticPr fontId="32"/>
  </si>
  <si>
    <t>食品衛生（施設数）</t>
    <rPh sb="0" eb="2">
      <t>ショクヒン</t>
    </rPh>
    <rPh sb="2" eb="4">
      <t>エイセイ</t>
    </rPh>
    <rPh sb="5" eb="8">
      <t>シセツスウ</t>
    </rPh>
    <phoneticPr fontId="3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</si>
  <si>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</si>
  <si>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2"/>
  </si>
  <si>
    <t>29～2</t>
    <phoneticPr fontId="3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</si>
  <si>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</si>
  <si>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2"/>
  </si>
  <si>
    <t>エクセル</t>
    <phoneticPr fontId="32"/>
  </si>
  <si>
    <t>結核予防（ＢＣＧ）</t>
    <rPh sb="0" eb="2">
      <t>ケッカク</t>
    </rPh>
    <rPh sb="2" eb="4">
      <t>ヨボウ</t>
    </rPh>
    <phoneticPr fontId="3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</si>
  <si>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2"/>
  </si>
  <si>
    <t>北斗市</t>
    <rPh sb="0" eb="3">
      <t>ホクトシ</t>
    </rPh>
    <phoneticPr fontId="3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</si>
  <si>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</si>
  <si>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2"/>
  </si>
  <si>
    <t>感染症</t>
    <rPh sb="0" eb="3">
      <t>カンセンショウ</t>
    </rPh>
    <phoneticPr fontId="32"/>
  </si>
  <si>
    <t>34～1</t>
    <phoneticPr fontId="3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</si>
  <si>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2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</si>
  <si>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ナド</t>
    </rPh>
    <phoneticPr fontId="32"/>
  </si>
  <si>
    <t>34～2</t>
    <phoneticPr fontId="32"/>
  </si>
  <si>
    <t>感染症患者数</t>
    <rPh sb="0" eb="3">
      <t>カンセンショウ</t>
    </rPh>
    <rPh sb="3" eb="6">
      <t>カンジャスウ</t>
    </rPh>
    <phoneticPr fontId="32"/>
  </si>
  <si>
    <t>ひきこもり</t>
    <phoneticPr fontId="32"/>
  </si>
  <si>
    <t>注1　「率　人口千対」は、平成27年12月末現在住民基本台帳人口を用いた。</t>
    <rPh sb="0" eb="1">
      <t>チュウ</t>
    </rPh>
    <rPh sb="4" eb="5">
      <t>リツ</t>
    </rPh>
    <rPh sb="6" eb="8">
      <t>ジンコウ</t>
    </rPh>
    <rPh sb="8" eb="9">
      <t>セン</t>
    </rPh>
    <rPh sb="9" eb="10">
      <t>タイ</t>
    </rPh>
    <rPh sb="13" eb="15">
      <t>ヘイセイ</t>
    </rPh>
    <rPh sb="17" eb="18">
      <t>ネン</t>
    </rPh>
    <rPh sb="20" eb="22">
      <t>ガツマツ</t>
    </rPh>
    <rPh sb="22" eb="24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3" eb="34">
      <t>モチ</t>
    </rPh>
    <phoneticPr fontId="34"/>
  </si>
  <si>
    <t>エキノコックス症検診数</t>
    <rPh sb="7" eb="8">
      <t>ショウ</t>
    </rPh>
    <rPh sb="8" eb="10">
      <t>ケンシン</t>
    </rPh>
    <rPh sb="10" eb="11">
      <t>スウ</t>
    </rPh>
    <phoneticPr fontId="32"/>
  </si>
  <si>
    <t>長万部町</t>
    <rPh sb="0" eb="4">
      <t>オシャマンベチョウ</t>
    </rPh>
    <phoneticPr fontId="3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</si>
  <si>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</si>
  <si>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</si>
  <si>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2"/>
  </si>
  <si>
    <t>十勝</t>
    <rPh sb="0" eb="2">
      <t>トカチ</t>
    </rPh>
    <phoneticPr fontId="32"/>
  </si>
  <si>
    <t>木古内町</t>
    <rPh sb="0" eb="4">
      <t>キコナイチョウ</t>
    </rPh>
    <phoneticPr fontId="3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</si>
  <si>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</si>
  <si>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2"/>
  </si>
  <si>
    <t>医療給付</t>
    <rPh sb="0" eb="2">
      <t>イリョウ</t>
    </rPh>
    <rPh sb="2" eb="4">
      <t>キュウフ</t>
    </rPh>
    <phoneticPr fontId="32"/>
  </si>
  <si>
    <t>狂犬病</t>
    <rPh sb="0" eb="3">
      <t>キョウケンビョウ</t>
    </rPh>
    <phoneticPr fontId="32"/>
  </si>
  <si>
    <t>医療給付事業</t>
    <rPh sb="0" eb="2">
      <t>イリョウ</t>
    </rPh>
    <rPh sb="2" eb="4">
      <t>キュウフ</t>
    </rPh>
    <rPh sb="4" eb="6">
      <t>ジギョウ</t>
    </rPh>
    <phoneticPr fontId="3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</si>
  <si>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2"/>
  </si>
  <si>
    <t>（老人医療給付）</t>
    <rPh sb="1" eb="3">
      <t>ロウジン</t>
    </rPh>
    <rPh sb="3" eb="5">
      <t>イリョウ</t>
    </rPh>
    <rPh sb="5" eb="7">
      <t>キュウフ</t>
    </rPh>
    <phoneticPr fontId="32"/>
  </si>
  <si>
    <t>（重度等医療）</t>
    <rPh sb="1" eb="3">
      <t>ジュウド</t>
    </rPh>
    <rPh sb="3" eb="4">
      <t>ナド</t>
    </rPh>
    <rPh sb="4" eb="6">
      <t>イリョウ</t>
    </rPh>
    <phoneticPr fontId="3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</si>
  <si>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2"/>
  </si>
  <si>
    <t>乙部町</t>
    <rPh sb="0" eb="3">
      <t>オトベチョウ</t>
    </rPh>
    <phoneticPr fontId="32"/>
  </si>
  <si>
    <t>（育成医療）</t>
    <rPh sb="1" eb="3">
      <t>イクセイ</t>
    </rPh>
    <rPh sb="3" eb="5">
      <t>イリョウ</t>
    </rPh>
    <phoneticPr fontId="32"/>
  </si>
  <si>
    <t>（小児慢性）</t>
    <rPh sb="1" eb="3">
      <t>ショウニ</t>
    </rPh>
    <rPh sb="3" eb="5">
      <t>マンセイ</t>
    </rPh>
    <phoneticPr fontId="32"/>
  </si>
  <si>
    <t>釧根</t>
    <rPh sb="0" eb="1">
      <t>セン</t>
    </rPh>
    <rPh sb="1" eb="2">
      <t>ネ</t>
    </rPh>
    <phoneticPr fontId="3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</si>
  <si>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2"/>
  </si>
  <si>
    <t>Ｆ１５</t>
    <phoneticPr fontId="3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</si>
  <si>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2"/>
  </si>
  <si>
    <t>せたな町</t>
    <rPh sb="3" eb="4">
      <t>チョウ</t>
    </rPh>
    <phoneticPr fontId="3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</si>
  <si>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</si>
  <si>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</si>
  <si>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</si>
  <si>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2"/>
  </si>
  <si>
    <t>高次脳機能障害（※１）</t>
    <rPh sb="0" eb="2">
      <t>コウジ</t>
    </rPh>
    <rPh sb="2" eb="3">
      <t>ノウ</t>
    </rPh>
    <rPh sb="3" eb="5">
      <t>キノウ</t>
    </rPh>
    <rPh sb="5" eb="7">
      <t>ショウガイ</t>
    </rPh>
    <phoneticPr fontId="3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</si>
  <si>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</si>
  <si>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</si>
  <si>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</si>
  <si>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</si>
  <si>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2"/>
  </si>
  <si>
    <t>全道</t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</si>
  <si>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</si>
  <si>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</si>
  <si>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50～54</t>
    <phoneticPr fontId="3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</si>
  <si>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2"/>
  </si>
  <si>
    <t>特定疾患</t>
    <rPh sb="0" eb="2">
      <t>トクテイ</t>
    </rPh>
    <rPh sb="2" eb="4">
      <t>シッカン</t>
    </rPh>
    <phoneticPr fontId="3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</si>
  <si>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2"/>
  </si>
  <si>
    <t>Ｆ８</t>
    <phoneticPr fontId="32"/>
  </si>
  <si>
    <t>56～1</t>
    <phoneticPr fontId="32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</si>
  <si>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3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</si>
  <si>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2"/>
  </si>
  <si>
    <t>56～2</t>
  </si>
  <si>
    <t>試験検査</t>
    <rPh sb="0" eb="2">
      <t>シケン</t>
    </rPh>
    <rPh sb="2" eb="4">
      <t>ケンサ</t>
    </rPh>
    <phoneticPr fontId="32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</si>
  <si>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2"/>
  </si>
  <si>
    <t>精神保健</t>
    <rPh sb="0" eb="2">
      <t>セイシン</t>
    </rPh>
    <rPh sb="2" eb="4">
      <t>ホケン</t>
    </rPh>
    <phoneticPr fontId="32"/>
  </si>
  <si>
    <t>函館市</t>
    <rPh sb="0" eb="3">
      <t>ハコダテシ</t>
    </rPh>
    <phoneticPr fontId="32"/>
  </si>
  <si>
    <t>57～1</t>
    <phoneticPr fontId="32"/>
  </si>
  <si>
    <t>57～2</t>
    <phoneticPr fontId="32"/>
  </si>
  <si>
    <t>Ｆ１</t>
    <phoneticPr fontId="3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</si>
  <si>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2"/>
  </si>
  <si>
    <t>厚沢部町</t>
    <rPh sb="0" eb="4">
      <t>アッサブチョウ</t>
    </rPh>
    <phoneticPr fontId="32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</si>
  <si>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</si>
  <si>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</si>
  <si>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</si>
  <si>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</si>
  <si>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2"/>
  </si>
  <si>
    <t>小児期及び青年期の行動及び情緒障害、特定不能の精神障害</t>
    <rPh sb="0" eb="1">
      <t>ショウ</t>
    </rPh>
    <rPh sb="1" eb="2">
      <t>ジ</t>
    </rPh>
    <rPh sb="2" eb="3">
      <t>キ</t>
    </rPh>
    <rPh sb="3" eb="4">
      <t>オヨ</t>
    </rPh>
    <rPh sb="5" eb="8">
      <t>セイネンキ</t>
    </rPh>
    <rPh sb="9" eb="11">
      <t>コウドウ</t>
    </rPh>
    <rPh sb="11" eb="12">
      <t>オヨ</t>
    </rPh>
    <rPh sb="13" eb="15">
      <t>ジョウチョ</t>
    </rPh>
    <rPh sb="15" eb="17">
      <t>ショウガイ</t>
    </rPh>
    <rPh sb="18" eb="20">
      <t>トクテイ</t>
    </rPh>
    <rPh sb="20" eb="22">
      <t>フノウ</t>
    </rPh>
    <rPh sb="23" eb="25">
      <t>セイシン</t>
    </rPh>
    <rPh sb="25" eb="27">
      <t>ショウガイ</t>
    </rPh>
    <phoneticPr fontId="32"/>
  </si>
  <si>
    <t>知的障害</t>
    <rPh sb="0" eb="2">
      <t>チテキ</t>
    </rPh>
    <rPh sb="2" eb="4">
      <t>ショウガイ</t>
    </rPh>
    <phoneticPr fontId="32"/>
  </si>
  <si>
    <t>61～1</t>
    <phoneticPr fontId="3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</si>
  <si>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2"/>
  </si>
  <si>
    <t>61～2</t>
    <phoneticPr fontId="3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</si>
  <si>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2"/>
  </si>
  <si>
    <t>保健師活動</t>
    <rPh sb="0" eb="2">
      <t>ホケン</t>
    </rPh>
    <rPh sb="2" eb="3">
      <t>シ</t>
    </rPh>
    <rPh sb="3" eb="5">
      <t>カツドウ</t>
    </rPh>
    <phoneticPr fontId="3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</si>
  <si>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2"/>
  </si>
  <si>
    <t>江差保健所</t>
    <rPh sb="0" eb="2">
      <t>エサシ</t>
    </rPh>
    <rPh sb="2" eb="5">
      <t>ホケンジョ</t>
    </rPh>
    <phoneticPr fontId="3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</si>
  <si>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2"/>
  </si>
  <si>
    <t>保健医療施設数</t>
    <rPh sb="0" eb="2">
      <t>ホケン</t>
    </rPh>
    <rPh sb="2" eb="4">
      <t>イリョウ</t>
    </rPh>
    <rPh sb="4" eb="7">
      <t>シセツスウ</t>
    </rPh>
    <phoneticPr fontId="32"/>
  </si>
  <si>
    <t>後志</t>
    <rPh sb="0" eb="2">
      <t>シリベシ</t>
    </rPh>
    <phoneticPr fontId="32"/>
  </si>
  <si>
    <t>手帳所持者数</t>
    <phoneticPr fontId="32"/>
  </si>
  <si>
    <t>医</t>
    <rPh sb="0" eb="1">
      <t>イ</t>
    </rPh>
    <phoneticPr fontId="3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</si>
  <si>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</si>
  <si>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</si>
  <si>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療</t>
    <rPh sb="0" eb="1">
      <t>リョウ</t>
    </rPh>
    <phoneticPr fontId="32"/>
  </si>
  <si>
    <t>小計</t>
    <rPh sb="0" eb="2">
      <t>ショウケイ</t>
    </rPh>
    <phoneticPr fontId="32"/>
  </si>
  <si>
    <t>と</t>
    <phoneticPr fontId="32"/>
  </si>
  <si>
    <t>生</t>
    <rPh sb="0" eb="1">
      <t>セイ</t>
    </rPh>
    <phoneticPr fontId="32"/>
  </si>
  <si>
    <t>事</t>
    <rPh sb="0" eb="1">
      <t>ジ</t>
    </rPh>
    <phoneticPr fontId="3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</si>
  <si>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</si>
  <si>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</si>
  <si>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2"/>
  </si>
  <si>
    <t>献血者数</t>
    <rPh sb="0" eb="2">
      <t>ケンケツ</t>
    </rPh>
    <rPh sb="2" eb="3">
      <t>シャ</t>
    </rPh>
    <rPh sb="3" eb="4">
      <t>カズ</t>
    </rPh>
    <phoneticPr fontId="32"/>
  </si>
  <si>
    <t>-</t>
  </si>
  <si>
    <t>介護保険</t>
    <rPh sb="0" eb="2">
      <t>カイゴ</t>
    </rPh>
    <rPh sb="2" eb="4">
      <t>ホケン</t>
    </rPh>
    <phoneticPr fontId="3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</si>
  <si>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2"/>
  </si>
  <si>
    <t>4章</t>
    <rPh sb="1" eb="2">
      <t>ショウ</t>
    </rPh>
    <phoneticPr fontId="32"/>
  </si>
  <si>
    <t>水道</t>
    <rPh sb="0" eb="2">
      <t>スイドウ</t>
    </rPh>
    <phoneticPr fontId="32"/>
  </si>
  <si>
    <t>水道普及状況</t>
    <rPh sb="0" eb="2">
      <t>スイドウ</t>
    </rPh>
    <rPh sb="2" eb="4">
      <t>フキュウ</t>
    </rPh>
    <rPh sb="4" eb="6">
      <t>ジョウキョウ</t>
    </rPh>
    <phoneticPr fontId="32"/>
  </si>
  <si>
    <t>石狩</t>
    <rPh sb="0" eb="2">
      <t>イシカリ</t>
    </rPh>
    <phoneticPr fontId="32"/>
  </si>
  <si>
    <t>環境衛生</t>
    <rPh sb="0" eb="2">
      <t>カンキョウ</t>
    </rPh>
    <rPh sb="2" eb="4">
      <t>エイセイ</t>
    </rPh>
    <phoneticPr fontId="32"/>
  </si>
  <si>
    <t>環境衛生（施設数）</t>
    <rPh sb="0" eb="2">
      <t>カンキョウ</t>
    </rPh>
    <rPh sb="2" eb="4">
      <t>エイセイ</t>
    </rPh>
    <rPh sb="5" eb="8">
      <t>シセツスウ</t>
    </rPh>
    <phoneticPr fontId="32"/>
  </si>
  <si>
    <t>平成27年</t>
    <rPh sb="0" eb="2">
      <t>ヘイセイ</t>
    </rPh>
    <rPh sb="4" eb="5">
      <t>ネン</t>
    </rPh>
    <phoneticPr fontId="3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</si>
  <si>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2"/>
  </si>
  <si>
    <t>活</t>
    <rPh sb="0" eb="1">
      <t>カツ</t>
    </rPh>
    <phoneticPr fontId="32"/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</si>
  <si>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32"/>
  </si>
  <si>
    <t>環</t>
    <rPh sb="0" eb="1">
      <t>カン</t>
    </rPh>
    <phoneticPr fontId="3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</si>
  <si>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2"/>
  </si>
  <si>
    <t>境</t>
    <rPh sb="0" eb="1">
      <t>キョウ</t>
    </rPh>
    <phoneticPr fontId="32"/>
  </si>
  <si>
    <t>アルツハイマー病の認知症</t>
    <rPh sb="7" eb="8">
      <t>ビョウ</t>
    </rPh>
    <rPh sb="9" eb="12">
      <t>ニンチショウ</t>
    </rPh>
    <phoneticPr fontId="3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</si>
  <si>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2"/>
  </si>
  <si>
    <t>食品衛生</t>
    <rPh sb="0" eb="2">
      <t>ショクヒン</t>
    </rPh>
    <rPh sb="2" eb="4">
      <t>エイセイ</t>
    </rPh>
    <phoneticPr fontId="3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</si>
  <si>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</si>
  <si>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2"/>
  </si>
  <si>
    <t>七飯町</t>
    <rPh sb="0" eb="3">
      <t>ナナエチョウ</t>
    </rPh>
    <phoneticPr fontId="32"/>
  </si>
  <si>
    <t>5章</t>
    <rPh sb="1" eb="2">
      <t>ショウ</t>
    </rPh>
    <phoneticPr fontId="32"/>
  </si>
  <si>
    <t>衛生教育</t>
    <rPh sb="0" eb="2">
      <t>エイセイ</t>
    </rPh>
    <rPh sb="2" eb="4">
      <t>キョウイク</t>
    </rPh>
    <phoneticPr fontId="32"/>
  </si>
  <si>
    <t>衛生</t>
    <rPh sb="0" eb="2">
      <t>エイセイ</t>
    </rPh>
    <phoneticPr fontId="32"/>
  </si>
  <si>
    <t>平成27年12月末現在　　　　　　　　　　　　　　　　住民基本台帳人口　　　　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7" eb="29">
      <t>ジュウミン</t>
    </rPh>
    <rPh sb="29" eb="31">
      <t>キホン</t>
    </rPh>
    <rPh sb="31" eb="33">
      <t>ダイチョウ</t>
    </rPh>
    <rPh sb="33" eb="35">
      <t>ジンコウ</t>
    </rPh>
    <rPh sb="49" eb="52">
      <t>ニホンジン</t>
    </rPh>
    <rPh sb="52" eb="54">
      <t>ジンコウ</t>
    </rPh>
    <phoneticPr fontId="34"/>
  </si>
  <si>
    <t>臨床検査数</t>
    <rPh sb="0" eb="2">
      <t>リンショウ</t>
    </rPh>
    <rPh sb="2" eb="4">
      <t>ケンサ</t>
    </rPh>
    <rPh sb="4" eb="5">
      <t>スウ</t>
    </rPh>
    <phoneticPr fontId="32"/>
  </si>
  <si>
    <t>教育等</t>
    <rPh sb="0" eb="2">
      <t>キョウイク</t>
    </rPh>
    <rPh sb="2" eb="3">
      <t>ナド</t>
    </rPh>
    <phoneticPr fontId="3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</si>
  <si>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2"/>
  </si>
  <si>
    <t>平成27年末現在</t>
    <rPh sb="0" eb="2">
      <t>ヘイセイ</t>
    </rPh>
    <rPh sb="4" eb="5">
      <t>ネン</t>
    </rPh>
    <rPh sb="5" eb="6">
      <t>マツ</t>
    </rPh>
    <rPh sb="6" eb="8">
      <t>ゲンザイ</t>
    </rPh>
    <phoneticPr fontId="32"/>
  </si>
  <si>
    <t>総数</t>
    <rPh sb="0" eb="2">
      <t>ソウスウ</t>
    </rPh>
    <phoneticPr fontId="32"/>
  </si>
  <si>
    <t>Ｆ０</t>
    <phoneticPr fontId="32"/>
  </si>
  <si>
    <t>Ｆ２</t>
    <phoneticPr fontId="32"/>
  </si>
  <si>
    <t>Ｆ３</t>
    <phoneticPr fontId="32"/>
  </si>
  <si>
    <t>Ｆ５</t>
    <phoneticPr fontId="32"/>
  </si>
  <si>
    <t>Ｆ６</t>
    <phoneticPr fontId="32"/>
  </si>
  <si>
    <t>Ｆ７</t>
    <phoneticPr fontId="32"/>
  </si>
  <si>
    <t>Ｆ９</t>
    <phoneticPr fontId="32"/>
  </si>
  <si>
    <t>Ｇ</t>
    <phoneticPr fontId="32"/>
  </si>
  <si>
    <t>奥尻町</t>
    <rPh sb="0" eb="3">
      <t>オクシリチョウ</t>
    </rPh>
    <phoneticPr fontId="32"/>
  </si>
  <si>
    <t>合計</t>
    <rPh sb="0" eb="2">
      <t>ゴウケイ</t>
    </rPh>
    <phoneticPr fontId="32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</si>
  <si>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32"/>
  </si>
  <si>
    <t>統合失調症</t>
    <rPh sb="0" eb="2">
      <t>トウゴウ</t>
    </rPh>
    <rPh sb="2" eb="5">
      <t>シッチョウショウ</t>
    </rPh>
    <phoneticPr fontId="32"/>
  </si>
  <si>
    <t>Ｆ００</t>
    <phoneticPr fontId="32"/>
  </si>
  <si>
    <t>生理的障害及び身体的要因の行動症候群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3" eb="15">
      <t>コウドウ</t>
    </rPh>
    <rPh sb="15" eb="18">
      <t>ショウコウグン</t>
    </rPh>
    <phoneticPr fontId="32"/>
  </si>
  <si>
    <t>成人の人格及び行動の障害</t>
    <rPh sb="0" eb="2">
      <t>セイジン</t>
    </rPh>
    <rPh sb="3" eb="5">
      <t>ジンカク</t>
    </rPh>
    <rPh sb="5" eb="6">
      <t>オヨ</t>
    </rPh>
    <rPh sb="7" eb="9">
      <t>コウドウ</t>
    </rPh>
    <rPh sb="10" eb="12">
      <t>ショウガイ</t>
    </rPh>
    <phoneticPr fontId="32"/>
  </si>
  <si>
    <t>てんかん</t>
    <phoneticPr fontId="32"/>
  </si>
  <si>
    <t>Ｆ０１</t>
    <phoneticPr fontId="32"/>
  </si>
  <si>
    <t>薬物</t>
    <rPh sb="0" eb="2">
      <t>ヤクブツ</t>
    </rPh>
    <phoneticPr fontId="32"/>
  </si>
  <si>
    <t>その他の通院</t>
    <rPh sb="0" eb="3">
      <t>ソノタ</t>
    </rPh>
    <rPh sb="4" eb="6">
      <t>ツウイン</t>
    </rPh>
    <phoneticPr fontId="33"/>
  </si>
  <si>
    <t>Ｆ１０</t>
    <phoneticPr fontId="32"/>
  </si>
  <si>
    <t>血管性認知症</t>
    <rPh sb="0" eb="2">
      <t>ケッカン</t>
    </rPh>
    <rPh sb="2" eb="3">
      <t>セイ</t>
    </rPh>
    <rPh sb="3" eb="6">
      <t>ニンチショウ</t>
    </rPh>
    <phoneticPr fontId="32"/>
  </si>
  <si>
    <t>訓練延日数</t>
    <phoneticPr fontId="32"/>
  </si>
  <si>
    <t>延人員</t>
    <rPh sb="0" eb="1">
      <t>ノ</t>
    </rPh>
    <rPh sb="1" eb="3">
      <t>ジンイン</t>
    </rPh>
    <phoneticPr fontId="32"/>
  </si>
  <si>
    <t>覚せい剤使用</t>
    <rPh sb="0" eb="1">
      <t>カク</t>
    </rPh>
    <rPh sb="3" eb="4">
      <t>ザイ</t>
    </rPh>
    <rPh sb="4" eb="6">
      <t>シヨウ</t>
    </rPh>
    <phoneticPr fontId="32"/>
  </si>
  <si>
    <t>札幌市（再掲）</t>
    <rPh sb="0" eb="3">
      <t>サッポロシ</t>
    </rPh>
    <rPh sb="4" eb="6">
      <t>サイケイ</t>
    </rPh>
    <phoneticPr fontId="32"/>
  </si>
  <si>
    <t>訓練者数</t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</si>
  <si>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2"/>
  </si>
  <si>
    <t>渡島保健所</t>
    <rPh sb="0" eb="2">
      <t>オシマ</t>
    </rPh>
    <phoneticPr fontId="32"/>
  </si>
  <si>
    <t>-</t>
    <phoneticPr fontId="32"/>
  </si>
  <si>
    <t>自殺関連</t>
    <rPh sb="0" eb="2">
      <t>ジサツ</t>
    </rPh>
    <rPh sb="2" eb="4">
      <t>カンレン</t>
    </rPh>
    <phoneticPr fontId="32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</si>
  <si>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32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</si>
  <si>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2"/>
  </si>
  <si>
    <t>八雲保健所</t>
    <rPh sb="0" eb="2">
      <t>ヤクモ</t>
    </rPh>
    <rPh sb="2" eb="5">
      <t>ホケンショ</t>
    </rPh>
    <phoneticPr fontId="3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</si>
  <si>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2"/>
  </si>
  <si>
    <t>第５８－２表　保健所把握精神障害者数（通院病類別）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ツウイン</t>
    </rPh>
    <rPh sb="21" eb="22">
      <t>ビョウ</t>
    </rPh>
    <rPh sb="22" eb="23">
      <t>ルイ</t>
    </rPh>
    <rPh sb="23" eb="24">
      <t>ベツ</t>
    </rPh>
    <phoneticPr fontId="32"/>
  </si>
  <si>
    <t>平成27年度末現在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2"/>
  </si>
  <si>
    <t>平成27年12月末現在　　　　　　　　　　　　　　住民基本台帳人口　　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5" eb="27">
      <t>ジュウミン</t>
    </rPh>
    <rPh sb="27" eb="29">
      <t>キホン</t>
    </rPh>
    <rPh sb="29" eb="31">
      <t>ダイチョウ</t>
    </rPh>
    <rPh sb="31" eb="33">
      <t>ジンコウ</t>
    </rPh>
    <rPh sb="45" eb="48">
      <t>ニホンジン</t>
    </rPh>
    <rPh sb="48" eb="50">
      <t>ジンコウ</t>
    </rPh>
    <phoneticPr fontId="34"/>
  </si>
  <si>
    <t>注　「率　人口千対」は、平成28年3月末現在住民基本台帳人口を用いた。</t>
    <rPh sb="0" eb="1">
      <t>チュウ</t>
    </rPh>
    <rPh sb="3" eb="4">
      <t>リツ</t>
    </rPh>
    <rPh sb="5" eb="7">
      <t>ジンコウ</t>
    </rPh>
    <rPh sb="7" eb="8">
      <t>セン</t>
    </rPh>
    <rPh sb="8" eb="9">
      <t>タイ</t>
    </rPh>
    <rPh sb="12" eb="14">
      <t>ヘイセイ</t>
    </rPh>
    <rPh sb="16" eb="17">
      <t>ネン</t>
    </rPh>
    <rPh sb="18" eb="20">
      <t>ガツマツ</t>
    </rPh>
    <rPh sb="20" eb="22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rPh sb="31" eb="32">
      <t>モチ</t>
    </rPh>
    <phoneticPr fontId="34"/>
  </si>
  <si>
    <t>計</t>
  </si>
  <si>
    <t>第５８－３表　保健所把握精神障害者数（その他病類別）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21" eb="22">
      <t>タ</t>
    </rPh>
    <rPh sb="22" eb="23">
      <t>ビョウ</t>
    </rPh>
    <rPh sb="23" eb="24">
      <t>ルイ</t>
    </rPh>
    <rPh sb="24" eb="25">
      <t>ベツ</t>
    </rPh>
    <phoneticPr fontId="32"/>
  </si>
  <si>
    <t>平成27年12月末現在住民基本台帳人口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34"/>
  </si>
  <si>
    <t>注　「率　人口千対」は、平成27年12月末現在住民基本台帳人口を用いた。</t>
    <rPh sb="0" eb="1">
      <t>チュウ</t>
    </rPh>
    <rPh sb="3" eb="4">
      <t>リツ</t>
    </rPh>
    <rPh sb="5" eb="7">
      <t>ジンコウ</t>
    </rPh>
    <rPh sb="7" eb="8">
      <t>セン</t>
    </rPh>
    <rPh sb="8" eb="9">
      <t>タイ</t>
    </rPh>
    <rPh sb="12" eb="14">
      <t>ヘイセイ</t>
    </rPh>
    <rPh sb="16" eb="17">
      <t>ネン</t>
    </rPh>
    <rPh sb="19" eb="21">
      <t>ガツマツ</t>
    </rPh>
    <rPh sb="21" eb="23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2" eb="33">
      <t>モチ</t>
    </rPh>
    <phoneticPr fontId="34"/>
  </si>
  <si>
    <t>第５９表　保健所把握精神障害者数（新規）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シンキ</t>
    </rPh>
    <phoneticPr fontId="32"/>
  </si>
  <si>
    <t>平成27年末</t>
    <rPh sb="0" eb="2">
      <t>ヘイセイ</t>
    </rPh>
    <rPh sb="4" eb="5">
      <t>ネン</t>
    </rPh>
    <rPh sb="5" eb="6">
      <t>マツ</t>
    </rPh>
    <phoneticPr fontId="32"/>
  </si>
  <si>
    <t>平成27年12月末現在　　　　　　　　　　　　住民基本台帳人口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1" eb="44">
      <t>ニホンジン</t>
    </rPh>
    <rPh sb="44" eb="46">
      <t>ジンコウ</t>
    </rPh>
    <phoneticPr fontId="32"/>
  </si>
  <si>
    <t>第６０表　保健所把握精神障害者数（受療別）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ジュリョウ</t>
    </rPh>
    <rPh sb="19" eb="20">
      <t>ベツ</t>
    </rPh>
    <phoneticPr fontId="32"/>
  </si>
  <si>
    <t>入　　　　院</t>
    <rPh sb="0" eb="1">
      <t>イリ</t>
    </rPh>
    <rPh sb="5" eb="6">
      <t>イン</t>
    </rPh>
    <phoneticPr fontId="33"/>
  </si>
  <si>
    <t>医療保護入院</t>
    <rPh sb="0" eb="2">
      <t>イリョウ</t>
    </rPh>
    <rPh sb="2" eb="4">
      <t>ホゴ</t>
    </rPh>
    <rPh sb="4" eb="6">
      <t>ニュウイン</t>
    </rPh>
    <phoneticPr fontId="33"/>
  </si>
  <si>
    <t>　　　　通　　　　院</t>
    <rPh sb="4" eb="5">
      <t>ツウ</t>
    </rPh>
    <rPh sb="9" eb="10">
      <t>イン</t>
    </rPh>
    <phoneticPr fontId="32"/>
  </si>
  <si>
    <t>その他</t>
    <rPh sb="0" eb="3">
      <t>ソノタ</t>
    </rPh>
    <phoneticPr fontId="33"/>
  </si>
  <si>
    <t>合計</t>
    <rPh sb="0" eb="2">
      <t>ゴウケイ</t>
    </rPh>
    <phoneticPr fontId="33"/>
  </si>
  <si>
    <t>その他の入院</t>
    <rPh sb="2" eb="3">
      <t>タ</t>
    </rPh>
    <rPh sb="4" eb="6">
      <t>ニュウイン</t>
    </rPh>
    <phoneticPr fontId="32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</si>
  <si>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33"/>
  </si>
  <si>
    <t>第６１－１表　精神保健事業（相談等）</t>
    <rPh sb="5" eb="6">
      <t>ヒョウ</t>
    </rPh>
    <rPh sb="14" eb="16">
      <t>ソウダン</t>
    </rPh>
    <rPh sb="16" eb="17">
      <t>トウ</t>
    </rPh>
    <phoneticPr fontId="32"/>
  </si>
  <si>
    <t>平成27年度</t>
    <phoneticPr fontId="32"/>
  </si>
  <si>
    <t>相談</t>
    <rPh sb="0" eb="2">
      <t>ソウダン</t>
    </rPh>
    <phoneticPr fontId="32"/>
  </si>
  <si>
    <t>訪問指導</t>
    <rPh sb="0" eb="2">
      <t>ホウモン</t>
    </rPh>
    <rPh sb="2" eb="4">
      <t>シドウ</t>
    </rPh>
    <phoneticPr fontId="32"/>
  </si>
  <si>
    <t>老人精神保健</t>
    <rPh sb="0" eb="2">
      <t>ロウジン</t>
    </rPh>
    <rPh sb="2" eb="4">
      <t>セイシン</t>
    </rPh>
    <rPh sb="4" eb="6">
      <t>ホケン</t>
    </rPh>
    <phoneticPr fontId="32"/>
  </si>
  <si>
    <t>思春期</t>
    <rPh sb="0" eb="3">
      <t>シシュンキ</t>
    </rPh>
    <phoneticPr fontId="32"/>
  </si>
  <si>
    <t>心の健康づくり</t>
    <rPh sb="0" eb="1">
      <t>ココロ</t>
    </rPh>
    <rPh sb="2" eb="4">
      <t>ケンコウ</t>
    </rPh>
    <phoneticPr fontId="32"/>
  </si>
  <si>
    <t>摂食障害</t>
    <rPh sb="0" eb="2">
      <t>セッショク</t>
    </rPh>
    <rPh sb="2" eb="4">
      <t>ショウガイ</t>
    </rPh>
    <phoneticPr fontId="32"/>
  </si>
  <si>
    <t>１級</t>
  </si>
  <si>
    <t>計</t>
    <rPh sb="0" eb="1">
      <t>ケイ</t>
    </rPh>
    <phoneticPr fontId="32"/>
  </si>
  <si>
    <t>（再掲）</t>
    <rPh sb="1" eb="3">
      <t>サイケイ</t>
    </rPh>
    <phoneticPr fontId="32"/>
  </si>
  <si>
    <t>犯罪被害</t>
    <rPh sb="0" eb="2">
      <t>ハンザイ</t>
    </rPh>
    <rPh sb="2" eb="4">
      <t>ヒガイ</t>
    </rPh>
    <phoneticPr fontId="32"/>
  </si>
  <si>
    <t>災害</t>
    <rPh sb="0" eb="2">
      <t>サイガイ</t>
    </rPh>
    <phoneticPr fontId="32"/>
  </si>
  <si>
    <t>発達障害（※２）</t>
    <rPh sb="0" eb="2">
      <t>ハッタツ</t>
    </rPh>
    <rPh sb="2" eb="4">
      <t>ショウガイ</t>
    </rPh>
    <phoneticPr fontId="32"/>
  </si>
  <si>
    <t>ひきこもり（再掲）</t>
    <rPh sb="6" eb="8">
      <t>サイケイ</t>
    </rPh>
    <phoneticPr fontId="32"/>
  </si>
  <si>
    <t>自殺者
の遺族</t>
    <rPh sb="0" eb="3">
      <t>ジサツシャ</t>
    </rPh>
    <rPh sb="5" eb="7">
      <t>イゾク</t>
    </rPh>
    <phoneticPr fontId="32"/>
  </si>
  <si>
    <t>松前町</t>
    <rPh sb="0" eb="3">
      <t>マツマエチョウ</t>
    </rPh>
    <phoneticPr fontId="32"/>
  </si>
  <si>
    <t>福島町</t>
    <rPh sb="0" eb="3">
      <t>フクシマチョウ</t>
    </rPh>
    <phoneticPr fontId="32"/>
  </si>
  <si>
    <t>知内町</t>
    <rPh sb="0" eb="3">
      <t>シリウチチョウ</t>
    </rPh>
    <phoneticPr fontId="32"/>
  </si>
  <si>
    <t>鹿部町</t>
    <rPh sb="0" eb="3">
      <t>シカベチョウ</t>
    </rPh>
    <phoneticPr fontId="32"/>
  </si>
  <si>
    <t>森町</t>
    <rPh sb="0" eb="2">
      <t>モリマチ</t>
    </rPh>
    <phoneticPr fontId="32"/>
  </si>
  <si>
    <t>八雲町</t>
    <rPh sb="0" eb="3">
      <t>ヤクモチョウ</t>
    </rPh>
    <phoneticPr fontId="32"/>
  </si>
  <si>
    <t>今金町</t>
    <rPh sb="0" eb="3">
      <t>イマカネチョウ</t>
    </rPh>
    <phoneticPr fontId="32"/>
  </si>
  <si>
    <t>江差町</t>
    <rPh sb="0" eb="3">
      <t>エサシチョウ</t>
    </rPh>
    <phoneticPr fontId="32"/>
  </si>
  <si>
    <t>上ノ国町</t>
    <rPh sb="0" eb="1">
      <t>カミ</t>
    </rPh>
    <rPh sb="2" eb="4">
      <t>クニチョウ</t>
    </rPh>
    <phoneticPr fontId="32"/>
  </si>
  <si>
    <t>　　　※１、２　保健所集計</t>
    <rPh sb="8" eb="11">
      <t>ホケンショ</t>
    </rPh>
    <rPh sb="11" eb="13">
      <t>シュウケイ</t>
    </rPh>
    <phoneticPr fontId="32"/>
  </si>
  <si>
    <t>電話による相談</t>
    <rPh sb="0" eb="2">
      <t>デンワ</t>
    </rPh>
    <rPh sb="5" eb="7">
      <t>ソウダン</t>
    </rPh>
    <phoneticPr fontId="32"/>
  </si>
  <si>
    <t>高次脳機能
障害（※１）</t>
    <rPh sb="0" eb="2">
      <t>コウジ</t>
    </rPh>
    <rPh sb="2" eb="3">
      <t>ノウ</t>
    </rPh>
    <rPh sb="3" eb="5">
      <t>キノウ</t>
    </rPh>
    <rPh sb="6" eb="8">
      <t>ショウガイ</t>
    </rPh>
    <phoneticPr fontId="32"/>
  </si>
  <si>
    <t>普及啓発</t>
    <rPh sb="0" eb="2">
      <t>フキュウ</t>
    </rPh>
    <rPh sb="2" eb="4">
      <t>ケイハツ</t>
    </rPh>
    <phoneticPr fontId="32"/>
  </si>
  <si>
    <t>精神障害者保健福祉手帳</t>
    <phoneticPr fontId="32"/>
  </si>
  <si>
    <t>地域住民と精神障害者との地域交流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6">
      <t>コウリュウ</t>
    </rPh>
    <phoneticPr fontId="32"/>
  </si>
  <si>
    <t>３級</t>
  </si>
  <si>
    <t>開催回数</t>
    <rPh sb="0" eb="2">
      <t>カイサイ</t>
    </rPh>
    <rPh sb="2" eb="4">
      <t>カイスウ</t>
    </rPh>
    <phoneticPr fontId="32"/>
  </si>
  <si>
    <t>資料　地域保健・健康増進事業報告、保健所集計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3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</si>
</sst>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.0;[Red]\-#,##0.0"/>
    <numFmt numFmtId="177" formatCode="#,##0;[Red]#,##0"/>
  </numFmts>
  <fonts count="35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b/>
      <sz val="11"/>
      <color auto="1"/>
      <name val="ＭＳ 明朝"/>
    </font>
    <font>
      <sz val="11"/>
      <color auto="1"/>
      <name val="ＭＳ 明朝"/>
    </font>
    <font>
      <sz val="11"/>
      <color auto="1"/>
      <name val="Arial"/>
    </font>
    <font>
      <sz val="9"/>
      <color indexed="8"/>
      <name val="メイリオ"/>
    </font>
    <font>
      <sz val="9"/>
      <color auto="1"/>
      <name val="メイリオ"/>
    </font>
    <font>
      <sz val="11"/>
      <color auto="1"/>
      <name val="メイリオ"/>
    </font>
    <font>
      <b/>
      <sz val="11"/>
      <color auto="1"/>
      <name val="ＭＳ Ｐゴシック"/>
    </font>
    <font>
      <sz val="11"/>
      <color indexed="8"/>
      <name val="ＭＳ 明朝"/>
    </font>
    <font>
      <b/>
      <sz val="11"/>
      <color indexed="8"/>
      <name val="ＭＳ 明朝"/>
    </font>
    <font>
      <sz val="6"/>
      <color auto="1"/>
      <name val="ＭＳ Ｐゴシック"/>
    </font>
    <font>
      <sz val="6"/>
      <color auto="1"/>
      <name val="ＭＳ Ｐ明朝"/>
    </font>
    <font>
      <b/>
      <sz val="11"/>
      <color indexed="8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38" fontId="23" fillId="0" borderId="0" xfId="34" applyFont="1" applyFill="1" applyAlignment="1">
      <alignment horizontal="left"/>
    </xf>
    <xf numFmtId="38" fontId="23" fillId="0" borderId="0" xfId="34" applyFont="1" applyFill="1" applyAlignment="1">
      <alignment horizontal="right"/>
    </xf>
    <xf numFmtId="176" fontId="23" fillId="0" borderId="0" xfId="34" applyNumberFormat="1" applyFont="1" applyFill="1" applyAlignment="1">
      <alignment horizontal="center"/>
    </xf>
    <xf numFmtId="38" fontId="23" fillId="0" borderId="0" xfId="34" applyFont="1" applyFill="1" applyAlignment="1">
      <alignment horizontal="right" vertical="center"/>
    </xf>
    <xf numFmtId="38" fontId="24" fillId="0" borderId="0" xfId="34" applyFont="1" applyFill="1" applyAlignment="1">
      <alignment horizontal="right"/>
    </xf>
    <xf numFmtId="177" fontId="25" fillId="0" borderId="0" xfId="34" applyNumberFormat="1" applyFont="1" applyFill="1" applyAlignment="1"/>
    <xf numFmtId="38" fontId="26" fillId="0" borderId="0" xfId="34" applyFont="1" applyFill="1" applyBorder="1" applyAlignment="1">
      <alignment horizontal="left" vertical="center"/>
    </xf>
    <xf numFmtId="38" fontId="26" fillId="0" borderId="28" xfId="34" applyFont="1" applyFill="1" applyBorder="1" applyAlignment="1">
      <alignment horizontal="left" vertical="center"/>
    </xf>
    <xf numFmtId="38" fontId="26" fillId="0" borderId="21" xfId="34" applyFont="1" applyFill="1" applyBorder="1" applyAlignment="1">
      <alignment horizontal="left" vertical="center"/>
    </xf>
    <xf numFmtId="38" fontId="26" fillId="6" borderId="25" xfId="34" applyFont="1" applyFill="1" applyBorder="1" applyAlignment="1">
      <alignment horizontal="left" vertical="center"/>
    </xf>
    <xf numFmtId="38" fontId="26" fillId="4" borderId="25" xfId="34" applyFont="1" applyFill="1" applyBorder="1" applyAlignment="1">
      <alignment horizontal="left" vertical="center" wrapText="1"/>
    </xf>
    <xf numFmtId="38" fontId="26" fillId="22" borderId="25" xfId="34" applyFont="1" applyFill="1" applyBorder="1" applyAlignment="1">
      <alignment horizontal="left" vertical="center"/>
    </xf>
    <xf numFmtId="38" fontId="27" fillId="0" borderId="0" xfId="34" applyFont="1" applyFill="1" applyAlignment="1">
      <alignment horizontal="left"/>
    </xf>
    <xf numFmtId="177" fontId="25" fillId="0" borderId="0" xfId="34" applyNumberFormat="1" applyFont="1" applyFill="1" applyAlignment="1">
      <alignment horizontal="left"/>
    </xf>
    <xf numFmtId="38" fontId="26" fillId="0" borderId="0" xfId="34" applyFont="1" applyFill="1" applyBorder="1" applyAlignment="1">
      <alignment horizontal="right" vertical="center"/>
    </xf>
    <xf numFmtId="38" fontId="26" fillId="0" borderId="56" xfId="34" applyFont="1" applyFill="1" applyBorder="1" applyAlignment="1">
      <alignment horizontal="center" vertical="center"/>
    </xf>
    <xf numFmtId="38" fontId="26" fillId="0" borderId="28" xfId="34" applyFont="1" applyFill="1" applyBorder="1" applyAlignment="1">
      <alignment horizontal="center" vertical="center" textRotation="255"/>
    </xf>
    <xf numFmtId="38" fontId="26" fillId="0" borderId="21" xfId="34" applyFont="1" applyFill="1" applyBorder="1" applyAlignment="1">
      <alignment horizontal="center" vertical="center" textRotation="255"/>
    </xf>
    <xf numFmtId="38" fontId="26" fillId="0" borderId="24" xfId="34" applyFont="1" applyFill="1" applyBorder="1" applyAlignment="1">
      <alignment horizontal="center" vertical="center" textRotation="255"/>
    </xf>
    <xf numFmtId="38" fontId="26" fillId="6" borderId="25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6" fillId="7" borderId="25" xfId="34" applyFont="1" applyFill="1" applyBorder="1" applyAlignment="1">
      <alignment horizontal="right" vertical="center"/>
    </xf>
    <xf numFmtId="38" fontId="26" fillId="0" borderId="25" xfId="34" applyFont="1" applyFill="1" applyBorder="1" applyAlignment="1">
      <alignment horizontal="right" vertical="center"/>
    </xf>
    <xf numFmtId="38" fontId="27" fillId="0" borderId="0" xfId="34" applyFont="1" applyFill="1" applyAlignment="1">
      <alignment horizontal="right"/>
    </xf>
    <xf numFmtId="176" fontId="26" fillId="0" borderId="0" xfId="34" applyNumberFormat="1" applyFont="1" applyFill="1" applyBorder="1" applyAlignment="1">
      <alignment horizontal="center" vertical="center"/>
    </xf>
    <xf numFmtId="0" fontId="26" fillId="0" borderId="57" xfId="37" applyFont="1" applyFill="1" applyBorder="1" applyAlignment="1">
      <alignment horizontal="center" vertical="center"/>
    </xf>
    <xf numFmtId="176" fontId="26" fillId="0" borderId="28" xfId="34" applyNumberFormat="1" applyFont="1" applyFill="1" applyBorder="1" applyAlignment="1">
      <alignment horizontal="center" vertical="center" textRotation="255"/>
    </xf>
    <xf numFmtId="176" fontId="26" fillId="0" borderId="21" xfId="34" applyNumberFormat="1" applyFont="1" applyFill="1" applyBorder="1" applyAlignment="1">
      <alignment horizontal="center" vertical="center" textRotation="255"/>
    </xf>
    <xf numFmtId="176" fontId="26" fillId="0" borderId="24" xfId="34" applyNumberFormat="1" applyFont="1" applyFill="1" applyBorder="1" applyAlignment="1">
      <alignment horizontal="center" vertical="center" textRotation="255"/>
    </xf>
    <xf numFmtId="176" fontId="26" fillId="6" borderId="25" xfId="34" applyNumberFormat="1" applyFont="1" applyFill="1" applyBorder="1" applyAlignment="1">
      <alignment horizontal="right" vertical="center"/>
    </xf>
    <xf numFmtId="176" fontId="26" fillId="4" borderId="25" xfId="34" applyNumberFormat="1" applyFont="1" applyFill="1" applyBorder="1" applyAlignment="1">
      <alignment horizontal="right" vertical="center"/>
    </xf>
    <xf numFmtId="176" fontId="26" fillId="7" borderId="25" xfId="34" applyNumberFormat="1" applyFont="1" applyFill="1" applyBorder="1" applyAlignment="1">
      <alignment horizontal="right" vertical="center"/>
    </xf>
    <xf numFmtId="176" fontId="27" fillId="0" borderId="0" xfId="34" applyNumberFormat="1" applyFont="1" applyFill="1" applyAlignment="1">
      <alignment horizontal="center"/>
    </xf>
    <xf numFmtId="0" fontId="26" fillId="0" borderId="56" xfId="34" applyNumberFormat="1" applyFont="1" applyFill="1" applyBorder="1" applyAlignment="1">
      <alignment horizontal="center" vertical="center"/>
    </xf>
    <xf numFmtId="49" fontId="26" fillId="0" borderId="21" xfId="34" applyNumberFormat="1" applyFont="1" applyFill="1" applyBorder="1" applyAlignment="1">
      <alignment horizontal="center" vertical="top" textRotation="255" wrapText="1"/>
    </xf>
    <xf numFmtId="38" fontId="26" fillId="22" borderId="25" xfId="34" applyFont="1" applyFill="1" applyBorder="1" applyAlignment="1">
      <alignment horizontal="right" vertical="center"/>
    </xf>
    <xf numFmtId="0" fontId="26" fillId="0" borderId="58" xfId="37" applyFont="1" applyFill="1" applyBorder="1" applyAlignment="1">
      <alignment horizontal="center" vertical="center"/>
    </xf>
    <xf numFmtId="38" fontId="26" fillId="0" borderId="25" xfId="34" applyFont="1" applyFill="1" applyBorder="1" applyAlignment="1">
      <alignment horizontal="center" vertical="center"/>
    </xf>
    <xf numFmtId="0" fontId="26" fillId="0" borderId="21" xfId="34" applyNumberFormat="1" applyFont="1" applyFill="1" applyBorder="1" applyAlignment="1">
      <alignment horizontal="center" vertical="top" textRotation="255"/>
    </xf>
    <xf numFmtId="0" fontId="26" fillId="0" borderId="28" xfId="34" applyNumberFormat="1" applyFont="1" applyFill="1" applyBorder="1" applyAlignment="1">
      <alignment horizontal="center" vertical="center" textRotation="255"/>
    </xf>
    <xf numFmtId="0" fontId="26" fillId="0" borderId="24" xfId="34" applyNumberFormat="1" applyFont="1" applyFill="1" applyBorder="1" applyAlignment="1">
      <alignment horizontal="center" vertical="center" textRotation="255"/>
    </xf>
    <xf numFmtId="38" fontId="26" fillId="0" borderId="58" xfId="34" applyFont="1" applyFill="1" applyBorder="1" applyAlignment="1">
      <alignment horizontal="center" vertical="center"/>
    </xf>
    <xf numFmtId="38" fontId="26" fillId="0" borderId="57" xfId="34" applyFont="1" applyFill="1" applyBorder="1" applyAlignment="1">
      <alignment horizontal="center" vertical="center"/>
    </xf>
    <xf numFmtId="38" fontId="26" fillId="0" borderId="28" xfId="34" applyFont="1" applyFill="1" applyBorder="1" applyAlignment="1">
      <alignment horizontal="center" vertical="top" textRotation="255"/>
    </xf>
    <xf numFmtId="0" fontId="26" fillId="0" borderId="21" xfId="37" applyFont="1" applyFill="1" applyBorder="1" applyAlignment="1">
      <alignment vertical="top" textRotation="255"/>
    </xf>
    <xf numFmtId="0" fontId="26" fillId="0" borderId="24" xfId="37" applyFont="1" applyFill="1" applyBorder="1" applyAlignment="1">
      <alignment vertical="top" textRotation="255"/>
    </xf>
    <xf numFmtId="38" fontId="26" fillId="0" borderId="21" xfId="34" applyFont="1" applyFill="1" applyBorder="1" applyAlignment="1">
      <alignment horizontal="center" vertical="top" textRotation="255"/>
    </xf>
    <xf numFmtId="38" fontId="26" fillId="0" borderId="24" xfId="34" applyFont="1" applyFill="1" applyBorder="1" applyAlignment="1">
      <alignment horizontal="center" vertical="top" textRotation="255"/>
    </xf>
    <xf numFmtId="38" fontId="26" fillId="0" borderId="28" xfId="34" applyFont="1" applyFill="1" applyBorder="1" applyAlignment="1">
      <alignment horizontal="center" vertical="top" textRotation="255" wrapText="1"/>
    </xf>
    <xf numFmtId="38" fontId="26" fillId="0" borderId="21" xfId="34" applyFont="1" applyFill="1" applyBorder="1" applyAlignment="1">
      <alignment horizontal="center" vertical="top" textRotation="255" wrapText="1"/>
    </xf>
    <xf numFmtId="38" fontId="26" fillId="0" borderId="24" xfId="34" applyFont="1" applyFill="1" applyBorder="1" applyAlignment="1">
      <alignment horizontal="center" vertical="top" textRotation="255" wrapText="1"/>
    </xf>
    <xf numFmtId="38" fontId="26" fillId="0" borderId="59" xfId="34" applyFont="1" applyFill="1" applyBorder="1" applyAlignment="1">
      <alignment horizontal="right" vertical="center"/>
    </xf>
    <xf numFmtId="38" fontId="23" fillId="0" borderId="0" xfId="34" applyFont="1" applyFill="1" applyBorder="1" applyAlignment="1">
      <alignment horizontal="right" wrapText="1"/>
    </xf>
    <xf numFmtId="38" fontId="23" fillId="0" borderId="0" xfId="34" applyFont="1" applyFill="1" applyBorder="1" applyAlignment="1">
      <alignment horizontal="right" vertical="center" wrapText="1"/>
    </xf>
    <xf numFmtId="38" fontId="28" fillId="0" borderId="0" xfId="34" applyFont="1" applyFill="1" applyBorder="1" applyAlignment="1">
      <alignment horizontal="center" wrapText="1"/>
    </xf>
    <xf numFmtId="38" fontId="28" fillId="0" borderId="0" xfId="34" applyFont="1" applyFill="1" applyAlignment="1">
      <alignment horizontal="center"/>
    </xf>
    <xf numFmtId="38" fontId="23" fillId="0" borderId="0" xfId="34" applyFont="1" applyFill="1" applyAlignment="1">
      <alignment horizontal="center"/>
    </xf>
    <xf numFmtId="38" fontId="27" fillId="0" borderId="0" xfId="34" applyFont="1" applyFill="1" applyBorder="1" applyAlignment="1">
      <alignment horizontal="left" vertical="center"/>
    </xf>
    <xf numFmtId="38" fontId="27" fillId="0" borderId="28" xfId="34" applyFont="1" applyBorder="1" applyAlignment="1">
      <alignment horizontal="left" vertical="center"/>
    </xf>
    <xf numFmtId="38" fontId="27" fillId="0" borderId="21" xfId="34" applyFont="1" applyBorder="1" applyAlignment="1">
      <alignment horizontal="left" vertical="center"/>
    </xf>
    <xf numFmtId="38" fontId="27" fillId="6" borderId="25" xfId="34" applyFont="1" applyFill="1" applyBorder="1" applyAlignment="1">
      <alignment horizontal="left" vertical="center"/>
    </xf>
    <xf numFmtId="38" fontId="27" fillId="4" borderId="25" xfId="34" applyFont="1" applyFill="1" applyBorder="1" applyAlignment="1">
      <alignment horizontal="left" vertical="center" wrapText="1"/>
    </xf>
    <xf numFmtId="38" fontId="27" fillId="22" borderId="25" xfId="34" applyFont="1" applyFill="1" applyBorder="1" applyAlignment="1">
      <alignment horizontal="left" vertical="center"/>
    </xf>
    <xf numFmtId="38" fontId="27" fillId="0" borderId="0" xfId="34" applyFont="1" applyFill="1" applyBorder="1" applyAlignment="1">
      <alignment horizontal="right" vertical="center"/>
    </xf>
    <xf numFmtId="38" fontId="27" fillId="0" borderId="56" xfId="34" applyFont="1" applyFill="1" applyBorder="1" applyAlignment="1">
      <alignment horizontal="center" vertical="center"/>
    </xf>
    <xf numFmtId="38" fontId="27" fillId="0" borderId="28" xfId="34" applyFont="1" applyFill="1" applyBorder="1" applyAlignment="1">
      <alignment horizontal="center" vertical="center" textRotation="255"/>
    </xf>
    <xf numFmtId="38" fontId="27" fillId="0" borderId="21" xfId="34" applyFont="1" applyFill="1" applyBorder="1" applyAlignment="1">
      <alignment horizontal="center" vertical="center" textRotation="255"/>
    </xf>
    <xf numFmtId="38" fontId="27" fillId="0" borderId="24" xfId="34" applyFont="1" applyFill="1" applyBorder="1" applyAlignment="1">
      <alignment horizontal="center" vertical="center" textRotation="255"/>
    </xf>
    <xf numFmtId="38" fontId="27" fillId="6" borderId="25" xfId="34" applyFont="1" applyFill="1" applyBorder="1" applyAlignment="1">
      <alignment horizontal="right" vertical="center"/>
    </xf>
    <xf numFmtId="38" fontId="27" fillId="4" borderId="25" xfId="34" applyFont="1" applyFill="1" applyBorder="1" applyAlignment="1">
      <alignment horizontal="right" vertical="center"/>
    </xf>
    <xf numFmtId="38" fontId="27" fillId="22" borderId="25" xfId="34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>
      <alignment horizontal="center" vertical="center"/>
    </xf>
    <xf numFmtId="0" fontId="27" fillId="0" borderId="57" xfId="37" applyFont="1" applyFill="1" applyBorder="1" applyAlignment="1">
      <alignment horizontal="center" vertical="center"/>
    </xf>
    <xf numFmtId="176" fontId="27" fillId="0" borderId="28" xfId="34" applyNumberFormat="1" applyFont="1" applyFill="1" applyBorder="1" applyAlignment="1">
      <alignment horizontal="center" vertical="center" textRotation="255"/>
    </xf>
    <xf numFmtId="176" fontId="27" fillId="0" borderId="21" xfId="34" applyNumberFormat="1" applyFont="1" applyFill="1" applyBorder="1" applyAlignment="1">
      <alignment horizontal="center" vertical="center" textRotation="255"/>
    </xf>
    <xf numFmtId="176" fontId="27" fillId="0" borderId="24" xfId="34" applyNumberFormat="1" applyFont="1" applyFill="1" applyBorder="1" applyAlignment="1">
      <alignment horizontal="center" vertical="center" textRotation="255"/>
    </xf>
    <xf numFmtId="176" fontId="27" fillId="6" borderId="25" xfId="34" applyNumberFormat="1" applyFont="1" applyFill="1" applyBorder="1" applyAlignment="1">
      <alignment horizontal="right" vertical="center"/>
    </xf>
    <xf numFmtId="176" fontId="27" fillId="4" borderId="25" xfId="34" applyNumberFormat="1" applyFont="1" applyFill="1" applyBorder="1" applyAlignment="1">
      <alignment horizontal="right" vertical="center"/>
    </xf>
    <xf numFmtId="176" fontId="27" fillId="22" borderId="25" xfId="34" applyNumberFormat="1" applyFont="1" applyFill="1" applyBorder="1" applyAlignment="1">
      <alignment horizontal="right" vertical="center"/>
    </xf>
    <xf numFmtId="176" fontId="23" fillId="0" borderId="0" xfId="34" applyNumberFormat="1" applyFont="1" applyAlignment="1">
      <alignment horizontal="center" vertical="center"/>
    </xf>
    <xf numFmtId="0" fontId="27" fillId="0" borderId="56" xfId="34" applyNumberFormat="1" applyFont="1" applyFill="1" applyBorder="1" applyAlignment="1">
      <alignment horizontal="center" vertical="center"/>
    </xf>
    <xf numFmtId="49" fontId="27" fillId="0" borderId="21" xfId="34" applyNumberFormat="1" applyFont="1" applyFill="1" applyBorder="1" applyAlignment="1">
      <alignment horizontal="center" vertical="top" textRotation="255" wrapText="1"/>
    </xf>
    <xf numFmtId="0" fontId="27" fillId="0" borderId="58" xfId="37" applyFont="1" applyFill="1" applyBorder="1" applyAlignment="1">
      <alignment horizontal="center" vertical="center"/>
    </xf>
    <xf numFmtId="38" fontId="27" fillId="0" borderId="25" xfId="34" applyFont="1" applyFill="1" applyBorder="1" applyAlignment="1">
      <alignment horizontal="center" vertical="center"/>
    </xf>
    <xf numFmtId="0" fontId="27" fillId="0" borderId="21" xfId="34" applyNumberFormat="1" applyFont="1" applyFill="1" applyBorder="1" applyAlignment="1">
      <alignment horizontal="center" vertical="top" textRotation="255"/>
    </xf>
    <xf numFmtId="38" fontId="27" fillId="0" borderId="19" xfId="34" applyFont="1" applyFill="1" applyBorder="1" applyAlignment="1">
      <alignment horizontal="center" vertical="center"/>
    </xf>
    <xf numFmtId="38" fontId="27" fillId="0" borderId="21" xfId="34" applyFont="1" applyFill="1" applyBorder="1" applyAlignment="1">
      <alignment horizontal="center" vertical="top" textRotation="255"/>
    </xf>
    <xf numFmtId="38" fontId="27" fillId="0" borderId="58" xfId="34" applyFont="1" applyFill="1" applyBorder="1" applyAlignment="1">
      <alignment horizontal="center" vertical="center"/>
    </xf>
    <xf numFmtId="38" fontId="27" fillId="0" borderId="25" xfId="34" applyFont="1" applyFill="1" applyBorder="1" applyAlignment="1">
      <alignment horizontal="center" vertical="center" textRotation="255"/>
    </xf>
    <xf numFmtId="38" fontId="27" fillId="0" borderId="24" xfId="34" applyFont="1" applyFill="1" applyBorder="1" applyAlignment="1">
      <alignment horizontal="center" vertical="top" textRotation="255"/>
    </xf>
    <xf numFmtId="38" fontId="27" fillId="0" borderId="57" xfId="34" applyFont="1" applyFill="1" applyBorder="1" applyAlignment="1">
      <alignment horizontal="center" vertical="center"/>
    </xf>
    <xf numFmtId="38" fontId="27" fillId="0" borderId="28" xfId="34" applyFont="1" applyFill="1" applyBorder="1" applyAlignment="1">
      <alignment horizontal="center" vertical="top" textRotation="255"/>
    </xf>
    <xf numFmtId="0" fontId="27" fillId="0" borderId="21" xfId="37" applyFont="1" applyFill="1" applyBorder="1" applyAlignment="1">
      <alignment vertical="top" textRotation="255"/>
    </xf>
    <xf numFmtId="0" fontId="27" fillId="0" borderId="24" xfId="37" applyFont="1" applyFill="1" applyBorder="1" applyAlignment="1">
      <alignment vertical="top" textRotation="255"/>
    </xf>
    <xf numFmtId="38" fontId="27" fillId="0" borderId="28" xfId="34" applyFont="1" applyFill="1" applyBorder="1" applyAlignment="1">
      <alignment horizontal="center" vertical="top" textRotation="255" wrapText="1"/>
    </xf>
    <xf numFmtId="38" fontId="27" fillId="0" borderId="21" xfId="34" applyFont="1" applyFill="1" applyBorder="1" applyAlignment="1">
      <alignment horizontal="center" vertical="top" textRotation="255" wrapText="1"/>
    </xf>
    <xf numFmtId="38" fontId="27" fillId="0" borderId="24" xfId="34" applyFont="1" applyFill="1" applyBorder="1" applyAlignment="1">
      <alignment horizontal="center" vertical="top" textRotation="255" wrapText="1"/>
    </xf>
    <xf numFmtId="38" fontId="27" fillId="24" borderId="28" xfId="34" applyFont="1" applyFill="1" applyBorder="1" applyAlignment="1">
      <alignment horizontal="center" vertical="top" textRotation="255"/>
    </xf>
    <xf numFmtId="38" fontId="27" fillId="24" borderId="21" xfId="34" applyFont="1" applyFill="1" applyBorder="1" applyAlignment="1">
      <alignment horizontal="center" vertical="top" textRotation="255"/>
    </xf>
    <xf numFmtId="38" fontId="27" fillId="24" borderId="24" xfId="34" applyFont="1" applyFill="1" applyBorder="1" applyAlignment="1">
      <alignment horizontal="center" vertical="top" textRotation="255"/>
    </xf>
    <xf numFmtId="38" fontId="27" fillId="0" borderId="59" xfId="34" applyFont="1" applyFill="1" applyBorder="1" applyAlignment="1">
      <alignment horizontal="right" vertical="center"/>
    </xf>
    <xf numFmtId="38" fontId="27" fillId="24" borderId="28" xfId="34" applyFont="1" applyFill="1" applyBorder="1" applyAlignment="1">
      <alignment horizontal="center" vertical="top" textRotation="255" wrapText="1"/>
    </xf>
    <xf numFmtId="38" fontId="27" fillId="24" borderId="21" xfId="34" applyFont="1" applyFill="1" applyBorder="1" applyAlignment="1">
      <alignment horizontal="center" vertical="top" textRotation="255" wrapText="1"/>
    </xf>
    <xf numFmtId="38" fontId="27" fillId="24" borderId="24" xfId="34" applyFont="1" applyFill="1" applyBorder="1" applyAlignment="1">
      <alignment horizontal="center" vertical="top" textRotation="255" wrapText="1"/>
    </xf>
    <xf numFmtId="38" fontId="27" fillId="0" borderId="25" xfId="34" quotePrefix="1" applyFont="1" applyBorder="1" applyAlignment="1">
      <alignment horizontal="center" vertical="center"/>
    </xf>
    <xf numFmtId="38" fontId="23" fillId="0" borderId="0" xfId="34" applyFont="1" applyFill="1" applyBorder="1" applyAlignment="1">
      <alignment horizontal="center" vertical="center" wrapText="1"/>
    </xf>
    <xf numFmtId="38" fontId="27" fillId="0" borderId="0" xfId="34" applyFont="1" applyFill="1" applyBorder="1" applyAlignment="1">
      <alignment horizontal="center" wrapText="1"/>
    </xf>
    <xf numFmtId="38" fontId="28" fillId="25" borderId="0" xfId="34" applyFont="1" applyFill="1" applyAlignment="1">
      <alignment horizontal="center"/>
    </xf>
    <xf numFmtId="38" fontId="23" fillId="4" borderId="0" xfId="34" applyFont="1" applyFill="1" applyAlignment="1">
      <alignment horizontal="right"/>
    </xf>
    <xf numFmtId="38" fontId="23" fillId="22" borderId="0" xfId="34" applyFont="1" applyFill="1" applyAlignment="1">
      <alignment horizontal="right"/>
    </xf>
    <xf numFmtId="177" fontId="25" fillId="0" borderId="0" xfId="34" applyNumberFormat="1" applyFont="1" applyAlignment="1">
      <alignment vertical="center"/>
    </xf>
    <xf numFmtId="176" fontId="26" fillId="22" borderId="25" xfId="34" applyNumberFormat="1" applyFont="1" applyFill="1" applyBorder="1" applyAlignment="1">
      <alignment horizontal="right" vertical="center"/>
    </xf>
    <xf numFmtId="38" fontId="28" fillId="0" borderId="0" xfId="34" applyFont="1" applyFill="1" applyBorder="1" applyAlignment="1">
      <alignment horizontal="right" wrapText="1"/>
    </xf>
    <xf numFmtId="38" fontId="28" fillId="4" borderId="0" xfId="34" applyFont="1" applyFill="1" applyAlignment="1">
      <alignment horizontal="center"/>
    </xf>
    <xf numFmtId="38" fontId="28" fillId="22" borderId="0" xfId="34" applyFont="1" applyFill="1" applyAlignment="1">
      <alignment horizontal="center"/>
    </xf>
    <xf numFmtId="38" fontId="27" fillId="23" borderId="25" xfId="34" applyFont="1" applyFill="1" applyBorder="1" applyAlignment="1">
      <alignment horizontal="right" vertical="center"/>
    </xf>
    <xf numFmtId="176" fontId="27" fillId="23" borderId="25" xfId="34" applyNumberFormat="1" applyFont="1" applyFill="1" applyBorder="1" applyAlignment="1">
      <alignment horizontal="right" vertical="center"/>
    </xf>
    <xf numFmtId="0" fontId="27" fillId="0" borderId="28" xfId="34" applyNumberFormat="1" applyFont="1" applyFill="1" applyBorder="1" applyAlignment="1">
      <alignment horizontal="center" vertical="center" textRotation="255"/>
    </xf>
    <xf numFmtId="0" fontId="27" fillId="0" borderId="24" xfId="34" applyNumberFormat="1" applyFont="1" applyFill="1" applyBorder="1" applyAlignment="1">
      <alignment horizontal="center" vertical="center" textRotation="255"/>
    </xf>
    <xf numFmtId="0" fontId="27" fillId="0" borderId="21" xfId="37" applyFont="1" applyFill="1" applyBorder="1" applyAlignment="1">
      <alignment vertical="top"/>
    </xf>
    <xf numFmtId="0" fontId="27" fillId="0" borderId="24" xfId="37" applyFont="1" applyFill="1" applyBorder="1" applyAlignment="1">
      <alignment vertical="top"/>
    </xf>
    <xf numFmtId="38" fontId="27" fillId="0" borderId="0" xfId="34" applyFont="1" applyFill="1" applyBorder="1" applyAlignment="1">
      <alignment horizontal="right" wrapText="1"/>
    </xf>
    <xf numFmtId="38" fontId="27" fillId="0" borderId="0" xfId="34" applyFont="1" applyFill="1" applyBorder="1" applyAlignment="1">
      <alignment horizontal="right" vertical="center" wrapText="1"/>
    </xf>
    <xf numFmtId="38" fontId="29" fillId="0" borderId="0" xfId="34" applyFont="1" applyAlignment="1">
      <alignment horizontal="left"/>
    </xf>
    <xf numFmtId="38" fontId="29" fillId="0" borderId="0" xfId="34" applyFont="1" applyAlignment="1">
      <alignment horizontal="right"/>
    </xf>
    <xf numFmtId="38" fontId="29" fillId="26" borderId="0" xfId="34" applyFont="1" applyFill="1" applyAlignment="1">
      <alignment horizontal="right"/>
    </xf>
    <xf numFmtId="38" fontId="29" fillId="6" borderId="0" xfId="34" applyFont="1" applyFill="1" applyAlignment="1">
      <alignment horizontal="right"/>
    </xf>
    <xf numFmtId="38" fontId="29" fillId="4" borderId="0" xfId="34" applyFont="1" applyFill="1" applyAlignment="1">
      <alignment horizontal="right"/>
    </xf>
    <xf numFmtId="38" fontId="29" fillId="22" borderId="0" xfId="34" applyFont="1" applyFill="1" applyAlignment="1">
      <alignment horizontal="right"/>
    </xf>
    <xf numFmtId="38" fontId="27" fillId="0" borderId="28" xfId="34" applyFont="1" applyBorder="1" applyAlignment="1">
      <alignment horizontal="left" vertical="center" textRotation="255"/>
    </xf>
    <xf numFmtId="38" fontId="27" fillId="0" borderId="21" xfId="34" applyFont="1" applyBorder="1" applyAlignment="1">
      <alignment horizontal="left" vertical="center" textRotation="255"/>
    </xf>
    <xf numFmtId="38" fontId="27" fillId="0" borderId="24" xfId="34" applyFont="1" applyBorder="1" applyAlignment="1">
      <alignment horizontal="left" vertical="center" textRotation="255"/>
    </xf>
    <xf numFmtId="38" fontId="27" fillId="0" borderId="0" xfId="34" applyFont="1" applyFill="1" applyBorder="1" applyAlignment="1">
      <alignment horizontal="center" vertical="center"/>
    </xf>
    <xf numFmtId="38" fontId="29" fillId="0" borderId="0" xfId="34" applyFont="1" applyAlignment="1">
      <alignment horizontal="right" vertical="center"/>
    </xf>
    <xf numFmtId="38" fontId="27" fillId="0" borderId="28" xfId="34" applyFont="1" applyFill="1" applyBorder="1" applyAlignment="1">
      <alignment horizontal="center" vertical="top" textRotation="255" shrinkToFit="1"/>
    </xf>
    <xf numFmtId="38" fontId="27" fillId="0" borderId="21" xfId="34" applyFont="1" applyFill="1" applyBorder="1" applyAlignment="1">
      <alignment horizontal="center" vertical="top" textRotation="255" shrinkToFit="1"/>
    </xf>
    <xf numFmtId="38" fontId="27" fillId="0" borderId="24" xfId="34" applyFont="1" applyFill="1" applyBorder="1" applyAlignment="1">
      <alignment horizontal="center" vertical="top" textRotation="255" shrinkToFit="1"/>
    </xf>
    <xf numFmtId="38" fontId="27" fillId="0" borderId="60" xfId="34" applyFont="1" applyFill="1" applyBorder="1" applyAlignment="1">
      <alignment horizontal="center" vertical="top" textRotation="255"/>
    </xf>
    <xf numFmtId="38" fontId="27" fillId="0" borderId="19" xfId="34" applyFont="1" applyFill="1" applyBorder="1" applyAlignment="1">
      <alignment horizontal="center" vertical="top" textRotation="255"/>
    </xf>
    <xf numFmtId="38" fontId="27" fillId="0" borderId="61" xfId="34" applyFont="1" applyFill="1" applyBorder="1" applyAlignment="1">
      <alignment horizontal="center" vertical="top" textRotation="255"/>
    </xf>
    <xf numFmtId="38" fontId="27" fillId="0" borderId="56" xfId="34" applyFont="1" applyFill="1" applyBorder="1" applyAlignment="1">
      <alignment horizontal="left" vertical="center"/>
    </xf>
    <xf numFmtId="38" fontId="27" fillId="0" borderId="28" xfId="34" applyFont="1" applyFill="1" applyBorder="1" applyAlignment="1">
      <alignment horizontal="center" vertical="top" textRotation="255" wrapText="1" shrinkToFit="1"/>
    </xf>
    <xf numFmtId="38" fontId="27" fillId="0" borderId="21" xfId="34" applyFont="1" applyFill="1" applyBorder="1" applyAlignment="1">
      <alignment horizontal="center" vertical="top" textRotation="255" wrapText="1" shrinkToFit="1"/>
    </xf>
    <xf numFmtId="38" fontId="27" fillId="0" borderId="24" xfId="34" applyFont="1" applyFill="1" applyBorder="1" applyAlignment="1">
      <alignment horizontal="center" vertical="top" textRotation="255" wrapText="1" shrinkToFit="1"/>
    </xf>
    <xf numFmtId="38" fontId="27" fillId="0" borderId="58" xfId="34" applyFont="1" applyFill="1" applyBorder="1" applyAlignment="1">
      <alignment horizontal="left" vertical="center"/>
    </xf>
    <xf numFmtId="38" fontId="27" fillId="0" borderId="62" xfId="34" applyFont="1" applyFill="1" applyBorder="1" applyAlignment="1">
      <alignment horizontal="center" vertical="top" textRotation="255" shrinkToFit="1"/>
    </xf>
    <xf numFmtId="38" fontId="27" fillId="0" borderId="17" xfId="34" applyFont="1" applyFill="1" applyBorder="1" applyAlignment="1">
      <alignment horizontal="center" vertical="top" textRotation="255" shrinkToFit="1"/>
    </xf>
    <xf numFmtId="38" fontId="27" fillId="0" borderId="63" xfId="34" applyFont="1" applyFill="1" applyBorder="1" applyAlignment="1">
      <alignment horizontal="center" vertical="top" textRotation="255" shrinkToFit="1"/>
    </xf>
    <xf numFmtId="38" fontId="27" fillId="0" borderId="57" xfId="34" applyFont="1" applyFill="1" applyBorder="1" applyAlignment="1">
      <alignment horizontal="left" vertical="center"/>
    </xf>
    <xf numFmtId="0" fontId="27" fillId="0" borderId="24" xfId="35" applyFont="1" applyFill="1" applyBorder="1" applyAlignment="1">
      <alignment horizontal="center" vertical="top" textRotation="255"/>
    </xf>
    <xf numFmtId="38" fontId="24" fillId="0" borderId="0" xfId="47" applyFont="1" applyFill="1" applyAlignment="1">
      <alignment horizontal="left"/>
    </xf>
    <xf numFmtId="38" fontId="24" fillId="0" borderId="0" xfId="47" applyFont="1" applyFill="1" applyAlignment="1"/>
    <xf numFmtId="38" fontId="24" fillId="4" borderId="0" xfId="47" applyFont="1" applyFill="1" applyAlignment="1"/>
    <xf numFmtId="38" fontId="24" fillId="22" borderId="0" xfId="47" applyFont="1" applyFill="1" applyAlignment="1"/>
    <xf numFmtId="38" fontId="27" fillId="0" borderId="60" xfId="47" applyFont="1" applyFill="1" applyBorder="1" applyAlignment="1">
      <alignment horizontal="left" vertical="center"/>
    </xf>
    <xf numFmtId="38" fontId="27" fillId="0" borderId="19" xfId="47" applyFont="1" applyFill="1" applyBorder="1" applyAlignment="1">
      <alignment horizontal="left" vertical="center"/>
    </xf>
    <xf numFmtId="38" fontId="27" fillId="0" borderId="19" xfId="47" applyFont="1" applyFill="1" applyBorder="1" applyAlignment="1">
      <alignment horizontal="left" vertical="center" wrapText="1"/>
    </xf>
    <xf numFmtId="38" fontId="27" fillId="0" borderId="61" xfId="47" applyFont="1" applyFill="1" applyBorder="1" applyAlignment="1">
      <alignment horizontal="left" vertical="center" wrapText="1"/>
    </xf>
    <xf numFmtId="38" fontId="27" fillId="6" borderId="61" xfId="47" applyFont="1" applyFill="1" applyBorder="1" applyAlignment="1">
      <alignment horizontal="left" vertical="center"/>
    </xf>
    <xf numFmtId="38" fontId="27" fillId="22" borderId="19" xfId="34" applyFont="1" applyFill="1" applyBorder="1" applyAlignment="1">
      <alignment horizontal="left" vertical="center"/>
    </xf>
    <xf numFmtId="38" fontId="27" fillId="22" borderId="61" xfId="34" applyFont="1" applyFill="1" applyBorder="1" applyAlignment="1">
      <alignment horizontal="left" vertical="center"/>
    </xf>
    <xf numFmtId="38" fontId="27" fillId="22" borderId="24" xfId="34" applyFont="1" applyFill="1" applyBorder="1" applyAlignment="1">
      <alignment horizontal="left" vertical="center"/>
    </xf>
    <xf numFmtId="38" fontId="26" fillId="22" borderId="19" xfId="34" applyFont="1" applyFill="1" applyBorder="1" applyAlignment="1">
      <alignment horizontal="left" vertical="center"/>
    </xf>
    <xf numFmtId="38" fontId="26" fillId="22" borderId="61" xfId="34" applyFont="1" applyFill="1" applyBorder="1" applyAlignment="1">
      <alignment horizontal="left" vertical="center"/>
    </xf>
    <xf numFmtId="38" fontId="27" fillId="0" borderId="0" xfId="47" applyFont="1" applyFill="1" applyBorder="1" applyAlignment="1">
      <alignment vertical="center"/>
    </xf>
    <xf numFmtId="38" fontId="27" fillId="0" borderId="60" xfId="47" applyFont="1" applyFill="1" applyBorder="1" applyAlignment="1">
      <alignment horizontal="center" vertical="center"/>
    </xf>
    <xf numFmtId="38" fontId="27" fillId="0" borderId="28" xfId="47" applyFont="1" applyFill="1" applyBorder="1" applyAlignment="1">
      <alignment vertical="top" textRotation="255"/>
    </xf>
    <xf numFmtId="38" fontId="27" fillId="0" borderId="21" xfId="47" applyFont="1" applyFill="1" applyBorder="1" applyAlignment="1">
      <alignment vertical="top" textRotation="255"/>
    </xf>
    <xf numFmtId="38" fontId="27" fillId="0" borderId="24" xfId="47" applyFont="1" applyFill="1" applyBorder="1" applyAlignment="1">
      <alignment vertical="top" textRotation="255"/>
    </xf>
    <xf numFmtId="38" fontId="27" fillId="22" borderId="28" xfId="47" applyFont="1" applyFill="1" applyBorder="1" applyAlignment="1">
      <alignment horizontal="right" vertical="center"/>
    </xf>
    <xf numFmtId="38" fontId="27" fillId="22" borderId="60" xfId="47" applyFont="1" applyFill="1" applyBorder="1" applyAlignment="1">
      <alignment horizontal="right" vertical="center"/>
    </xf>
    <xf numFmtId="38" fontId="27" fillId="22" borderId="19" xfId="47" applyFont="1" applyFill="1" applyBorder="1" applyAlignment="1">
      <alignment horizontal="right" vertical="center"/>
    </xf>
    <xf numFmtId="38" fontId="27" fillId="22" borderId="61" xfId="47" applyFont="1" applyFill="1" applyBorder="1" applyAlignment="1">
      <alignment horizontal="right" vertical="center"/>
    </xf>
    <xf numFmtId="38" fontId="27" fillId="22" borderId="24" xfId="47" applyFont="1" applyFill="1" applyBorder="1" applyAlignment="1">
      <alignment horizontal="right" vertical="center"/>
    </xf>
    <xf numFmtId="38" fontId="26" fillId="22" borderId="19" xfId="47" applyFont="1" applyFill="1" applyBorder="1" applyAlignment="1">
      <alignment horizontal="right" vertical="center"/>
    </xf>
    <xf numFmtId="38" fontId="26" fillId="22" borderId="61" xfId="47" applyFont="1" applyFill="1" applyBorder="1" applyAlignment="1">
      <alignment horizontal="right" vertical="center"/>
    </xf>
    <xf numFmtId="38" fontId="26" fillId="4" borderId="24" xfId="47" applyFont="1" applyFill="1" applyBorder="1" applyAlignment="1">
      <alignment horizontal="right" vertical="center"/>
    </xf>
    <xf numFmtId="38" fontId="26" fillId="22" borderId="28" xfId="47" applyFont="1" applyFill="1" applyBorder="1" applyAlignment="1">
      <alignment horizontal="right" vertical="center"/>
    </xf>
    <xf numFmtId="38" fontId="26" fillId="22" borderId="60" xfId="47" applyFont="1" applyFill="1" applyBorder="1" applyAlignment="1">
      <alignment horizontal="right" vertical="center"/>
    </xf>
    <xf numFmtId="38" fontId="30" fillId="0" borderId="0" xfId="47" applyFont="1" applyFill="1" applyAlignment="1">
      <alignment vertical="center"/>
    </xf>
    <xf numFmtId="38" fontId="24" fillId="0" borderId="0" xfId="47" applyFont="1" applyFill="1" applyAlignment="1">
      <alignment vertical="center"/>
    </xf>
    <xf numFmtId="38" fontId="27" fillId="0" borderId="64" xfId="47" applyFont="1" applyFill="1" applyBorder="1" applyAlignment="1">
      <alignment horizontal="center" vertical="center"/>
    </xf>
    <xf numFmtId="38" fontId="26" fillId="0" borderId="56" xfId="47" applyFont="1" applyFill="1" applyBorder="1" applyAlignment="1">
      <alignment horizontal="center" vertical="center" wrapText="1"/>
    </xf>
    <xf numFmtId="38" fontId="26" fillId="22" borderId="24" xfId="47" applyFont="1" applyFill="1" applyBorder="1" applyAlignment="1">
      <alignment horizontal="right" vertical="center"/>
    </xf>
    <xf numFmtId="38" fontId="30" fillId="0" borderId="0" xfId="47" applyFont="1" applyFill="1" applyAlignment="1">
      <alignment horizontal="right" vertical="center"/>
    </xf>
    <xf numFmtId="38" fontId="24" fillId="0" borderId="0" xfId="47" applyFont="1" applyFill="1" applyAlignment="1">
      <alignment horizontal="right" vertical="center"/>
    </xf>
    <xf numFmtId="0" fontId="27" fillId="0" borderId="64" xfId="37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top" textRotation="255" wrapText="1"/>
    </xf>
    <xf numFmtId="0" fontId="26" fillId="0" borderId="24" xfId="0" applyFont="1" applyBorder="1" applyAlignment="1">
      <alignment horizontal="center" vertical="top" textRotation="255" wrapText="1"/>
    </xf>
    <xf numFmtId="38" fontId="26" fillId="22" borderId="19" xfId="47" quotePrefix="1" applyFont="1" applyFill="1" applyBorder="1" applyAlignment="1">
      <alignment horizontal="right" vertical="center"/>
    </xf>
    <xf numFmtId="38" fontId="26" fillId="0" borderId="28" xfId="47" applyFont="1" applyFill="1" applyBorder="1" applyAlignment="1">
      <alignment vertical="top" textRotation="255" wrapText="1"/>
    </xf>
    <xf numFmtId="0" fontId="26" fillId="0" borderId="21" xfId="0" applyFont="1" applyBorder="1" applyAlignment="1">
      <alignment vertical="top" textRotation="255" wrapText="1"/>
    </xf>
    <xf numFmtId="0" fontId="26" fillId="0" borderId="24" xfId="0" applyFont="1" applyBorder="1" applyAlignment="1">
      <alignment vertical="top" textRotation="255" wrapText="1"/>
    </xf>
    <xf numFmtId="38" fontId="26" fillId="0" borderId="64" xfId="47" applyFont="1" applyFill="1" applyBorder="1" applyAlignment="1">
      <alignment vertical="center" textRotation="255" wrapText="1"/>
    </xf>
    <xf numFmtId="38" fontId="26" fillId="0" borderId="62" xfId="47" applyFont="1" applyFill="1" applyBorder="1" applyAlignment="1">
      <alignment horizontal="center" vertical="top" textRotation="255" wrapText="1"/>
    </xf>
    <xf numFmtId="38" fontId="26" fillId="0" borderId="63" xfId="47" applyFont="1" applyFill="1" applyBorder="1" applyAlignment="1">
      <alignment horizontal="center" vertical="top" textRotation="255" wrapText="1"/>
    </xf>
    <xf numFmtId="38" fontId="26" fillId="0" borderId="60" xfId="47" applyFont="1" applyFill="1" applyBorder="1" applyAlignment="1">
      <alignment horizontal="center" vertical="center" wrapText="1"/>
    </xf>
    <xf numFmtId="38" fontId="26" fillId="0" borderId="24" xfId="47" applyFont="1" applyFill="1" applyBorder="1" applyAlignment="1">
      <alignment horizontal="center" vertical="center" wrapText="1"/>
    </xf>
    <xf numFmtId="38" fontId="26" fillId="0" borderId="58" xfId="47" applyFont="1" applyFill="1" applyBorder="1" applyAlignment="1">
      <alignment horizontal="center" vertical="center" wrapText="1"/>
    </xf>
    <xf numFmtId="38" fontId="26" fillId="0" borderId="62" xfId="47" applyFont="1" applyFill="1" applyBorder="1" applyAlignment="1">
      <alignment horizontal="center" vertical="center" wrapText="1"/>
    </xf>
    <xf numFmtId="38" fontId="26" fillId="0" borderId="25" xfId="47" applyFont="1" applyFill="1" applyBorder="1" applyAlignment="1">
      <alignment horizontal="center" vertical="center" wrapText="1" shrinkToFit="1"/>
    </xf>
    <xf numFmtId="38" fontId="26" fillId="0" borderId="60" xfId="47" applyFont="1" applyFill="1" applyBorder="1" applyAlignment="1">
      <alignment horizontal="center" vertical="top" textRotation="255" wrapText="1"/>
    </xf>
    <xf numFmtId="38" fontId="26" fillId="0" borderId="61" xfId="47" applyFont="1" applyFill="1" applyBorder="1" applyAlignment="1">
      <alignment horizontal="center" vertical="top" textRotation="255" wrapText="1"/>
    </xf>
    <xf numFmtId="38" fontId="26" fillId="6" borderId="56" xfId="47" applyFont="1" applyFill="1" applyBorder="1" applyAlignment="1">
      <alignment horizontal="right" vertical="center"/>
    </xf>
    <xf numFmtId="38" fontId="26" fillId="0" borderId="58" xfId="47" applyFont="1" applyFill="1" applyBorder="1" applyAlignment="1">
      <alignment vertical="center" textRotation="255" wrapText="1"/>
    </xf>
    <xf numFmtId="38" fontId="26" fillId="0" borderId="28" xfId="47" applyFont="1" applyFill="1" applyBorder="1" applyAlignment="1" applyProtection="1">
      <alignment horizontal="center" vertical="top" textRotation="255" wrapText="1"/>
      <protection locked="0"/>
    </xf>
    <xf numFmtId="38" fontId="26" fillId="0" borderId="24" xfId="47" applyFont="1" applyFill="1" applyBorder="1" applyAlignment="1" applyProtection="1">
      <alignment horizontal="center" vertical="top" textRotation="255" wrapText="1"/>
      <protection locked="0"/>
    </xf>
    <xf numFmtId="38" fontId="26" fillId="0" borderId="57" xfId="47" applyFont="1" applyFill="1" applyBorder="1" applyAlignment="1">
      <alignment vertical="center" textRotation="255" wrapText="1"/>
    </xf>
    <xf numFmtId="38" fontId="26" fillId="0" borderId="62" xfId="47" applyFont="1" applyFill="1" applyBorder="1" applyAlignment="1">
      <alignment horizontal="center" vertical="top" textRotation="255"/>
    </xf>
    <xf numFmtId="38" fontId="26" fillId="0" borderId="17" xfId="47" applyFont="1" applyFill="1" applyBorder="1" applyAlignment="1">
      <alignment horizontal="center" vertical="top" textRotation="255"/>
    </xf>
    <xf numFmtId="38" fontId="26" fillId="0" borderId="63" xfId="47" applyFont="1" applyFill="1" applyBorder="1" applyAlignment="1">
      <alignment horizontal="center" vertical="top" textRotation="255"/>
    </xf>
    <xf numFmtId="38" fontId="26" fillId="6" borderId="57" xfId="47" applyFont="1" applyFill="1" applyBorder="1" applyAlignment="1">
      <alignment horizontal="right" vertical="center"/>
    </xf>
    <xf numFmtId="38" fontId="26" fillId="22" borderId="24" xfId="47" quotePrefix="1" applyFont="1" applyFill="1" applyBorder="1" applyAlignment="1">
      <alignment horizontal="right" vertical="center"/>
    </xf>
    <xf numFmtId="38" fontId="26" fillId="0" borderId="60" xfId="47" applyFont="1" applyFill="1" applyBorder="1" applyAlignment="1">
      <alignment horizontal="center" vertical="top" wrapText="1"/>
    </xf>
    <xf numFmtId="0" fontId="26" fillId="0" borderId="19" xfId="0" applyFont="1" applyBorder="1" applyAlignment="1">
      <alignment vertical="top" wrapText="1"/>
    </xf>
    <xf numFmtId="38" fontId="26" fillId="0" borderId="21" xfId="47" applyFont="1" applyFill="1" applyBorder="1" applyAlignment="1">
      <alignment vertical="top" textRotation="255" wrapText="1"/>
    </xf>
    <xf numFmtId="38" fontId="26" fillId="0" borderId="24" xfId="47" applyFont="1" applyFill="1" applyBorder="1" applyAlignment="1">
      <alignment vertical="top" textRotation="255" wrapText="1"/>
    </xf>
    <xf numFmtId="38" fontId="26" fillId="22" borderId="21" xfId="47" applyFont="1" applyFill="1" applyBorder="1" applyAlignment="1">
      <alignment horizontal="right" vertical="center"/>
    </xf>
    <xf numFmtId="0" fontId="26" fillId="0" borderId="62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38" fontId="26" fillId="0" borderId="28" xfId="47" applyFont="1" applyFill="1" applyBorder="1" applyAlignment="1">
      <alignment horizontal="center" vertical="top" wrapText="1" shrinkToFit="1"/>
    </xf>
    <xf numFmtId="38" fontId="26" fillId="0" borderId="24" xfId="47" applyFont="1" applyFill="1" applyBorder="1" applyAlignment="1">
      <alignment horizontal="center" vertical="top" wrapText="1" shrinkToFit="1"/>
    </xf>
    <xf numFmtId="38" fontId="26" fillId="22" borderId="62" xfId="47" applyFont="1" applyFill="1" applyBorder="1" applyAlignment="1">
      <alignment horizontal="right" vertical="center"/>
    </xf>
    <xf numFmtId="38" fontId="26" fillId="22" borderId="17" xfId="47" applyFont="1" applyFill="1" applyBorder="1" applyAlignment="1">
      <alignment horizontal="right" vertical="center"/>
    </xf>
    <xf numFmtId="38" fontId="26" fillId="22" borderId="63" xfId="47" applyFont="1" applyFill="1" applyBorder="1" applyAlignment="1">
      <alignment horizontal="right" vertical="center"/>
    </xf>
    <xf numFmtId="38" fontId="26" fillId="0" borderId="65" xfId="47" applyFont="1" applyFill="1" applyBorder="1" applyAlignment="1">
      <alignment horizontal="center" vertical="center" textRotation="255"/>
    </xf>
    <xf numFmtId="38" fontId="26" fillId="22" borderId="28" xfId="47" applyFont="1" applyFill="1" applyBorder="1" applyAlignment="1">
      <alignment vertical="center"/>
    </xf>
    <xf numFmtId="38" fontId="26" fillId="22" borderId="24" xfId="47" applyFont="1" applyFill="1" applyBorder="1" applyAlignment="1">
      <alignment vertical="center"/>
    </xf>
    <xf numFmtId="38" fontId="26" fillId="4" borderId="25" xfId="47" applyFont="1" applyFill="1" applyBorder="1" applyAlignment="1">
      <alignment vertical="center"/>
    </xf>
    <xf numFmtId="38" fontId="26" fillId="22" borderId="25" xfId="47" applyFont="1" applyFill="1" applyBorder="1" applyAlignment="1">
      <alignment vertical="center"/>
    </xf>
    <xf numFmtId="38" fontId="26" fillId="22" borderId="62" xfId="47" applyFont="1" applyFill="1" applyBorder="1" applyAlignment="1">
      <alignment vertical="center"/>
    </xf>
    <xf numFmtId="38" fontId="26" fillId="22" borderId="17" xfId="47" applyFont="1" applyFill="1" applyBorder="1" applyAlignment="1">
      <alignment vertical="center"/>
    </xf>
    <xf numFmtId="38" fontId="26" fillId="22" borderId="63" xfId="47" applyFont="1" applyFill="1" applyBorder="1" applyAlignment="1">
      <alignment vertical="center"/>
    </xf>
    <xf numFmtId="38" fontId="26" fillId="0" borderId="64" xfId="47" applyFont="1" applyFill="1" applyBorder="1" applyAlignment="1">
      <alignment horizontal="center" vertical="center" wrapText="1"/>
    </xf>
    <xf numFmtId="38" fontId="26" fillId="0" borderId="57" xfId="47" applyFont="1" applyFill="1" applyBorder="1" applyAlignment="1">
      <alignment horizontal="center" vertical="center" wrapText="1"/>
    </xf>
    <xf numFmtId="38" fontId="27" fillId="0" borderId="58" xfId="47" applyFont="1" applyFill="1" applyBorder="1" applyAlignment="1">
      <alignment vertical="center" wrapText="1"/>
    </xf>
    <xf numFmtId="38" fontId="26" fillId="0" borderId="58" xfId="47" applyFont="1" applyFill="1" applyBorder="1" applyAlignment="1">
      <alignment vertical="center"/>
    </xf>
    <xf numFmtId="38" fontId="26" fillId="6" borderId="25" xfId="47" applyFont="1" applyFill="1" applyBorder="1" applyAlignment="1">
      <alignment vertical="center"/>
    </xf>
    <xf numFmtId="38" fontId="27" fillId="0" borderId="57" xfId="47" applyFont="1" applyFill="1" applyBorder="1" applyAlignment="1">
      <alignment vertical="center"/>
    </xf>
    <xf numFmtId="38" fontId="26" fillId="0" borderId="57" xfId="47" applyFont="1" applyFill="1" applyBorder="1" applyAlignment="1">
      <alignment vertical="center" wrapText="1"/>
    </xf>
    <xf numFmtId="38" fontId="23" fillId="0" borderId="0" xfId="47" applyFont="1" applyFill="1" applyAlignment="1"/>
    <xf numFmtId="38" fontId="23" fillId="0" borderId="0" xfId="47" applyFont="1" applyFill="1" applyAlignment="1">
      <alignment wrapText="1"/>
    </xf>
    <xf numFmtId="38" fontId="23" fillId="4" borderId="0" xfId="47" applyFont="1" applyFill="1" applyAlignment="1"/>
    <xf numFmtId="38" fontId="23" fillId="22" borderId="0" xfId="47" applyFont="1" applyFill="1" applyBorder="1" applyAlignment="1"/>
    <xf numFmtId="0" fontId="23" fillId="0" borderId="0" xfId="37" applyNumberFormat="1" applyFont="1" applyFill="1" applyBorder="1" applyAlignment="1"/>
    <xf numFmtId="0" fontId="26" fillId="0" borderId="19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38" fontId="26" fillId="6" borderId="61" xfId="47" applyFont="1" applyFill="1" applyBorder="1" applyAlignment="1">
      <alignment horizontal="left" vertical="center"/>
    </xf>
    <xf numFmtId="38" fontId="26" fillId="2" borderId="28" xfId="47" applyFont="1" applyFill="1" applyBorder="1" applyAlignment="1">
      <alignment horizontal="left" vertical="center"/>
    </xf>
    <xf numFmtId="38" fontId="26" fillId="22" borderId="60" xfId="34" applyFont="1" applyFill="1" applyBorder="1" applyAlignment="1">
      <alignment horizontal="left" vertical="center"/>
    </xf>
    <xf numFmtId="38" fontId="26" fillId="22" borderId="24" xfId="34" applyFont="1" applyFill="1" applyBorder="1" applyAlignment="1">
      <alignment horizontal="left" vertical="center"/>
    </xf>
    <xf numFmtId="38" fontId="26" fillId="4" borderId="24" xfId="34" applyFont="1" applyFill="1" applyBorder="1" applyAlignment="1">
      <alignment horizontal="left" vertical="center" wrapText="1"/>
    </xf>
    <xf numFmtId="38" fontId="26" fillId="2" borderId="28" xfId="47" applyFont="1" applyFill="1" applyBorder="1" applyAlignment="1">
      <alignment horizontal="right" vertical="center"/>
    </xf>
    <xf numFmtId="38" fontId="26" fillId="0" borderId="28" xfId="47" applyFont="1" applyFill="1" applyBorder="1" applyAlignment="1">
      <alignment horizontal="center" vertical="center" textRotation="255" wrapText="1"/>
    </xf>
    <xf numFmtId="0" fontId="26" fillId="0" borderId="21" xfId="37" applyFont="1" applyFill="1" applyBorder="1" applyAlignment="1">
      <alignment horizontal="center" vertical="center" textRotation="255" wrapText="1"/>
    </xf>
    <xf numFmtId="38" fontId="26" fillId="0" borderId="21" xfId="47" applyFont="1" applyFill="1" applyBorder="1" applyAlignment="1">
      <alignment horizontal="center" vertical="center" textRotation="255" wrapText="1"/>
    </xf>
    <xf numFmtId="38" fontId="26" fillId="0" borderId="24" xfId="47" applyFont="1" applyFill="1" applyBorder="1" applyAlignment="1">
      <alignment horizontal="center" vertical="center" textRotation="255" wrapText="1"/>
    </xf>
    <xf numFmtId="38" fontId="26" fillId="6" borderId="19" xfId="34" applyFont="1" applyFill="1" applyBorder="1" applyAlignment="1">
      <alignment horizontal="right" vertical="center"/>
    </xf>
    <xf numFmtId="38" fontId="26" fillId="4" borderId="56" xfId="34" applyFont="1" applyFill="1" applyBorder="1" applyAlignment="1">
      <alignment horizontal="right" vertical="center"/>
    </xf>
    <xf numFmtId="38" fontId="26" fillId="0" borderId="19" xfId="47" applyFont="1" applyFill="1" applyBorder="1" applyAlignment="1">
      <alignment horizontal="center" vertical="center" wrapText="1"/>
    </xf>
    <xf numFmtId="38" fontId="26" fillId="0" borderId="61" xfId="47" applyFont="1" applyFill="1" applyBorder="1" applyAlignment="1">
      <alignment horizontal="center" vertical="center" wrapText="1"/>
    </xf>
    <xf numFmtId="38" fontId="26" fillId="0" borderId="17" xfId="47" applyFont="1" applyFill="1" applyBorder="1" applyAlignment="1">
      <alignment horizontal="center" vertical="center" wrapText="1"/>
    </xf>
    <xf numFmtId="38" fontId="30" fillId="0" borderId="0" xfId="47" applyFont="1" applyFill="1" applyAlignment="1"/>
    <xf numFmtId="38" fontId="31" fillId="0" borderId="0" xfId="47" applyFont="1" applyFill="1" applyBorder="1" applyAlignment="1">
      <alignment horizontal="right"/>
    </xf>
    <xf numFmtId="38" fontId="31" fillId="0" borderId="0" xfId="47" applyFont="1" applyFill="1" applyBorder="1" applyAlignment="1"/>
    <xf numFmtId="38" fontId="26" fillId="0" borderId="21" xfId="47" applyFont="1" applyFill="1" applyBorder="1" applyAlignment="1">
      <alignment horizontal="left" vertical="center" wrapText="1"/>
    </xf>
    <xf numFmtId="38" fontId="26" fillId="0" borderId="24" xfId="47" applyFont="1" applyFill="1" applyBorder="1" applyAlignment="1">
      <alignment horizontal="left" vertical="center" wrapText="1"/>
    </xf>
    <xf numFmtId="38" fontId="26" fillId="6" borderId="24" xfId="47" applyFont="1" applyFill="1" applyBorder="1" applyAlignment="1">
      <alignment horizontal="left" vertical="center"/>
    </xf>
    <xf numFmtId="38" fontId="26" fillId="2" borderId="25" xfId="47" applyFont="1" applyFill="1" applyBorder="1" applyAlignment="1">
      <alignment horizontal="left" vertical="center"/>
    </xf>
    <xf numFmtId="38" fontId="26" fillId="22" borderId="28" xfId="34" applyFont="1" applyFill="1" applyBorder="1" applyAlignment="1">
      <alignment horizontal="left" vertical="center"/>
    </xf>
    <xf numFmtId="38" fontId="26" fillId="22" borderId="21" xfId="34" applyFont="1" applyFill="1" applyBorder="1" applyAlignment="1">
      <alignment horizontal="left" vertical="center"/>
    </xf>
    <xf numFmtId="38" fontId="26" fillId="0" borderId="0" xfId="47" applyFont="1" applyFill="1" applyBorder="1" applyAlignment="1">
      <alignment horizontal="left"/>
    </xf>
    <xf numFmtId="0" fontId="27" fillId="0" borderId="60" xfId="37" applyFont="1" applyFill="1" applyBorder="1" applyAlignment="1">
      <alignment horizontal="center" vertical="center" wrapText="1"/>
    </xf>
    <xf numFmtId="0" fontId="26" fillId="0" borderId="60" xfId="37" applyFont="1" applyFill="1" applyBorder="1" applyAlignment="1">
      <alignment horizontal="center" vertical="center" wrapText="1"/>
    </xf>
    <xf numFmtId="0" fontId="26" fillId="0" borderId="19" xfId="37" applyFont="1" applyFill="1" applyBorder="1" applyAlignment="1">
      <alignment horizontal="center" vertical="center" wrapText="1"/>
    </xf>
    <xf numFmtId="0" fontId="26" fillId="0" borderId="61" xfId="37" applyFont="1" applyFill="1" applyBorder="1" applyAlignment="1">
      <alignment horizontal="left" vertical="center" wrapText="1"/>
    </xf>
    <xf numFmtId="38" fontId="26" fillId="0" borderId="25" xfId="47" applyFont="1" applyFill="1" applyBorder="1" applyAlignment="1">
      <alignment horizontal="center" vertical="center" wrapText="1"/>
    </xf>
    <xf numFmtId="0" fontId="27" fillId="0" borderId="64" xfId="37" applyFont="1" applyFill="1" applyBorder="1" applyAlignment="1">
      <alignment horizontal="center" vertical="center" wrapText="1"/>
    </xf>
    <xf numFmtId="0" fontId="26" fillId="0" borderId="64" xfId="37" applyFont="1" applyFill="1" applyBorder="1" applyAlignment="1">
      <alignment horizontal="center" vertical="center" wrapText="1"/>
    </xf>
    <xf numFmtId="0" fontId="26" fillId="0" borderId="0" xfId="37" applyFont="1" applyFill="1" applyBorder="1" applyAlignment="1">
      <alignment horizontal="center" vertical="center" wrapText="1"/>
    </xf>
    <xf numFmtId="0" fontId="26" fillId="0" borderId="59" xfId="37" applyFont="1" applyFill="1" applyBorder="1" applyAlignment="1">
      <alignment horizontal="left" vertical="center" wrapText="1"/>
    </xf>
    <xf numFmtId="38" fontId="30" fillId="0" borderId="0" xfId="47" applyFont="1" applyFill="1" applyAlignment="1">
      <alignment horizontal="right"/>
    </xf>
    <xf numFmtId="0" fontId="26" fillId="0" borderId="56" xfId="37" applyFont="1" applyFill="1" applyBorder="1" applyAlignment="1">
      <alignment horizontal="left" vertical="center" wrapText="1"/>
    </xf>
    <xf numFmtId="0" fontId="26" fillId="0" borderId="62" xfId="37" applyFont="1" applyFill="1" applyBorder="1" applyAlignment="1">
      <alignment horizontal="center" vertical="center" wrapText="1"/>
    </xf>
    <xf numFmtId="0" fontId="26" fillId="0" borderId="17" xfId="37" applyFont="1" applyFill="1" applyBorder="1" applyAlignment="1">
      <alignment horizontal="center" vertical="center" wrapText="1"/>
    </xf>
    <xf numFmtId="0" fontId="26" fillId="0" borderId="57" xfId="37" applyFont="1" applyFill="1" applyBorder="1" applyAlignment="1">
      <alignment horizontal="left" vertical="center" wrapText="1"/>
    </xf>
    <xf numFmtId="0" fontId="26" fillId="0" borderId="60" xfId="37" applyFont="1" applyFill="1" applyBorder="1" applyAlignment="1">
      <alignment horizontal="left" vertical="center" wrapText="1"/>
    </xf>
    <xf numFmtId="0" fontId="26" fillId="0" borderId="19" xfId="37" applyFont="1" applyFill="1" applyBorder="1" applyAlignment="1">
      <alignment horizontal="left" vertical="center" wrapText="1"/>
    </xf>
    <xf numFmtId="0" fontId="27" fillId="0" borderId="62" xfId="37" applyFont="1" applyFill="1" applyBorder="1" applyAlignment="1">
      <alignment horizontal="center" vertical="center" wrapText="1"/>
    </xf>
    <xf numFmtId="0" fontId="26" fillId="0" borderId="62" xfId="37" applyFont="1" applyFill="1" applyBorder="1" applyAlignment="1">
      <alignment horizontal="left" vertical="center" wrapText="1"/>
    </xf>
    <xf numFmtId="0" fontId="26" fillId="0" borderId="17" xfId="37" applyFont="1" applyFill="1" applyBorder="1" applyAlignment="1">
      <alignment horizontal="left" vertical="center" wrapText="1"/>
    </xf>
    <xf numFmtId="0" fontId="26" fillId="0" borderId="63" xfId="37" applyFont="1" applyFill="1" applyBorder="1" applyAlignment="1">
      <alignment horizontal="left" vertical="center" wrapText="1"/>
    </xf>
    <xf numFmtId="38" fontId="26" fillId="0" borderId="66" xfId="47" applyFont="1" applyFill="1" applyBorder="1" applyAlignment="1">
      <alignment horizontal="center" vertical="top" textRotation="255"/>
    </xf>
    <xf numFmtId="38" fontId="26" fillId="0" borderId="67" xfId="47" applyFont="1" applyFill="1" applyBorder="1" applyAlignment="1">
      <alignment horizontal="center" vertical="top" textRotation="255"/>
    </xf>
    <xf numFmtId="38" fontId="26" fillId="0" borderId="67" xfId="47" applyFont="1" applyFill="1" applyBorder="1" applyAlignment="1">
      <alignment vertical="top" textRotation="255"/>
    </xf>
    <xf numFmtId="0" fontId="26" fillId="0" borderId="68" xfId="37" applyFont="1" applyFill="1" applyBorder="1" applyAlignment="1">
      <alignment vertical="top" textRotation="255"/>
    </xf>
    <xf numFmtId="38" fontId="26" fillId="0" borderId="69" xfId="47" applyFont="1" applyFill="1" applyBorder="1" applyAlignment="1">
      <alignment horizontal="center" vertical="top" textRotation="255" wrapText="1"/>
    </xf>
    <xf numFmtId="38" fontId="26" fillId="0" borderId="70" xfId="47" applyFont="1" applyFill="1" applyBorder="1" applyAlignment="1">
      <alignment horizontal="center" vertical="top" textRotation="255" wrapText="1"/>
    </xf>
    <xf numFmtId="38" fontId="26" fillId="0" borderId="70" xfId="47" applyFont="1" applyFill="1" applyBorder="1" applyAlignment="1">
      <alignment vertical="top" textRotation="255" wrapText="1"/>
    </xf>
    <xf numFmtId="0" fontId="26" fillId="0" borderId="71" xfId="37" applyFont="1" applyFill="1" applyBorder="1" applyAlignment="1">
      <alignment vertical="top" textRotation="255" wrapText="1"/>
    </xf>
    <xf numFmtId="38" fontId="27" fillId="0" borderId="62" xfId="47" applyFont="1" applyFill="1" applyBorder="1" applyAlignment="1">
      <alignment horizontal="center" vertical="center"/>
    </xf>
    <xf numFmtId="38" fontId="26" fillId="0" borderId="72" xfId="47" applyFont="1" applyFill="1" applyBorder="1" applyAlignment="1">
      <alignment horizontal="center" vertical="top" textRotation="255" wrapText="1"/>
    </xf>
    <xf numFmtId="38" fontId="26" fillId="0" borderId="73" xfId="47" applyFont="1" applyFill="1" applyBorder="1" applyAlignment="1">
      <alignment horizontal="center" vertical="top" textRotation="255" wrapText="1"/>
    </xf>
    <xf numFmtId="38" fontId="26" fillId="0" borderId="73" xfId="47" applyFont="1" applyFill="1" applyBorder="1" applyAlignment="1">
      <alignment vertical="top" textRotation="255" wrapText="1"/>
    </xf>
    <xf numFmtId="0" fontId="26" fillId="0" borderId="74" xfId="37" applyFont="1" applyFill="1" applyBorder="1" applyAlignment="1">
      <alignment vertical="top" textRotation="255" wrapText="1"/>
    </xf>
    <xf numFmtId="38" fontId="26" fillId="0" borderId="64" xfId="47" applyFont="1" applyFill="1" applyBorder="1" applyAlignment="1">
      <alignment horizontal="center" vertical="center"/>
    </xf>
    <xf numFmtId="38" fontId="26" fillId="0" borderId="57" xfId="47" applyFont="1" applyFill="1" applyBorder="1" applyAlignment="1">
      <alignment horizontal="center" vertical="top" textRotation="255" wrapText="1"/>
    </xf>
    <xf numFmtId="38" fontId="26" fillId="0" borderId="64" xfId="47" applyFont="1" applyFill="1" applyBorder="1" applyAlignment="1">
      <alignment vertical="center"/>
    </xf>
    <xf numFmtId="38" fontId="26" fillId="0" borderId="25" xfId="47" applyFont="1" applyFill="1" applyBorder="1" applyAlignment="1">
      <alignment horizontal="center" vertical="top" textRotation="255" wrapText="1"/>
    </xf>
    <xf numFmtId="38" fontId="26" fillId="0" borderId="28" xfId="47" applyFont="1" applyFill="1" applyBorder="1" applyAlignment="1">
      <alignment horizontal="center" vertical="center"/>
    </xf>
    <xf numFmtId="38" fontId="26" fillId="0" borderId="28" xfId="47" applyFont="1" applyFill="1" applyBorder="1" applyAlignment="1">
      <alignment vertical="center"/>
    </xf>
    <xf numFmtId="38" fontId="27" fillId="0" borderId="0" xfId="47" applyFont="1" applyFill="1" applyAlignment="1"/>
    <xf numFmtId="177" fontId="27" fillId="0" borderId="0" xfId="47" applyNumberFormat="1" applyFont="1" applyFill="1" applyAlignment="1"/>
    <xf numFmtId="177" fontId="26" fillId="0" borderId="0" xfId="47" applyNumberFormat="1" applyFont="1" applyFill="1" applyAlignment="1"/>
    <xf numFmtId="38" fontId="26" fillId="0" borderId="0" xfId="47" applyFont="1" applyFill="1" applyAlignment="1"/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改正案（精神保健57～61)後志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theme" Target="theme/theme1.xml" Id="rId10" /><Relationship Type="http://schemas.openxmlformats.org/officeDocument/2006/relationships/sharedStrings" Target="sharedStrings.xml" Id="rId11" /><Relationship Type="http://schemas.openxmlformats.org/officeDocument/2006/relationships/styles" Target="styles.xml" Id="rId12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Relationship Type="http://schemas.openxmlformats.org/officeDocument/2006/relationships/printerSettings" Target="../printerSettings/printerSettings6.bin" Id="rId2" /><Relationship Type="http://schemas.openxmlformats.org/officeDocument/2006/relationships/printerSettings" Target="../printerSettings/printerSettings7.bin" Id="rId3" /><Relationship Type="http://schemas.openxmlformats.org/officeDocument/2006/relationships/printerSettings" Target="../printerSettings/printerSettings8.bin" Id="rId4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Relationship Type="http://schemas.openxmlformats.org/officeDocument/2006/relationships/printerSettings" Target="../printerSettings/printerSettings10.bin" Id="rId2" /><Relationship Type="http://schemas.openxmlformats.org/officeDocument/2006/relationships/printerSettings" Target="../printerSettings/printerSettings11.bin" Id="rId3" /><Relationship Type="http://schemas.openxmlformats.org/officeDocument/2006/relationships/printerSettings" Target="../printerSettings/printerSettings12.bin" Id="rId4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3.bin" Id="rId1" /><Relationship Type="http://schemas.openxmlformats.org/officeDocument/2006/relationships/printerSettings" Target="../printerSettings/printerSettings14.bin" Id="rId2" /><Relationship Type="http://schemas.openxmlformats.org/officeDocument/2006/relationships/printerSettings" Target="../printerSettings/printerSettings15.bin" Id="rId3" /><Relationship Type="http://schemas.openxmlformats.org/officeDocument/2006/relationships/printerSettings" Target="../printerSettings/printerSettings16.bin" Id="rId4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7.bin" Id="rId1" /><Relationship Type="http://schemas.openxmlformats.org/officeDocument/2006/relationships/printerSettings" Target="../printerSettings/printerSettings18.bin" Id="rId2" /><Relationship Type="http://schemas.openxmlformats.org/officeDocument/2006/relationships/printerSettings" Target="../printerSettings/printerSettings19.bin" Id="rId3" /><Relationship Type="http://schemas.openxmlformats.org/officeDocument/2006/relationships/printerSettings" Target="../printerSettings/printerSettings20.bin" Id="rId4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1.bin" Id="rId1" /><Relationship Type="http://schemas.openxmlformats.org/officeDocument/2006/relationships/printerSettings" Target="../printerSettings/printerSettings22.bin" Id="rId2" /><Relationship Type="http://schemas.openxmlformats.org/officeDocument/2006/relationships/printerSettings" Target="../printerSettings/printerSettings23.bin" Id="rId3" /><Relationship Type="http://schemas.openxmlformats.org/officeDocument/2006/relationships/printerSettings" Target="../printerSettings/printerSettings24.bin" Id="rId4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5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6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7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8</v>
      </c>
    </row>
    <row r="3" spans="1:7" s="5" customFormat="1" ht="13.5" customHeight="1">
      <c r="A3" s="6" t="s">
        <v>5</v>
      </c>
      <c r="B3" s="14"/>
      <c r="C3" s="23" t="s">
        <v>10</v>
      </c>
      <c r="D3" s="39" t="s">
        <v>13</v>
      </c>
      <c r="E3" s="39" t="s">
        <v>16</v>
      </c>
      <c r="F3" s="83" t="s">
        <v>3</v>
      </c>
      <c r="G3" s="83" t="s">
        <v>18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11</v>
      </c>
      <c r="B6" s="17" t="s">
        <v>19</v>
      </c>
      <c r="C6" s="26">
        <v>1</v>
      </c>
      <c r="D6" s="42" t="s">
        <v>22</v>
      </c>
      <c r="E6" s="66"/>
      <c r="F6" s="66" t="s">
        <v>26</v>
      </c>
      <c r="G6" s="66"/>
    </row>
    <row r="7" spans="1:7" s="5" customFormat="1" ht="18" customHeight="1">
      <c r="A7" s="7" t="s">
        <v>28</v>
      </c>
      <c r="B7" s="17"/>
      <c r="C7" s="27">
        <v>2</v>
      </c>
      <c r="D7" s="43" t="s">
        <v>29</v>
      </c>
      <c r="E7" s="67"/>
      <c r="F7" s="74" t="s">
        <v>31</v>
      </c>
      <c r="G7" s="67"/>
    </row>
    <row r="8" spans="1:7" s="5" customFormat="1" ht="18" customHeight="1">
      <c r="A8" s="7" t="s">
        <v>34</v>
      </c>
      <c r="B8" s="17"/>
      <c r="C8" s="28">
        <v>3</v>
      </c>
      <c r="D8" s="44" t="s">
        <v>36</v>
      </c>
      <c r="E8" s="68"/>
      <c r="F8" s="86"/>
      <c r="G8" s="68"/>
    </row>
    <row r="9" spans="1:7" s="5" customFormat="1" ht="18" customHeight="1">
      <c r="A9" s="9" t="s">
        <v>38</v>
      </c>
      <c r="B9" s="18" t="s">
        <v>7</v>
      </c>
      <c r="C9" s="29">
        <v>4</v>
      </c>
      <c r="D9" s="45" t="s">
        <v>41</v>
      </c>
      <c r="E9" s="69"/>
      <c r="F9" s="74" t="s">
        <v>43</v>
      </c>
      <c r="G9" s="74"/>
    </row>
    <row r="10" spans="1:7" s="5" customFormat="1" ht="18" customHeight="1">
      <c r="A10" s="9" t="s">
        <v>48</v>
      </c>
      <c r="B10" s="15"/>
      <c r="C10" s="30">
        <v>5</v>
      </c>
      <c r="D10" s="46" t="s">
        <v>23</v>
      </c>
      <c r="E10" s="70"/>
      <c r="F10" s="74" t="s">
        <v>52</v>
      </c>
      <c r="G10" s="70"/>
    </row>
    <row r="11" spans="1:7" s="5" customFormat="1" ht="27.95" customHeight="1">
      <c r="A11" s="9" t="s">
        <v>56</v>
      </c>
      <c r="B11" s="15"/>
      <c r="C11" s="30">
        <v>6</v>
      </c>
      <c r="D11" s="47" t="s">
        <v>65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66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62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33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4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2</v>
      </c>
      <c r="E16" s="67"/>
      <c r="F16" s="87"/>
      <c r="G16" s="67"/>
    </row>
    <row r="17" spans="1:7" s="5" customFormat="1" ht="18" customHeight="1">
      <c r="A17" s="9"/>
      <c r="B17" s="15"/>
      <c r="C17" s="30" t="s">
        <v>69</v>
      </c>
      <c r="D17" s="46" t="s">
        <v>75</v>
      </c>
      <c r="E17" s="67"/>
      <c r="F17" s="87"/>
      <c r="G17" s="67"/>
    </row>
    <row r="18" spans="1:7" s="5" customFormat="1" ht="18" customHeight="1">
      <c r="A18" s="9"/>
      <c r="B18" s="15"/>
      <c r="C18" s="30" t="s">
        <v>76</v>
      </c>
      <c r="D18" s="46" t="s">
        <v>20</v>
      </c>
      <c r="E18" s="67"/>
      <c r="F18" s="87"/>
      <c r="G18" s="67"/>
    </row>
    <row r="19" spans="1:7" s="5" customFormat="1" ht="18" customHeight="1">
      <c r="A19" s="9"/>
      <c r="B19" s="15"/>
      <c r="C19" s="30" t="s">
        <v>78</v>
      </c>
      <c r="D19" s="46" t="s">
        <v>80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51</v>
      </c>
      <c r="E20" s="67"/>
      <c r="F20" s="87"/>
      <c r="G20" s="67"/>
    </row>
    <row r="21" spans="1:7" s="5" customFormat="1" ht="18" customHeight="1">
      <c r="A21" s="9"/>
      <c r="B21" s="15"/>
      <c r="C21" s="30" t="s">
        <v>17</v>
      </c>
      <c r="D21" s="46" t="s">
        <v>82</v>
      </c>
      <c r="E21" s="67"/>
      <c r="F21" s="87"/>
      <c r="G21" s="67"/>
    </row>
    <row r="22" spans="1:7" s="5" customFormat="1" ht="18" customHeight="1">
      <c r="A22" s="9"/>
      <c r="B22" s="15"/>
      <c r="C22" s="30" t="s">
        <v>44</v>
      </c>
      <c r="D22" s="46" t="s">
        <v>37</v>
      </c>
      <c r="E22" s="67"/>
      <c r="F22" s="87"/>
      <c r="G22" s="67"/>
    </row>
    <row r="23" spans="1:7" s="5" customFormat="1" ht="18" customHeight="1">
      <c r="A23" s="9"/>
      <c r="B23" s="15"/>
      <c r="C23" s="30" t="s">
        <v>86</v>
      </c>
      <c r="D23" s="46" t="s">
        <v>58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89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49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55</v>
      </c>
      <c r="E26" s="71"/>
      <c r="F26" s="86"/>
      <c r="G26" s="68"/>
    </row>
    <row r="27" spans="1:7" s="5" customFormat="1" ht="18" customHeight="1">
      <c r="A27" s="10" t="s">
        <v>68</v>
      </c>
      <c r="B27" s="14" t="s">
        <v>90</v>
      </c>
      <c r="C27" s="29">
        <v>18</v>
      </c>
      <c r="D27" s="45" t="s">
        <v>93</v>
      </c>
      <c r="E27" s="66" t="s">
        <v>21</v>
      </c>
      <c r="F27" s="66" t="s">
        <v>73</v>
      </c>
      <c r="G27" s="66" t="s">
        <v>94</v>
      </c>
    </row>
    <row r="28" spans="1:7" s="5" customFormat="1" ht="18" customHeight="1">
      <c r="A28" s="9" t="s">
        <v>95</v>
      </c>
      <c r="B28" s="15"/>
      <c r="C28" s="30">
        <v>19</v>
      </c>
      <c r="D28" s="46" t="s">
        <v>97</v>
      </c>
      <c r="E28" s="67" t="s">
        <v>21</v>
      </c>
      <c r="F28" s="74" t="s">
        <v>99</v>
      </c>
      <c r="G28" s="67" t="s">
        <v>94</v>
      </c>
    </row>
    <row r="29" spans="1:7" s="5" customFormat="1" ht="18" customHeight="1">
      <c r="A29" s="9" t="s">
        <v>101</v>
      </c>
      <c r="B29" s="15"/>
      <c r="C29" s="31">
        <v>20</v>
      </c>
      <c r="D29" s="49" t="s">
        <v>102</v>
      </c>
      <c r="E29" s="67" t="s">
        <v>21</v>
      </c>
      <c r="F29" s="87"/>
      <c r="G29" s="67" t="s">
        <v>94</v>
      </c>
    </row>
    <row r="30" spans="1:7" s="5" customFormat="1" ht="18" customHeight="1">
      <c r="A30" s="9" t="s">
        <v>87</v>
      </c>
      <c r="B30" s="15"/>
      <c r="C30" s="31">
        <v>21</v>
      </c>
      <c r="D30" s="49" t="s">
        <v>104</v>
      </c>
      <c r="E30" s="67"/>
      <c r="F30" s="87"/>
      <c r="G30" s="67"/>
    </row>
    <row r="31" spans="1:7" s="5" customFormat="1" ht="18" customHeight="1">
      <c r="A31" s="9" t="s">
        <v>105</v>
      </c>
      <c r="B31" s="15"/>
      <c r="C31" s="31">
        <v>22</v>
      </c>
      <c r="D31" s="49" t="s">
        <v>14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108</v>
      </c>
      <c r="E32" s="70"/>
      <c r="F32" s="87"/>
      <c r="G32" s="70"/>
    </row>
    <row r="33" spans="1:7" s="5" customFormat="1" ht="18" customHeight="1">
      <c r="A33" s="9"/>
      <c r="B33" s="14" t="s">
        <v>109</v>
      </c>
      <c r="C33" s="29">
        <v>24</v>
      </c>
      <c r="D33" s="45" t="s">
        <v>74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77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47</v>
      </c>
      <c r="E35" s="67"/>
      <c r="F35" s="87"/>
      <c r="G35" s="67"/>
    </row>
    <row r="36" spans="1:7" s="5" customFormat="1" ht="18" customHeight="1">
      <c r="A36" s="9"/>
      <c r="B36" s="15"/>
      <c r="C36" s="32" t="s">
        <v>110</v>
      </c>
      <c r="D36" s="50" t="s">
        <v>111</v>
      </c>
      <c r="E36" s="67" t="s">
        <v>112</v>
      </c>
      <c r="F36" s="87"/>
      <c r="G36" s="67" t="s">
        <v>94</v>
      </c>
    </row>
    <row r="37" spans="1:7" s="5" customFormat="1" ht="18" customHeight="1">
      <c r="A37" s="9"/>
      <c r="B37" s="15"/>
      <c r="C37" s="32" t="s">
        <v>113</v>
      </c>
      <c r="D37" s="50" t="s">
        <v>50</v>
      </c>
      <c r="E37" s="68"/>
      <c r="F37" s="86"/>
      <c r="G37" s="68"/>
    </row>
    <row r="38" spans="1:7" s="5" customFormat="1" ht="18" customHeight="1">
      <c r="A38" s="9"/>
      <c r="B38" s="14" t="s">
        <v>114</v>
      </c>
      <c r="C38" s="33" t="s">
        <v>116</v>
      </c>
      <c r="D38" s="45" t="s">
        <v>117</v>
      </c>
      <c r="E38" s="73" t="s">
        <v>21</v>
      </c>
      <c r="F38" s="66" t="s">
        <v>92</v>
      </c>
      <c r="G38" s="66" t="s">
        <v>94</v>
      </c>
    </row>
    <row r="39" spans="1:7" s="5" customFormat="1" ht="18" customHeight="1">
      <c r="A39" s="9"/>
      <c r="B39" s="15"/>
      <c r="C39" s="34"/>
      <c r="D39" s="48" t="s">
        <v>118</v>
      </c>
      <c r="E39" s="69"/>
      <c r="F39" s="74" t="s">
        <v>119</v>
      </c>
      <c r="G39" s="74"/>
    </row>
    <row r="40" spans="1:7" s="5" customFormat="1" ht="18" customHeight="1">
      <c r="A40" s="9"/>
      <c r="B40" s="15"/>
      <c r="C40" s="35"/>
      <c r="D40" s="51" t="s">
        <v>123</v>
      </c>
      <c r="E40" s="69"/>
      <c r="F40" s="87"/>
      <c r="G40" s="74"/>
    </row>
    <row r="41" spans="1:7" s="5" customFormat="1" ht="18" customHeight="1">
      <c r="A41" s="9"/>
      <c r="B41" s="15"/>
      <c r="C41" s="36" t="s">
        <v>124</v>
      </c>
      <c r="D41" s="49" t="s">
        <v>125</v>
      </c>
      <c r="E41" s="70" t="s">
        <v>112</v>
      </c>
      <c r="F41" s="87"/>
      <c r="G41" s="70" t="s">
        <v>94</v>
      </c>
    </row>
    <row r="42" spans="1:7" s="5" customFormat="1" ht="18" customHeight="1">
      <c r="A42" s="9"/>
      <c r="B42" s="15"/>
      <c r="C42" s="34"/>
      <c r="D42" s="48" t="s">
        <v>118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123</v>
      </c>
      <c r="E43" s="75"/>
      <c r="F43" s="87"/>
      <c r="G43" s="75"/>
    </row>
    <row r="44" spans="1:7" s="5" customFormat="1" ht="18" customHeight="1">
      <c r="A44" s="9"/>
      <c r="B44" s="15"/>
      <c r="C44" s="36" t="s">
        <v>126</v>
      </c>
      <c r="D44" s="49" t="s">
        <v>128</v>
      </c>
      <c r="E44" s="74" t="s">
        <v>112</v>
      </c>
      <c r="F44" s="87"/>
      <c r="G44" s="74" t="s">
        <v>94</v>
      </c>
    </row>
    <row r="45" spans="1:7" s="5" customFormat="1" ht="18" customHeight="1">
      <c r="A45" s="9"/>
      <c r="B45" s="15"/>
      <c r="C45" s="34"/>
      <c r="D45" s="50" t="s">
        <v>129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123</v>
      </c>
      <c r="E46" s="74"/>
      <c r="F46" s="87"/>
      <c r="G46" s="74"/>
    </row>
    <row r="47" spans="1:7" s="5" customFormat="1" ht="18" customHeight="1">
      <c r="A47" s="9"/>
      <c r="B47" s="15"/>
      <c r="C47" s="36" t="s">
        <v>130</v>
      </c>
      <c r="D47" s="49" t="s">
        <v>131</v>
      </c>
      <c r="E47" s="70" t="s">
        <v>112</v>
      </c>
      <c r="F47" s="87"/>
      <c r="G47" s="70" t="s">
        <v>94</v>
      </c>
    </row>
    <row r="48" spans="1:7" s="5" customFormat="1" ht="18" customHeight="1">
      <c r="A48" s="9"/>
      <c r="B48" s="15"/>
      <c r="C48" s="34"/>
      <c r="D48" s="50" t="s">
        <v>129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123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132</v>
      </c>
      <c r="E50" s="74" t="s">
        <v>112</v>
      </c>
      <c r="F50" s="87"/>
      <c r="G50" s="74" t="s">
        <v>133</v>
      </c>
    </row>
    <row r="51" spans="1:7" s="5" customFormat="1" ht="18" customHeight="1">
      <c r="A51" s="9"/>
      <c r="B51" s="15"/>
      <c r="C51" s="31">
        <v>31</v>
      </c>
      <c r="D51" s="49" t="s">
        <v>134</v>
      </c>
      <c r="E51" s="67" t="s">
        <v>112</v>
      </c>
      <c r="F51" s="87"/>
      <c r="G51" s="67" t="s">
        <v>94</v>
      </c>
    </row>
    <row r="52" spans="1:7" s="5" customFormat="1" ht="18" customHeight="1">
      <c r="A52" s="9"/>
      <c r="B52" s="15"/>
      <c r="C52" s="31">
        <v>32</v>
      </c>
      <c r="D52" s="49" t="s">
        <v>135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137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138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123</v>
      </c>
      <c r="E55" s="74"/>
      <c r="F55" s="87"/>
      <c r="G55" s="74"/>
    </row>
    <row r="56" spans="1:7" s="5" customFormat="1" ht="18" customHeight="1">
      <c r="A56" s="9"/>
      <c r="B56" s="15" t="s">
        <v>139</v>
      </c>
      <c r="C56" s="18" t="s">
        <v>140</v>
      </c>
      <c r="D56" s="53" t="s">
        <v>141</v>
      </c>
      <c r="E56" s="66"/>
      <c r="F56" s="87"/>
      <c r="G56" s="74"/>
    </row>
    <row r="57" spans="1:7" s="5" customFormat="1" ht="18" customHeight="1">
      <c r="A57" s="9"/>
      <c r="B57" s="15"/>
      <c r="C57" s="37" t="s">
        <v>143</v>
      </c>
      <c r="D57" s="54" t="s">
        <v>141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144</v>
      </c>
      <c r="E58" s="74" t="s">
        <v>112</v>
      </c>
      <c r="F58" s="87"/>
      <c r="G58" s="74" t="s">
        <v>94</v>
      </c>
    </row>
    <row r="59" spans="1:7" s="5" customFormat="1" ht="18" customHeight="1">
      <c r="A59" s="9"/>
      <c r="B59" s="15"/>
      <c r="C59" s="31">
        <v>36</v>
      </c>
      <c r="D59" s="49" t="s">
        <v>147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149</v>
      </c>
      <c r="E60" s="68"/>
      <c r="F60" s="86"/>
      <c r="G60" s="68"/>
    </row>
    <row r="61" spans="1:7" s="5" customFormat="1" ht="18" customHeight="1">
      <c r="A61" s="9"/>
      <c r="B61" s="15" t="s">
        <v>85</v>
      </c>
      <c r="C61" s="19">
        <v>38</v>
      </c>
      <c r="D61" s="48" t="s">
        <v>150</v>
      </c>
      <c r="E61" s="74"/>
      <c r="F61" s="66" t="s">
        <v>152</v>
      </c>
      <c r="G61" s="74"/>
    </row>
    <row r="62" spans="1:7" s="5" customFormat="1" ht="18" customHeight="1">
      <c r="A62" s="9"/>
      <c r="B62" s="16"/>
      <c r="C62" s="37">
        <v>39</v>
      </c>
      <c r="D62" s="54" t="s">
        <v>154</v>
      </c>
      <c r="E62" s="76"/>
      <c r="F62" s="74" t="s">
        <v>155</v>
      </c>
      <c r="G62" s="76"/>
    </row>
    <row r="63" spans="1:7" s="5" customFormat="1" ht="18" customHeight="1">
      <c r="A63" s="9"/>
      <c r="B63" s="15" t="s">
        <v>156</v>
      </c>
      <c r="C63" s="19">
        <v>40</v>
      </c>
      <c r="D63" s="48" t="s">
        <v>158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160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64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161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9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162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164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25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165</v>
      </c>
      <c r="E71" s="68"/>
      <c r="F71" s="86"/>
      <c r="G71" s="68"/>
    </row>
    <row r="72" spans="1:7" s="5" customFormat="1" ht="18" customHeight="1">
      <c r="A72" s="9"/>
      <c r="B72" s="15" t="s">
        <v>115</v>
      </c>
      <c r="C72" s="19">
        <v>42</v>
      </c>
      <c r="D72" s="48" t="s">
        <v>46</v>
      </c>
      <c r="E72" s="69"/>
      <c r="F72" s="66" t="s">
        <v>166</v>
      </c>
      <c r="G72" s="74"/>
    </row>
    <row r="73" spans="1:7" s="5" customFormat="1" ht="18" customHeight="1">
      <c r="A73" s="9"/>
      <c r="B73" s="15"/>
      <c r="C73" s="31">
        <v>43</v>
      </c>
      <c r="D73" s="49" t="s">
        <v>159</v>
      </c>
      <c r="E73" s="67"/>
      <c r="F73" s="74" t="s">
        <v>61</v>
      </c>
      <c r="G73" s="67"/>
    </row>
    <row r="74" spans="1:7" s="5" customFormat="1" ht="18" customHeight="1">
      <c r="A74" s="9"/>
      <c r="B74" s="15"/>
      <c r="C74" s="31">
        <v>44</v>
      </c>
      <c r="D74" s="49" t="s">
        <v>167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169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172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173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174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176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171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177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178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179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180</v>
      </c>
      <c r="E84" s="67"/>
      <c r="F84" s="87"/>
      <c r="G84" s="67"/>
    </row>
    <row r="85" spans="1:7" s="5" customFormat="1" ht="18" customHeight="1">
      <c r="A85" s="9"/>
      <c r="B85" s="15"/>
      <c r="C85" s="32" t="s">
        <v>184</v>
      </c>
      <c r="D85" s="50" t="s">
        <v>185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123</v>
      </c>
      <c r="E86" s="69"/>
      <c r="F86" s="86"/>
      <c r="G86" s="74"/>
    </row>
    <row r="87" spans="1:7" s="5" customFormat="1" ht="18" customHeight="1">
      <c r="A87" s="9"/>
      <c r="B87" s="14" t="s">
        <v>186</v>
      </c>
      <c r="C87" s="29">
        <v>55</v>
      </c>
      <c r="D87" s="45" t="s">
        <v>187</v>
      </c>
      <c r="E87" s="77"/>
      <c r="F87" s="66" t="s">
        <v>24</v>
      </c>
      <c r="G87" s="66"/>
    </row>
    <row r="88" spans="1:7" s="5" customFormat="1" ht="18" customHeight="1">
      <c r="A88" s="9"/>
      <c r="B88" s="15"/>
      <c r="C88" s="31" t="s">
        <v>189</v>
      </c>
      <c r="D88" s="49" t="s">
        <v>191</v>
      </c>
      <c r="E88" s="67"/>
      <c r="F88" s="74" t="s">
        <v>183</v>
      </c>
      <c r="G88" s="67"/>
    </row>
    <row r="89" spans="1:7" s="5" customFormat="1" ht="18" customHeight="1">
      <c r="A89" s="9"/>
      <c r="B89" s="16"/>
      <c r="C89" s="37" t="s">
        <v>192</v>
      </c>
      <c r="D89" s="60" t="s">
        <v>194</v>
      </c>
      <c r="E89" s="71"/>
      <c r="F89" s="87"/>
      <c r="G89" s="68"/>
    </row>
    <row r="90" spans="1:7" s="5" customFormat="1" ht="18" customHeight="1">
      <c r="A90" s="9"/>
      <c r="B90" s="15" t="s">
        <v>195</v>
      </c>
      <c r="C90" s="38" t="s">
        <v>197</v>
      </c>
      <c r="D90" s="45" t="s">
        <v>32</v>
      </c>
      <c r="E90" s="69" t="s">
        <v>21</v>
      </c>
      <c r="F90" s="87"/>
      <c r="G90" s="74" t="s">
        <v>94</v>
      </c>
    </row>
    <row r="91" spans="1:7" s="5" customFormat="1" ht="18" customHeight="1">
      <c r="A91" s="9"/>
      <c r="B91" s="15"/>
      <c r="C91" s="30" t="s">
        <v>198</v>
      </c>
      <c r="D91" s="46" t="s">
        <v>200</v>
      </c>
      <c r="E91" s="67" t="s">
        <v>112</v>
      </c>
      <c r="F91" s="87"/>
      <c r="G91" s="67" t="s">
        <v>94</v>
      </c>
    </row>
    <row r="92" spans="1:7" s="5" customFormat="1" ht="18" customHeight="1">
      <c r="A92" s="9"/>
      <c r="B92" s="15"/>
      <c r="C92" s="30" t="s">
        <v>202</v>
      </c>
      <c r="D92" s="46" t="s">
        <v>203</v>
      </c>
      <c r="E92" s="67" t="s">
        <v>112</v>
      </c>
      <c r="F92" s="87"/>
      <c r="G92" s="67" t="s">
        <v>94</v>
      </c>
    </row>
    <row r="93" spans="1:7" s="5" customFormat="1" ht="18" customHeight="1">
      <c r="A93" s="9"/>
      <c r="B93" s="15"/>
      <c r="C93" s="31">
        <v>58</v>
      </c>
      <c r="D93" s="49" t="s">
        <v>204</v>
      </c>
      <c r="E93" s="78" t="s">
        <v>112</v>
      </c>
      <c r="F93" s="87"/>
      <c r="G93" s="67" t="s">
        <v>94</v>
      </c>
    </row>
    <row r="94" spans="1:7" s="5" customFormat="1" ht="18" customHeight="1">
      <c r="A94" s="9"/>
      <c r="B94" s="15"/>
      <c r="C94" s="31">
        <v>59</v>
      </c>
      <c r="D94" s="49" t="s">
        <v>205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81</v>
      </c>
      <c r="E95" s="70" t="s">
        <v>21</v>
      </c>
      <c r="F95" s="87"/>
      <c r="G95" s="70" t="s">
        <v>133</v>
      </c>
    </row>
    <row r="96" spans="1:7" s="5" customFormat="1" ht="18" customHeight="1">
      <c r="A96" s="9"/>
      <c r="B96" s="15"/>
      <c r="C96" s="19"/>
      <c r="D96" s="50" t="s">
        <v>206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182</v>
      </c>
      <c r="E97" s="80"/>
      <c r="F97" s="87"/>
      <c r="G97" s="80"/>
    </row>
    <row r="98" spans="1:7" s="5" customFormat="1" ht="18" customHeight="1">
      <c r="A98" s="9"/>
      <c r="B98" s="15"/>
      <c r="C98" s="31" t="s">
        <v>209</v>
      </c>
      <c r="D98" s="49" t="s">
        <v>210</v>
      </c>
      <c r="E98" s="74" t="s">
        <v>21</v>
      </c>
      <c r="F98" s="87"/>
      <c r="G98" s="74" t="s">
        <v>94</v>
      </c>
    </row>
    <row r="99" spans="1:7" s="5" customFormat="1" ht="18" customHeight="1">
      <c r="A99" s="9"/>
      <c r="B99" s="16"/>
      <c r="C99" s="37" t="s">
        <v>211</v>
      </c>
      <c r="D99" s="54" t="s">
        <v>212</v>
      </c>
      <c r="E99" s="76" t="s">
        <v>21</v>
      </c>
      <c r="F99" s="87"/>
      <c r="G99" s="76" t="s">
        <v>94</v>
      </c>
    </row>
    <row r="100" spans="1:7" s="5" customFormat="1" ht="18" customHeight="1">
      <c r="A100" s="9"/>
      <c r="B100" s="15" t="s">
        <v>213</v>
      </c>
      <c r="C100" s="31">
        <v>62</v>
      </c>
      <c r="D100" s="49" t="s">
        <v>214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216</v>
      </c>
      <c r="E101" s="71"/>
      <c r="F101" s="86"/>
      <c r="G101" s="68"/>
    </row>
    <row r="102" spans="1:7" s="5" customFormat="1" ht="18" customHeight="1">
      <c r="A102" s="9" t="s">
        <v>122</v>
      </c>
      <c r="B102" s="15" t="s">
        <v>12</v>
      </c>
      <c r="C102" s="19">
        <v>64</v>
      </c>
      <c r="D102" s="48" t="s">
        <v>217</v>
      </c>
      <c r="E102" s="66"/>
      <c r="F102" s="66" t="s">
        <v>218</v>
      </c>
      <c r="G102" s="66"/>
    </row>
    <row r="103" spans="1:7" s="5" customFormat="1" ht="18" customHeight="1">
      <c r="A103" s="9" t="s">
        <v>220</v>
      </c>
      <c r="B103" s="15"/>
      <c r="C103" s="19"/>
      <c r="D103" s="50" t="s">
        <v>221</v>
      </c>
      <c r="E103" s="74"/>
      <c r="F103" s="74" t="s">
        <v>222</v>
      </c>
      <c r="G103" s="74"/>
    </row>
    <row r="104" spans="1:7" s="5" customFormat="1" ht="18" customHeight="1">
      <c r="A104" s="9" t="s">
        <v>223</v>
      </c>
      <c r="B104" s="15"/>
      <c r="C104" s="19"/>
      <c r="D104" s="57" t="s">
        <v>27</v>
      </c>
      <c r="E104" s="74"/>
      <c r="F104" s="87"/>
      <c r="G104" s="74"/>
    </row>
    <row r="105" spans="1:7" s="5" customFormat="1" ht="18" customHeight="1">
      <c r="A105" s="9" t="s">
        <v>225</v>
      </c>
      <c r="B105" s="15"/>
      <c r="C105" s="19"/>
      <c r="D105" s="48" t="s">
        <v>123</v>
      </c>
      <c r="E105" s="74"/>
      <c r="F105" s="87"/>
      <c r="G105" s="74"/>
    </row>
    <row r="106" spans="1:7" s="5" customFormat="1" ht="18" customHeight="1">
      <c r="A106" s="9" t="s">
        <v>35</v>
      </c>
      <c r="B106" s="15"/>
      <c r="C106" s="32">
        <v>65</v>
      </c>
      <c r="D106" s="50" t="s">
        <v>54</v>
      </c>
      <c r="E106" s="67"/>
      <c r="F106" s="87"/>
      <c r="G106" s="67"/>
    </row>
    <row r="107" spans="1:7" s="5" customFormat="1" ht="18" customHeight="1">
      <c r="A107" s="9" t="s">
        <v>227</v>
      </c>
      <c r="B107" s="15"/>
      <c r="C107" s="31">
        <v>66</v>
      </c>
      <c r="D107" s="49" t="s">
        <v>228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229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79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123</v>
      </c>
      <c r="E110" s="68"/>
      <c r="F110" s="87"/>
      <c r="G110" s="68"/>
    </row>
    <row r="111" spans="1:7" s="5" customFormat="1" ht="18" customHeight="1">
      <c r="A111" s="9"/>
      <c r="B111" s="18" t="s">
        <v>35</v>
      </c>
      <c r="C111" s="18">
        <v>68</v>
      </c>
      <c r="D111" s="53" t="s">
        <v>230</v>
      </c>
      <c r="E111" s="73"/>
      <c r="F111" s="87"/>
      <c r="G111" s="66"/>
    </row>
    <row r="112" spans="1:7" s="5" customFormat="1" ht="18" customHeight="1">
      <c r="A112" s="10"/>
      <c r="B112" s="22" t="s">
        <v>227</v>
      </c>
      <c r="C112" s="22">
        <v>69</v>
      </c>
      <c r="D112" s="62" t="s">
        <v>231</v>
      </c>
      <c r="E112" s="81"/>
      <c r="F112" s="87"/>
      <c r="G112" s="90"/>
    </row>
    <row r="113" spans="1:7" s="5" customFormat="1" ht="18" customHeight="1">
      <c r="A113" s="11"/>
      <c r="B113" s="22" t="s">
        <v>233</v>
      </c>
      <c r="C113" s="22">
        <v>70</v>
      </c>
      <c r="D113" s="62" t="s">
        <v>234</v>
      </c>
      <c r="E113" s="81"/>
      <c r="F113" s="86"/>
      <c r="G113" s="90"/>
    </row>
    <row r="114" spans="1:7" s="5" customFormat="1" ht="18" customHeight="1">
      <c r="A114" s="9" t="s">
        <v>235</v>
      </c>
      <c r="B114" s="19" t="s">
        <v>236</v>
      </c>
      <c r="C114" s="19">
        <v>71</v>
      </c>
      <c r="D114" s="48" t="s">
        <v>237</v>
      </c>
      <c r="E114" s="69"/>
      <c r="F114" s="66" t="s">
        <v>238</v>
      </c>
      <c r="G114" s="74"/>
    </row>
    <row r="115" spans="1:7" s="5" customFormat="1" ht="18" customHeight="1">
      <c r="A115" s="9" t="s">
        <v>226</v>
      </c>
      <c r="B115" s="18" t="s">
        <v>239</v>
      </c>
      <c r="C115" s="18">
        <v>72</v>
      </c>
      <c r="D115" s="53" t="s">
        <v>240</v>
      </c>
      <c r="E115" s="73"/>
      <c r="F115" s="74" t="s">
        <v>242</v>
      </c>
      <c r="G115" s="66"/>
    </row>
    <row r="116" spans="1:7" s="5" customFormat="1" ht="18" customHeight="1">
      <c r="A116" s="9" t="s">
        <v>243</v>
      </c>
      <c r="B116" s="19"/>
      <c r="C116" s="19"/>
      <c r="D116" s="50" t="s">
        <v>84</v>
      </c>
      <c r="E116" s="69"/>
      <c r="F116" s="87"/>
      <c r="G116" s="74"/>
    </row>
    <row r="117" spans="1:7" s="5" customFormat="1" ht="18" customHeight="1">
      <c r="A117" s="9" t="s">
        <v>245</v>
      </c>
      <c r="B117" s="19"/>
      <c r="C117" s="19"/>
      <c r="D117" s="57" t="s">
        <v>246</v>
      </c>
      <c r="E117" s="69"/>
      <c r="F117" s="87"/>
      <c r="G117" s="74"/>
    </row>
    <row r="118" spans="1:7" s="5" customFormat="1" ht="18" customHeight="1">
      <c r="A118" s="9" t="s">
        <v>247</v>
      </c>
      <c r="B118" s="19"/>
      <c r="C118" s="30"/>
      <c r="D118" s="48" t="s">
        <v>123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249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84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246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123</v>
      </c>
      <c r="E122" s="69"/>
      <c r="F122" s="87"/>
      <c r="G122" s="74"/>
    </row>
    <row r="123" spans="1:7" s="5" customFormat="1" ht="18" customHeight="1">
      <c r="A123" s="9"/>
      <c r="B123" s="18" t="s">
        <v>250</v>
      </c>
      <c r="C123" s="29">
        <v>74</v>
      </c>
      <c r="D123" s="45" t="s">
        <v>127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251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151</v>
      </c>
      <c r="E125" s="82"/>
      <c r="F125" s="87"/>
      <c r="G125" s="90"/>
    </row>
    <row r="126" spans="1:7" s="5" customFormat="1" ht="18" customHeight="1">
      <c r="A126" s="11"/>
      <c r="B126" s="20" t="s">
        <v>157</v>
      </c>
      <c r="C126" s="20">
        <v>77</v>
      </c>
      <c r="D126" s="55" t="s">
        <v>252</v>
      </c>
      <c r="E126" s="71"/>
      <c r="F126" s="87"/>
      <c r="G126" s="68"/>
    </row>
    <row r="127" spans="1:7" s="5" customFormat="1" ht="18" customHeight="1">
      <c r="A127" s="10" t="s">
        <v>254</v>
      </c>
      <c r="B127" s="22" t="s">
        <v>255</v>
      </c>
      <c r="C127" s="22">
        <v>78</v>
      </c>
      <c r="D127" s="62" t="s">
        <v>255</v>
      </c>
      <c r="E127" s="81"/>
      <c r="F127" s="87"/>
      <c r="G127" s="90"/>
    </row>
    <row r="128" spans="1:7" s="5" customFormat="1" ht="18" customHeight="1">
      <c r="A128" s="12" t="s">
        <v>256</v>
      </c>
      <c r="B128" s="19" t="s">
        <v>193</v>
      </c>
      <c r="C128" s="30">
        <v>79</v>
      </c>
      <c r="D128" s="46" t="s">
        <v>258</v>
      </c>
      <c r="E128" s="69"/>
      <c r="F128" s="87"/>
      <c r="G128" s="74"/>
    </row>
    <row r="129" spans="1:7" s="5" customFormat="1" ht="18" customHeight="1">
      <c r="A129" s="13" t="s">
        <v>259</v>
      </c>
      <c r="B129" s="16"/>
      <c r="C129" s="37">
        <v>80</v>
      </c>
      <c r="D129" s="55" t="s">
        <v>260</v>
      </c>
      <c r="E129" s="76"/>
      <c r="F129" s="86"/>
      <c r="G129" s="76"/>
    </row>
  </sheetData>
  <customSheetViews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W21"/>
  <sheetViews>
    <sheetView showGridLines="0" tabSelected="1" view="pageBreakPreview" zoomScale="70" zoomScaleNormal="25" zoomScaleSheetLayoutView="70" workbookViewId="0">
      <selection activeCell="G12" sqref="G12"/>
    </sheetView>
  </sheetViews>
  <sheetFormatPr defaultColWidth="12.75" defaultRowHeight="13.5"/>
  <cols>
    <col min="1" max="1" width="20.00390625" style="91" customWidth="1"/>
    <col min="2" max="2" width="9.625" style="92" customWidth="1"/>
    <col min="3" max="3" width="12.00390625" style="93" customWidth="1"/>
    <col min="4" max="4" width="7.125" style="92" customWidth="1"/>
    <col min="5" max="5" width="7.00390625" style="92" customWidth="1"/>
    <col min="6" max="6" width="6.00390625" style="92" customWidth="1"/>
    <col min="7" max="7" width="8.75390625" style="92" customWidth="1"/>
    <col min="8" max="11" width="7.125" style="92" customWidth="1"/>
    <col min="12" max="14" width="6.00390625" style="92" customWidth="1"/>
    <col min="15" max="17" width="6.25390625" style="92" customWidth="1"/>
    <col min="18" max="18" width="5.625" style="92" customWidth="1"/>
    <col min="19" max="19" width="7.625" style="92" customWidth="1"/>
    <col min="20" max="20" width="6.50390625" style="92" customWidth="1"/>
    <col min="21" max="21" width="5.625" style="92" customWidth="1"/>
    <col min="22" max="22" width="22.25390625" style="92" customWidth="1"/>
    <col min="23" max="16384" width="12.75390625" style="92" bestFit="1" customWidth="1"/>
  </cols>
  <sheetData>
    <row r="1" spans="1:23" ht="18" customHeight="1">
      <c r="A1" s="97" t="s">
        <v>53</v>
      </c>
      <c r="B1" s="105"/>
      <c r="C1" s="11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42" t="s">
        <v>261</v>
      </c>
      <c r="S1" s="142"/>
      <c r="T1" s="142"/>
      <c r="U1" s="142"/>
    </row>
    <row r="2" spans="1:23" ht="15" customHeight="1">
      <c r="A2" s="98"/>
      <c r="B2" s="106" t="s">
        <v>262</v>
      </c>
      <c r="C2" s="116"/>
      <c r="D2" s="124" t="s">
        <v>263</v>
      </c>
      <c r="E2" s="127"/>
      <c r="F2" s="127"/>
      <c r="G2" s="116"/>
      <c r="H2" s="106" t="s">
        <v>199</v>
      </c>
      <c r="I2" s="127"/>
      <c r="J2" s="127"/>
      <c r="K2" s="116"/>
      <c r="L2" s="128" t="s">
        <v>264</v>
      </c>
      <c r="M2" s="128" t="s">
        <v>265</v>
      </c>
      <c r="N2" s="128" t="s">
        <v>40</v>
      </c>
      <c r="O2" s="133" t="s">
        <v>266</v>
      </c>
      <c r="P2" s="106" t="s">
        <v>267</v>
      </c>
      <c r="Q2" s="106" t="s">
        <v>268</v>
      </c>
      <c r="R2" s="106" t="s">
        <v>188</v>
      </c>
      <c r="S2" s="106" t="s">
        <v>269</v>
      </c>
      <c r="T2" s="128" t="s">
        <v>270</v>
      </c>
      <c r="U2" s="107" t="s">
        <v>39</v>
      </c>
    </row>
    <row r="3" spans="1:23" ht="15" customHeight="1">
      <c r="A3" s="99"/>
      <c r="B3" s="107" t="s">
        <v>272</v>
      </c>
      <c r="C3" s="117" t="s">
        <v>121</v>
      </c>
      <c r="D3" s="106" t="s">
        <v>273</v>
      </c>
      <c r="E3" s="127"/>
      <c r="F3" s="127"/>
      <c r="G3" s="116"/>
      <c r="H3" s="106" t="s">
        <v>244</v>
      </c>
      <c r="I3" s="132"/>
      <c r="J3" s="132"/>
      <c r="K3" s="133"/>
      <c r="L3" s="134" t="s">
        <v>274</v>
      </c>
      <c r="M3" s="134" t="s">
        <v>72</v>
      </c>
      <c r="N3" s="134" t="s">
        <v>60</v>
      </c>
      <c r="O3" s="139" t="s">
        <v>276</v>
      </c>
      <c r="P3" s="134" t="s">
        <v>277</v>
      </c>
      <c r="Q3" s="134" t="s">
        <v>208</v>
      </c>
      <c r="R3" s="134" t="s">
        <v>83</v>
      </c>
      <c r="S3" s="139" t="s">
        <v>207</v>
      </c>
      <c r="T3" s="107" t="s">
        <v>278</v>
      </c>
      <c r="U3" s="108"/>
      <c r="V3" s="143"/>
    </row>
    <row r="4" spans="1:23" s="94" customFormat="1" ht="15" customHeight="1">
      <c r="A4" s="99"/>
      <c r="B4" s="108"/>
      <c r="C4" s="118"/>
      <c r="D4" s="106" t="s">
        <v>275</v>
      </c>
      <c r="E4" s="128" t="s">
        <v>279</v>
      </c>
      <c r="F4" s="130" t="s">
        <v>39</v>
      </c>
      <c r="G4" s="107" t="s">
        <v>224</v>
      </c>
      <c r="H4" s="128" t="s">
        <v>282</v>
      </c>
      <c r="I4" s="128" t="s">
        <v>168</v>
      </c>
      <c r="J4" s="107" t="s">
        <v>39</v>
      </c>
      <c r="K4" s="107" t="s">
        <v>224</v>
      </c>
      <c r="L4" s="135"/>
      <c r="M4" s="135"/>
      <c r="N4" s="137"/>
      <c r="O4" s="140"/>
      <c r="P4" s="137"/>
      <c r="Q4" s="137"/>
      <c r="R4" s="137"/>
      <c r="S4" s="140"/>
      <c r="T4" s="108"/>
      <c r="U4" s="108"/>
      <c r="V4" s="144"/>
    </row>
    <row r="5" spans="1:23" ht="183.75" customHeight="1">
      <c r="A5" s="99"/>
      <c r="B5" s="109"/>
      <c r="C5" s="119"/>
      <c r="D5" s="125" t="s">
        <v>248</v>
      </c>
      <c r="E5" s="129" t="s">
        <v>283</v>
      </c>
      <c r="F5" s="131"/>
      <c r="G5" s="109"/>
      <c r="H5" s="108" t="s">
        <v>15</v>
      </c>
      <c r="I5" s="108" t="s">
        <v>286</v>
      </c>
      <c r="J5" s="109"/>
      <c r="K5" s="109"/>
      <c r="L5" s="136"/>
      <c r="M5" s="136"/>
      <c r="N5" s="138"/>
      <c r="O5" s="141"/>
      <c r="P5" s="138"/>
      <c r="Q5" s="138"/>
      <c r="R5" s="138"/>
      <c r="S5" s="141"/>
      <c r="T5" s="109"/>
      <c r="U5" s="109"/>
      <c r="V5" s="145" t="s">
        <v>257</v>
      </c>
      <c r="W5" s="147"/>
    </row>
    <row r="6" spans="1:23" ht="21" customHeight="1">
      <c r="A6" s="100" t="s">
        <v>103</v>
      </c>
      <c r="B6" s="110">
        <v>12108</v>
      </c>
      <c r="C6" s="120">
        <f t="shared" ref="C6:C12" si="0">IF(SUM(B6)=0,"-",B6/V6*1000)</f>
        <v>2.2520419592541852</v>
      </c>
      <c r="D6" s="110">
        <v>2379</v>
      </c>
      <c r="E6" s="110">
        <v>691</v>
      </c>
      <c r="F6" s="110">
        <v>1629</v>
      </c>
      <c r="G6" s="110">
        <v>4699</v>
      </c>
      <c r="H6" s="110">
        <v>551</v>
      </c>
      <c r="I6" s="110">
        <v>27</v>
      </c>
      <c r="J6" s="110">
        <v>76</v>
      </c>
      <c r="K6" s="110">
        <v>654</v>
      </c>
      <c r="L6" s="110">
        <v>4753</v>
      </c>
      <c r="M6" s="110">
        <v>1138</v>
      </c>
      <c r="N6" s="110">
        <v>218</v>
      </c>
      <c r="O6" s="110">
        <v>21</v>
      </c>
      <c r="P6" s="110">
        <v>44</v>
      </c>
      <c r="Q6" s="110">
        <v>312</v>
      </c>
      <c r="R6" s="110">
        <v>77</v>
      </c>
      <c r="S6" s="110">
        <v>24</v>
      </c>
      <c r="T6" s="110">
        <v>73</v>
      </c>
      <c r="U6" s="110">
        <v>95</v>
      </c>
      <c r="V6" s="146">
        <v>5376454</v>
      </c>
    </row>
    <row r="7" spans="1:23" ht="21" customHeight="1">
      <c r="A7" s="100" t="s">
        <v>287</v>
      </c>
      <c r="B7" s="110">
        <v>2956</v>
      </c>
      <c r="C7" s="120">
        <f t="shared" si="0"/>
        <v>1.5303359594781949</v>
      </c>
      <c r="D7" s="110">
        <v>471</v>
      </c>
      <c r="E7" s="110">
        <v>111</v>
      </c>
      <c r="F7" s="110">
        <v>322</v>
      </c>
      <c r="G7" s="110">
        <v>904</v>
      </c>
      <c r="H7" s="110">
        <v>77</v>
      </c>
      <c r="I7" s="110">
        <v>5</v>
      </c>
      <c r="J7" s="110">
        <v>10</v>
      </c>
      <c r="K7" s="110">
        <v>92</v>
      </c>
      <c r="L7" s="110">
        <v>1489</v>
      </c>
      <c r="M7" s="110">
        <v>265</v>
      </c>
      <c r="N7" s="110">
        <v>32</v>
      </c>
      <c r="O7" s="110">
        <v>5</v>
      </c>
      <c r="P7" s="110">
        <v>9</v>
      </c>
      <c r="Q7" s="110">
        <v>66</v>
      </c>
      <c r="R7" s="110">
        <v>19</v>
      </c>
      <c r="S7" s="110">
        <v>7</v>
      </c>
      <c r="T7" s="110">
        <v>9</v>
      </c>
      <c r="U7" s="110">
        <v>59</v>
      </c>
      <c r="V7" s="146">
        <v>1931602</v>
      </c>
    </row>
    <row r="8" spans="1:23" ht="30" customHeight="1">
      <c r="A8" s="101" t="s">
        <v>289</v>
      </c>
      <c r="B8" s="111">
        <f>IF(SUM(G8,K8,L8:U8)=0,"-",SUM(G8,K8,L8:U8))</f>
        <v>713</v>
      </c>
      <c r="C8" s="121">
        <f t="shared" si="0"/>
        <v>1.8471837572183951</v>
      </c>
      <c r="D8" s="111">
        <f>IF(SUM(D9,D10)=0,"-",SUM(D9,D10))</f>
        <v>169</v>
      </c>
      <c r="E8" s="111">
        <f>IF(SUM(E9,E10)=0,"-",SUM(E9,E10))</f>
        <v>41</v>
      </c>
      <c r="F8" s="111">
        <f>IF(SUM(F9,F10)=0,"-",SUM(F9,F10))</f>
        <v>76</v>
      </c>
      <c r="G8" s="111">
        <f>IF(SUM(D8:F8)=0,"-",SUM(D8:F8))</f>
        <v>286</v>
      </c>
      <c r="H8" s="111">
        <f>IF(SUM(H9,H10)=0,"-",SUM(H9,H10))</f>
        <v>29</v>
      </c>
      <c r="I8" s="111">
        <f>IF(SUM(I9,I10)=0,"-",SUM(I9,I10))</f>
        <v>2</v>
      </c>
      <c r="J8" s="111">
        <f>IF(SUM(J9,J10)=0,"-",SUM(J9,J10))</f>
        <v>2</v>
      </c>
      <c r="K8" s="111">
        <f>IF(SUM(H8:J8)=0,"-",SUM(H8:J8))</f>
        <v>33</v>
      </c>
      <c r="L8" s="111">
        <f t="shared" ref="L8:U8" si="1">IF(SUM(L9,L10)=0,"-",SUM(L9,L10))</f>
        <v>265</v>
      </c>
      <c r="M8" s="111">
        <f t="shared" si="1"/>
        <v>76</v>
      </c>
      <c r="N8" s="111">
        <f t="shared" si="1"/>
        <v>15</v>
      </c>
      <c r="O8" s="111" t="str">
        <f t="shared" si="1"/>
        <v>-</v>
      </c>
      <c r="P8" s="111">
        <f t="shared" si="1"/>
        <v>3</v>
      </c>
      <c r="Q8" s="111">
        <f t="shared" si="1"/>
        <v>27</v>
      </c>
      <c r="R8" s="111">
        <f t="shared" si="1"/>
        <v>4</v>
      </c>
      <c r="S8" s="111" t="str">
        <f t="shared" si="1"/>
        <v>-</v>
      </c>
      <c r="T8" s="111">
        <f t="shared" si="1"/>
        <v>3</v>
      </c>
      <c r="U8" s="111">
        <f t="shared" si="1"/>
        <v>1</v>
      </c>
      <c r="V8" s="146">
        <v>385993</v>
      </c>
    </row>
    <row r="9" spans="1:23" ht="21" customHeight="1">
      <c r="A9" s="102" t="s">
        <v>290</v>
      </c>
      <c r="B9" s="111">
        <v>468</v>
      </c>
      <c r="C9" s="121">
        <f t="shared" si="0"/>
        <v>3.9600274155744155</v>
      </c>
      <c r="D9" s="126">
        <v>108</v>
      </c>
      <c r="E9" s="126">
        <v>32</v>
      </c>
      <c r="F9" s="126">
        <v>51</v>
      </c>
      <c r="G9" s="126">
        <v>191</v>
      </c>
      <c r="H9" s="126">
        <v>25</v>
      </c>
      <c r="I9" s="126">
        <v>1</v>
      </c>
      <c r="J9" s="126">
        <v>1</v>
      </c>
      <c r="K9" s="126">
        <v>27</v>
      </c>
      <c r="L9" s="126">
        <v>148</v>
      </c>
      <c r="M9" s="126">
        <v>62</v>
      </c>
      <c r="N9" s="126">
        <v>12</v>
      </c>
      <c r="O9" s="126" t="s">
        <v>291</v>
      </c>
      <c r="P9" s="126">
        <v>2</v>
      </c>
      <c r="Q9" s="126">
        <v>21</v>
      </c>
      <c r="R9" s="126">
        <v>1</v>
      </c>
      <c r="S9" s="126" t="s">
        <v>291</v>
      </c>
      <c r="T9" s="126">
        <v>3</v>
      </c>
      <c r="U9" s="126">
        <v>1</v>
      </c>
      <c r="V9" s="146">
        <v>118181</v>
      </c>
    </row>
    <row r="10" spans="1:23" ht="21" customHeight="1">
      <c r="A10" s="102" t="s">
        <v>293</v>
      </c>
      <c r="B10" s="112">
        <v>245</v>
      </c>
      <c r="C10" s="122">
        <f t="shared" si="0"/>
        <v>0.9148208444729885</v>
      </c>
      <c r="D10" s="126">
        <v>61</v>
      </c>
      <c r="E10" s="126">
        <v>9</v>
      </c>
      <c r="F10" s="126">
        <v>25</v>
      </c>
      <c r="G10" s="126">
        <v>95</v>
      </c>
      <c r="H10" s="126">
        <v>4</v>
      </c>
      <c r="I10" s="126">
        <v>1</v>
      </c>
      <c r="J10" s="126">
        <v>1</v>
      </c>
      <c r="K10" s="126">
        <v>6</v>
      </c>
      <c r="L10" s="126">
        <v>117</v>
      </c>
      <c r="M10" s="126">
        <v>14</v>
      </c>
      <c r="N10" s="126">
        <v>3</v>
      </c>
      <c r="O10" s="126" t="s">
        <v>291</v>
      </c>
      <c r="P10" s="126">
        <v>1</v>
      </c>
      <c r="Q10" s="126">
        <v>6</v>
      </c>
      <c r="R10" s="126">
        <v>3</v>
      </c>
      <c r="S10" s="126" t="s">
        <v>291</v>
      </c>
      <c r="T10" s="126" t="s">
        <v>291</v>
      </c>
      <c r="U10" s="126" t="s">
        <v>291</v>
      </c>
      <c r="V10" s="146">
        <v>267812</v>
      </c>
    </row>
    <row r="11" spans="1:23" ht="30.75" customHeight="1">
      <c r="A11" s="101" t="s">
        <v>294</v>
      </c>
      <c r="B11" s="111">
        <f>IF(SUM(G11,K11,L11:U11)=0,"-",SUM(G11,K11,L11:U11))</f>
        <v>81</v>
      </c>
      <c r="C11" s="121">
        <f t="shared" si="0"/>
        <v>2.159539298283033</v>
      </c>
      <c r="D11" s="111">
        <f>D12</f>
        <v>11</v>
      </c>
      <c r="E11" s="111">
        <f>E12</f>
        <v>3</v>
      </c>
      <c r="F11" s="111">
        <f>F12</f>
        <v>6</v>
      </c>
      <c r="G11" s="111">
        <f>IF(SUM(D11:F11)=0,"-",SUM(D11:F11))</f>
        <v>20</v>
      </c>
      <c r="H11" s="111">
        <f>H12</f>
        <v>2</v>
      </c>
      <c r="I11" s="111" t="str">
        <f>I12</f>
        <v>-</v>
      </c>
      <c r="J11" s="111" t="str">
        <f>J12</f>
        <v>-</v>
      </c>
      <c r="K11" s="111">
        <f>IF(SUM(H11:J11)=0,"-",SUM(H11:J11))</f>
        <v>2</v>
      </c>
      <c r="L11" s="111">
        <f t="shared" ref="L11:U11" si="2">L12</f>
        <v>37</v>
      </c>
      <c r="M11" s="111">
        <f t="shared" si="2"/>
        <v>13</v>
      </c>
      <c r="N11" s="111">
        <f t="shared" si="2"/>
        <v>2</v>
      </c>
      <c r="O11" s="111" t="str">
        <f t="shared" si="2"/>
        <v>-</v>
      </c>
      <c r="P11" s="111" t="str">
        <f t="shared" si="2"/>
        <v>-</v>
      </c>
      <c r="Q11" s="111">
        <f t="shared" si="2"/>
        <v>2</v>
      </c>
      <c r="R11" s="111">
        <f t="shared" si="2"/>
        <v>1</v>
      </c>
      <c r="S11" s="111">
        <f t="shared" si="2"/>
        <v>1</v>
      </c>
      <c r="T11" s="111">
        <f t="shared" si="2"/>
        <v>2</v>
      </c>
      <c r="U11" s="111">
        <f t="shared" si="2"/>
        <v>1</v>
      </c>
      <c r="V11" s="146">
        <v>37508</v>
      </c>
    </row>
    <row r="12" spans="1:23" ht="21" customHeight="1">
      <c r="A12" s="102" t="s">
        <v>295</v>
      </c>
      <c r="B12" s="111">
        <v>81</v>
      </c>
      <c r="C12" s="121">
        <f t="shared" si="0"/>
        <v>2.159539298283033</v>
      </c>
      <c r="D12" s="126">
        <v>11</v>
      </c>
      <c r="E12" s="126">
        <v>3</v>
      </c>
      <c r="F12" s="126">
        <v>6</v>
      </c>
      <c r="G12" s="126">
        <v>20</v>
      </c>
      <c r="H12" s="126">
        <v>2</v>
      </c>
      <c r="I12" s="126" t="s">
        <v>291</v>
      </c>
      <c r="J12" s="126" t="s">
        <v>291</v>
      </c>
      <c r="K12" s="126">
        <v>2</v>
      </c>
      <c r="L12" s="126">
        <v>37</v>
      </c>
      <c r="M12" s="126">
        <v>13</v>
      </c>
      <c r="N12" s="126">
        <v>2</v>
      </c>
      <c r="O12" s="126" t="s">
        <v>291</v>
      </c>
      <c r="P12" s="126" t="s">
        <v>291</v>
      </c>
      <c r="Q12" s="126">
        <v>2</v>
      </c>
      <c r="R12" s="126">
        <v>1</v>
      </c>
      <c r="S12" s="126">
        <v>1</v>
      </c>
      <c r="T12" s="126">
        <v>2</v>
      </c>
      <c r="U12" s="126">
        <v>1</v>
      </c>
      <c r="V12" s="146">
        <v>37508</v>
      </c>
    </row>
    <row r="13" spans="1:23" ht="30" customHeight="1">
      <c r="A13" s="101" t="s">
        <v>296</v>
      </c>
      <c r="B13" s="111">
        <v>79</v>
      </c>
      <c r="C13" s="111">
        <v>3.218840402558774</v>
      </c>
      <c r="D13" s="111">
        <v>19</v>
      </c>
      <c r="E13" s="111">
        <v>8</v>
      </c>
      <c r="F13" s="111">
        <v>12</v>
      </c>
      <c r="G13" s="111">
        <v>39</v>
      </c>
      <c r="H13" s="111">
        <v>7</v>
      </c>
      <c r="I13" s="111" t="s">
        <v>291</v>
      </c>
      <c r="J13" s="111" t="s">
        <v>291</v>
      </c>
      <c r="K13" s="111">
        <v>7</v>
      </c>
      <c r="L13" s="111">
        <v>21</v>
      </c>
      <c r="M13" s="111">
        <v>7</v>
      </c>
      <c r="N13" s="111" t="s">
        <v>291</v>
      </c>
      <c r="O13" s="111" t="s">
        <v>291</v>
      </c>
      <c r="P13" s="111" t="s">
        <v>291</v>
      </c>
      <c r="Q13" s="111">
        <v>3</v>
      </c>
      <c r="R13" s="111">
        <v>1</v>
      </c>
      <c r="S13" s="111" t="s">
        <v>291</v>
      </c>
      <c r="T13" s="111">
        <v>1</v>
      </c>
      <c r="U13" s="111" t="s">
        <v>291</v>
      </c>
      <c r="V13" s="146">
        <v>24499</v>
      </c>
    </row>
    <row r="14" spans="1:23" s="95" customFormat="1" ht="21" customHeight="1">
      <c r="A14" s="102" t="s">
        <v>215</v>
      </c>
      <c r="B14" s="113">
        <v>79</v>
      </c>
      <c r="C14" s="113">
        <v>3.218840402558774</v>
      </c>
      <c r="D14" s="113">
        <v>19</v>
      </c>
      <c r="E14" s="113">
        <v>8</v>
      </c>
      <c r="F14" s="113">
        <v>12</v>
      </c>
      <c r="G14" s="113">
        <v>39</v>
      </c>
      <c r="H14" s="113">
        <v>7</v>
      </c>
      <c r="I14" s="113" t="s">
        <v>291</v>
      </c>
      <c r="J14" s="113" t="s">
        <v>291</v>
      </c>
      <c r="K14" s="113">
        <v>7</v>
      </c>
      <c r="L14" s="113">
        <v>21</v>
      </c>
      <c r="M14" s="113">
        <v>7</v>
      </c>
      <c r="N14" s="113" t="s">
        <v>291</v>
      </c>
      <c r="O14" s="113" t="s">
        <v>291</v>
      </c>
      <c r="P14" s="113" t="s">
        <v>291</v>
      </c>
      <c r="Q14" s="113">
        <v>3</v>
      </c>
      <c r="R14" s="113">
        <v>1</v>
      </c>
      <c r="S14" s="113" t="s">
        <v>291</v>
      </c>
      <c r="T14" s="113">
        <v>1</v>
      </c>
      <c r="U14" s="113" t="s">
        <v>291</v>
      </c>
      <c r="V14" s="146">
        <v>24499</v>
      </c>
    </row>
    <row r="15" spans="1:23" ht="15">
      <c r="A15" s="103" t="s">
        <v>45</v>
      </c>
      <c r="B15" s="114"/>
      <c r="C15" s="12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3" ht="15">
      <c r="A16" s="103" t="s">
        <v>146</v>
      </c>
    </row>
    <row r="18" spans="1:1" s="96" customFormat="1" ht="15" customHeight="1">
      <c r="A18" s="104"/>
    </row>
    <row r="19" spans="1:1" s="96" customFormat="1" ht="15" customHeight="1">
      <c r="A19" s="104"/>
    </row>
    <row r="20" spans="1:1" s="96" customFormat="1" ht="15" customHeight="1">
      <c r="A20" s="104"/>
    </row>
    <row r="21" spans="1:1" s="96" customFormat="1" ht="15" customHeight="1">
      <c r="A21" s="104"/>
    </row>
  </sheetData>
  <customSheetViews>
    <customSheetView guid="{81642AB8-0225-4BC4-B7AE-9E8C6C06FBF4}" scale="60" showPageBreaks="1" showGridLines="0" printArea="1" view="pageBreakPreview">
      <selection activeCell="S2" sqref="S2"/>
      <rowBreaks count="8" manualBreakCount="8">
        <brk id="59" min="139" max="169" man="1"/>
        <brk id="143" min="219" max="241" man="1"/>
        <brk id="300" min="255" max="255" man="1"/>
        <brk id="304" min="255" max="255" man="1"/>
        <brk id="308" min="255" max="255" man="1"/>
        <brk id="52323" min="255" max="255" man="1"/>
        <brk id="53979" min="255" max="255" man="1"/>
        <brk id="54299" min="255" max="255" man="1"/>
      </rowBreaks>
      <pageMargins left="0.78740157480314965" right="0.78740157480314965" top="0.78740157480314965" bottom="0.78740157480314965" header="0" footer="0"/>
      <pageSetup paperSize="9" scale="58" orientation="portrait" r:id="rId1"/>
      <headerFooter alignWithMargins="0"/>
    </customSheetView>
    <customSheetView guid="{293DF52C-1200-42BF-A78D-BB2AAB878329}" scale="60" showPageBreaks="1" showGridLines="0" printArea="1" view="pageBreakPreview" showRuler="0">
      <selection activeCell="S2" sqref="S2"/>
      <rowBreaks count="8" manualBreakCount="8">
        <brk id="59" min="139" max="169" man="1"/>
        <brk id="143" min="219" max="241" man="1"/>
        <brk id="300" min="255" max="255" man="1"/>
        <brk id="304" min="255" max="255" man="1"/>
        <brk id="308" min="255" max="255" man="1"/>
        <brk id="52323" min="255" max="255" man="1"/>
        <brk id="53979" min="255" max="255" man="1"/>
        <brk id="54299" min="255" max="255" man="1"/>
      </rowBreaks>
      <pageMargins left="0.78740157480314965" right="0.78740157480314965" top="0.78740157480314965" bottom="0.78740157480314965" header="0" footer="0"/>
      <pageSetup paperSize="9" scale="58" orientation="portrait" r:id="rId2"/>
      <headerFooter alignWithMargins="0"/>
    </customSheetView>
    <customSheetView guid="{56D0106B-CB90-4499-A8AC-183481DC4CD8}" scale="60" showPageBreaks="1" showGridLines="0" printArea="1" view="pageBreakPreview">
      <selection activeCell="S2" sqref="S2"/>
      <rowBreaks count="8" manualBreakCount="8">
        <brk id="59" min="139" max="169" man="1"/>
        <brk id="143" min="219" max="241" man="1"/>
        <brk id="300" min="255" max="255" man="1"/>
        <brk id="304" min="255" max="255" man="1"/>
        <brk id="308" min="255" max="255" man="1"/>
        <brk id="52323" min="255" max="255" man="1"/>
        <brk id="53979" min="255" max="255" man="1"/>
        <brk id="54299" min="255" max="255" man="1"/>
      </rowBreaks>
      <pageMargins left="0.78740157480314965" right="0.78740157480314965" top="0.78740157480314965" bottom="0.78740157480314965" header="0" footer="0"/>
      <pageSetup paperSize="9" scale="58" orientation="portrait" r:id="rId3"/>
      <headerFooter alignWithMargins="0"/>
    </customSheetView>
  </customSheetViews>
  <mergeCells count="22">
    <mergeCell ref="R1:U1"/>
    <mergeCell ref="B2:C2"/>
    <mergeCell ref="D2:G2"/>
    <mergeCell ref="H2:K2"/>
    <mergeCell ref="D3:G3"/>
    <mergeCell ref="H3:K3"/>
    <mergeCell ref="U2:U5"/>
    <mergeCell ref="B3:B5"/>
    <mergeCell ref="C3:C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F4:F5"/>
    <mergeCell ref="G4:G5"/>
    <mergeCell ref="J4:J5"/>
    <mergeCell ref="K4:K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54" fitToWidth="1" fitToHeight="1" orientation="portrait" usePrinterDefaults="1" blackAndWhite="1" r:id="rId4"/>
  <headerFooter alignWithMargins="0"/>
  <rowBreaks count="2" manualBreakCount="2">
    <brk id="58" min="137" max="167" man="1"/>
    <brk id="142" min="217" max="239" man="1"/>
  </row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BS26"/>
  <sheetViews>
    <sheetView showGridLines="0" view="pageBreakPreview" zoomScale="80" zoomScaleNormal="25" zoomScaleSheetLayoutView="80" workbookViewId="0">
      <pane xSplit="1" ySplit="5" topLeftCell="B6" activePane="bottomRight" state="frozen"/>
      <selection pane="topRight"/>
      <selection pane="bottomLeft"/>
      <selection pane="bottomRight" activeCell="S15" sqref="S15"/>
    </sheetView>
  </sheetViews>
  <sheetFormatPr defaultColWidth="12.75" defaultRowHeight="13.5"/>
  <cols>
    <col min="1" max="1" width="18.00390625" style="91" customWidth="1"/>
    <col min="2" max="2" width="9.50390625" style="92" customWidth="1"/>
    <col min="3" max="3" width="9.50390625" style="93" customWidth="1"/>
    <col min="4" max="4" width="6.50390625" style="92" customWidth="1"/>
    <col min="5" max="5" width="6.25390625" style="92" customWidth="1"/>
    <col min="6" max="9" width="6.00390625" style="92" customWidth="1"/>
    <col min="10" max="11" width="6.25390625" style="92" customWidth="1"/>
    <col min="12" max="12" width="7.25390625" style="92" customWidth="1"/>
    <col min="13" max="13" width="7.125" style="92" customWidth="1"/>
    <col min="14" max="14" width="6.00390625" style="92" customWidth="1"/>
    <col min="15" max="17" width="6.25390625" style="92" customWidth="1"/>
    <col min="18" max="18" width="5.625" style="92" customWidth="1"/>
    <col min="19" max="19" width="8.125" style="92" customWidth="1"/>
    <col min="20" max="20" width="6.50390625" style="92" customWidth="1"/>
    <col min="21" max="21" width="5.625" style="92" customWidth="1"/>
    <col min="22" max="22" width="20.125" style="92" customWidth="1"/>
    <col min="23" max="16384" width="12.75390625" style="92" bestFit="1" customWidth="1"/>
  </cols>
  <sheetData>
    <row r="1" spans="1:66" ht="18" customHeight="1">
      <c r="A1" s="148" t="s">
        <v>297</v>
      </c>
      <c r="B1" s="154"/>
      <c r="C1" s="162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91" t="s">
        <v>298</v>
      </c>
      <c r="S1" s="191"/>
      <c r="T1" s="191"/>
      <c r="U1" s="191"/>
    </row>
    <row r="2" spans="1:66" ht="15" customHeight="1">
      <c r="A2" s="149"/>
      <c r="B2" s="155" t="s">
        <v>262</v>
      </c>
      <c r="C2" s="163"/>
      <c r="D2" s="171" t="s">
        <v>263</v>
      </c>
      <c r="E2" s="173"/>
      <c r="F2" s="173"/>
      <c r="G2" s="163"/>
      <c r="H2" s="155" t="s">
        <v>199</v>
      </c>
      <c r="I2" s="173"/>
      <c r="J2" s="173"/>
      <c r="K2" s="163"/>
      <c r="L2" s="174" t="s">
        <v>264</v>
      </c>
      <c r="M2" s="174" t="s">
        <v>265</v>
      </c>
      <c r="N2" s="174" t="s">
        <v>40</v>
      </c>
      <c r="O2" s="181" t="s">
        <v>266</v>
      </c>
      <c r="P2" s="155" t="s">
        <v>267</v>
      </c>
      <c r="Q2" s="155" t="s">
        <v>268</v>
      </c>
      <c r="R2" s="155" t="s">
        <v>188</v>
      </c>
      <c r="S2" s="155" t="s">
        <v>269</v>
      </c>
      <c r="T2" s="174" t="s">
        <v>270</v>
      </c>
      <c r="U2" s="195"/>
    </row>
    <row r="3" spans="1:66" ht="15" customHeight="1">
      <c r="A3" s="150"/>
      <c r="B3" s="156" t="s">
        <v>272</v>
      </c>
      <c r="C3" s="164" t="s">
        <v>121</v>
      </c>
      <c r="D3" s="155" t="s">
        <v>273</v>
      </c>
      <c r="E3" s="173"/>
      <c r="F3" s="173"/>
      <c r="G3" s="163"/>
      <c r="H3" s="155" t="s">
        <v>244</v>
      </c>
      <c r="I3" s="178"/>
      <c r="J3" s="178"/>
      <c r="K3" s="181"/>
      <c r="L3" s="182" t="s">
        <v>274</v>
      </c>
      <c r="M3" s="182" t="s">
        <v>72</v>
      </c>
      <c r="N3" s="182" t="s">
        <v>60</v>
      </c>
      <c r="O3" s="185" t="s">
        <v>276</v>
      </c>
      <c r="P3" s="188" t="s">
        <v>277</v>
      </c>
      <c r="Q3" s="188" t="s">
        <v>208</v>
      </c>
      <c r="R3" s="188" t="s">
        <v>83</v>
      </c>
      <c r="S3" s="192" t="s">
        <v>207</v>
      </c>
      <c r="T3" s="188" t="s">
        <v>278</v>
      </c>
      <c r="U3" s="188" t="s">
        <v>39</v>
      </c>
      <c r="V3" s="143"/>
    </row>
    <row r="4" spans="1:66" s="94" customFormat="1" ht="15" customHeight="1">
      <c r="A4" s="150"/>
      <c r="B4" s="157"/>
      <c r="C4" s="165"/>
      <c r="D4" s="155" t="s">
        <v>275</v>
      </c>
      <c r="E4" s="174" t="s">
        <v>279</v>
      </c>
      <c r="F4" s="174"/>
      <c r="G4" s="176"/>
      <c r="H4" s="174" t="s">
        <v>282</v>
      </c>
      <c r="I4" s="174" t="s">
        <v>168</v>
      </c>
      <c r="J4" s="179"/>
      <c r="K4" s="176"/>
      <c r="L4" s="183"/>
      <c r="M4" s="183"/>
      <c r="N4" s="177"/>
      <c r="O4" s="186"/>
      <c r="P4" s="189"/>
      <c r="Q4" s="189"/>
      <c r="R4" s="189"/>
      <c r="S4" s="193"/>
      <c r="T4" s="189"/>
      <c r="U4" s="189"/>
      <c r="V4" s="196"/>
    </row>
    <row r="5" spans="1:66" ht="213" customHeight="1">
      <c r="A5" s="150"/>
      <c r="B5" s="158"/>
      <c r="C5" s="166"/>
      <c r="D5" s="172" t="s">
        <v>248</v>
      </c>
      <c r="E5" s="175" t="s">
        <v>283</v>
      </c>
      <c r="F5" s="175" t="s">
        <v>39</v>
      </c>
      <c r="G5" s="157" t="s">
        <v>224</v>
      </c>
      <c r="H5" s="177" t="s">
        <v>15</v>
      </c>
      <c r="I5" s="177" t="s">
        <v>286</v>
      </c>
      <c r="J5" s="180" t="s">
        <v>39</v>
      </c>
      <c r="K5" s="157" t="s">
        <v>224</v>
      </c>
      <c r="L5" s="184"/>
      <c r="M5" s="184"/>
      <c r="N5" s="180"/>
      <c r="O5" s="187"/>
      <c r="P5" s="190"/>
      <c r="Q5" s="190"/>
      <c r="R5" s="190"/>
      <c r="S5" s="194"/>
      <c r="T5" s="190"/>
      <c r="U5" s="190"/>
      <c r="V5" s="197" t="s">
        <v>299</v>
      </c>
    </row>
    <row r="6" spans="1:66" ht="18" customHeight="1">
      <c r="A6" s="151" t="s">
        <v>103</v>
      </c>
      <c r="B6" s="159">
        <v>117948</v>
      </c>
      <c r="C6" s="167">
        <f t="shared" ref="C6:C13" si="0">IF(SUM(B6)=0,"-",B6/V6*1000)</f>
        <v>21.937879501991464</v>
      </c>
      <c r="D6" s="159">
        <v>3368</v>
      </c>
      <c r="E6" s="159">
        <v>772</v>
      </c>
      <c r="F6" s="159">
        <v>2688</v>
      </c>
      <c r="G6" s="159">
        <v>6828</v>
      </c>
      <c r="H6" s="159">
        <v>2322</v>
      </c>
      <c r="I6" s="159">
        <v>412</v>
      </c>
      <c r="J6" s="159">
        <v>368</v>
      </c>
      <c r="K6" s="159">
        <v>3102</v>
      </c>
      <c r="L6" s="159">
        <v>32384</v>
      </c>
      <c r="M6" s="159">
        <v>49097</v>
      </c>
      <c r="N6" s="159">
        <v>7775</v>
      </c>
      <c r="O6" s="159">
        <v>332</v>
      </c>
      <c r="P6" s="159">
        <v>553</v>
      </c>
      <c r="Q6" s="159">
        <v>1262</v>
      </c>
      <c r="R6" s="159">
        <v>3728</v>
      </c>
      <c r="S6" s="159">
        <v>1537</v>
      </c>
      <c r="T6" s="159">
        <v>9600</v>
      </c>
      <c r="U6" s="159">
        <v>1750</v>
      </c>
      <c r="V6" s="198">
        <v>5376454</v>
      </c>
    </row>
    <row r="7" spans="1:66" ht="18" customHeight="1">
      <c r="A7" s="151" t="s">
        <v>287</v>
      </c>
      <c r="B7" s="159">
        <v>46552</v>
      </c>
      <c r="C7" s="167">
        <f t="shared" si="0"/>
        <v>24.10020283681628</v>
      </c>
      <c r="D7" s="159">
        <v>750</v>
      </c>
      <c r="E7" s="159">
        <v>164</v>
      </c>
      <c r="F7" s="159">
        <v>791</v>
      </c>
      <c r="G7" s="159">
        <v>1705</v>
      </c>
      <c r="H7" s="159">
        <v>755</v>
      </c>
      <c r="I7" s="159">
        <v>202</v>
      </c>
      <c r="J7" s="159">
        <v>145</v>
      </c>
      <c r="K7" s="159">
        <v>1102</v>
      </c>
      <c r="L7" s="159">
        <v>11562</v>
      </c>
      <c r="M7" s="159">
        <v>22240</v>
      </c>
      <c r="N7" s="159">
        <v>2758</v>
      </c>
      <c r="O7" s="159">
        <v>84</v>
      </c>
      <c r="P7" s="159">
        <v>219</v>
      </c>
      <c r="Q7" s="159">
        <v>261</v>
      </c>
      <c r="R7" s="159">
        <v>1779</v>
      </c>
      <c r="S7" s="159">
        <v>564</v>
      </c>
      <c r="T7" s="159">
        <v>2923</v>
      </c>
      <c r="U7" s="159">
        <v>1355</v>
      </c>
      <c r="V7" s="198">
        <v>1931602</v>
      </c>
    </row>
    <row r="8" spans="1:66" ht="33" customHeight="1">
      <c r="A8" s="152" t="s">
        <v>96</v>
      </c>
      <c r="B8" s="160">
        <f>IF(SUM(G8,K8,L8:U8)=0,"-",SUM(G8,K8,L8:U8))</f>
        <v>7074</v>
      </c>
      <c r="C8" s="168">
        <f t="shared" si="0"/>
        <v>18.326757220985876</v>
      </c>
      <c r="D8" s="160">
        <f>IF(SUM(D9,D10)=0,"-",SUM(D9,D10))</f>
        <v>175</v>
      </c>
      <c r="E8" s="160">
        <f>IF(SUM(E9,E10)=0,"-",SUM(E9,E10))</f>
        <v>41</v>
      </c>
      <c r="F8" s="160">
        <f>IF(SUM(F9,F10)=0,"-",SUM(F9,F10))</f>
        <v>151</v>
      </c>
      <c r="G8" s="160">
        <f>IF(SUM(D8:F8)=0,"-",SUM(D8:F8))</f>
        <v>367</v>
      </c>
      <c r="H8" s="160">
        <f>IF(SUM(H9,H10)=0,"-",SUM(H9,H10))</f>
        <v>109</v>
      </c>
      <c r="I8" s="160">
        <f>IF(SUM(I9,I10)=0,"-",SUM(I9,I10))</f>
        <v>16</v>
      </c>
      <c r="J8" s="160">
        <f>IF(SUM(J9,J10)=0,"-",SUM(J9,J10))</f>
        <v>17</v>
      </c>
      <c r="K8" s="160">
        <f>IF(SUM(H8:J8)=0,"-",SUM(H8:J8))</f>
        <v>142</v>
      </c>
      <c r="L8" s="160">
        <f t="shared" ref="L8:U8" si="1">IF(SUM(L9,L10)=0,"-",SUM(L9,L10))</f>
        <v>2247</v>
      </c>
      <c r="M8" s="160">
        <f t="shared" si="1"/>
        <v>3231</v>
      </c>
      <c r="N8" s="160">
        <f t="shared" si="1"/>
        <v>360</v>
      </c>
      <c r="O8" s="160">
        <f t="shared" si="1"/>
        <v>14</v>
      </c>
      <c r="P8" s="160">
        <f t="shared" si="1"/>
        <v>33</v>
      </c>
      <c r="Q8" s="160">
        <f t="shared" si="1"/>
        <v>76</v>
      </c>
      <c r="R8" s="160">
        <f t="shared" si="1"/>
        <v>106</v>
      </c>
      <c r="S8" s="160">
        <f t="shared" si="1"/>
        <v>40</v>
      </c>
      <c r="T8" s="160">
        <f t="shared" si="1"/>
        <v>411</v>
      </c>
      <c r="U8" s="160">
        <f t="shared" si="1"/>
        <v>47</v>
      </c>
      <c r="V8" s="146">
        <v>385993</v>
      </c>
    </row>
    <row r="9" spans="1:66" ht="18" customHeight="1">
      <c r="A9" s="153" t="s">
        <v>290</v>
      </c>
      <c r="B9" s="160">
        <v>1444</v>
      </c>
      <c r="C9" s="168">
        <f t="shared" si="0"/>
        <v>12.218546128396273</v>
      </c>
      <c r="D9" s="161">
        <v>60</v>
      </c>
      <c r="E9" s="161">
        <v>22</v>
      </c>
      <c r="F9" s="161">
        <v>37</v>
      </c>
      <c r="G9" s="161">
        <v>119</v>
      </c>
      <c r="H9" s="161">
        <v>24</v>
      </c>
      <c r="I9" s="161" t="s">
        <v>291</v>
      </c>
      <c r="J9" s="161">
        <v>1</v>
      </c>
      <c r="K9" s="161">
        <v>25</v>
      </c>
      <c r="L9" s="161">
        <v>474</v>
      </c>
      <c r="M9" s="161">
        <v>579</v>
      </c>
      <c r="N9" s="161">
        <v>74</v>
      </c>
      <c r="O9" s="161">
        <v>1</v>
      </c>
      <c r="P9" s="161">
        <v>7</v>
      </c>
      <c r="Q9" s="161">
        <v>24</v>
      </c>
      <c r="R9" s="161">
        <v>18</v>
      </c>
      <c r="S9" s="161">
        <v>5</v>
      </c>
      <c r="T9" s="161">
        <v>112</v>
      </c>
      <c r="U9" s="161">
        <v>6</v>
      </c>
      <c r="V9" s="146">
        <v>118181</v>
      </c>
    </row>
    <row r="10" spans="1:66" ht="18" customHeight="1">
      <c r="A10" s="153" t="s">
        <v>293</v>
      </c>
      <c r="B10" s="161">
        <v>5630</v>
      </c>
      <c r="C10" s="169">
        <f t="shared" si="0"/>
        <v>21.022209609726225</v>
      </c>
      <c r="D10" s="161">
        <v>115</v>
      </c>
      <c r="E10" s="161">
        <v>19</v>
      </c>
      <c r="F10" s="161">
        <v>114</v>
      </c>
      <c r="G10" s="161">
        <v>248</v>
      </c>
      <c r="H10" s="161">
        <v>85</v>
      </c>
      <c r="I10" s="161">
        <v>16</v>
      </c>
      <c r="J10" s="161">
        <v>16</v>
      </c>
      <c r="K10" s="161">
        <v>117</v>
      </c>
      <c r="L10" s="161">
        <v>1773</v>
      </c>
      <c r="M10" s="161">
        <v>2652</v>
      </c>
      <c r="N10" s="161">
        <v>286</v>
      </c>
      <c r="O10" s="161">
        <v>13</v>
      </c>
      <c r="P10" s="161">
        <v>26</v>
      </c>
      <c r="Q10" s="161">
        <v>52</v>
      </c>
      <c r="R10" s="161">
        <v>88</v>
      </c>
      <c r="S10" s="161">
        <v>35</v>
      </c>
      <c r="T10" s="161">
        <v>299</v>
      </c>
      <c r="U10" s="161">
        <v>41</v>
      </c>
      <c r="V10" s="146">
        <v>267812</v>
      </c>
    </row>
    <row r="11" spans="1:66" ht="33" customHeight="1">
      <c r="A11" s="152" t="s">
        <v>294</v>
      </c>
      <c r="B11" s="160">
        <f>IF(SUM(G11,K11,L11:U11)=0,"-",SUM(G11,K11,L11:U11))</f>
        <v>273</v>
      </c>
      <c r="C11" s="168">
        <f t="shared" si="0"/>
        <v>7.278447264583555</v>
      </c>
      <c r="D11" s="160">
        <f>D12</f>
        <v>2</v>
      </c>
      <c r="E11" s="160">
        <f>E12</f>
        <v>2</v>
      </c>
      <c r="F11" s="160">
        <f>F12</f>
        <v>6</v>
      </c>
      <c r="G11" s="160">
        <f>IF(SUM(D11:F11)=0,"-",SUM(D11:F11))</f>
        <v>10</v>
      </c>
      <c r="H11" s="160">
        <f>H12</f>
        <v>5</v>
      </c>
      <c r="I11" s="160" t="str">
        <f>I12</f>
        <v>-</v>
      </c>
      <c r="J11" s="160" t="str">
        <f>J12</f>
        <v>-</v>
      </c>
      <c r="K11" s="160">
        <f>IF(SUM(H11:J11)=0,"-",SUM(H11:J11))</f>
        <v>5</v>
      </c>
      <c r="L11" s="160">
        <f t="shared" ref="L11:U11" si="2">L12</f>
        <v>142</v>
      </c>
      <c r="M11" s="160">
        <f t="shared" si="2"/>
        <v>66</v>
      </c>
      <c r="N11" s="160">
        <f t="shared" si="2"/>
        <v>3</v>
      </c>
      <c r="O11" s="160">
        <f t="shared" si="2"/>
        <v>3</v>
      </c>
      <c r="P11" s="160" t="str">
        <f t="shared" si="2"/>
        <v>-</v>
      </c>
      <c r="Q11" s="160">
        <f t="shared" si="2"/>
        <v>5</v>
      </c>
      <c r="R11" s="160" t="str">
        <f t="shared" si="2"/>
        <v>-</v>
      </c>
      <c r="S11" s="160" t="str">
        <f t="shared" si="2"/>
        <v>-</v>
      </c>
      <c r="T11" s="160">
        <f t="shared" si="2"/>
        <v>39</v>
      </c>
      <c r="U11" s="160" t="str">
        <f t="shared" si="2"/>
        <v>-</v>
      </c>
      <c r="V11" s="146">
        <v>37508</v>
      </c>
    </row>
    <row r="12" spans="1:66" ht="18" customHeight="1">
      <c r="A12" s="153" t="s">
        <v>295</v>
      </c>
      <c r="B12" s="160">
        <v>273</v>
      </c>
      <c r="C12" s="168">
        <f t="shared" si="0"/>
        <v>7.278447264583555</v>
      </c>
      <c r="D12" s="161">
        <v>2</v>
      </c>
      <c r="E12" s="161">
        <v>2</v>
      </c>
      <c r="F12" s="161">
        <v>6</v>
      </c>
      <c r="G12" s="161">
        <v>10</v>
      </c>
      <c r="H12" s="161">
        <v>5</v>
      </c>
      <c r="I12" s="161" t="s">
        <v>291</v>
      </c>
      <c r="J12" s="161" t="s">
        <v>291</v>
      </c>
      <c r="K12" s="161">
        <v>5</v>
      </c>
      <c r="L12" s="161">
        <v>142</v>
      </c>
      <c r="M12" s="161">
        <v>66</v>
      </c>
      <c r="N12" s="161">
        <v>3</v>
      </c>
      <c r="O12" s="161">
        <v>3</v>
      </c>
      <c r="P12" s="161" t="s">
        <v>291</v>
      </c>
      <c r="Q12" s="161">
        <v>5</v>
      </c>
      <c r="R12" s="161" t="s">
        <v>291</v>
      </c>
      <c r="S12" s="161" t="s">
        <v>291</v>
      </c>
      <c r="T12" s="161">
        <v>39</v>
      </c>
      <c r="U12" s="161" t="s">
        <v>291</v>
      </c>
      <c r="V12" s="146">
        <v>37508</v>
      </c>
      <c r="BN12" s="92">
        <f>SUM(BO12:BS12)</f>
        <v>0</v>
      </c>
    </row>
    <row r="13" spans="1:66" ht="33" customHeight="1">
      <c r="A13" s="152" t="s">
        <v>296</v>
      </c>
      <c r="B13" s="111">
        <f>IF(SUM(G13,K13,L13:U13)=0,"-",SUM(G13,K13,L13:U13))</f>
        <v>382</v>
      </c>
      <c r="C13" s="121">
        <f t="shared" si="0"/>
        <v>15.592473162169885</v>
      </c>
      <c r="D13" s="111">
        <f>D14</f>
        <v>18</v>
      </c>
      <c r="E13" s="111">
        <f>E14</f>
        <v>15</v>
      </c>
      <c r="F13" s="111">
        <f>F14</f>
        <v>18</v>
      </c>
      <c r="G13" s="111">
        <f>IF(SUM(D13:F13)=0,"-",SUM(D13:F13))</f>
        <v>51</v>
      </c>
      <c r="H13" s="111">
        <f>H14</f>
        <v>9</v>
      </c>
      <c r="I13" s="111">
        <f>I14</f>
        <v>1</v>
      </c>
      <c r="J13" s="111">
        <f>J14</f>
        <v>1</v>
      </c>
      <c r="K13" s="111">
        <f>IF(SUM(H13:J13)=0,"-",SUM(H13:J13))</f>
        <v>11</v>
      </c>
      <c r="L13" s="111">
        <f t="shared" ref="L13:U13" si="3">L14</f>
        <v>112</v>
      </c>
      <c r="M13" s="111">
        <f t="shared" si="3"/>
        <v>110</v>
      </c>
      <c r="N13" s="111">
        <f t="shared" si="3"/>
        <v>37</v>
      </c>
      <c r="O13" s="111">
        <f t="shared" si="3"/>
        <v>2</v>
      </c>
      <c r="P13" s="111">
        <f t="shared" si="3"/>
        <v>2</v>
      </c>
      <c r="Q13" s="111">
        <f t="shared" si="3"/>
        <v>12</v>
      </c>
      <c r="R13" s="111" t="str">
        <f t="shared" si="3"/>
        <v>-</v>
      </c>
      <c r="S13" s="111" t="str">
        <f t="shared" si="3"/>
        <v>-</v>
      </c>
      <c r="T13" s="111">
        <f t="shared" si="3"/>
        <v>42</v>
      </c>
      <c r="U13" s="111">
        <f t="shared" si="3"/>
        <v>3</v>
      </c>
      <c r="V13" s="146">
        <v>24499</v>
      </c>
    </row>
    <row r="14" spans="1:66" ht="18" customHeight="1">
      <c r="A14" s="153" t="s">
        <v>215</v>
      </c>
      <c r="B14" s="111">
        <v>382</v>
      </c>
      <c r="C14" s="121">
        <v>15.564519414904453</v>
      </c>
      <c r="D14" s="126">
        <v>18</v>
      </c>
      <c r="E14" s="126">
        <v>15</v>
      </c>
      <c r="F14" s="126">
        <v>18</v>
      </c>
      <c r="G14" s="126">
        <v>51</v>
      </c>
      <c r="H14" s="126">
        <v>9</v>
      </c>
      <c r="I14" s="126">
        <v>1</v>
      </c>
      <c r="J14" s="126">
        <v>1</v>
      </c>
      <c r="K14" s="126">
        <v>11</v>
      </c>
      <c r="L14" s="126">
        <v>112</v>
      </c>
      <c r="M14" s="126">
        <v>110</v>
      </c>
      <c r="N14" s="126">
        <v>37</v>
      </c>
      <c r="O14" s="126">
        <v>2</v>
      </c>
      <c r="P14" s="126">
        <v>2</v>
      </c>
      <c r="Q14" s="126">
        <v>12</v>
      </c>
      <c r="R14" s="126" t="s">
        <v>291</v>
      </c>
      <c r="S14" s="126" t="s">
        <v>291</v>
      </c>
      <c r="T14" s="126">
        <v>42</v>
      </c>
      <c r="U14" s="126">
        <v>3</v>
      </c>
      <c r="V14" s="146">
        <v>24499</v>
      </c>
      <c r="BN14" s="92">
        <f>SUM(BO14:BS14)</f>
        <v>0</v>
      </c>
    </row>
    <row r="15" spans="1:66" ht="15">
      <c r="A15" s="148" t="s">
        <v>190</v>
      </c>
      <c r="B15" s="154"/>
      <c r="C15" s="162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</row>
    <row r="16" spans="1:66" ht="15">
      <c r="A16" s="148" t="s">
        <v>300</v>
      </c>
      <c r="B16" s="94"/>
      <c r="C16" s="170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BN16" s="92">
        <f>SUM(BO16:BS16)</f>
        <v>0</v>
      </c>
    </row>
    <row r="18" spans="1:71">
      <c r="BN18" s="92">
        <f>SUM(BO18:BS18)</f>
        <v>0</v>
      </c>
    </row>
    <row r="19" spans="1:71" s="96" customFormat="1" ht="15" customHeight="1">
      <c r="A19" s="104"/>
    </row>
    <row r="20" spans="1:71" s="96" customFormat="1" ht="15" customHeight="1">
      <c r="A20" s="104"/>
    </row>
    <row r="21" spans="1:71" s="96" customFormat="1" ht="15" customHeight="1">
      <c r="A21" s="104"/>
    </row>
    <row r="22" spans="1:71" s="96" customFormat="1" ht="15" customHeight="1">
      <c r="A22" s="104"/>
    </row>
    <row r="24" spans="1:71">
      <c r="BN24" s="92">
        <f>SUM(BO24:BS24)</f>
        <v>0</v>
      </c>
    </row>
    <row r="26" spans="1:71">
      <c r="BM26" s="92" t="s">
        <v>301</v>
      </c>
      <c r="BN26" s="92">
        <f t="shared" ref="BN26:BS26" si="4">SUM(BN1:BN24)</f>
        <v>0</v>
      </c>
      <c r="BO26" s="92">
        <f t="shared" si="4"/>
        <v>0</v>
      </c>
      <c r="BP26" s="92">
        <f t="shared" si="4"/>
        <v>0</v>
      </c>
      <c r="BQ26" s="92">
        <f t="shared" si="4"/>
        <v>0</v>
      </c>
      <c r="BR26" s="92">
        <f t="shared" si="4"/>
        <v>0</v>
      </c>
      <c r="BS26" s="92">
        <f t="shared" si="4"/>
        <v>0</v>
      </c>
    </row>
  </sheetData>
  <customSheetViews>
    <customSheetView guid="{81642AB8-0225-4BC4-B7AE-9E8C6C06FBF4}" scale="60" showPageBreaks="1" showGridLines="0" printArea="1" view="pageBreakPreview">
      <selection activeCell="A1"/>
      <rowBreaks count="8" manualBreakCount="8">
        <brk id="68" min="137" max="167" man="1"/>
        <brk id="152" min="221" max="243" man="1"/>
        <brk id="313" min="255" max="255" man="1"/>
        <brk id="317" min="255" max="255" man="1"/>
        <brk id="321" min="255" max="255" man="1"/>
        <brk id="5552" min="255" max="255" man="1"/>
        <brk id="13068" min="255" max="255" man="1"/>
        <brk id="20324" min="255" max="255" man="1"/>
      </rowBreaks>
      <pageMargins left="0.78740157480314965" right="0.78740157480314965" top="0.78740157480314965" bottom="0.78740157480314965" header="0" footer="0"/>
      <pageSetup paperSize="9" orientation="portrait" r:id="rId1"/>
      <headerFooter alignWithMargins="0"/>
    </customSheetView>
    <customSheetView guid="{293DF52C-1200-42BF-A78D-BB2AAB878329}" scale="60" showPageBreaks="1" showGridLines="0" printArea="1" view="pageBreakPreview" showRuler="0">
      <selection activeCell="A1"/>
      <rowBreaks count="8" manualBreakCount="8">
        <brk id="68" min="137" max="167" man="1"/>
        <brk id="152" min="221" max="243" man="1"/>
        <brk id="313" min="255" max="255" man="1"/>
        <brk id="317" min="255" max="255" man="1"/>
        <brk id="321" min="255" max="255" man="1"/>
        <brk id="5552" min="255" max="255" man="1"/>
        <brk id="13068" min="255" max="255" man="1"/>
        <brk id="20324" min="255" max="255" man="1"/>
      </rowBreaks>
      <pageMargins left="0.78740157480314965" right="0.78740157480314965" top="0.78740157480314965" bottom="0.78740157480314965" header="0" footer="0"/>
      <pageSetup paperSize="9" orientation="portrait" r:id="rId2"/>
      <headerFooter alignWithMargins="0"/>
    </customSheetView>
    <customSheetView guid="{56D0106B-CB90-4499-A8AC-183481DC4CD8}" scale="60" showPageBreaks="1" showGridLines="0" printArea="1" view="pageBreakPreview">
      <selection activeCell="A1"/>
      <rowBreaks count="8" manualBreakCount="8">
        <brk id="68" min="137" max="167" man="1"/>
        <brk id="152" min="221" max="243" man="1"/>
        <brk id="313" min="255" max="255" man="1"/>
        <brk id="317" min="255" max="255" man="1"/>
        <brk id="321" min="255" max="255" man="1"/>
        <brk id="5552" min="255" max="255" man="1"/>
        <brk id="13068" min="255" max="255" man="1"/>
        <brk id="20324" min="255" max="255" man="1"/>
      </rowBreaks>
      <pageMargins left="0.78740157480314965" right="0.78740157480314965" top="0.78740157480314965" bottom="0.78740157480314965" header="0" footer="0"/>
      <pageSetup paperSize="9" orientation="portrait" r:id="rId3"/>
      <headerFooter alignWithMargins="0"/>
    </customSheetView>
  </customSheetViews>
  <mergeCells count="18">
    <mergeCell ref="R1:U1"/>
    <mergeCell ref="B2:C2"/>
    <mergeCell ref="D2:G2"/>
    <mergeCell ref="H2:K2"/>
    <mergeCell ref="D3:G3"/>
    <mergeCell ref="H3:K3"/>
    <mergeCell ref="B3:B5"/>
    <mergeCell ref="C3:C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</mergeCells>
  <phoneticPr fontId="20" type="Hiragana"/>
  <printOptions horizontalCentered="1" verticalCentered="1"/>
  <pageMargins left="0.78740157480314965" right="0.37" top="0.78740157480314965" bottom="0.78740157480314965" header="0" footer="0"/>
  <pageSetup paperSize="9" scale="61" fitToWidth="1" fitToHeight="1" orientation="portrait" usePrinterDefaults="1" blackAndWhite="1" r:id="rId4"/>
  <headerFooter alignWithMargins="0"/>
  <rowBreaks count="2" manualBreakCount="2">
    <brk id="59" min="137" max="167" man="1"/>
    <brk id="143" min="217" max="239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S28"/>
  <sheetViews>
    <sheetView showGridLines="0" view="pageBreakPreview" zoomScale="90" zoomScaleNormal="25" zoomScaleSheetLayoutView="90" workbookViewId="0">
      <pane xSplit="1" ySplit="5" topLeftCell="B12" activePane="bottomRight" state="frozen"/>
      <selection pane="topRight"/>
      <selection pane="bottomLeft"/>
      <selection pane="bottomRight" activeCell="A14" sqref="A14"/>
    </sheetView>
  </sheetViews>
  <sheetFormatPr defaultColWidth="12.75" defaultRowHeight="13.5"/>
  <cols>
    <col min="1" max="1" width="17.625" style="91" customWidth="1"/>
    <col min="2" max="2" width="7.375" style="92" customWidth="1"/>
    <col min="3" max="3" width="7.25390625" style="93" customWidth="1"/>
    <col min="4" max="4" width="6.50390625" style="92" customWidth="1"/>
    <col min="5" max="5" width="6.25390625" style="92" customWidth="1"/>
    <col min="6" max="7" width="6.00390625" style="92" customWidth="1"/>
    <col min="8" max="11" width="8.00390625" style="92" customWidth="1"/>
    <col min="12" max="14" width="6.00390625" style="92" customWidth="1"/>
    <col min="15" max="17" width="6.25390625" style="92" customWidth="1"/>
    <col min="18" max="18" width="5.625" style="92" customWidth="1"/>
    <col min="19" max="20" width="6.50390625" style="92" customWidth="1"/>
    <col min="21" max="21" width="5.625" style="92" customWidth="1"/>
    <col min="22" max="22" width="19.125" style="92" customWidth="1"/>
    <col min="23" max="16384" width="12.75390625" style="92" bestFit="1" customWidth="1"/>
  </cols>
  <sheetData>
    <row r="1" spans="1:66" ht="18" customHeight="1">
      <c r="A1" s="148" t="s">
        <v>302</v>
      </c>
      <c r="B1" s="154"/>
      <c r="C1" s="162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91" t="s">
        <v>261</v>
      </c>
      <c r="S1" s="191"/>
      <c r="T1" s="191"/>
      <c r="U1" s="191"/>
    </row>
    <row r="2" spans="1:66" ht="15" customHeight="1">
      <c r="A2" s="149"/>
      <c r="B2" s="155" t="s">
        <v>262</v>
      </c>
      <c r="C2" s="163"/>
      <c r="D2" s="171" t="s">
        <v>263</v>
      </c>
      <c r="E2" s="173"/>
      <c r="F2" s="173"/>
      <c r="G2" s="163"/>
      <c r="H2" s="155" t="s">
        <v>199</v>
      </c>
      <c r="I2" s="173"/>
      <c r="J2" s="173"/>
      <c r="K2" s="163"/>
      <c r="L2" s="174" t="s">
        <v>264</v>
      </c>
      <c r="M2" s="174" t="s">
        <v>265</v>
      </c>
      <c r="N2" s="174" t="s">
        <v>40</v>
      </c>
      <c r="O2" s="181" t="s">
        <v>266</v>
      </c>
      <c r="P2" s="155" t="s">
        <v>267</v>
      </c>
      <c r="Q2" s="155" t="s">
        <v>268</v>
      </c>
      <c r="R2" s="155" t="s">
        <v>188</v>
      </c>
      <c r="S2" s="155" t="s">
        <v>269</v>
      </c>
      <c r="T2" s="174" t="s">
        <v>270</v>
      </c>
      <c r="U2" s="195"/>
    </row>
    <row r="3" spans="1:66" ht="15" customHeight="1">
      <c r="A3" s="150"/>
      <c r="B3" s="156" t="s">
        <v>272</v>
      </c>
      <c r="C3" s="164" t="s">
        <v>121</v>
      </c>
      <c r="D3" s="155" t="s">
        <v>273</v>
      </c>
      <c r="E3" s="173"/>
      <c r="F3" s="173"/>
      <c r="G3" s="163"/>
      <c r="H3" s="155" t="s">
        <v>244</v>
      </c>
      <c r="I3" s="178"/>
      <c r="J3" s="178"/>
      <c r="K3" s="181"/>
      <c r="L3" s="182" t="s">
        <v>274</v>
      </c>
      <c r="M3" s="182" t="s">
        <v>72</v>
      </c>
      <c r="N3" s="182" t="s">
        <v>60</v>
      </c>
      <c r="O3" s="185" t="s">
        <v>276</v>
      </c>
      <c r="P3" s="182" t="s">
        <v>277</v>
      </c>
      <c r="Q3" s="182" t="s">
        <v>208</v>
      </c>
      <c r="R3" s="182" t="s">
        <v>83</v>
      </c>
      <c r="S3" s="185" t="s">
        <v>207</v>
      </c>
      <c r="T3" s="182" t="s">
        <v>278</v>
      </c>
      <c r="U3" s="182" t="s">
        <v>39</v>
      </c>
      <c r="V3" s="143"/>
    </row>
    <row r="4" spans="1:66" s="94" customFormat="1" ht="15" customHeight="1">
      <c r="A4" s="150"/>
      <c r="B4" s="157"/>
      <c r="C4" s="165"/>
      <c r="D4" s="155" t="s">
        <v>275</v>
      </c>
      <c r="E4" s="174" t="s">
        <v>279</v>
      </c>
      <c r="F4" s="174"/>
      <c r="G4" s="176"/>
      <c r="H4" s="174" t="s">
        <v>282</v>
      </c>
      <c r="I4" s="174" t="s">
        <v>168</v>
      </c>
      <c r="J4" s="179"/>
      <c r="K4" s="176"/>
      <c r="L4" s="183"/>
      <c r="M4" s="183"/>
      <c r="N4" s="177"/>
      <c r="O4" s="186"/>
      <c r="P4" s="177"/>
      <c r="Q4" s="177"/>
      <c r="R4" s="177"/>
      <c r="S4" s="186"/>
      <c r="T4" s="177"/>
      <c r="U4" s="177"/>
      <c r="V4" s="144"/>
    </row>
    <row r="5" spans="1:66" ht="210" customHeight="1">
      <c r="A5" s="150"/>
      <c r="B5" s="158"/>
      <c r="C5" s="166"/>
      <c r="D5" s="172" t="s">
        <v>248</v>
      </c>
      <c r="E5" s="175" t="s">
        <v>283</v>
      </c>
      <c r="F5" s="175" t="s">
        <v>39</v>
      </c>
      <c r="G5" s="157" t="s">
        <v>224</v>
      </c>
      <c r="H5" s="177" t="s">
        <v>15</v>
      </c>
      <c r="I5" s="177" t="s">
        <v>286</v>
      </c>
      <c r="J5" s="180" t="s">
        <v>39</v>
      </c>
      <c r="K5" s="157" t="s">
        <v>224</v>
      </c>
      <c r="L5" s="184"/>
      <c r="M5" s="184"/>
      <c r="N5" s="180"/>
      <c r="O5" s="187"/>
      <c r="P5" s="180"/>
      <c r="Q5" s="180"/>
      <c r="R5" s="180"/>
      <c r="S5" s="187"/>
      <c r="T5" s="180"/>
      <c r="U5" s="180"/>
      <c r="V5" s="203" t="s">
        <v>303</v>
      </c>
    </row>
    <row r="6" spans="1:66" ht="18.75" customHeight="1">
      <c r="A6" s="151" t="s">
        <v>103</v>
      </c>
      <c r="B6" s="159">
        <v>25295</v>
      </c>
      <c r="C6" s="167">
        <f>IF(SUM(B6)=0,"-",B6/V6*1000)</f>
        <v>4.7047738156041135</v>
      </c>
      <c r="D6" s="159">
        <v>2062</v>
      </c>
      <c r="E6" s="159">
        <v>554</v>
      </c>
      <c r="F6" s="159">
        <v>1492</v>
      </c>
      <c r="G6" s="159">
        <v>4108</v>
      </c>
      <c r="H6" s="159">
        <v>837</v>
      </c>
      <c r="I6" s="159">
        <v>77</v>
      </c>
      <c r="J6" s="159">
        <v>172</v>
      </c>
      <c r="K6" s="159">
        <v>1086</v>
      </c>
      <c r="L6" s="159">
        <v>4275</v>
      </c>
      <c r="M6" s="159">
        <v>8714</v>
      </c>
      <c r="N6" s="159">
        <v>1569</v>
      </c>
      <c r="O6" s="159">
        <v>130</v>
      </c>
      <c r="P6" s="159">
        <v>131</v>
      </c>
      <c r="Q6" s="159">
        <v>429</v>
      </c>
      <c r="R6" s="159">
        <v>796</v>
      </c>
      <c r="S6" s="159">
        <v>374</v>
      </c>
      <c r="T6" s="159">
        <v>1734</v>
      </c>
      <c r="U6" s="159">
        <v>1949</v>
      </c>
      <c r="V6" s="198">
        <v>5376454</v>
      </c>
    </row>
    <row r="7" spans="1:66" ht="18.75" customHeight="1">
      <c r="A7" s="151" t="s">
        <v>287</v>
      </c>
      <c r="B7" s="159">
        <v>9402</v>
      </c>
      <c r="C7" s="167">
        <f>IF(SUM(B7)=0,"-",B7/V7*1000)</f>
        <v>4.86746234472733</v>
      </c>
      <c r="D7" s="159">
        <v>778</v>
      </c>
      <c r="E7" s="159">
        <v>149</v>
      </c>
      <c r="F7" s="159">
        <v>479</v>
      </c>
      <c r="G7" s="159">
        <v>1406</v>
      </c>
      <c r="H7" s="159">
        <v>253</v>
      </c>
      <c r="I7" s="159">
        <v>35</v>
      </c>
      <c r="J7" s="159">
        <v>49</v>
      </c>
      <c r="K7" s="159">
        <v>337</v>
      </c>
      <c r="L7" s="159">
        <v>1119</v>
      </c>
      <c r="M7" s="159">
        <v>3689</v>
      </c>
      <c r="N7" s="159">
        <v>482</v>
      </c>
      <c r="O7" s="159">
        <v>60</v>
      </c>
      <c r="P7" s="159">
        <v>33</v>
      </c>
      <c r="Q7" s="159">
        <v>106</v>
      </c>
      <c r="R7" s="159">
        <v>320</v>
      </c>
      <c r="S7" s="159">
        <v>105</v>
      </c>
      <c r="T7" s="159">
        <v>446</v>
      </c>
      <c r="U7" s="159">
        <v>1299</v>
      </c>
      <c r="V7" s="146">
        <v>1931602</v>
      </c>
    </row>
    <row r="8" spans="1:66" s="199" customFormat="1" ht="30" customHeight="1">
      <c r="A8" s="152" t="s">
        <v>289</v>
      </c>
      <c r="B8" s="160">
        <f>IF(SUM(G8,K8,L8:U8)=0,"-",SUM(G8,K8,L8:U8))</f>
        <v>869</v>
      </c>
      <c r="C8" s="168">
        <f>IF(SUM(B8)=0,"-",B8/V8*1000)</f>
        <v>2.2513361641273284</v>
      </c>
      <c r="D8" s="160">
        <f>SUM(D9,D10)</f>
        <v>66</v>
      </c>
      <c r="E8" s="160">
        <f>SUM(E9,E10)</f>
        <v>15</v>
      </c>
      <c r="F8" s="160">
        <f>SUM(F9,F10)</f>
        <v>41</v>
      </c>
      <c r="G8" s="160">
        <f>IF(SUM(D8:F8)=0,"-",SUM(D8:F8))</f>
        <v>122</v>
      </c>
      <c r="H8" s="160">
        <f>SUM(H9,H10)</f>
        <v>28</v>
      </c>
      <c r="I8" s="160">
        <f>SUM(I9,I10)</f>
        <v>9</v>
      </c>
      <c r="J8" s="160">
        <f>SUM(J9,J10)</f>
        <v>3</v>
      </c>
      <c r="K8" s="160">
        <f>IF(SUM(H8:J8)=0,"-",SUM(H8:J8))</f>
        <v>40</v>
      </c>
      <c r="L8" s="160">
        <f t="shared" ref="L8:U8" si="0">SUM(L9,L10)</f>
        <v>173</v>
      </c>
      <c r="M8" s="160">
        <f t="shared" si="0"/>
        <v>359</v>
      </c>
      <c r="N8" s="160">
        <f t="shared" si="0"/>
        <v>37</v>
      </c>
      <c r="O8" s="160">
        <f t="shared" si="0"/>
        <v>2</v>
      </c>
      <c r="P8" s="160">
        <f t="shared" si="0"/>
        <v>4</v>
      </c>
      <c r="Q8" s="160">
        <f t="shared" si="0"/>
        <v>13</v>
      </c>
      <c r="R8" s="160">
        <f t="shared" si="0"/>
        <v>21</v>
      </c>
      <c r="S8" s="160">
        <f t="shared" si="0"/>
        <v>5</v>
      </c>
      <c r="T8" s="160">
        <f t="shared" si="0"/>
        <v>66</v>
      </c>
      <c r="U8" s="160">
        <f t="shared" si="0"/>
        <v>27</v>
      </c>
      <c r="V8" s="204">
        <v>385993</v>
      </c>
    </row>
    <row r="9" spans="1:66" s="200" customFormat="1" ht="18.75" customHeight="1">
      <c r="A9" s="153" t="s">
        <v>290</v>
      </c>
      <c r="B9" s="161">
        <v>708</v>
      </c>
      <c r="C9" s="169">
        <f>IF(SUM(B9)=0,"-",B9/V9*1000)</f>
        <v>5.990810705612577</v>
      </c>
      <c r="D9" s="161">
        <v>28</v>
      </c>
      <c r="E9" s="161">
        <v>9</v>
      </c>
      <c r="F9" s="161">
        <v>20</v>
      </c>
      <c r="G9" s="161">
        <v>57</v>
      </c>
      <c r="H9" s="161">
        <v>20</v>
      </c>
      <c r="I9" s="161">
        <v>4</v>
      </c>
      <c r="J9" s="161">
        <v>1</v>
      </c>
      <c r="K9" s="161">
        <v>25</v>
      </c>
      <c r="L9" s="161">
        <v>144</v>
      </c>
      <c r="M9" s="161">
        <v>342</v>
      </c>
      <c r="N9" s="161">
        <v>33</v>
      </c>
      <c r="O9" s="161">
        <v>1</v>
      </c>
      <c r="P9" s="161">
        <v>3</v>
      </c>
      <c r="Q9" s="161">
        <v>10</v>
      </c>
      <c r="R9" s="161">
        <v>18</v>
      </c>
      <c r="S9" s="161">
        <v>5</v>
      </c>
      <c r="T9" s="161">
        <v>64</v>
      </c>
      <c r="U9" s="161">
        <v>6</v>
      </c>
      <c r="V9" s="205">
        <v>118181</v>
      </c>
    </row>
    <row r="10" spans="1:66" s="200" customFormat="1" ht="18.75" customHeight="1">
      <c r="A10" s="153" t="s">
        <v>293</v>
      </c>
      <c r="B10" s="161">
        <v>161</v>
      </c>
      <c r="C10" s="169">
        <v>0.59</v>
      </c>
      <c r="D10" s="161">
        <v>38</v>
      </c>
      <c r="E10" s="161">
        <v>6</v>
      </c>
      <c r="F10" s="161">
        <v>21</v>
      </c>
      <c r="G10" s="161">
        <v>65</v>
      </c>
      <c r="H10" s="161">
        <v>8</v>
      </c>
      <c r="I10" s="161">
        <v>5</v>
      </c>
      <c r="J10" s="161">
        <v>2</v>
      </c>
      <c r="K10" s="161">
        <v>15</v>
      </c>
      <c r="L10" s="161">
        <v>29</v>
      </c>
      <c r="M10" s="161">
        <v>17</v>
      </c>
      <c r="N10" s="161">
        <v>4</v>
      </c>
      <c r="O10" s="161">
        <v>1</v>
      </c>
      <c r="P10" s="161">
        <v>1</v>
      </c>
      <c r="Q10" s="161">
        <v>3</v>
      </c>
      <c r="R10" s="161">
        <v>3</v>
      </c>
      <c r="S10" s="161" t="s">
        <v>291</v>
      </c>
      <c r="T10" s="161">
        <v>2</v>
      </c>
      <c r="U10" s="161">
        <v>21</v>
      </c>
      <c r="V10" s="205">
        <v>267812</v>
      </c>
    </row>
    <row r="11" spans="1:66" s="199" customFormat="1" ht="30" customHeight="1">
      <c r="A11" s="152" t="s">
        <v>294</v>
      </c>
      <c r="B11" s="161">
        <v>725</v>
      </c>
      <c r="C11" s="169">
        <v>18.879225040362481</v>
      </c>
      <c r="D11" s="161">
        <v>12</v>
      </c>
      <c r="E11" s="161">
        <v>4</v>
      </c>
      <c r="F11" s="161">
        <v>19</v>
      </c>
      <c r="G11" s="161">
        <v>35</v>
      </c>
      <c r="H11" s="161">
        <v>26</v>
      </c>
      <c r="I11" s="161" t="s">
        <v>291</v>
      </c>
      <c r="J11" s="161">
        <v>1</v>
      </c>
      <c r="K11" s="161">
        <v>27</v>
      </c>
      <c r="L11" s="161">
        <v>215</v>
      </c>
      <c r="M11" s="161">
        <v>273</v>
      </c>
      <c r="N11" s="161">
        <v>33</v>
      </c>
      <c r="O11" s="161">
        <v>10</v>
      </c>
      <c r="P11" s="161">
        <v>2</v>
      </c>
      <c r="Q11" s="161">
        <v>25</v>
      </c>
      <c r="R11" s="161">
        <v>10</v>
      </c>
      <c r="S11" s="161">
        <v>21</v>
      </c>
      <c r="T11" s="161">
        <v>74</v>
      </c>
      <c r="U11" s="161" t="s">
        <v>291</v>
      </c>
      <c r="V11" s="204">
        <v>37508</v>
      </c>
      <c r="BN11" s="199">
        <f>SUM(BO11:BS11)</f>
        <v>0</v>
      </c>
    </row>
    <row r="12" spans="1:66" s="200" customFormat="1" ht="18.75" customHeight="1">
      <c r="A12" s="153" t="s">
        <v>295</v>
      </c>
      <c r="B12" s="161">
        <v>725</v>
      </c>
      <c r="C12" s="169">
        <v>18.879225040362481</v>
      </c>
      <c r="D12" s="161">
        <v>12</v>
      </c>
      <c r="E12" s="161">
        <v>4</v>
      </c>
      <c r="F12" s="161">
        <v>19</v>
      </c>
      <c r="G12" s="161">
        <v>35</v>
      </c>
      <c r="H12" s="161">
        <v>26</v>
      </c>
      <c r="I12" s="161" t="s">
        <v>291</v>
      </c>
      <c r="J12" s="161">
        <v>1</v>
      </c>
      <c r="K12" s="161">
        <v>27</v>
      </c>
      <c r="L12" s="161">
        <v>215</v>
      </c>
      <c r="M12" s="161">
        <v>273</v>
      </c>
      <c r="N12" s="161">
        <v>33</v>
      </c>
      <c r="O12" s="161">
        <v>10</v>
      </c>
      <c r="P12" s="161">
        <v>2</v>
      </c>
      <c r="Q12" s="161">
        <v>25</v>
      </c>
      <c r="R12" s="161">
        <v>10</v>
      </c>
      <c r="S12" s="161">
        <v>21</v>
      </c>
      <c r="T12" s="161">
        <v>74</v>
      </c>
      <c r="U12" s="161" t="s">
        <v>291</v>
      </c>
      <c r="V12" s="205">
        <v>37508</v>
      </c>
    </row>
    <row r="13" spans="1:66" s="199" customFormat="1" ht="30" customHeight="1">
      <c r="A13" s="152" t="s">
        <v>296</v>
      </c>
      <c r="B13" s="111">
        <f>IF(SUM(G13,K13,L13:U13)=0,"-",SUM(G13,K13,L13:U13))</f>
        <v>330</v>
      </c>
      <c r="C13" s="121">
        <f>IF(SUM(B13)=0,"-",B13/V13*1000)</f>
        <v>13.469937548471368</v>
      </c>
      <c r="D13" s="111">
        <f t="shared" ref="D13:U13" si="1">D14</f>
        <v>34</v>
      </c>
      <c r="E13" s="111">
        <f t="shared" si="1"/>
        <v>22</v>
      </c>
      <c r="F13" s="111">
        <f t="shared" si="1"/>
        <v>51</v>
      </c>
      <c r="G13" s="111">
        <f t="shared" si="1"/>
        <v>107</v>
      </c>
      <c r="H13" s="111">
        <f t="shared" si="1"/>
        <v>20</v>
      </c>
      <c r="I13" s="111" t="str">
        <f t="shared" si="1"/>
        <v>-</v>
      </c>
      <c r="J13" s="111" t="str">
        <f t="shared" si="1"/>
        <v>-</v>
      </c>
      <c r="K13" s="111">
        <f t="shared" si="1"/>
        <v>20</v>
      </c>
      <c r="L13" s="111">
        <f t="shared" si="1"/>
        <v>49</v>
      </c>
      <c r="M13" s="111">
        <f t="shared" si="1"/>
        <v>92</v>
      </c>
      <c r="N13" s="111">
        <f t="shared" si="1"/>
        <v>16</v>
      </c>
      <c r="O13" s="111" t="str">
        <f t="shared" si="1"/>
        <v>-</v>
      </c>
      <c r="P13" s="111">
        <f t="shared" si="1"/>
        <v>1</v>
      </c>
      <c r="Q13" s="111">
        <f t="shared" si="1"/>
        <v>10</v>
      </c>
      <c r="R13" s="111">
        <f t="shared" si="1"/>
        <v>4</v>
      </c>
      <c r="S13" s="111">
        <f t="shared" si="1"/>
        <v>3</v>
      </c>
      <c r="T13" s="111">
        <f t="shared" si="1"/>
        <v>21</v>
      </c>
      <c r="U13" s="111">
        <f t="shared" si="1"/>
        <v>7</v>
      </c>
      <c r="V13" s="204">
        <v>24499</v>
      </c>
      <c r="BN13" s="199">
        <f>SUM(BO13:BS13)</f>
        <v>0</v>
      </c>
    </row>
    <row r="14" spans="1:66" s="200" customFormat="1" ht="18.75" customHeight="1">
      <c r="A14" s="153" t="s">
        <v>215</v>
      </c>
      <c r="B14" s="126">
        <v>330</v>
      </c>
      <c r="C14" s="202">
        <v>13.445789023346778</v>
      </c>
      <c r="D14" s="126">
        <v>34</v>
      </c>
      <c r="E14" s="126">
        <v>22</v>
      </c>
      <c r="F14" s="126">
        <v>51</v>
      </c>
      <c r="G14" s="126">
        <v>107</v>
      </c>
      <c r="H14" s="126">
        <v>20</v>
      </c>
      <c r="I14" s="126" t="s">
        <v>291</v>
      </c>
      <c r="J14" s="126" t="s">
        <v>291</v>
      </c>
      <c r="K14" s="126">
        <v>20</v>
      </c>
      <c r="L14" s="126">
        <v>49</v>
      </c>
      <c r="M14" s="126">
        <v>92</v>
      </c>
      <c r="N14" s="126">
        <v>16</v>
      </c>
      <c r="O14" s="126" t="s">
        <v>291</v>
      </c>
      <c r="P14" s="126">
        <v>1</v>
      </c>
      <c r="Q14" s="126">
        <v>10</v>
      </c>
      <c r="R14" s="126">
        <v>4</v>
      </c>
      <c r="S14" s="126">
        <v>3</v>
      </c>
      <c r="T14" s="126">
        <v>21</v>
      </c>
      <c r="U14" s="126">
        <v>7</v>
      </c>
      <c r="V14" s="205">
        <v>24499</v>
      </c>
    </row>
    <row r="15" spans="1:66" ht="15">
      <c r="A15" s="148"/>
      <c r="B15" s="94"/>
      <c r="C15" s="170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66" ht="15">
      <c r="A16" s="148" t="s">
        <v>190</v>
      </c>
      <c r="B16" s="94"/>
      <c r="C16" s="170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BN16" s="92">
        <f>SUM(BO16:BS16)</f>
        <v>0</v>
      </c>
    </row>
    <row r="17" spans="1:71" s="96" customFormat="1" ht="15" customHeight="1">
      <c r="A17" s="148" t="s">
        <v>304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</row>
    <row r="18" spans="1:71" s="96" customFormat="1" ht="15" customHeight="1">
      <c r="A18" s="103"/>
    </row>
    <row r="19" spans="1:71" s="96" customFormat="1" ht="15" customHeight="1">
      <c r="A19" s="103"/>
    </row>
    <row r="20" spans="1:71" s="96" customFormat="1" ht="15" customHeight="1">
      <c r="A20" s="103"/>
    </row>
    <row r="21" spans="1:71" ht="16.5">
      <c r="A21" s="103"/>
    </row>
    <row r="22" spans="1:71">
      <c r="BN22" s="92">
        <f>SUM(BO22:BS22)</f>
        <v>0</v>
      </c>
    </row>
    <row r="24" spans="1:71">
      <c r="BM24" s="92" t="s">
        <v>301</v>
      </c>
      <c r="BN24" s="92">
        <f t="shared" ref="BN24:BS24" si="2">SUM(BN1:BN22)</f>
        <v>0</v>
      </c>
      <c r="BO24" s="92">
        <f t="shared" si="2"/>
        <v>0</v>
      </c>
      <c r="BP24" s="92">
        <f t="shared" si="2"/>
        <v>0</v>
      </c>
      <c r="BQ24" s="92">
        <f t="shared" si="2"/>
        <v>0</v>
      </c>
      <c r="BR24" s="92">
        <f t="shared" si="2"/>
        <v>0</v>
      </c>
      <c r="BS24" s="92">
        <f t="shared" si="2"/>
        <v>0</v>
      </c>
    </row>
    <row r="25" spans="1:71" ht="14.25">
      <c r="A25" s="104"/>
    </row>
    <row r="26" spans="1:71" ht="14.25">
      <c r="A26" s="104"/>
    </row>
    <row r="27" spans="1:71" ht="14.25">
      <c r="A27" s="104"/>
    </row>
    <row r="28" spans="1:71" ht="14.25">
      <c r="A28" s="104"/>
    </row>
  </sheetData>
  <customSheetViews>
    <customSheetView guid="{81642AB8-0225-4BC4-B7AE-9E8C6C06FBF4}" scale="60" showPageBreaks="1" showGridLines="0" printArea="1" view="pageBreakPreview">
      <selection activeCell="T16" sqref="T16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1"/>
      <headerFooter alignWithMargins="0"/>
    </customSheetView>
    <customSheetView guid="{293DF52C-1200-42BF-A78D-BB2AAB878329}" scale="60" showPageBreaks="1" showGridLines="0" printArea="1" view="pageBreakPreview" showRuler="0">
      <selection activeCell="T16" sqref="T16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2"/>
      <headerFooter alignWithMargins="0"/>
    </customSheetView>
    <customSheetView guid="{56D0106B-CB90-4499-A8AC-183481DC4CD8}" scale="60" showPageBreaks="1" showGridLines="0" printArea="1" view="pageBreakPreview">
      <selection activeCell="O6" sqref="O6:O7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3"/>
      <headerFooter alignWithMargins="0"/>
    </customSheetView>
  </customSheetViews>
  <mergeCells count="18">
    <mergeCell ref="R1:U1"/>
    <mergeCell ref="B2:C2"/>
    <mergeCell ref="D2:G2"/>
    <mergeCell ref="H2:K2"/>
    <mergeCell ref="D3:G3"/>
    <mergeCell ref="H3:K3"/>
    <mergeCell ref="B3:B5"/>
    <mergeCell ref="C3:C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86" fitToWidth="1" fitToHeight="1" orientation="portrait" usePrinterDefaults="1" blackAndWhite="1" r:id="rId4"/>
  <headerFooter alignWithMargins="0"/>
  <rowBreaks count="2" manualBreakCount="2">
    <brk id="57" min="137" max="167" man="1"/>
    <brk id="141" min="217" max="239" man="1"/>
  </row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BS26"/>
  <sheetViews>
    <sheetView showGridLines="0" view="pageBreakPreview" zoomScale="80" zoomScaleSheetLayoutView="80" workbookViewId="0">
      <pane xSplit="1" ySplit="6" topLeftCell="B13" activePane="bottomRight" state="frozen"/>
      <selection pane="topRight"/>
      <selection pane="bottomLeft"/>
      <selection pane="bottomRight" activeCell="U15" sqref="U15"/>
    </sheetView>
  </sheetViews>
  <sheetFormatPr defaultColWidth="12.75" defaultRowHeight="13.5"/>
  <cols>
    <col min="1" max="1" width="21.50390625" style="91" customWidth="1"/>
    <col min="2" max="2" width="8.25390625" style="92" customWidth="1"/>
    <col min="3" max="3" width="8.125" style="93" customWidth="1"/>
    <col min="4" max="4" width="6.50390625" style="92" customWidth="1"/>
    <col min="5" max="5" width="6.25390625" style="92" customWidth="1"/>
    <col min="6" max="7" width="6.00390625" style="92" customWidth="1"/>
    <col min="8" max="11" width="7.875" style="92" customWidth="1"/>
    <col min="12" max="14" width="6.00390625" style="92" customWidth="1"/>
    <col min="15" max="17" width="6.25390625" style="92" customWidth="1"/>
    <col min="18" max="18" width="5.625" style="92" customWidth="1"/>
    <col min="19" max="20" width="6.50390625" style="92" customWidth="1"/>
    <col min="21" max="21" width="5.625" style="92" customWidth="1"/>
    <col min="22" max="22" width="21.375" style="92" customWidth="1"/>
    <col min="23" max="16384" width="12.75390625" style="92" bestFit="1" customWidth="1"/>
  </cols>
  <sheetData>
    <row r="1" spans="1:66" ht="18" customHeight="1">
      <c r="A1" s="148" t="s">
        <v>305</v>
      </c>
      <c r="B1" s="154"/>
      <c r="C1" s="162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91" t="s">
        <v>306</v>
      </c>
      <c r="T1" s="191"/>
      <c r="U1" s="191"/>
      <c r="V1" s="114"/>
    </row>
    <row r="2" spans="1:66" ht="18" customHeight="1">
      <c r="A2" s="149"/>
      <c r="B2" s="155" t="s">
        <v>262</v>
      </c>
      <c r="C2" s="163"/>
      <c r="D2" s="171" t="s">
        <v>263</v>
      </c>
      <c r="E2" s="173"/>
      <c r="F2" s="173"/>
      <c r="G2" s="163"/>
      <c r="H2" s="155" t="s">
        <v>199</v>
      </c>
      <c r="I2" s="173"/>
      <c r="J2" s="173"/>
      <c r="K2" s="163"/>
      <c r="L2" s="174" t="s">
        <v>264</v>
      </c>
      <c r="M2" s="174" t="s">
        <v>265</v>
      </c>
      <c r="N2" s="174" t="s">
        <v>40</v>
      </c>
      <c r="O2" s="181" t="s">
        <v>266</v>
      </c>
      <c r="P2" s="155" t="s">
        <v>267</v>
      </c>
      <c r="Q2" s="155" t="s">
        <v>268</v>
      </c>
      <c r="R2" s="155" t="s">
        <v>188</v>
      </c>
      <c r="S2" s="155" t="s">
        <v>269</v>
      </c>
      <c r="T2" s="174" t="s">
        <v>270</v>
      </c>
      <c r="U2" s="195"/>
      <c r="V2" s="114"/>
    </row>
    <row r="3" spans="1:66" ht="18" customHeight="1">
      <c r="A3" s="150"/>
      <c r="B3" s="156" t="s">
        <v>272</v>
      </c>
      <c r="C3" s="164" t="s">
        <v>121</v>
      </c>
      <c r="D3" s="155" t="s">
        <v>273</v>
      </c>
      <c r="E3" s="173"/>
      <c r="F3" s="173"/>
      <c r="G3" s="163"/>
      <c r="H3" s="155" t="s">
        <v>244</v>
      </c>
      <c r="I3" s="178"/>
      <c r="J3" s="178"/>
      <c r="K3" s="181"/>
      <c r="L3" s="182" t="s">
        <v>274</v>
      </c>
      <c r="M3" s="182" t="s">
        <v>72</v>
      </c>
      <c r="N3" s="182" t="s">
        <v>60</v>
      </c>
      <c r="O3" s="185" t="s">
        <v>276</v>
      </c>
      <c r="P3" s="182" t="s">
        <v>277</v>
      </c>
      <c r="Q3" s="182" t="s">
        <v>208</v>
      </c>
      <c r="R3" s="182" t="s">
        <v>83</v>
      </c>
      <c r="S3" s="182" t="s">
        <v>207</v>
      </c>
      <c r="T3" s="182" t="s">
        <v>278</v>
      </c>
      <c r="U3" s="182" t="s">
        <v>39</v>
      </c>
      <c r="V3" s="212"/>
    </row>
    <row r="4" spans="1:66" s="94" customFormat="1" ht="18" customHeight="1">
      <c r="A4" s="150"/>
      <c r="B4" s="157"/>
      <c r="C4" s="165"/>
      <c r="D4" s="155" t="s">
        <v>275</v>
      </c>
      <c r="E4" s="174" t="s">
        <v>279</v>
      </c>
      <c r="F4" s="208" t="s">
        <v>39</v>
      </c>
      <c r="G4" s="156" t="s">
        <v>224</v>
      </c>
      <c r="H4" s="174" t="s">
        <v>282</v>
      </c>
      <c r="I4" s="174" t="s">
        <v>168</v>
      </c>
      <c r="J4" s="156" t="s">
        <v>39</v>
      </c>
      <c r="K4" s="156" t="s">
        <v>224</v>
      </c>
      <c r="L4" s="210"/>
      <c r="M4" s="210"/>
      <c r="N4" s="177"/>
      <c r="O4" s="186"/>
      <c r="P4" s="177"/>
      <c r="Q4" s="177"/>
      <c r="R4" s="177"/>
      <c r="S4" s="177"/>
      <c r="T4" s="177"/>
      <c r="U4" s="177"/>
      <c r="V4" s="213"/>
    </row>
    <row r="5" spans="1:66" ht="225" customHeight="1">
      <c r="A5" s="150"/>
      <c r="B5" s="158"/>
      <c r="C5" s="166"/>
      <c r="D5" s="172" t="s">
        <v>248</v>
      </c>
      <c r="E5" s="175" t="s">
        <v>283</v>
      </c>
      <c r="F5" s="209"/>
      <c r="G5" s="158"/>
      <c r="H5" s="177" t="s">
        <v>15</v>
      </c>
      <c r="I5" s="177" t="s">
        <v>286</v>
      </c>
      <c r="J5" s="158"/>
      <c r="K5" s="158"/>
      <c r="L5" s="211"/>
      <c r="M5" s="211"/>
      <c r="N5" s="180"/>
      <c r="O5" s="187"/>
      <c r="P5" s="180"/>
      <c r="Q5" s="180"/>
      <c r="R5" s="180"/>
      <c r="S5" s="180"/>
      <c r="T5" s="180"/>
      <c r="U5" s="180"/>
      <c r="V5" s="145" t="s">
        <v>307</v>
      </c>
    </row>
    <row r="6" spans="1:66" ht="18" customHeight="1">
      <c r="A6" s="151" t="s">
        <v>103</v>
      </c>
      <c r="B6" s="159">
        <v>13259</v>
      </c>
      <c r="C6" s="167">
        <f>IF(SUM(B6)=0,"-",B6/V6*1000)</f>
        <v>2.4661235825694781</v>
      </c>
      <c r="D6" s="159">
        <v>1258</v>
      </c>
      <c r="E6" s="159">
        <v>270</v>
      </c>
      <c r="F6" s="159">
        <v>805</v>
      </c>
      <c r="G6" s="159">
        <v>2333</v>
      </c>
      <c r="H6" s="159">
        <v>334</v>
      </c>
      <c r="I6" s="159">
        <v>57</v>
      </c>
      <c r="J6" s="159">
        <v>84</v>
      </c>
      <c r="K6" s="159">
        <v>475</v>
      </c>
      <c r="L6" s="159">
        <v>1836</v>
      </c>
      <c r="M6" s="159">
        <v>4724</v>
      </c>
      <c r="N6" s="159">
        <v>999</v>
      </c>
      <c r="O6" s="159">
        <v>65</v>
      </c>
      <c r="P6" s="159">
        <v>64</v>
      </c>
      <c r="Q6" s="159">
        <v>212</v>
      </c>
      <c r="R6" s="159">
        <v>567</v>
      </c>
      <c r="S6" s="159">
        <v>363</v>
      </c>
      <c r="T6" s="159">
        <v>688</v>
      </c>
      <c r="U6" s="159">
        <v>933</v>
      </c>
      <c r="V6" s="146">
        <v>5376454</v>
      </c>
    </row>
    <row r="7" spans="1:66" ht="18" customHeight="1">
      <c r="A7" s="151" t="s">
        <v>287</v>
      </c>
      <c r="B7" s="159">
        <v>5842</v>
      </c>
      <c r="C7" s="167">
        <f>IF(SUM(B7)=0,"-",B7/V7*1000)</f>
        <v>3.0244325694423591</v>
      </c>
      <c r="D7" s="159">
        <v>380</v>
      </c>
      <c r="E7" s="159">
        <v>69</v>
      </c>
      <c r="F7" s="159">
        <v>310</v>
      </c>
      <c r="G7" s="159">
        <v>759</v>
      </c>
      <c r="H7" s="159">
        <v>122</v>
      </c>
      <c r="I7" s="159">
        <v>33</v>
      </c>
      <c r="J7" s="159">
        <v>39</v>
      </c>
      <c r="K7" s="159">
        <v>194</v>
      </c>
      <c r="L7" s="159">
        <v>841</v>
      </c>
      <c r="M7" s="159">
        <v>2278</v>
      </c>
      <c r="N7" s="159">
        <v>379</v>
      </c>
      <c r="O7" s="159">
        <v>34</v>
      </c>
      <c r="P7" s="159">
        <v>32</v>
      </c>
      <c r="Q7" s="159">
        <v>84</v>
      </c>
      <c r="R7" s="159">
        <v>247</v>
      </c>
      <c r="S7" s="159">
        <v>127</v>
      </c>
      <c r="T7" s="159">
        <v>273</v>
      </c>
      <c r="U7" s="159">
        <v>594</v>
      </c>
      <c r="V7" s="146">
        <v>1931602</v>
      </c>
    </row>
    <row r="8" spans="1:66" ht="33" customHeight="1">
      <c r="A8" s="152" t="s">
        <v>289</v>
      </c>
      <c r="B8" s="160">
        <f>IF(SUM(G8,K8,L8:U8)=0,"-",SUM(G8,K8,L8:U8))</f>
        <v>919</v>
      </c>
      <c r="C8" s="168">
        <f>IF(SUM(B8)=0,"-",B8/V8*1000)</f>
        <v>2.380872191982756</v>
      </c>
      <c r="D8" s="160">
        <f>IF(SUM(D9,D10)=0,"-",SUM(D9,D10))</f>
        <v>128</v>
      </c>
      <c r="E8" s="160">
        <f>IF(SUM(E9,E10)=0,"-",SUM(E9,E10))</f>
        <v>18</v>
      </c>
      <c r="F8" s="160">
        <f>IF(SUM(F9,F10)=0,"-",SUM(F9,F10))</f>
        <v>69</v>
      </c>
      <c r="G8" s="160">
        <f>IF(SUM(D8:F8)=0,"-",SUM(D8:F8))</f>
        <v>215</v>
      </c>
      <c r="H8" s="160">
        <f>IF(SUM(H9,H10)=0,"-",SUM(H9,H10))</f>
        <v>20</v>
      </c>
      <c r="I8" s="160">
        <f>IF(SUM(I9,I10)=0,"-",SUM(I9,I10))</f>
        <v>9</v>
      </c>
      <c r="J8" s="160">
        <f>IF(SUM(J9,J10)=0,"-",SUM(J9,J10))</f>
        <v>6</v>
      </c>
      <c r="K8" s="160">
        <f>IF(SUM(H8:J8)=0,"-",SUM(H8:J8))</f>
        <v>35</v>
      </c>
      <c r="L8" s="160">
        <f t="shared" ref="L8:U8" si="0">IF(SUM(L9,L10)=0,"-",SUM(L9,L10))</f>
        <v>142</v>
      </c>
      <c r="M8" s="160">
        <f t="shared" si="0"/>
        <v>356</v>
      </c>
      <c r="N8" s="160">
        <f t="shared" si="0"/>
        <v>40</v>
      </c>
      <c r="O8" s="160">
        <f t="shared" si="0"/>
        <v>4</v>
      </c>
      <c r="P8" s="160">
        <f t="shared" si="0"/>
        <v>4</v>
      </c>
      <c r="Q8" s="160">
        <f t="shared" si="0"/>
        <v>18</v>
      </c>
      <c r="R8" s="160">
        <f t="shared" si="0"/>
        <v>28</v>
      </c>
      <c r="S8" s="160">
        <f t="shared" si="0"/>
        <v>14</v>
      </c>
      <c r="T8" s="160">
        <f t="shared" si="0"/>
        <v>32</v>
      </c>
      <c r="U8" s="160">
        <f t="shared" si="0"/>
        <v>31</v>
      </c>
      <c r="V8" s="146">
        <v>385993</v>
      </c>
    </row>
    <row r="9" spans="1:66" ht="18" customHeight="1">
      <c r="A9" s="153" t="s">
        <v>290</v>
      </c>
      <c r="B9" s="160">
        <v>270</v>
      </c>
      <c r="C9" s="168">
        <f>IF(SUM(B9)=0,"-",B9/V9*1000)</f>
        <v>2.2846312012929322</v>
      </c>
      <c r="D9" s="161">
        <v>40</v>
      </c>
      <c r="E9" s="161">
        <v>8</v>
      </c>
      <c r="F9" s="161">
        <v>21</v>
      </c>
      <c r="G9" s="161">
        <v>69</v>
      </c>
      <c r="H9" s="161">
        <v>8</v>
      </c>
      <c r="I9" s="161">
        <v>3</v>
      </c>
      <c r="J9" s="161">
        <v>1</v>
      </c>
      <c r="K9" s="161">
        <v>12</v>
      </c>
      <c r="L9" s="161">
        <v>48</v>
      </c>
      <c r="M9" s="161">
        <v>97</v>
      </c>
      <c r="N9" s="161">
        <v>9</v>
      </c>
      <c r="O9" s="161" t="s">
        <v>291</v>
      </c>
      <c r="P9" s="161">
        <v>1</v>
      </c>
      <c r="Q9" s="161">
        <v>11</v>
      </c>
      <c r="R9" s="161">
        <v>7</v>
      </c>
      <c r="S9" s="161">
        <v>1</v>
      </c>
      <c r="T9" s="161">
        <v>13</v>
      </c>
      <c r="U9" s="161">
        <v>2</v>
      </c>
      <c r="V9" s="146">
        <v>118181</v>
      </c>
    </row>
    <row r="10" spans="1:66" ht="18" customHeight="1">
      <c r="A10" s="153" t="s">
        <v>293</v>
      </c>
      <c r="B10" s="206">
        <v>649</v>
      </c>
      <c r="C10" s="207">
        <v>2.39</v>
      </c>
      <c r="D10" s="161">
        <v>88</v>
      </c>
      <c r="E10" s="161">
        <v>10</v>
      </c>
      <c r="F10" s="161">
        <v>48</v>
      </c>
      <c r="G10" s="161">
        <v>146</v>
      </c>
      <c r="H10" s="161">
        <v>12</v>
      </c>
      <c r="I10" s="161">
        <v>6</v>
      </c>
      <c r="J10" s="161">
        <v>5</v>
      </c>
      <c r="K10" s="161">
        <v>23</v>
      </c>
      <c r="L10" s="161">
        <v>94</v>
      </c>
      <c r="M10" s="161">
        <v>259</v>
      </c>
      <c r="N10" s="161">
        <v>31</v>
      </c>
      <c r="O10" s="161">
        <v>4</v>
      </c>
      <c r="P10" s="161">
        <v>3</v>
      </c>
      <c r="Q10" s="161">
        <v>7</v>
      </c>
      <c r="R10" s="161">
        <v>21</v>
      </c>
      <c r="S10" s="161">
        <v>13</v>
      </c>
      <c r="T10" s="161">
        <v>19</v>
      </c>
      <c r="U10" s="161">
        <v>29</v>
      </c>
      <c r="V10" s="146">
        <v>267812</v>
      </c>
    </row>
    <row r="11" spans="1:66" ht="33" customHeight="1">
      <c r="A11" s="152" t="s">
        <v>294</v>
      </c>
      <c r="B11" s="160">
        <f>IF(SUM(G11,K11,L11:U11)=0,"-",SUM(G11,K11,L11:U11))</f>
        <v>68</v>
      </c>
      <c r="C11" s="168">
        <f>IF(SUM(B11)=0,"-",B11/V11*1000)</f>
        <v>1.8129465713981017</v>
      </c>
      <c r="D11" s="160">
        <f>D12</f>
        <v>4</v>
      </c>
      <c r="E11" s="160">
        <f>E12</f>
        <v>1</v>
      </c>
      <c r="F11" s="160">
        <f>F12</f>
        <v>2</v>
      </c>
      <c r="G11" s="160">
        <f>IF(SUM(D11:F11)=0,"-",SUM(D11:F11))</f>
        <v>7</v>
      </c>
      <c r="H11" s="160">
        <f>H12</f>
        <v>1</v>
      </c>
      <c r="I11" s="160" t="str">
        <f>I12</f>
        <v>-</v>
      </c>
      <c r="J11" s="160" t="str">
        <f>J12</f>
        <v>-</v>
      </c>
      <c r="K11" s="160">
        <f>IF(SUM(H11:J11)=0,"-",SUM(H11:J11))</f>
        <v>1</v>
      </c>
      <c r="L11" s="160">
        <f t="shared" ref="L11:U11" si="1">L12</f>
        <v>27</v>
      </c>
      <c r="M11" s="160">
        <f t="shared" si="1"/>
        <v>22</v>
      </c>
      <c r="N11" s="160">
        <f t="shared" si="1"/>
        <v>1</v>
      </c>
      <c r="O11" s="160" t="str">
        <f t="shared" si="1"/>
        <v>-</v>
      </c>
      <c r="P11" s="160">
        <f t="shared" si="1"/>
        <v>1</v>
      </c>
      <c r="Q11" s="160">
        <f t="shared" si="1"/>
        <v>1</v>
      </c>
      <c r="R11" s="160" t="str">
        <f t="shared" si="1"/>
        <v>-</v>
      </c>
      <c r="S11" s="160">
        <f t="shared" si="1"/>
        <v>1</v>
      </c>
      <c r="T11" s="160">
        <f t="shared" si="1"/>
        <v>6</v>
      </c>
      <c r="U11" s="160">
        <f t="shared" si="1"/>
        <v>1</v>
      </c>
      <c r="V11" s="146">
        <v>37508</v>
      </c>
      <c r="BN11" s="92">
        <f>SUM(BO11:BS11)</f>
        <v>0</v>
      </c>
    </row>
    <row r="12" spans="1:66" ht="18" customHeight="1">
      <c r="A12" s="153" t="s">
        <v>295</v>
      </c>
      <c r="B12" s="160">
        <v>68</v>
      </c>
      <c r="C12" s="168">
        <f>IF(SUM(B12)=0,"-",B12/V12*1000)</f>
        <v>1.8129465713981017</v>
      </c>
      <c r="D12" s="161">
        <v>4</v>
      </c>
      <c r="E12" s="161">
        <v>1</v>
      </c>
      <c r="F12" s="161">
        <v>2</v>
      </c>
      <c r="G12" s="161">
        <v>7</v>
      </c>
      <c r="H12" s="161">
        <v>1</v>
      </c>
      <c r="I12" s="161" t="s">
        <v>291</v>
      </c>
      <c r="J12" s="161" t="s">
        <v>291</v>
      </c>
      <c r="K12" s="161">
        <v>1</v>
      </c>
      <c r="L12" s="161">
        <v>27</v>
      </c>
      <c r="M12" s="161">
        <v>22</v>
      </c>
      <c r="N12" s="161">
        <v>1</v>
      </c>
      <c r="O12" s="161" t="s">
        <v>291</v>
      </c>
      <c r="P12" s="161">
        <v>1</v>
      </c>
      <c r="Q12" s="161">
        <v>1</v>
      </c>
      <c r="R12" s="161" t="s">
        <v>291</v>
      </c>
      <c r="S12" s="161">
        <v>1</v>
      </c>
      <c r="T12" s="161">
        <v>6</v>
      </c>
      <c r="U12" s="161">
        <v>1</v>
      </c>
      <c r="V12" s="146">
        <v>37508</v>
      </c>
    </row>
    <row r="13" spans="1:66" ht="33" customHeight="1">
      <c r="A13" s="152" t="s">
        <v>296</v>
      </c>
      <c r="B13" s="111">
        <f>IF(SUM(G13,K13,L13:U13)=0,"-",SUM(G13,K13,L13:U13))</f>
        <v>68</v>
      </c>
      <c r="C13" s="121">
        <f>IF(SUM(B13)=0,"-",B13/V13*1000)</f>
        <v>2.7756234948365237</v>
      </c>
      <c r="D13" s="111">
        <f>D14</f>
        <v>8</v>
      </c>
      <c r="E13" s="111">
        <f>E14</f>
        <v>9</v>
      </c>
      <c r="F13" s="111">
        <f>F14</f>
        <v>8</v>
      </c>
      <c r="G13" s="111">
        <f>IF(SUM(D13:F13)=0,"-",SUM(D13:F13))</f>
        <v>25</v>
      </c>
      <c r="H13" s="111">
        <f>H14</f>
        <v>2</v>
      </c>
      <c r="I13" s="111" t="str">
        <f>I14</f>
        <v>-</v>
      </c>
      <c r="J13" s="111" t="str">
        <f>J14</f>
        <v>-</v>
      </c>
      <c r="K13" s="111">
        <f>IF(SUM(H13:J13)=0,"-",SUM(H13:J13))</f>
        <v>2</v>
      </c>
      <c r="L13" s="111">
        <f t="shared" ref="L13:U13" si="2">L14</f>
        <v>13</v>
      </c>
      <c r="M13" s="111">
        <f t="shared" si="2"/>
        <v>13</v>
      </c>
      <c r="N13" s="111">
        <f t="shared" si="2"/>
        <v>3</v>
      </c>
      <c r="O13" s="111" t="str">
        <f t="shared" si="2"/>
        <v>-</v>
      </c>
      <c r="P13" s="111" t="str">
        <f t="shared" si="2"/>
        <v>-</v>
      </c>
      <c r="Q13" s="111">
        <f t="shared" si="2"/>
        <v>8</v>
      </c>
      <c r="R13" s="111">
        <f t="shared" si="2"/>
        <v>2</v>
      </c>
      <c r="S13" s="111">
        <f t="shared" si="2"/>
        <v>1</v>
      </c>
      <c r="T13" s="111">
        <f t="shared" si="2"/>
        <v>1</v>
      </c>
      <c r="U13" s="111" t="str">
        <f t="shared" si="2"/>
        <v>-</v>
      </c>
      <c r="V13" s="146">
        <v>24499</v>
      </c>
    </row>
    <row r="14" spans="1:66" ht="18" customHeight="1">
      <c r="A14" s="153" t="s">
        <v>215</v>
      </c>
      <c r="B14" s="111">
        <v>68</v>
      </c>
      <c r="C14" s="121">
        <v>2.7706474351138817</v>
      </c>
      <c r="D14" s="126">
        <v>8</v>
      </c>
      <c r="E14" s="126">
        <v>9</v>
      </c>
      <c r="F14" s="126">
        <v>8</v>
      </c>
      <c r="G14" s="126">
        <v>25</v>
      </c>
      <c r="H14" s="126">
        <v>2</v>
      </c>
      <c r="I14" s="126" t="s">
        <v>291</v>
      </c>
      <c r="J14" s="126" t="s">
        <v>291</v>
      </c>
      <c r="K14" s="126">
        <v>2</v>
      </c>
      <c r="L14" s="126">
        <v>13</v>
      </c>
      <c r="M14" s="126">
        <v>13</v>
      </c>
      <c r="N14" s="126">
        <v>3</v>
      </c>
      <c r="O14" s="126" t="s">
        <v>291</v>
      </c>
      <c r="P14" s="126" t="s">
        <v>291</v>
      </c>
      <c r="Q14" s="126">
        <v>8</v>
      </c>
      <c r="R14" s="126">
        <v>2</v>
      </c>
      <c r="S14" s="126">
        <v>1</v>
      </c>
      <c r="T14" s="126">
        <v>1</v>
      </c>
      <c r="U14" s="126" t="s">
        <v>291</v>
      </c>
      <c r="V14" s="146">
        <v>24499</v>
      </c>
      <c r="BN14" s="92">
        <f>SUM(BO14:BS14)</f>
        <v>0</v>
      </c>
    </row>
    <row r="15" spans="1:66" ht="16.5">
      <c r="A15" s="148" t="s">
        <v>45</v>
      </c>
      <c r="B15" s="154"/>
      <c r="C15" s="162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14"/>
    </row>
    <row r="16" spans="1:66" ht="15">
      <c r="A16" s="148" t="s">
        <v>146</v>
      </c>
      <c r="B16" s="94"/>
      <c r="C16" s="170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BN16" s="92">
        <f>SUM(BO16:BS16)</f>
        <v>0</v>
      </c>
    </row>
    <row r="18" spans="1:71" ht="20.100000000000001" customHeight="1">
      <c r="BN18" s="92">
        <f>SUM(BO18:BS18)</f>
        <v>0</v>
      </c>
    </row>
    <row r="19" spans="1:71" s="96" customFormat="1" ht="20.100000000000001" customHeight="1">
      <c r="A19" s="104"/>
    </row>
    <row r="20" spans="1:71" s="96" customFormat="1" ht="15" customHeight="1">
      <c r="A20" s="104"/>
    </row>
    <row r="21" spans="1:71" s="96" customFormat="1" ht="15" customHeight="1">
      <c r="A21" s="104"/>
    </row>
    <row r="22" spans="1:71" s="96" customFormat="1" ht="15" customHeight="1">
      <c r="A22" s="104"/>
    </row>
    <row r="24" spans="1:71">
      <c r="BN24" s="92">
        <f>SUM(BO24:BS24)</f>
        <v>0</v>
      </c>
    </row>
    <row r="26" spans="1:71">
      <c r="BM26" s="92" t="s">
        <v>301</v>
      </c>
      <c r="BN26" s="92">
        <f t="shared" ref="BN26:BS26" si="3">SUM(BN1:BN24)</f>
        <v>0</v>
      </c>
      <c r="BO26" s="92">
        <f t="shared" si="3"/>
        <v>0</v>
      </c>
      <c r="BP26" s="92">
        <f t="shared" si="3"/>
        <v>0</v>
      </c>
      <c r="BQ26" s="92">
        <f t="shared" si="3"/>
        <v>0</v>
      </c>
      <c r="BR26" s="92">
        <f t="shared" si="3"/>
        <v>0</v>
      </c>
      <c r="BS26" s="92">
        <f t="shared" si="3"/>
        <v>0</v>
      </c>
    </row>
  </sheetData>
  <customSheetViews>
    <customSheetView guid="{81642AB8-0225-4BC4-B7AE-9E8C6C06FBF4}" scale="60" showPageBreaks="1" showGridLines="0" printArea="1" view="pageBreakPreview">
      <selection activeCell="A16" sqref="A16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1"/>
      <headerFooter alignWithMargins="0"/>
    </customSheetView>
    <customSheetView guid="{293DF52C-1200-42BF-A78D-BB2AAB878329}" scale="60" showPageBreaks="1" showGridLines="0" printArea="1" view="pageBreakPreview" showRuler="0">
      <selection activeCell="A16" sqref="A16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2"/>
      <headerFooter alignWithMargins="0"/>
    </customSheetView>
    <customSheetView guid="{56D0106B-CB90-4499-A8AC-183481DC4CD8}" scale="60" showPageBreaks="1" showGridLines="0" printArea="1" view="pageBreakPreview">
      <selection activeCell="A16" sqref="A16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3"/>
      <headerFooter alignWithMargins="0"/>
    </customSheetView>
  </customSheetViews>
  <mergeCells count="22">
    <mergeCell ref="S1:U1"/>
    <mergeCell ref="B2:C2"/>
    <mergeCell ref="D2:G2"/>
    <mergeCell ref="H2:K2"/>
    <mergeCell ref="D3:G3"/>
    <mergeCell ref="H3:K3"/>
    <mergeCell ref="B3:B5"/>
    <mergeCell ref="C3:C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F4:F5"/>
    <mergeCell ref="G4:G5"/>
    <mergeCell ref="J4:J5"/>
    <mergeCell ref="K4:K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85" fitToWidth="1" fitToHeight="1" orientation="portrait" usePrinterDefaults="1" blackAndWhite="1" r:id="rId4"/>
  <headerFooter alignWithMargins="0"/>
  <rowBreaks count="2" manualBreakCount="2">
    <brk id="61" min="139" max="169" man="1"/>
    <brk id="145" min="219" max="241" man="1"/>
  </rowBreaks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V24"/>
  <sheetViews>
    <sheetView showGridLines="0" view="pageBreakPreview" zoomScaleSheetLayoutView="100" workbookViewId="0">
      <selection activeCell="G13" sqref="G13"/>
    </sheetView>
  </sheetViews>
  <sheetFormatPr defaultRowHeight="13.5"/>
  <cols>
    <col min="1" max="1" width="16.00390625" style="214" customWidth="1"/>
    <col min="2" max="10" width="7.625" style="215" customWidth="1"/>
    <col min="11" max="16384" width="9.00390625" style="215" bestFit="1" customWidth="1"/>
  </cols>
  <sheetData>
    <row r="1" spans="1:22" s="215" customFormat="1" ht="18" customHeight="1">
      <c r="A1" s="148" t="s">
        <v>308</v>
      </c>
      <c r="B1" s="223"/>
      <c r="C1" s="223"/>
      <c r="D1" s="223"/>
      <c r="E1" s="223"/>
      <c r="F1" s="223"/>
      <c r="G1" s="223"/>
      <c r="H1" s="191" t="s">
        <v>241</v>
      </c>
      <c r="I1" s="191"/>
      <c r="J1" s="191"/>
    </row>
    <row r="2" spans="1:22" ht="15">
      <c r="A2" s="220"/>
      <c r="B2" s="155" t="s">
        <v>309</v>
      </c>
      <c r="C2" s="178"/>
      <c r="D2" s="178"/>
      <c r="E2" s="181"/>
      <c r="F2" s="231" t="s">
        <v>311</v>
      </c>
      <c r="G2" s="235"/>
      <c r="H2" s="239"/>
      <c r="I2" s="182" t="s">
        <v>312</v>
      </c>
      <c r="J2" s="182" t="s">
        <v>313</v>
      </c>
      <c r="K2" s="215"/>
    </row>
    <row r="3" spans="1:22">
      <c r="A3" s="221"/>
      <c r="B3" s="182" t="s">
        <v>42</v>
      </c>
      <c r="C3" s="225" t="s">
        <v>310</v>
      </c>
      <c r="D3" s="225" t="s">
        <v>314</v>
      </c>
      <c r="E3" s="228" t="s">
        <v>107</v>
      </c>
      <c r="F3" s="232" t="s">
        <v>315</v>
      </c>
      <c r="G3" s="236" t="s">
        <v>281</v>
      </c>
      <c r="H3" s="182" t="s">
        <v>107</v>
      </c>
      <c r="I3" s="177"/>
      <c r="J3" s="175"/>
      <c r="K3" s="215"/>
    </row>
    <row r="4" spans="1:22" ht="11.25" customHeight="1">
      <c r="A4" s="221"/>
      <c r="B4" s="177"/>
      <c r="C4" s="226"/>
      <c r="D4" s="226"/>
      <c r="E4" s="229"/>
      <c r="F4" s="233"/>
      <c r="G4" s="237"/>
      <c r="H4" s="177"/>
      <c r="I4" s="177"/>
      <c r="J4" s="175"/>
      <c r="K4" s="215"/>
    </row>
    <row r="5" spans="1:22" ht="11.25" customHeight="1">
      <c r="A5" s="221"/>
      <c r="B5" s="177"/>
      <c r="C5" s="226"/>
      <c r="D5" s="226"/>
      <c r="E5" s="229"/>
      <c r="F5" s="233"/>
      <c r="G5" s="237"/>
      <c r="H5" s="177"/>
      <c r="I5" s="177"/>
      <c r="J5" s="175"/>
      <c r="K5" s="215"/>
    </row>
    <row r="6" spans="1:22" ht="11.25" customHeight="1">
      <c r="A6" s="221"/>
      <c r="B6" s="177"/>
      <c r="C6" s="226"/>
      <c r="D6" s="226"/>
      <c r="E6" s="229"/>
      <c r="F6" s="233"/>
      <c r="G6" s="237"/>
      <c r="H6" s="177"/>
      <c r="I6" s="177"/>
      <c r="J6" s="175"/>
      <c r="K6" s="215"/>
    </row>
    <row r="7" spans="1:22" ht="11.25" customHeight="1">
      <c r="A7" s="221"/>
      <c r="B7" s="177"/>
      <c r="C7" s="226"/>
      <c r="D7" s="226"/>
      <c r="E7" s="229"/>
      <c r="F7" s="233"/>
      <c r="G7" s="237"/>
      <c r="H7" s="177"/>
      <c r="I7" s="177"/>
      <c r="J7" s="175"/>
      <c r="K7" s="215"/>
    </row>
    <row r="8" spans="1:22" ht="11.25" customHeight="1">
      <c r="A8" s="221"/>
      <c r="B8" s="177"/>
      <c r="C8" s="226"/>
      <c r="D8" s="226"/>
      <c r="E8" s="229"/>
      <c r="F8" s="233"/>
      <c r="G8" s="237"/>
      <c r="H8" s="177"/>
      <c r="I8" s="177"/>
      <c r="J8" s="175"/>
      <c r="K8" s="215"/>
    </row>
    <row r="9" spans="1:22" ht="14.25" customHeight="1">
      <c r="A9" s="222"/>
      <c r="B9" s="180"/>
      <c r="C9" s="227"/>
      <c r="D9" s="227"/>
      <c r="E9" s="230"/>
      <c r="F9" s="234"/>
      <c r="G9" s="238"/>
      <c r="H9" s="180"/>
      <c r="I9" s="180"/>
      <c r="J9" s="240"/>
      <c r="K9" s="215"/>
    </row>
    <row r="10" spans="1:22" s="216" customFormat="1" ht="18" customHeight="1">
      <c r="A10" s="151" t="s">
        <v>103</v>
      </c>
      <c r="B10" s="159">
        <v>43</v>
      </c>
      <c r="C10" s="159">
        <v>7600</v>
      </c>
      <c r="D10" s="159">
        <v>4465</v>
      </c>
      <c r="E10" s="159">
        <v>12108</v>
      </c>
      <c r="F10" s="159">
        <v>106697</v>
      </c>
      <c r="G10" s="159">
        <v>11251</v>
      </c>
      <c r="H10" s="159">
        <v>117948</v>
      </c>
      <c r="I10" s="159">
        <v>25295</v>
      </c>
      <c r="J10" s="159">
        <v>155351</v>
      </c>
    </row>
    <row r="11" spans="1:22" s="217" customFormat="1" ht="18" customHeight="1">
      <c r="A11" s="151" t="s">
        <v>287</v>
      </c>
      <c r="B11" s="159">
        <v>9</v>
      </c>
      <c r="C11" s="159">
        <v>2804</v>
      </c>
      <c r="D11" s="159">
        <v>143</v>
      </c>
      <c r="E11" s="159">
        <v>2956</v>
      </c>
      <c r="F11" s="159">
        <v>42957</v>
      </c>
      <c r="G11" s="159">
        <v>3595</v>
      </c>
      <c r="H11" s="159">
        <v>46552</v>
      </c>
      <c r="I11" s="159">
        <v>9402</v>
      </c>
      <c r="J11" s="159">
        <v>58910</v>
      </c>
    </row>
    <row r="12" spans="1:22" s="218" customFormat="1" ht="30" customHeight="1">
      <c r="A12" s="152" t="s">
        <v>289</v>
      </c>
      <c r="B12" s="160">
        <f>SUM(B13,B14)</f>
        <v>1</v>
      </c>
      <c r="C12" s="160">
        <f>SUM(C13,C14)</f>
        <v>450</v>
      </c>
      <c r="D12" s="160">
        <f>SUM(D13,D14)</f>
        <v>263</v>
      </c>
      <c r="E12" s="160">
        <f>IF(SUM(B12:D12)=0,"-",SUM(B12:D12))</f>
        <v>714</v>
      </c>
      <c r="F12" s="160">
        <f>SUM(F13,F14)</f>
        <v>6483</v>
      </c>
      <c r="G12" s="160">
        <f>SUM(G13,G14)</f>
        <v>591</v>
      </c>
      <c r="H12" s="160">
        <f>IF(SUM(F12:G12)=0,"-",SUM(F12:G12))</f>
        <v>7074</v>
      </c>
      <c r="I12" s="160">
        <f>SUM(I13,I14)</f>
        <v>869</v>
      </c>
      <c r="J12" s="160">
        <f>IF(SUM(E12,H12,I12)=0,"-",SUM(E12,H12,I12))</f>
        <v>8657</v>
      </c>
    </row>
    <row r="13" spans="1:22" s="200" customFormat="1" ht="18" customHeight="1">
      <c r="A13" s="153" t="s">
        <v>290</v>
      </c>
      <c r="B13" s="161">
        <v>1</v>
      </c>
      <c r="C13" s="161">
        <v>225</v>
      </c>
      <c r="D13" s="161">
        <v>243</v>
      </c>
      <c r="E13" s="161">
        <v>469</v>
      </c>
      <c r="F13" s="161">
        <v>1244</v>
      </c>
      <c r="G13" s="161">
        <v>200</v>
      </c>
      <c r="H13" s="161">
        <v>1444</v>
      </c>
      <c r="I13" s="161">
        <v>708</v>
      </c>
      <c r="J13" s="161">
        <v>2621</v>
      </c>
      <c r="V13" s="200"/>
    </row>
    <row r="14" spans="1:22" s="219" customFormat="1" ht="18" customHeight="1">
      <c r="A14" s="153" t="s">
        <v>293</v>
      </c>
      <c r="B14" s="161" t="s">
        <v>291</v>
      </c>
      <c r="C14" s="161">
        <v>225</v>
      </c>
      <c r="D14" s="161">
        <v>20</v>
      </c>
      <c r="E14" s="161">
        <v>245</v>
      </c>
      <c r="F14" s="161">
        <v>5239</v>
      </c>
      <c r="G14" s="161">
        <v>391</v>
      </c>
      <c r="H14" s="161">
        <v>5630</v>
      </c>
      <c r="I14" s="161">
        <v>161</v>
      </c>
      <c r="J14" s="161">
        <v>6036</v>
      </c>
    </row>
    <row r="15" spans="1:22" s="218" customFormat="1" ht="30" customHeight="1">
      <c r="A15" s="152" t="s">
        <v>294</v>
      </c>
      <c r="B15" s="160" t="s">
        <v>291</v>
      </c>
      <c r="C15" s="160">
        <v>57</v>
      </c>
      <c r="D15" s="160">
        <v>24</v>
      </c>
      <c r="E15" s="160">
        <v>81</v>
      </c>
      <c r="F15" s="160">
        <v>255</v>
      </c>
      <c r="G15" s="160">
        <v>18</v>
      </c>
      <c r="H15" s="160">
        <v>273</v>
      </c>
      <c r="I15" s="160">
        <v>795</v>
      </c>
      <c r="J15" s="160">
        <v>1149</v>
      </c>
      <c r="K15" s="199"/>
      <c r="L15" s="199"/>
    </row>
    <row r="16" spans="1:22" s="219" customFormat="1" ht="18" customHeight="1">
      <c r="A16" s="153" t="s">
        <v>295</v>
      </c>
      <c r="B16" s="161" t="s">
        <v>291</v>
      </c>
      <c r="C16" s="161">
        <v>57</v>
      </c>
      <c r="D16" s="161">
        <v>24</v>
      </c>
      <c r="E16" s="161">
        <v>81</v>
      </c>
      <c r="F16" s="161">
        <v>255</v>
      </c>
      <c r="G16" s="161">
        <v>18</v>
      </c>
      <c r="H16" s="161">
        <v>273</v>
      </c>
      <c r="I16" s="161">
        <v>795</v>
      </c>
      <c r="J16" s="161">
        <v>1149</v>
      </c>
      <c r="K16" s="200"/>
      <c r="L16" s="200"/>
    </row>
    <row r="17" spans="1:10" s="218" customFormat="1" ht="30" customHeight="1">
      <c r="A17" s="101" t="s">
        <v>296</v>
      </c>
      <c r="B17" s="111" t="str">
        <f t="shared" ref="B17:J17" si="0">B18</f>
        <v>-</v>
      </c>
      <c r="C17" s="111">
        <f t="shared" si="0"/>
        <v>32</v>
      </c>
      <c r="D17" s="111">
        <f t="shared" si="0"/>
        <v>47</v>
      </c>
      <c r="E17" s="111">
        <f t="shared" si="0"/>
        <v>79</v>
      </c>
      <c r="F17" s="111">
        <f t="shared" si="0"/>
        <v>308</v>
      </c>
      <c r="G17" s="111">
        <f t="shared" si="0"/>
        <v>74</v>
      </c>
      <c r="H17" s="111">
        <f t="shared" si="0"/>
        <v>382</v>
      </c>
      <c r="I17" s="111">
        <f t="shared" si="0"/>
        <v>330</v>
      </c>
      <c r="J17" s="111">
        <f t="shared" si="0"/>
        <v>791</v>
      </c>
    </row>
    <row r="18" spans="1:10" s="219" customFormat="1" ht="18" customHeight="1">
      <c r="A18" s="102" t="s">
        <v>215</v>
      </c>
      <c r="B18" s="113" t="s">
        <v>291</v>
      </c>
      <c r="C18" s="113">
        <v>32</v>
      </c>
      <c r="D18" s="113">
        <v>47</v>
      </c>
      <c r="E18" s="113">
        <v>79</v>
      </c>
      <c r="F18" s="113">
        <v>308</v>
      </c>
      <c r="G18" s="113">
        <v>74</v>
      </c>
      <c r="H18" s="113">
        <v>382</v>
      </c>
      <c r="I18" s="113">
        <v>330</v>
      </c>
      <c r="J18" s="113">
        <v>791</v>
      </c>
    </row>
    <row r="19" spans="1:10" ht="15">
      <c r="A19" s="148"/>
      <c r="B19" s="224"/>
      <c r="C19" s="224"/>
      <c r="D19" s="224"/>
      <c r="E19" s="224"/>
      <c r="F19" s="224"/>
      <c r="G19" s="224"/>
      <c r="H19" s="224"/>
      <c r="I19" s="224"/>
      <c r="J19" s="224"/>
    </row>
    <row r="20" spans="1:10" ht="15">
      <c r="A20" s="148" t="s">
        <v>190</v>
      </c>
      <c r="B20" s="224"/>
      <c r="C20" s="224"/>
      <c r="D20" s="224"/>
      <c r="E20" s="224"/>
      <c r="F20" s="224"/>
      <c r="G20" s="224"/>
      <c r="H20" s="224"/>
      <c r="I20" s="224"/>
      <c r="J20" s="224"/>
    </row>
    <row r="21" spans="1:10" ht="16.5">
      <c r="A21" s="103"/>
    </row>
    <row r="22" spans="1:10" ht="16.5">
      <c r="A22" s="103"/>
    </row>
    <row r="23" spans="1:10" ht="16.5">
      <c r="A23" s="103"/>
    </row>
    <row r="24" spans="1:10" ht="16.5">
      <c r="A24" s="103"/>
    </row>
  </sheetData>
  <customSheetViews>
    <customSheetView guid="{81642AB8-0225-4BC4-B7AE-9E8C6C06FBF4}" showPageBreaks="1" showGridLines="0" printArea="1" showRuler="0">
      <selection activeCell="A17" sqref="A17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1"/>
      <headerFooter alignWithMargins="0"/>
    </customSheetView>
    <customSheetView guid="{293DF52C-1200-42BF-A78D-BB2AAB878329}" showGridLines="0" showRuler="0">
      <selection activeCell="A17" sqref="A17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2"/>
      <headerFooter alignWithMargins="0"/>
    </customSheetView>
    <customSheetView guid="{56D0106B-CB90-4499-A8AC-183481DC4CD8}" showPageBreaks="1" showGridLines="0" printArea="1" showRuler="0">
      <selection activeCell="A17" sqref="A17"/>
      <rowBreaks count="6" manualBreakCount="6">
        <brk id="326" min="255" max="255" man="1"/>
        <brk id="330" min="255" max="255" man="1"/>
        <brk id="334" min="255" max="255" man="1"/>
        <brk id="4801" min="255" max="255" man="1"/>
        <brk id="8313" min="255" max="255" man="1"/>
        <brk id="11549" min="255" max="255" man="1"/>
      </rowBreaks>
      <pageMargins left="0.78740157480314965" right="0.51" top="0.78740157480314965" bottom="0.78740157480314965" header="0" footer="0"/>
      <pageSetup paperSize="9" scale="38" orientation="landscape" r:id="rId3"/>
      <headerFooter alignWithMargins="0"/>
    </customSheetView>
  </customSheetViews>
  <mergeCells count="13">
    <mergeCell ref="H1:J1"/>
    <mergeCell ref="B2:E2"/>
    <mergeCell ref="F2:H2"/>
    <mergeCell ref="A2:A9"/>
    <mergeCell ref="I2:I9"/>
    <mergeCell ref="J2:J9"/>
    <mergeCell ref="B3:B9"/>
    <mergeCell ref="C3:C9"/>
    <mergeCell ref="D3:D9"/>
    <mergeCell ref="E3:E9"/>
    <mergeCell ref="F3:F9"/>
    <mergeCell ref="G3:G9"/>
    <mergeCell ref="H3:H9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fitToWidth="1" fitToHeight="1" orientation="portrait" usePrinterDefaults="1" blackAndWhite="1" r:id="rId4"/>
  <headerFooter alignWithMargins="0"/>
  <rowBreaks count="2" manualBreakCount="2">
    <brk id="68" min="137" max="167" man="1"/>
    <brk id="152" min="221" max="243" man="1"/>
  </rowBreaks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E41"/>
  <sheetViews>
    <sheetView showGridLines="0" view="pageBreakPreview" zoomScale="90" zoomScaleSheetLayoutView="90" workbookViewId="0">
      <pane xSplit="1" ySplit="7" topLeftCell="Z21" activePane="bottomRight" state="frozen"/>
      <selection pane="topRight"/>
      <selection pane="bottomLeft"/>
      <selection pane="bottomRight" activeCell="AE30" sqref="AE30"/>
    </sheetView>
  </sheetViews>
  <sheetFormatPr defaultColWidth="10" defaultRowHeight="13.5"/>
  <cols>
    <col min="1" max="1" width="17.00390625" style="241" customWidth="1"/>
    <col min="2" max="2" width="6.625" style="242" customWidth="1"/>
    <col min="3" max="3" width="6.625" style="95" customWidth="1"/>
    <col min="4" max="14" width="6.625" style="242" customWidth="1"/>
    <col min="15" max="15" width="5.625" style="242" customWidth="1"/>
    <col min="16" max="16" width="6.00390625" style="242" customWidth="1"/>
    <col min="17" max="18" width="6.625" style="242" customWidth="1"/>
    <col min="19" max="20" width="7.875" style="242" customWidth="1"/>
    <col min="21" max="21" width="6.625" style="242" customWidth="1"/>
    <col min="22" max="22" width="7.00390625" style="242" customWidth="1"/>
    <col min="23" max="23" width="9.50390625" style="242" customWidth="1"/>
    <col min="24" max="36" width="6.625" style="242" customWidth="1"/>
    <col min="37" max="37" width="5.125" style="242" customWidth="1"/>
    <col min="38" max="38" width="5.375" style="242" customWidth="1"/>
    <col min="39" max="40" width="6.625" style="242" customWidth="1"/>
    <col min="41" max="42" width="8.25390625" style="242" customWidth="1"/>
    <col min="43" max="44" width="9.625" style="242" customWidth="1"/>
    <col min="45" max="46" width="5.125" style="242" customWidth="1"/>
    <col min="47" max="47" width="6.50390625" style="242" customWidth="1"/>
    <col min="48" max="48" width="5.375" style="242" customWidth="1"/>
    <col min="49" max="49" width="6.125" style="242" customWidth="1"/>
    <col min="50" max="53" width="5.375" style="242" customWidth="1"/>
    <col min="54" max="55" width="10.00390625" style="242" customWidth="1"/>
    <col min="56" max="16384" width="10.00390625" style="242" bestFit="1" customWidth="1"/>
  </cols>
  <sheetData>
    <row r="1" spans="1:57" ht="30" customHeight="1">
      <c r="A1" s="148" t="s">
        <v>316</v>
      </c>
      <c r="B1" s="255"/>
      <c r="C1" s="154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148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154" t="s">
        <v>317</v>
      </c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242"/>
      <c r="BB1" s="331"/>
      <c r="BC1" s="331"/>
      <c r="BD1" s="331"/>
      <c r="BE1" s="331"/>
    </row>
    <row r="2" spans="1:57" ht="30" customHeight="1">
      <c r="A2" s="245"/>
      <c r="B2" s="256" t="s">
        <v>318</v>
      </c>
      <c r="C2" s="272"/>
      <c r="D2" s="272"/>
      <c r="E2" s="272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173"/>
      <c r="R2" s="173"/>
      <c r="S2" s="173"/>
      <c r="T2" s="163"/>
      <c r="U2" s="173" t="s">
        <v>98</v>
      </c>
      <c r="V2" s="173"/>
      <c r="W2" s="173"/>
      <c r="X2" s="256" t="s">
        <v>319</v>
      </c>
      <c r="Y2" s="272"/>
      <c r="Z2" s="272"/>
      <c r="AA2" s="272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326"/>
      <c r="AP2" s="329"/>
      <c r="AQ2" s="331"/>
      <c r="BA2" s="242"/>
      <c r="BB2" s="242"/>
      <c r="BC2" s="242"/>
    </row>
    <row r="3" spans="1:57" ht="30" customHeight="1">
      <c r="A3" s="246"/>
      <c r="B3" s="257" t="s">
        <v>106</v>
      </c>
      <c r="C3" s="273" t="s">
        <v>285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16"/>
      <c r="U3" s="299" t="s">
        <v>106</v>
      </c>
      <c r="V3" s="304" t="s">
        <v>285</v>
      </c>
      <c r="W3" s="309"/>
      <c r="X3" s="316" t="s">
        <v>106</v>
      </c>
      <c r="Y3" s="273" t="s">
        <v>285</v>
      </c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327"/>
      <c r="AP3" s="330"/>
      <c r="AQ3" s="332"/>
      <c r="BA3" s="242"/>
      <c r="BB3" s="242"/>
      <c r="BC3" s="242"/>
    </row>
    <row r="4" spans="1:57" ht="30" customHeight="1">
      <c r="A4" s="247"/>
      <c r="B4" s="258"/>
      <c r="C4" s="139" t="s">
        <v>320</v>
      </c>
      <c r="D4" s="139" t="s">
        <v>30</v>
      </c>
      <c r="E4" s="139" t="s">
        <v>63</v>
      </c>
      <c r="F4" s="139" t="s">
        <v>280</v>
      </c>
      <c r="G4" s="139" t="s">
        <v>88</v>
      </c>
      <c r="H4" s="139" t="s">
        <v>321</v>
      </c>
      <c r="I4" s="139" t="s">
        <v>322</v>
      </c>
      <c r="J4" s="139" t="s">
        <v>323</v>
      </c>
      <c r="K4" s="139" t="s">
        <v>278</v>
      </c>
      <c r="L4" s="139" t="s">
        <v>39</v>
      </c>
      <c r="M4" s="281" t="s">
        <v>325</v>
      </c>
      <c r="N4" s="284"/>
      <c r="O4" s="284"/>
      <c r="P4" s="289" t="s">
        <v>326</v>
      </c>
      <c r="Q4" s="289"/>
      <c r="R4" s="289"/>
      <c r="S4" s="295"/>
      <c r="T4" s="298"/>
      <c r="U4" s="300"/>
      <c r="V4" s="305"/>
      <c r="W4" s="310"/>
      <c r="X4" s="108"/>
      <c r="Y4" s="139" t="s">
        <v>320</v>
      </c>
      <c r="Z4" s="139" t="s">
        <v>30</v>
      </c>
      <c r="AA4" s="139" t="s">
        <v>63</v>
      </c>
      <c r="AB4" s="139" t="s">
        <v>280</v>
      </c>
      <c r="AC4" s="139" t="s">
        <v>88</v>
      </c>
      <c r="AD4" s="139" t="s">
        <v>321</v>
      </c>
      <c r="AE4" s="139" t="s">
        <v>322</v>
      </c>
      <c r="AF4" s="139" t="s">
        <v>323</v>
      </c>
      <c r="AG4" s="139" t="s">
        <v>278</v>
      </c>
      <c r="AH4" s="139" t="s">
        <v>39</v>
      </c>
      <c r="AI4" s="281" t="s">
        <v>325</v>
      </c>
      <c r="AJ4" s="324"/>
      <c r="AK4" s="324"/>
      <c r="AL4" s="289" t="s">
        <v>326</v>
      </c>
      <c r="AM4" s="289"/>
      <c r="AN4" s="289"/>
      <c r="AO4" s="327"/>
      <c r="AP4" s="330"/>
      <c r="AQ4" s="332"/>
      <c r="BA4" s="242"/>
      <c r="BB4" s="242"/>
      <c r="BC4" s="242"/>
    </row>
    <row r="5" spans="1:57" ht="52.5" customHeight="1">
      <c r="A5" s="247"/>
      <c r="B5" s="258"/>
      <c r="C5" s="140"/>
      <c r="D5" s="140"/>
      <c r="E5" s="140"/>
      <c r="F5" s="140"/>
      <c r="G5" s="278"/>
      <c r="H5" s="140"/>
      <c r="I5" s="140"/>
      <c r="J5" s="278"/>
      <c r="K5" s="278"/>
      <c r="L5" s="140"/>
      <c r="M5" s="282"/>
      <c r="N5" s="285" t="s">
        <v>145</v>
      </c>
      <c r="O5" s="287" t="s">
        <v>292</v>
      </c>
      <c r="P5" s="290"/>
      <c r="Q5" s="292" t="s">
        <v>327</v>
      </c>
      <c r="R5" s="139" t="s">
        <v>328</v>
      </c>
      <c r="S5" s="296" t="s">
        <v>175</v>
      </c>
      <c r="T5" s="139" t="s">
        <v>329</v>
      </c>
      <c r="U5" s="300"/>
      <c r="V5" s="306"/>
      <c r="W5" s="311" t="s">
        <v>330</v>
      </c>
      <c r="X5" s="108"/>
      <c r="Y5" s="140"/>
      <c r="Z5" s="140"/>
      <c r="AA5" s="140"/>
      <c r="AB5" s="140"/>
      <c r="AC5" s="278"/>
      <c r="AD5" s="140"/>
      <c r="AE5" s="140"/>
      <c r="AF5" s="278"/>
      <c r="AG5" s="278"/>
      <c r="AH5" s="140"/>
      <c r="AI5" s="282"/>
      <c r="AJ5" s="285" t="s">
        <v>145</v>
      </c>
      <c r="AK5" s="287" t="s">
        <v>292</v>
      </c>
      <c r="AL5" s="325"/>
      <c r="AM5" s="292" t="s">
        <v>327</v>
      </c>
      <c r="AN5" s="139" t="s">
        <v>328</v>
      </c>
      <c r="AO5" s="296" t="s">
        <v>175</v>
      </c>
      <c r="AP5" s="139" t="s">
        <v>329</v>
      </c>
      <c r="AQ5" s="331"/>
      <c r="BA5" s="242"/>
      <c r="BB5" s="242"/>
      <c r="BC5" s="242"/>
    </row>
    <row r="6" spans="1:57" ht="78.75" customHeight="1">
      <c r="A6" s="248"/>
      <c r="B6" s="259"/>
      <c r="C6" s="141"/>
      <c r="D6" s="141"/>
      <c r="E6" s="141"/>
      <c r="F6" s="141"/>
      <c r="G6" s="279"/>
      <c r="H6" s="141"/>
      <c r="I6" s="141"/>
      <c r="J6" s="279"/>
      <c r="K6" s="279"/>
      <c r="L6" s="141"/>
      <c r="M6" s="283"/>
      <c r="N6" s="286"/>
      <c r="O6" s="288"/>
      <c r="P6" s="291" t="s">
        <v>331</v>
      </c>
      <c r="Q6" s="293"/>
      <c r="R6" s="279"/>
      <c r="S6" s="297"/>
      <c r="T6" s="141"/>
      <c r="U6" s="301"/>
      <c r="V6" s="307"/>
      <c r="W6" s="312"/>
      <c r="X6" s="109"/>
      <c r="Y6" s="141"/>
      <c r="Z6" s="141"/>
      <c r="AA6" s="141"/>
      <c r="AB6" s="141"/>
      <c r="AC6" s="279"/>
      <c r="AD6" s="141"/>
      <c r="AE6" s="141"/>
      <c r="AF6" s="279"/>
      <c r="AG6" s="279"/>
      <c r="AH6" s="141"/>
      <c r="AI6" s="283"/>
      <c r="AJ6" s="286"/>
      <c r="AK6" s="288"/>
      <c r="AL6" s="291" t="s">
        <v>331</v>
      </c>
      <c r="AM6" s="293"/>
      <c r="AN6" s="279"/>
      <c r="AO6" s="297"/>
      <c r="AP6" s="141"/>
      <c r="AQ6" s="331"/>
      <c r="BA6" s="242"/>
      <c r="BB6" s="242"/>
      <c r="BC6" s="242"/>
    </row>
    <row r="7" spans="1:57" ht="18" customHeight="1">
      <c r="A7" s="249" t="s">
        <v>181</v>
      </c>
      <c r="B7" s="159">
        <v>8302</v>
      </c>
      <c r="C7" s="110">
        <v>1836</v>
      </c>
      <c r="D7" s="110">
        <v>4838</v>
      </c>
      <c r="E7" s="110">
        <v>1290</v>
      </c>
      <c r="F7" s="110">
        <v>147</v>
      </c>
      <c r="G7" s="110">
        <v>167</v>
      </c>
      <c r="H7" s="110">
        <v>663</v>
      </c>
      <c r="I7" s="110">
        <v>4694</v>
      </c>
      <c r="J7" s="110">
        <v>51</v>
      </c>
      <c r="K7" s="110">
        <v>88</v>
      </c>
      <c r="L7" s="110">
        <v>10689</v>
      </c>
      <c r="M7" s="110">
        <v>24463</v>
      </c>
      <c r="N7" s="110">
        <v>727</v>
      </c>
      <c r="O7" s="110">
        <v>527</v>
      </c>
      <c r="P7" s="110">
        <v>42</v>
      </c>
      <c r="Q7" s="294">
        <v>17</v>
      </c>
      <c r="R7" s="294">
        <v>6</v>
      </c>
      <c r="S7" s="110">
        <v>347</v>
      </c>
      <c r="T7" s="110">
        <v>2733</v>
      </c>
      <c r="U7" s="302">
        <v>292</v>
      </c>
      <c r="V7" s="294">
        <v>2230</v>
      </c>
      <c r="W7" s="110">
        <v>489</v>
      </c>
      <c r="X7" s="302">
        <v>5075</v>
      </c>
      <c r="Y7" s="110">
        <v>2141</v>
      </c>
      <c r="Z7" s="110">
        <v>3622</v>
      </c>
      <c r="AA7" s="110">
        <v>664</v>
      </c>
      <c r="AB7" s="110">
        <v>59</v>
      </c>
      <c r="AC7" s="110">
        <v>16</v>
      </c>
      <c r="AD7" s="110">
        <v>128</v>
      </c>
      <c r="AE7" s="110">
        <v>1410</v>
      </c>
      <c r="AF7" s="110">
        <v>23</v>
      </c>
      <c r="AG7" s="110">
        <v>93</v>
      </c>
      <c r="AH7" s="110">
        <v>4318</v>
      </c>
      <c r="AI7" s="110">
        <v>12474</v>
      </c>
      <c r="AJ7" s="110">
        <v>381</v>
      </c>
      <c r="AK7" s="110">
        <v>242</v>
      </c>
      <c r="AL7" s="110">
        <v>27</v>
      </c>
      <c r="AM7" s="294">
        <v>24</v>
      </c>
      <c r="AN7" s="294">
        <v>1</v>
      </c>
      <c r="AO7" s="328">
        <v>117</v>
      </c>
      <c r="AP7" s="328">
        <v>148</v>
      </c>
      <c r="AQ7" s="331"/>
      <c r="BA7" s="242"/>
      <c r="BB7" s="242"/>
      <c r="BC7" s="242"/>
    </row>
    <row r="8" spans="1:57" s="243" customFormat="1" ht="30" customHeight="1">
      <c r="A8" s="152" t="s">
        <v>289</v>
      </c>
      <c r="B8" s="160">
        <f>IF(SUM(B9,B19)=0,"-",SUM(B9,B19))</f>
        <v>909</v>
      </c>
      <c r="C8" s="111">
        <f t="shared" ref="C8:L8" si="0">IF(SUM(C9:C29)=0,"-",SUM(C9:C29))</f>
        <v>546</v>
      </c>
      <c r="D8" s="111">
        <f t="shared" si="0"/>
        <v>1005</v>
      </c>
      <c r="E8" s="111">
        <f t="shared" si="0"/>
        <v>110</v>
      </c>
      <c r="F8" s="111">
        <f t="shared" si="0"/>
        <v>24</v>
      </c>
      <c r="G8" s="111">
        <f t="shared" si="0"/>
        <v>22</v>
      </c>
      <c r="H8" s="111">
        <f t="shared" si="0"/>
        <v>169</v>
      </c>
      <c r="I8" s="111">
        <f t="shared" si="0"/>
        <v>516</v>
      </c>
      <c r="J8" s="111">
        <f t="shared" si="0"/>
        <v>2</v>
      </c>
      <c r="K8" s="111">
        <f t="shared" si="0"/>
        <v>35</v>
      </c>
      <c r="L8" s="111">
        <f t="shared" si="0"/>
        <v>1753</v>
      </c>
      <c r="M8" s="111">
        <f>IF(SUM(C8:L8)=0,"-",SUM(C8:L8))</f>
        <v>4182</v>
      </c>
      <c r="N8" s="111">
        <f t="shared" ref="N8:AH8" si="1">IF(SUM(N9:N29)=0,"-",SUM(N9:N29))</f>
        <v>108</v>
      </c>
      <c r="O8" s="111">
        <f t="shared" si="1"/>
        <v>46</v>
      </c>
      <c r="P8" s="111">
        <f t="shared" si="1"/>
        <v>14</v>
      </c>
      <c r="Q8" s="111">
        <f t="shared" si="1"/>
        <v>6</v>
      </c>
      <c r="R8" s="111" t="str">
        <f t="shared" si="1"/>
        <v>-</v>
      </c>
      <c r="S8" s="111">
        <f t="shared" si="1"/>
        <v>27</v>
      </c>
      <c r="T8" s="111">
        <f t="shared" si="1"/>
        <v>180</v>
      </c>
      <c r="U8" s="111">
        <f t="shared" si="1"/>
        <v>69</v>
      </c>
      <c r="V8" s="111">
        <f t="shared" si="1"/>
        <v>366</v>
      </c>
      <c r="W8" s="111" t="str">
        <f t="shared" si="1"/>
        <v>-</v>
      </c>
      <c r="X8" s="111">
        <f t="shared" si="1"/>
        <v>1624</v>
      </c>
      <c r="Y8" s="111">
        <f t="shared" si="1"/>
        <v>624</v>
      </c>
      <c r="Z8" s="111">
        <f t="shared" si="1"/>
        <v>749</v>
      </c>
      <c r="AA8" s="111">
        <f t="shared" si="1"/>
        <v>203</v>
      </c>
      <c r="AB8" s="111">
        <f t="shared" si="1"/>
        <v>6</v>
      </c>
      <c r="AC8" s="111" t="str">
        <f t="shared" si="1"/>
        <v>-</v>
      </c>
      <c r="AD8" s="111">
        <f t="shared" si="1"/>
        <v>11</v>
      </c>
      <c r="AE8" s="111">
        <f t="shared" si="1"/>
        <v>331</v>
      </c>
      <c r="AF8" s="111">
        <f t="shared" si="1"/>
        <v>18</v>
      </c>
      <c r="AG8" s="111">
        <f t="shared" si="1"/>
        <v>119</v>
      </c>
      <c r="AH8" s="111">
        <f t="shared" si="1"/>
        <v>1823</v>
      </c>
      <c r="AI8" s="111">
        <f>IF(SUM(Y8:AH8)=0,"-",SUM(Y8:AH8))</f>
        <v>3884</v>
      </c>
      <c r="AJ8" s="111">
        <f t="shared" ref="AJ8:AP8" si="2">IF(SUM(AJ9:AJ29)=0,"-",SUM(AJ9:AJ29))</f>
        <v>102</v>
      </c>
      <c r="AK8" s="111">
        <f t="shared" si="2"/>
        <v>37</v>
      </c>
      <c r="AL8" s="111">
        <f t="shared" si="2"/>
        <v>12</v>
      </c>
      <c r="AM8" s="111" t="str">
        <f t="shared" si="2"/>
        <v>-</v>
      </c>
      <c r="AN8" s="111" t="str">
        <f t="shared" si="2"/>
        <v>-</v>
      </c>
      <c r="AO8" s="111">
        <f t="shared" si="2"/>
        <v>33</v>
      </c>
      <c r="AP8" s="111">
        <f t="shared" si="2"/>
        <v>16</v>
      </c>
      <c r="AQ8" s="333"/>
    </row>
    <row r="9" spans="1:57" s="244" customFormat="1" ht="18" customHeight="1">
      <c r="A9" s="153" t="s">
        <v>290</v>
      </c>
      <c r="B9" s="161">
        <f t="shared" ref="B9:I9" si="3">SUM(B10:B18)</f>
        <v>307</v>
      </c>
      <c r="C9" s="126">
        <f t="shared" si="3"/>
        <v>78</v>
      </c>
      <c r="D9" s="126">
        <f t="shared" si="3"/>
        <v>23</v>
      </c>
      <c r="E9" s="126">
        <f t="shared" si="3"/>
        <v>29</v>
      </c>
      <c r="F9" s="126">
        <f t="shared" si="3"/>
        <v>8</v>
      </c>
      <c r="G9" s="126">
        <f t="shared" si="3"/>
        <v>8</v>
      </c>
      <c r="H9" s="126">
        <f t="shared" si="3"/>
        <v>21</v>
      </c>
      <c r="I9" s="126">
        <f t="shared" si="3"/>
        <v>133</v>
      </c>
      <c r="J9" s="126" t="s">
        <v>291</v>
      </c>
      <c r="K9" s="126" t="s">
        <v>291</v>
      </c>
      <c r="L9" s="126">
        <f>SUM(L10:L18)</f>
        <v>374</v>
      </c>
      <c r="M9" s="126">
        <f>SUM(M10:M18)</f>
        <v>674</v>
      </c>
      <c r="N9" s="126">
        <f>SUM(N10:N18)</f>
        <v>19</v>
      </c>
      <c r="O9" s="126">
        <f>SUM(O10:O18)</f>
        <v>9</v>
      </c>
      <c r="P9" s="126">
        <f>SUM(P10:P18)</f>
        <v>7</v>
      </c>
      <c r="Q9" s="126" t="s">
        <v>291</v>
      </c>
      <c r="R9" s="126" t="s">
        <v>291</v>
      </c>
      <c r="S9" s="126">
        <f>SUM(S10:S18)</f>
        <v>10</v>
      </c>
      <c r="T9" s="126">
        <f>SUM(T10:T18)</f>
        <v>14</v>
      </c>
      <c r="U9" s="126" t="s">
        <v>291</v>
      </c>
      <c r="V9" s="126" t="s">
        <v>291</v>
      </c>
      <c r="W9" s="126" t="s">
        <v>291</v>
      </c>
      <c r="X9" s="126">
        <f>SUM(X10:X18)</f>
        <v>181</v>
      </c>
      <c r="Y9" s="126">
        <f>SUM(Y10:Y18)</f>
        <v>45</v>
      </c>
      <c r="Z9" s="126">
        <f>SUM(Z10:Z18)</f>
        <v>12</v>
      </c>
      <c r="AA9" s="126">
        <f>SUM(AA10:AA18)</f>
        <v>45</v>
      </c>
      <c r="AB9" s="126">
        <f>SUM(AB10:AB18)</f>
        <v>3</v>
      </c>
      <c r="AC9" s="126" t="s">
        <v>291</v>
      </c>
      <c r="AD9" s="126">
        <f t="shared" ref="AD9:AK9" si="4">SUM(AD10:AD18)</f>
        <v>1</v>
      </c>
      <c r="AE9" s="126">
        <f t="shared" si="4"/>
        <v>129</v>
      </c>
      <c r="AF9" s="126">
        <f t="shared" si="4"/>
        <v>7</v>
      </c>
      <c r="AG9" s="126">
        <f t="shared" si="4"/>
        <v>2</v>
      </c>
      <c r="AH9" s="126">
        <f t="shared" si="4"/>
        <v>211</v>
      </c>
      <c r="AI9" s="126">
        <f t="shared" si="4"/>
        <v>455</v>
      </c>
      <c r="AJ9" s="126">
        <f t="shared" si="4"/>
        <v>19</v>
      </c>
      <c r="AK9" s="126">
        <f t="shared" si="4"/>
        <v>8</v>
      </c>
      <c r="AL9" s="126" t="s">
        <v>291</v>
      </c>
      <c r="AM9" s="126" t="s">
        <v>291</v>
      </c>
      <c r="AN9" s="126" t="s">
        <v>291</v>
      </c>
      <c r="AO9" s="126">
        <f>SUM(AO10:AO18)</f>
        <v>10</v>
      </c>
      <c r="AP9" s="126">
        <f>SUM(AP10:AP18)</f>
        <v>7</v>
      </c>
      <c r="AQ9" s="200"/>
      <c r="AR9" s="200"/>
      <c r="AS9" s="200"/>
      <c r="AT9" s="200"/>
      <c r="AU9" s="200"/>
      <c r="AV9" s="200"/>
      <c r="AW9" s="200"/>
      <c r="AX9" s="200"/>
      <c r="AY9" s="200"/>
      <c r="AZ9" s="334"/>
      <c r="BA9" s="334"/>
      <c r="BB9" s="334"/>
      <c r="BC9" s="334"/>
    </row>
    <row r="10" spans="1:57" s="244" customFormat="1" ht="18" customHeight="1">
      <c r="A10" s="153" t="s">
        <v>1</v>
      </c>
      <c r="B10" s="260">
        <v>131</v>
      </c>
      <c r="C10" s="268">
        <v>4</v>
      </c>
      <c r="D10" s="268">
        <v>20</v>
      </c>
      <c r="E10" s="268">
        <v>25</v>
      </c>
      <c r="F10" s="268">
        <v>8</v>
      </c>
      <c r="G10" s="268">
        <v>8</v>
      </c>
      <c r="H10" s="268">
        <v>8</v>
      </c>
      <c r="I10" s="268">
        <v>18</v>
      </c>
      <c r="J10" s="268" t="s">
        <v>291</v>
      </c>
      <c r="K10" s="268" t="s">
        <v>291</v>
      </c>
      <c r="L10" s="268">
        <v>259</v>
      </c>
      <c r="M10" s="268">
        <v>350</v>
      </c>
      <c r="N10" s="268">
        <v>1</v>
      </c>
      <c r="O10" s="268">
        <v>7</v>
      </c>
      <c r="P10" s="268">
        <v>7</v>
      </c>
      <c r="Q10" s="268" t="s">
        <v>291</v>
      </c>
      <c r="R10" s="268" t="s">
        <v>291</v>
      </c>
      <c r="S10" s="268">
        <v>10</v>
      </c>
      <c r="T10" s="268">
        <v>14</v>
      </c>
      <c r="U10" s="268" t="s">
        <v>291</v>
      </c>
      <c r="V10" s="268" t="s">
        <v>291</v>
      </c>
      <c r="W10" s="268" t="s">
        <v>291</v>
      </c>
      <c r="X10" s="268">
        <v>95</v>
      </c>
      <c r="Y10" s="268">
        <v>1</v>
      </c>
      <c r="Z10" s="268">
        <v>3</v>
      </c>
      <c r="AA10" s="268">
        <v>37</v>
      </c>
      <c r="AB10" s="268">
        <v>3</v>
      </c>
      <c r="AC10" s="268" t="s">
        <v>291</v>
      </c>
      <c r="AD10" s="268" t="s">
        <v>291</v>
      </c>
      <c r="AE10" s="268">
        <v>3</v>
      </c>
      <c r="AF10" s="268">
        <v>1</v>
      </c>
      <c r="AG10" s="268" t="s">
        <v>291</v>
      </c>
      <c r="AH10" s="317">
        <v>187</v>
      </c>
      <c r="AI10" s="317">
        <v>235</v>
      </c>
      <c r="AJ10" s="268">
        <v>11</v>
      </c>
      <c r="AK10" s="268">
        <v>2</v>
      </c>
      <c r="AL10" s="268" t="s">
        <v>291</v>
      </c>
      <c r="AM10" s="268" t="s">
        <v>291</v>
      </c>
      <c r="AN10" s="268" t="s">
        <v>291</v>
      </c>
      <c r="AO10" s="268">
        <v>10</v>
      </c>
      <c r="AP10" s="268">
        <v>7</v>
      </c>
      <c r="AQ10" s="200"/>
      <c r="AR10" s="200"/>
      <c r="AS10" s="200"/>
      <c r="AT10" s="200"/>
      <c r="AU10" s="200"/>
      <c r="AV10" s="200"/>
      <c r="AW10" s="200"/>
      <c r="AX10" s="200"/>
      <c r="AY10" s="200"/>
      <c r="AZ10" s="334"/>
      <c r="BA10" s="334"/>
      <c r="BB10" s="334"/>
      <c r="BC10" s="334"/>
    </row>
    <row r="11" spans="1:57" s="244" customFormat="1" ht="18" customHeight="1">
      <c r="A11" s="250" t="s">
        <v>136</v>
      </c>
      <c r="B11" s="261">
        <v>75</v>
      </c>
      <c r="C11" s="269">
        <v>30</v>
      </c>
      <c r="D11" s="269">
        <v>2</v>
      </c>
      <c r="E11" s="269" t="s">
        <v>291</v>
      </c>
      <c r="F11" s="269" t="s">
        <v>291</v>
      </c>
      <c r="G11" s="269" t="s">
        <v>291</v>
      </c>
      <c r="H11" s="269">
        <v>3</v>
      </c>
      <c r="I11" s="269">
        <v>76</v>
      </c>
      <c r="J11" s="269" t="s">
        <v>291</v>
      </c>
      <c r="K11" s="269" t="s">
        <v>291</v>
      </c>
      <c r="L11" s="269">
        <v>61</v>
      </c>
      <c r="M11" s="269">
        <v>172</v>
      </c>
      <c r="N11" s="269">
        <v>13</v>
      </c>
      <c r="O11" s="269" t="s">
        <v>291</v>
      </c>
      <c r="P11" s="269" t="s">
        <v>291</v>
      </c>
      <c r="Q11" s="269" t="s">
        <v>291</v>
      </c>
      <c r="R11" s="269" t="s">
        <v>291</v>
      </c>
      <c r="S11" s="269" t="s">
        <v>291</v>
      </c>
      <c r="T11" s="269" t="s">
        <v>291</v>
      </c>
      <c r="U11" s="269" t="s">
        <v>291</v>
      </c>
      <c r="V11" s="268" t="s">
        <v>291</v>
      </c>
      <c r="W11" s="313" t="s">
        <v>291</v>
      </c>
      <c r="X11" s="313">
        <v>13</v>
      </c>
      <c r="Y11" s="313">
        <v>2</v>
      </c>
      <c r="Z11" s="313" t="s">
        <v>291</v>
      </c>
      <c r="AA11" s="313" t="s">
        <v>291</v>
      </c>
      <c r="AB11" s="313" t="s">
        <v>291</v>
      </c>
      <c r="AC11" s="313" t="s">
        <v>291</v>
      </c>
      <c r="AD11" s="313" t="s">
        <v>291</v>
      </c>
      <c r="AE11" s="313">
        <v>12</v>
      </c>
      <c r="AF11" s="313">
        <v>6</v>
      </c>
      <c r="AG11" s="313" t="s">
        <v>291</v>
      </c>
      <c r="AH11" s="313" t="s">
        <v>291</v>
      </c>
      <c r="AI11" s="321">
        <v>20</v>
      </c>
      <c r="AJ11" s="313">
        <v>5</v>
      </c>
      <c r="AK11" s="313" t="s">
        <v>291</v>
      </c>
      <c r="AL11" s="313" t="s">
        <v>291</v>
      </c>
      <c r="AM11" s="313" t="s">
        <v>291</v>
      </c>
      <c r="AN11" s="313" t="s">
        <v>291</v>
      </c>
      <c r="AO11" s="313" t="s">
        <v>291</v>
      </c>
      <c r="AP11" s="313" t="s">
        <v>291</v>
      </c>
      <c r="AQ11" s="200"/>
      <c r="AR11" s="200"/>
      <c r="AS11" s="200"/>
      <c r="AT11" s="200"/>
      <c r="AU11" s="200"/>
      <c r="AV11" s="200"/>
      <c r="AW11" s="200"/>
      <c r="AX11" s="200"/>
      <c r="AY11" s="200"/>
      <c r="AZ11" s="334"/>
      <c r="BA11" s="334"/>
      <c r="BB11" s="334"/>
      <c r="BC11" s="334"/>
    </row>
    <row r="12" spans="1:57" s="244" customFormat="1" ht="18" customHeight="1">
      <c r="A12" s="250" t="s">
        <v>332</v>
      </c>
      <c r="B12" s="262" t="s">
        <v>291</v>
      </c>
      <c r="C12" s="265" t="s">
        <v>291</v>
      </c>
      <c r="D12" s="265" t="s">
        <v>291</v>
      </c>
      <c r="E12" s="265" t="s">
        <v>291</v>
      </c>
      <c r="F12" s="265" t="s">
        <v>291</v>
      </c>
      <c r="G12" s="265" t="s">
        <v>291</v>
      </c>
      <c r="H12" s="265" t="s">
        <v>291</v>
      </c>
      <c r="I12" s="265" t="s">
        <v>291</v>
      </c>
      <c r="J12" s="265" t="s">
        <v>291</v>
      </c>
      <c r="K12" s="265" t="s">
        <v>291</v>
      </c>
      <c r="L12" s="265" t="s">
        <v>291</v>
      </c>
      <c r="M12" s="265" t="s">
        <v>291</v>
      </c>
      <c r="N12" s="265" t="s">
        <v>291</v>
      </c>
      <c r="O12" s="265" t="s">
        <v>291</v>
      </c>
      <c r="P12" s="265" t="s">
        <v>291</v>
      </c>
      <c r="Q12" s="265" t="s">
        <v>291</v>
      </c>
      <c r="R12" s="265" t="s">
        <v>291</v>
      </c>
      <c r="S12" s="265" t="s">
        <v>291</v>
      </c>
      <c r="T12" s="265" t="s">
        <v>291</v>
      </c>
      <c r="U12" s="265" t="s">
        <v>291</v>
      </c>
      <c r="V12" s="308" t="s">
        <v>291</v>
      </c>
      <c r="W12" s="314" t="s">
        <v>291</v>
      </c>
      <c r="X12" s="314">
        <v>5</v>
      </c>
      <c r="Y12" s="314" t="s">
        <v>291</v>
      </c>
      <c r="Z12" s="314" t="s">
        <v>291</v>
      </c>
      <c r="AA12" s="314" t="s">
        <v>291</v>
      </c>
      <c r="AB12" s="314" t="s">
        <v>291</v>
      </c>
      <c r="AC12" s="314" t="s">
        <v>291</v>
      </c>
      <c r="AD12" s="314" t="s">
        <v>291</v>
      </c>
      <c r="AE12" s="314">
        <v>21</v>
      </c>
      <c r="AF12" s="314" t="s">
        <v>291</v>
      </c>
      <c r="AG12" s="314" t="s">
        <v>291</v>
      </c>
      <c r="AH12" s="314" t="s">
        <v>291</v>
      </c>
      <c r="AI12" s="322">
        <v>21</v>
      </c>
      <c r="AJ12" s="314" t="s">
        <v>291</v>
      </c>
      <c r="AK12" s="314" t="s">
        <v>291</v>
      </c>
      <c r="AL12" s="314" t="s">
        <v>291</v>
      </c>
      <c r="AM12" s="314" t="s">
        <v>291</v>
      </c>
      <c r="AN12" s="314" t="s">
        <v>291</v>
      </c>
      <c r="AO12" s="314" t="s">
        <v>291</v>
      </c>
      <c r="AP12" s="314" t="s">
        <v>291</v>
      </c>
      <c r="AQ12" s="200"/>
      <c r="AR12" s="200"/>
      <c r="AS12" s="200"/>
      <c r="AT12" s="200"/>
      <c r="AU12" s="200"/>
      <c r="AV12" s="200"/>
      <c r="AW12" s="200"/>
      <c r="AX12" s="200"/>
      <c r="AY12" s="200"/>
      <c r="AZ12" s="334"/>
      <c r="BA12" s="334"/>
      <c r="BB12" s="334"/>
      <c r="BC12" s="334"/>
    </row>
    <row r="13" spans="1:57" s="244" customFormat="1" ht="18" customHeight="1">
      <c r="A13" s="250" t="s">
        <v>333</v>
      </c>
      <c r="B13" s="262">
        <v>14</v>
      </c>
      <c r="C13" s="265">
        <v>30</v>
      </c>
      <c r="D13" s="265" t="s">
        <v>291</v>
      </c>
      <c r="E13" s="265">
        <v>2</v>
      </c>
      <c r="F13" s="265" t="s">
        <v>291</v>
      </c>
      <c r="G13" s="265" t="s">
        <v>291</v>
      </c>
      <c r="H13" s="265" t="s">
        <v>291</v>
      </c>
      <c r="I13" s="265" t="s">
        <v>291</v>
      </c>
      <c r="J13" s="265" t="s">
        <v>291</v>
      </c>
      <c r="K13" s="265" t="s">
        <v>291</v>
      </c>
      <c r="L13" s="265" t="s">
        <v>291</v>
      </c>
      <c r="M13" s="265">
        <v>32</v>
      </c>
      <c r="N13" s="265" t="s">
        <v>291</v>
      </c>
      <c r="O13" s="265" t="s">
        <v>291</v>
      </c>
      <c r="P13" s="265" t="s">
        <v>291</v>
      </c>
      <c r="Q13" s="265" t="s">
        <v>291</v>
      </c>
      <c r="R13" s="265" t="s">
        <v>291</v>
      </c>
      <c r="S13" s="265" t="s">
        <v>291</v>
      </c>
      <c r="T13" s="265" t="s">
        <v>291</v>
      </c>
      <c r="U13" s="265" t="s">
        <v>291</v>
      </c>
      <c r="V13" s="308" t="s">
        <v>291</v>
      </c>
      <c r="W13" s="314" t="s">
        <v>291</v>
      </c>
      <c r="X13" s="314">
        <v>6</v>
      </c>
      <c r="Y13" s="314">
        <v>9</v>
      </c>
      <c r="Z13" s="314">
        <v>2</v>
      </c>
      <c r="AA13" s="314">
        <v>1</v>
      </c>
      <c r="AB13" s="314" t="s">
        <v>291</v>
      </c>
      <c r="AC13" s="314" t="s">
        <v>291</v>
      </c>
      <c r="AD13" s="314" t="s">
        <v>291</v>
      </c>
      <c r="AE13" s="314" t="s">
        <v>291</v>
      </c>
      <c r="AF13" s="314" t="s">
        <v>291</v>
      </c>
      <c r="AG13" s="314">
        <v>2</v>
      </c>
      <c r="AH13" s="314" t="s">
        <v>291</v>
      </c>
      <c r="AI13" s="322">
        <v>14</v>
      </c>
      <c r="AJ13" s="314" t="s">
        <v>291</v>
      </c>
      <c r="AK13" s="314" t="s">
        <v>291</v>
      </c>
      <c r="AL13" s="314" t="s">
        <v>291</v>
      </c>
      <c r="AM13" s="314" t="s">
        <v>291</v>
      </c>
      <c r="AN13" s="314" t="s">
        <v>291</v>
      </c>
      <c r="AO13" s="314" t="s">
        <v>291</v>
      </c>
      <c r="AP13" s="314" t="s">
        <v>291</v>
      </c>
      <c r="AQ13" s="200"/>
      <c r="AR13" s="200"/>
      <c r="AS13" s="200"/>
      <c r="AT13" s="200"/>
      <c r="AU13" s="200"/>
      <c r="AV13" s="200"/>
      <c r="AW13" s="200"/>
      <c r="AX13" s="200"/>
      <c r="AY13" s="200"/>
      <c r="AZ13" s="334"/>
      <c r="BA13" s="334"/>
      <c r="BB13" s="334"/>
      <c r="BC13" s="334"/>
    </row>
    <row r="14" spans="1:57" s="244" customFormat="1" ht="18" customHeight="1">
      <c r="A14" s="250" t="s">
        <v>334</v>
      </c>
      <c r="B14" s="262">
        <v>3</v>
      </c>
      <c r="C14" s="265" t="s">
        <v>291</v>
      </c>
      <c r="D14" s="265" t="s">
        <v>291</v>
      </c>
      <c r="E14" s="265" t="s">
        <v>291</v>
      </c>
      <c r="F14" s="265" t="s">
        <v>291</v>
      </c>
      <c r="G14" s="265" t="s">
        <v>291</v>
      </c>
      <c r="H14" s="265" t="s">
        <v>291</v>
      </c>
      <c r="I14" s="265">
        <v>10</v>
      </c>
      <c r="J14" s="265" t="s">
        <v>291</v>
      </c>
      <c r="K14" s="265" t="s">
        <v>291</v>
      </c>
      <c r="L14" s="265" t="s">
        <v>291</v>
      </c>
      <c r="M14" s="265">
        <v>10</v>
      </c>
      <c r="N14" s="265" t="s">
        <v>291</v>
      </c>
      <c r="O14" s="265" t="s">
        <v>291</v>
      </c>
      <c r="P14" s="265" t="s">
        <v>291</v>
      </c>
      <c r="Q14" s="265" t="s">
        <v>291</v>
      </c>
      <c r="R14" s="265" t="s">
        <v>291</v>
      </c>
      <c r="S14" s="265" t="s">
        <v>291</v>
      </c>
      <c r="T14" s="265" t="s">
        <v>291</v>
      </c>
      <c r="U14" s="265" t="s">
        <v>291</v>
      </c>
      <c r="V14" s="308" t="s">
        <v>291</v>
      </c>
      <c r="W14" s="314" t="s">
        <v>291</v>
      </c>
      <c r="X14" s="314">
        <v>12</v>
      </c>
      <c r="Y14" s="314" t="s">
        <v>291</v>
      </c>
      <c r="Z14" s="314">
        <v>1</v>
      </c>
      <c r="AA14" s="314">
        <v>2</v>
      </c>
      <c r="AB14" s="314" t="s">
        <v>291</v>
      </c>
      <c r="AC14" s="314" t="s">
        <v>291</v>
      </c>
      <c r="AD14" s="314" t="s">
        <v>291</v>
      </c>
      <c r="AE14" s="314">
        <v>33</v>
      </c>
      <c r="AF14" s="314" t="s">
        <v>291</v>
      </c>
      <c r="AG14" s="314" t="s">
        <v>291</v>
      </c>
      <c r="AH14" s="314" t="s">
        <v>291</v>
      </c>
      <c r="AI14" s="322">
        <v>36</v>
      </c>
      <c r="AJ14" s="314">
        <v>2</v>
      </c>
      <c r="AK14" s="314" t="s">
        <v>291</v>
      </c>
      <c r="AL14" s="314" t="s">
        <v>291</v>
      </c>
      <c r="AM14" s="314" t="s">
        <v>291</v>
      </c>
      <c r="AN14" s="314" t="s">
        <v>291</v>
      </c>
      <c r="AO14" s="314" t="s">
        <v>291</v>
      </c>
      <c r="AP14" s="314" t="s">
        <v>291</v>
      </c>
      <c r="AQ14" s="200"/>
      <c r="AR14" s="200"/>
      <c r="AS14" s="200"/>
      <c r="AT14" s="200"/>
      <c r="AU14" s="200"/>
      <c r="AV14" s="200"/>
      <c r="AW14" s="200"/>
      <c r="AX14" s="200"/>
      <c r="AY14" s="200"/>
      <c r="AZ14" s="334"/>
      <c r="BA14" s="334"/>
      <c r="BB14" s="334"/>
      <c r="BC14" s="334"/>
    </row>
    <row r="15" spans="1:57" s="244" customFormat="1" ht="18" customHeight="1">
      <c r="A15" s="250" t="s">
        <v>153</v>
      </c>
      <c r="B15" s="262">
        <v>2</v>
      </c>
      <c r="C15" s="265" t="s">
        <v>291</v>
      </c>
      <c r="D15" s="265" t="s">
        <v>291</v>
      </c>
      <c r="E15" s="265" t="s">
        <v>291</v>
      </c>
      <c r="F15" s="265" t="s">
        <v>291</v>
      </c>
      <c r="G15" s="265" t="s">
        <v>291</v>
      </c>
      <c r="H15" s="265" t="s">
        <v>291</v>
      </c>
      <c r="I15" s="265">
        <v>2</v>
      </c>
      <c r="J15" s="265" t="s">
        <v>291</v>
      </c>
      <c r="K15" s="265" t="s">
        <v>291</v>
      </c>
      <c r="L15" s="265" t="s">
        <v>291</v>
      </c>
      <c r="M15" s="265">
        <v>2</v>
      </c>
      <c r="N15" s="265" t="s">
        <v>291</v>
      </c>
      <c r="O15" s="265" t="s">
        <v>291</v>
      </c>
      <c r="P15" s="265" t="s">
        <v>291</v>
      </c>
      <c r="Q15" s="265" t="s">
        <v>291</v>
      </c>
      <c r="R15" s="265" t="s">
        <v>291</v>
      </c>
      <c r="S15" s="265" t="s">
        <v>291</v>
      </c>
      <c r="T15" s="265" t="s">
        <v>291</v>
      </c>
      <c r="U15" s="265" t="s">
        <v>291</v>
      </c>
      <c r="V15" s="308" t="s">
        <v>291</v>
      </c>
      <c r="W15" s="314" t="s">
        <v>291</v>
      </c>
      <c r="X15" s="314">
        <v>4</v>
      </c>
      <c r="Y15" s="314" t="s">
        <v>291</v>
      </c>
      <c r="Z15" s="314" t="s">
        <v>291</v>
      </c>
      <c r="AA15" s="314" t="s">
        <v>291</v>
      </c>
      <c r="AB15" s="314" t="s">
        <v>291</v>
      </c>
      <c r="AC15" s="314" t="s">
        <v>291</v>
      </c>
      <c r="AD15" s="314" t="s">
        <v>291</v>
      </c>
      <c r="AE15" s="314">
        <v>23</v>
      </c>
      <c r="AF15" s="314" t="s">
        <v>291</v>
      </c>
      <c r="AG15" s="314" t="s">
        <v>291</v>
      </c>
      <c r="AH15" s="314" t="s">
        <v>291</v>
      </c>
      <c r="AI15" s="322">
        <v>23</v>
      </c>
      <c r="AJ15" s="314" t="s">
        <v>291</v>
      </c>
      <c r="AK15" s="314" t="s">
        <v>291</v>
      </c>
      <c r="AL15" s="314" t="s">
        <v>291</v>
      </c>
      <c r="AM15" s="314" t="s">
        <v>291</v>
      </c>
      <c r="AN15" s="314" t="s">
        <v>291</v>
      </c>
      <c r="AO15" s="314" t="s">
        <v>291</v>
      </c>
      <c r="AP15" s="314" t="s">
        <v>291</v>
      </c>
      <c r="AQ15" s="200"/>
      <c r="AR15" s="200"/>
      <c r="AS15" s="200"/>
      <c r="AT15" s="200"/>
      <c r="AU15" s="200"/>
      <c r="AV15" s="200"/>
      <c r="AW15" s="200"/>
      <c r="AX15" s="200"/>
      <c r="AY15" s="200"/>
      <c r="AZ15" s="334"/>
      <c r="BA15" s="334"/>
      <c r="BB15" s="334"/>
      <c r="BC15" s="334"/>
    </row>
    <row r="16" spans="1:57" s="244" customFormat="1" ht="18" customHeight="1">
      <c r="A16" s="250" t="s">
        <v>253</v>
      </c>
      <c r="B16" s="262">
        <v>17</v>
      </c>
      <c r="C16" s="265">
        <v>1</v>
      </c>
      <c r="D16" s="265">
        <v>1</v>
      </c>
      <c r="E16" s="265">
        <v>1</v>
      </c>
      <c r="F16" s="265" t="s">
        <v>291</v>
      </c>
      <c r="G16" s="265" t="s">
        <v>291</v>
      </c>
      <c r="H16" s="265">
        <v>4</v>
      </c>
      <c r="I16" s="265">
        <v>11</v>
      </c>
      <c r="J16" s="265" t="s">
        <v>291</v>
      </c>
      <c r="K16" s="265" t="s">
        <v>291</v>
      </c>
      <c r="L16" s="265">
        <v>3</v>
      </c>
      <c r="M16" s="265">
        <v>21</v>
      </c>
      <c r="N16" s="265" t="s">
        <v>291</v>
      </c>
      <c r="O16" s="265" t="s">
        <v>291</v>
      </c>
      <c r="P16" s="265" t="s">
        <v>291</v>
      </c>
      <c r="Q16" s="265" t="s">
        <v>291</v>
      </c>
      <c r="R16" s="265" t="s">
        <v>291</v>
      </c>
      <c r="S16" s="265" t="s">
        <v>291</v>
      </c>
      <c r="T16" s="265" t="s">
        <v>291</v>
      </c>
      <c r="U16" s="265" t="s">
        <v>291</v>
      </c>
      <c r="V16" s="308" t="s">
        <v>291</v>
      </c>
      <c r="W16" s="314" t="s">
        <v>291</v>
      </c>
      <c r="X16" s="314">
        <v>17</v>
      </c>
      <c r="Y16" s="314">
        <v>2</v>
      </c>
      <c r="Z16" s="314">
        <v>6</v>
      </c>
      <c r="AA16" s="314">
        <v>1</v>
      </c>
      <c r="AB16" s="314" t="s">
        <v>291</v>
      </c>
      <c r="AC16" s="314" t="s">
        <v>291</v>
      </c>
      <c r="AD16" s="314">
        <v>1</v>
      </c>
      <c r="AE16" s="314">
        <v>8</v>
      </c>
      <c r="AF16" s="314" t="s">
        <v>291</v>
      </c>
      <c r="AG16" s="314" t="s">
        <v>291</v>
      </c>
      <c r="AH16" s="314">
        <v>4</v>
      </c>
      <c r="AI16" s="322">
        <v>22</v>
      </c>
      <c r="AJ16" s="314">
        <v>1</v>
      </c>
      <c r="AK16" s="314" t="s">
        <v>291</v>
      </c>
      <c r="AL16" s="314" t="s">
        <v>291</v>
      </c>
      <c r="AM16" s="314" t="s">
        <v>291</v>
      </c>
      <c r="AN16" s="314" t="s">
        <v>291</v>
      </c>
      <c r="AO16" s="314" t="s">
        <v>291</v>
      </c>
      <c r="AP16" s="314" t="s">
        <v>291</v>
      </c>
      <c r="AQ16" s="200"/>
      <c r="AR16" s="200"/>
      <c r="AS16" s="200"/>
      <c r="AT16" s="200"/>
      <c r="AU16" s="200"/>
      <c r="AV16" s="200"/>
      <c r="AW16" s="200"/>
      <c r="AX16" s="200"/>
      <c r="AY16" s="200"/>
      <c r="AZ16" s="334"/>
      <c r="BA16" s="334"/>
      <c r="BB16" s="334"/>
      <c r="BC16" s="334"/>
    </row>
    <row r="17" spans="1:55" s="244" customFormat="1" ht="18" customHeight="1">
      <c r="A17" s="250" t="s">
        <v>335</v>
      </c>
      <c r="B17" s="262">
        <v>45</v>
      </c>
      <c r="C17" s="265">
        <v>8</v>
      </c>
      <c r="D17" s="265" t="s">
        <v>291</v>
      </c>
      <c r="E17" s="265" t="s">
        <v>291</v>
      </c>
      <c r="F17" s="265" t="s">
        <v>291</v>
      </c>
      <c r="G17" s="265" t="s">
        <v>291</v>
      </c>
      <c r="H17" s="265" t="s">
        <v>291</v>
      </c>
      <c r="I17" s="265" t="s">
        <v>291</v>
      </c>
      <c r="J17" s="265" t="s">
        <v>291</v>
      </c>
      <c r="K17" s="265" t="s">
        <v>291</v>
      </c>
      <c r="L17" s="265">
        <v>44</v>
      </c>
      <c r="M17" s="265">
        <v>52</v>
      </c>
      <c r="N17" s="265" t="s">
        <v>291</v>
      </c>
      <c r="O17" s="265" t="s">
        <v>291</v>
      </c>
      <c r="P17" s="265" t="s">
        <v>291</v>
      </c>
      <c r="Q17" s="265" t="s">
        <v>291</v>
      </c>
      <c r="R17" s="265" t="s">
        <v>291</v>
      </c>
      <c r="S17" s="265" t="s">
        <v>291</v>
      </c>
      <c r="T17" s="265" t="s">
        <v>291</v>
      </c>
      <c r="U17" s="265" t="s">
        <v>291</v>
      </c>
      <c r="V17" s="308" t="s">
        <v>291</v>
      </c>
      <c r="W17" s="314" t="s">
        <v>291</v>
      </c>
      <c r="X17" s="314">
        <v>7</v>
      </c>
      <c r="Y17" s="314">
        <v>12</v>
      </c>
      <c r="Z17" s="314" t="s">
        <v>291</v>
      </c>
      <c r="AA17" s="314">
        <v>2</v>
      </c>
      <c r="AB17" s="314" t="s">
        <v>291</v>
      </c>
      <c r="AC17" s="314" t="s">
        <v>291</v>
      </c>
      <c r="AD17" s="314" t="s">
        <v>291</v>
      </c>
      <c r="AE17" s="314">
        <v>2</v>
      </c>
      <c r="AF17" s="314" t="s">
        <v>291</v>
      </c>
      <c r="AG17" s="314" t="s">
        <v>291</v>
      </c>
      <c r="AH17" s="314" t="s">
        <v>291</v>
      </c>
      <c r="AI17" s="322">
        <v>16</v>
      </c>
      <c r="AJ17" s="314" t="s">
        <v>291</v>
      </c>
      <c r="AK17" s="314" t="s">
        <v>291</v>
      </c>
      <c r="AL17" s="314" t="s">
        <v>291</v>
      </c>
      <c r="AM17" s="314" t="s">
        <v>291</v>
      </c>
      <c r="AN17" s="314" t="s">
        <v>291</v>
      </c>
      <c r="AO17" s="314" t="s">
        <v>291</v>
      </c>
      <c r="AP17" s="314" t="s">
        <v>291</v>
      </c>
      <c r="AQ17" s="200"/>
      <c r="AR17" s="200"/>
      <c r="AS17" s="200"/>
      <c r="AT17" s="200"/>
      <c r="AU17" s="200"/>
      <c r="AV17" s="200"/>
      <c r="AW17" s="200"/>
      <c r="AX17" s="200"/>
      <c r="AY17" s="200"/>
      <c r="AZ17" s="334"/>
      <c r="BA17" s="334"/>
      <c r="BB17" s="334"/>
      <c r="BC17" s="334"/>
    </row>
    <row r="18" spans="1:55" s="244" customFormat="1" ht="18" customHeight="1">
      <c r="A18" s="251" t="s">
        <v>336</v>
      </c>
      <c r="B18" s="263">
        <v>20</v>
      </c>
      <c r="C18" s="266">
        <v>5</v>
      </c>
      <c r="D18" s="266" t="s">
        <v>291</v>
      </c>
      <c r="E18" s="266">
        <v>1</v>
      </c>
      <c r="F18" s="266" t="s">
        <v>291</v>
      </c>
      <c r="G18" s="266" t="s">
        <v>291</v>
      </c>
      <c r="H18" s="266">
        <v>6</v>
      </c>
      <c r="I18" s="266">
        <v>16</v>
      </c>
      <c r="J18" s="266" t="s">
        <v>291</v>
      </c>
      <c r="K18" s="266" t="s">
        <v>291</v>
      </c>
      <c r="L18" s="266">
        <v>7</v>
      </c>
      <c r="M18" s="266">
        <v>35</v>
      </c>
      <c r="N18" s="266">
        <v>5</v>
      </c>
      <c r="O18" s="266">
        <v>2</v>
      </c>
      <c r="P18" s="266" t="s">
        <v>291</v>
      </c>
      <c r="Q18" s="266" t="s">
        <v>291</v>
      </c>
      <c r="R18" s="266" t="s">
        <v>291</v>
      </c>
      <c r="S18" s="266" t="s">
        <v>291</v>
      </c>
      <c r="T18" s="266" t="s">
        <v>291</v>
      </c>
      <c r="U18" s="266" t="s">
        <v>291</v>
      </c>
      <c r="V18" s="274" t="s">
        <v>291</v>
      </c>
      <c r="W18" s="315" t="s">
        <v>291</v>
      </c>
      <c r="X18" s="315">
        <v>22</v>
      </c>
      <c r="Y18" s="315">
        <v>19</v>
      </c>
      <c r="Z18" s="315" t="s">
        <v>291</v>
      </c>
      <c r="AA18" s="315">
        <v>2</v>
      </c>
      <c r="AB18" s="315" t="s">
        <v>291</v>
      </c>
      <c r="AC18" s="315" t="s">
        <v>291</v>
      </c>
      <c r="AD18" s="315" t="s">
        <v>291</v>
      </c>
      <c r="AE18" s="315">
        <v>27</v>
      </c>
      <c r="AF18" s="315" t="s">
        <v>291</v>
      </c>
      <c r="AG18" s="315" t="s">
        <v>291</v>
      </c>
      <c r="AH18" s="315">
        <v>20</v>
      </c>
      <c r="AI18" s="323">
        <v>68</v>
      </c>
      <c r="AJ18" s="315" t="s">
        <v>291</v>
      </c>
      <c r="AK18" s="315">
        <v>6</v>
      </c>
      <c r="AL18" s="315" t="s">
        <v>291</v>
      </c>
      <c r="AM18" s="315" t="s">
        <v>291</v>
      </c>
      <c r="AN18" s="315" t="s">
        <v>291</v>
      </c>
      <c r="AO18" s="315" t="s">
        <v>291</v>
      </c>
      <c r="AP18" s="315" t="s">
        <v>291</v>
      </c>
      <c r="AQ18" s="200"/>
      <c r="AR18" s="200"/>
      <c r="AS18" s="200"/>
      <c r="AT18" s="200"/>
      <c r="AU18" s="200"/>
      <c r="AV18" s="200"/>
      <c r="AW18" s="200"/>
      <c r="AX18" s="200"/>
      <c r="AY18" s="200"/>
      <c r="AZ18" s="334"/>
      <c r="BA18" s="334"/>
      <c r="BB18" s="334"/>
      <c r="BC18" s="334"/>
    </row>
    <row r="19" spans="1:55" s="244" customFormat="1" ht="18" customHeight="1">
      <c r="A19" s="252" t="s">
        <v>196</v>
      </c>
      <c r="B19" s="264">
        <v>602</v>
      </c>
      <c r="C19" s="274">
        <v>38</v>
      </c>
      <c r="D19" s="274">
        <v>368</v>
      </c>
      <c r="E19" s="274">
        <v>20</v>
      </c>
      <c r="F19" s="274">
        <v>2</v>
      </c>
      <c r="G19" s="274" t="s">
        <v>291</v>
      </c>
      <c r="H19" s="274">
        <v>3</v>
      </c>
      <c r="I19" s="274">
        <v>42</v>
      </c>
      <c r="J19" s="274" t="s">
        <v>291</v>
      </c>
      <c r="K19" s="274" t="s">
        <v>291</v>
      </c>
      <c r="L19" s="274">
        <v>239</v>
      </c>
      <c r="M19" s="274">
        <v>712</v>
      </c>
      <c r="N19" s="274">
        <v>19</v>
      </c>
      <c r="O19" s="274">
        <v>4</v>
      </c>
      <c r="P19" s="274" t="s">
        <v>291</v>
      </c>
      <c r="Q19" s="274" t="s">
        <v>291</v>
      </c>
      <c r="R19" s="274" t="s">
        <v>291</v>
      </c>
      <c r="S19" s="274">
        <v>7</v>
      </c>
      <c r="T19" s="274">
        <v>146</v>
      </c>
      <c r="U19" s="303" t="s">
        <v>291</v>
      </c>
      <c r="V19" s="274" t="s">
        <v>291</v>
      </c>
      <c r="W19" s="274" t="s">
        <v>291</v>
      </c>
      <c r="X19" s="274">
        <v>324</v>
      </c>
      <c r="Y19" s="274">
        <v>76</v>
      </c>
      <c r="Z19" s="274">
        <v>187</v>
      </c>
      <c r="AA19" s="274">
        <v>5</v>
      </c>
      <c r="AB19" s="274" t="s">
        <v>291</v>
      </c>
      <c r="AC19" s="274" t="s">
        <v>291</v>
      </c>
      <c r="AD19" s="274">
        <v>3</v>
      </c>
      <c r="AE19" s="274">
        <v>21</v>
      </c>
      <c r="AF19" s="274" t="s">
        <v>291</v>
      </c>
      <c r="AG19" s="274" t="s">
        <v>291</v>
      </c>
      <c r="AH19" s="318">
        <v>190</v>
      </c>
      <c r="AI19" s="318">
        <v>482</v>
      </c>
      <c r="AJ19" s="274">
        <v>6</v>
      </c>
      <c r="AK19" s="274" t="s">
        <v>291</v>
      </c>
      <c r="AL19" s="274" t="s">
        <v>291</v>
      </c>
      <c r="AM19" s="274" t="s">
        <v>291</v>
      </c>
      <c r="AN19" s="274" t="s">
        <v>291</v>
      </c>
      <c r="AO19" s="274">
        <v>1</v>
      </c>
      <c r="AP19" s="274">
        <v>2</v>
      </c>
      <c r="AQ19" s="200"/>
      <c r="AR19" s="200"/>
      <c r="AS19" s="200"/>
      <c r="AT19" s="200"/>
      <c r="AU19" s="200"/>
      <c r="AV19" s="200"/>
      <c r="AW19" s="200"/>
      <c r="AX19" s="200"/>
      <c r="AY19" s="200"/>
      <c r="AZ19" s="334"/>
      <c r="BA19" s="334"/>
      <c r="BB19" s="334"/>
      <c r="BC19" s="334"/>
    </row>
    <row r="20" spans="1:55" s="243" customFormat="1" ht="30" customHeight="1">
      <c r="A20" s="152" t="s">
        <v>294</v>
      </c>
      <c r="B20" s="160">
        <v>174</v>
      </c>
      <c r="C20" s="111">
        <v>25</v>
      </c>
      <c r="D20" s="111">
        <v>183</v>
      </c>
      <c r="E20" s="111">
        <v>2</v>
      </c>
      <c r="F20" s="111">
        <v>2</v>
      </c>
      <c r="G20" s="111">
        <v>2</v>
      </c>
      <c r="H20" s="111">
        <v>36</v>
      </c>
      <c r="I20" s="111">
        <v>63</v>
      </c>
      <c r="J20" s="111" t="s">
        <v>232</v>
      </c>
      <c r="K20" s="111">
        <v>11</v>
      </c>
      <c r="L20" s="111">
        <v>103</v>
      </c>
      <c r="M20" s="111">
        <v>427</v>
      </c>
      <c r="N20" s="111">
        <v>17</v>
      </c>
      <c r="O20" s="111">
        <v>4</v>
      </c>
      <c r="P20" s="111" t="s">
        <v>232</v>
      </c>
      <c r="Q20" s="111">
        <v>2</v>
      </c>
      <c r="R20" s="111" t="s">
        <v>232</v>
      </c>
      <c r="S20" s="111" t="s">
        <v>232</v>
      </c>
      <c r="T20" s="111" t="s">
        <v>232</v>
      </c>
      <c r="U20" s="111">
        <v>23</v>
      </c>
      <c r="V20" s="111">
        <v>122</v>
      </c>
      <c r="W20" s="111" t="s">
        <v>232</v>
      </c>
      <c r="X20" s="111">
        <v>226</v>
      </c>
      <c r="Y20" s="111">
        <v>56</v>
      </c>
      <c r="Z20" s="111">
        <v>130</v>
      </c>
      <c r="AA20" s="111">
        <v>23</v>
      </c>
      <c r="AB20" s="111" t="s">
        <v>232</v>
      </c>
      <c r="AC20" s="111" t="s">
        <v>232</v>
      </c>
      <c r="AD20" s="111">
        <v>2</v>
      </c>
      <c r="AE20" s="111">
        <v>16</v>
      </c>
      <c r="AF20" s="111" t="s">
        <v>232</v>
      </c>
      <c r="AG20" s="111">
        <v>35</v>
      </c>
      <c r="AH20" s="319">
        <v>260</v>
      </c>
      <c r="AI20" s="319">
        <v>522</v>
      </c>
      <c r="AJ20" s="111">
        <v>11</v>
      </c>
      <c r="AK20" s="111">
        <v>7</v>
      </c>
      <c r="AL20" s="111">
        <v>4</v>
      </c>
      <c r="AM20" s="111" t="s">
        <v>232</v>
      </c>
      <c r="AN20" s="111" t="s">
        <v>232</v>
      </c>
      <c r="AO20" s="111" t="s">
        <v>232</v>
      </c>
      <c r="AP20" s="111" t="s">
        <v>232</v>
      </c>
      <c r="AQ20" s="199"/>
      <c r="AR20" s="199"/>
      <c r="AS20" s="199"/>
      <c r="AT20" s="199"/>
      <c r="AU20" s="199"/>
      <c r="AV20" s="199"/>
      <c r="AW20" s="199"/>
      <c r="AX20" s="199"/>
      <c r="AY20" s="199"/>
      <c r="AZ20" s="333"/>
      <c r="BA20" s="333"/>
      <c r="BB20" s="333"/>
      <c r="BC20" s="333"/>
    </row>
    <row r="21" spans="1:55" s="244" customFormat="1" ht="18" customHeight="1">
      <c r="A21" s="153" t="s">
        <v>295</v>
      </c>
      <c r="B21" s="161">
        <v>174</v>
      </c>
      <c r="C21" s="126">
        <v>25</v>
      </c>
      <c r="D21" s="126">
        <v>183</v>
      </c>
      <c r="E21" s="126">
        <v>2</v>
      </c>
      <c r="F21" s="126">
        <v>2</v>
      </c>
      <c r="G21" s="126">
        <v>2</v>
      </c>
      <c r="H21" s="126">
        <v>36</v>
      </c>
      <c r="I21" s="126">
        <v>63</v>
      </c>
      <c r="J21" s="126" t="s">
        <v>232</v>
      </c>
      <c r="K21" s="126">
        <v>11</v>
      </c>
      <c r="L21" s="126">
        <v>103</v>
      </c>
      <c r="M21" s="126">
        <v>427</v>
      </c>
      <c r="N21" s="126">
        <v>17</v>
      </c>
      <c r="O21" s="126">
        <v>4</v>
      </c>
      <c r="P21" s="126" t="s">
        <v>232</v>
      </c>
      <c r="Q21" s="126">
        <v>2</v>
      </c>
      <c r="R21" s="126" t="s">
        <v>232</v>
      </c>
      <c r="S21" s="126" t="s">
        <v>232</v>
      </c>
      <c r="T21" s="126" t="s">
        <v>232</v>
      </c>
      <c r="U21" s="126">
        <v>23</v>
      </c>
      <c r="V21" s="126">
        <v>122</v>
      </c>
      <c r="W21" s="126" t="s">
        <v>232</v>
      </c>
      <c r="X21" s="126">
        <v>226</v>
      </c>
      <c r="Y21" s="126">
        <v>56</v>
      </c>
      <c r="Z21" s="126">
        <v>130</v>
      </c>
      <c r="AA21" s="126">
        <v>23</v>
      </c>
      <c r="AB21" s="126" t="s">
        <v>232</v>
      </c>
      <c r="AC21" s="126" t="s">
        <v>232</v>
      </c>
      <c r="AD21" s="126">
        <v>2</v>
      </c>
      <c r="AE21" s="126">
        <v>16</v>
      </c>
      <c r="AF21" s="126" t="s">
        <v>232</v>
      </c>
      <c r="AG21" s="126">
        <v>35</v>
      </c>
      <c r="AH21" s="320">
        <v>260</v>
      </c>
      <c r="AI21" s="320">
        <v>522</v>
      </c>
      <c r="AJ21" s="126">
        <v>11</v>
      </c>
      <c r="AK21" s="126">
        <v>7</v>
      </c>
      <c r="AL21" s="126">
        <v>4</v>
      </c>
      <c r="AM21" s="126" t="s">
        <v>232</v>
      </c>
      <c r="AN21" s="126" t="s">
        <v>232</v>
      </c>
      <c r="AO21" s="126" t="s">
        <v>232</v>
      </c>
      <c r="AP21" s="126" t="s">
        <v>232</v>
      </c>
      <c r="AQ21" s="200"/>
      <c r="AR21" s="200"/>
      <c r="AS21" s="200"/>
      <c r="AT21" s="200"/>
      <c r="AU21" s="200"/>
      <c r="AV21" s="200"/>
      <c r="AW21" s="200"/>
      <c r="AX21" s="200"/>
      <c r="AY21" s="200"/>
      <c r="AZ21" s="334"/>
      <c r="BA21" s="334"/>
      <c r="BB21" s="334"/>
      <c r="BC21" s="334"/>
    </row>
    <row r="22" spans="1:55" s="244" customFormat="1" ht="18" customHeight="1">
      <c r="A22" s="153" t="s">
        <v>1</v>
      </c>
      <c r="B22" s="260">
        <v>44</v>
      </c>
      <c r="C22" s="268">
        <v>11</v>
      </c>
      <c r="D22" s="268">
        <v>131</v>
      </c>
      <c r="E22" s="268">
        <v>2</v>
      </c>
      <c r="F22" s="268">
        <v>2</v>
      </c>
      <c r="G22" s="268">
        <v>2</v>
      </c>
      <c r="H22" s="268">
        <v>5</v>
      </c>
      <c r="I22" s="268">
        <v>10</v>
      </c>
      <c r="J22" s="268" t="s">
        <v>291</v>
      </c>
      <c r="K22" s="268" t="s">
        <v>291</v>
      </c>
      <c r="L22" s="268">
        <v>2</v>
      </c>
      <c r="M22" s="268">
        <v>165</v>
      </c>
      <c r="N22" s="268">
        <v>6</v>
      </c>
      <c r="O22" s="268">
        <v>3</v>
      </c>
      <c r="P22" s="268" t="s">
        <v>291</v>
      </c>
      <c r="Q22" s="268">
        <v>2</v>
      </c>
      <c r="R22" s="268" t="s">
        <v>291</v>
      </c>
      <c r="S22" s="268" t="s">
        <v>291</v>
      </c>
      <c r="T22" s="268" t="s">
        <v>291</v>
      </c>
      <c r="U22" s="268" t="s">
        <v>291</v>
      </c>
      <c r="V22" s="268" t="s">
        <v>291</v>
      </c>
      <c r="W22" s="268" t="s">
        <v>291</v>
      </c>
      <c r="X22" s="268">
        <v>31</v>
      </c>
      <c r="Y22" s="268">
        <v>6</v>
      </c>
      <c r="Z22" s="268">
        <v>41</v>
      </c>
      <c r="AA22" s="268">
        <v>7</v>
      </c>
      <c r="AB22" s="268" t="s">
        <v>291</v>
      </c>
      <c r="AC22" s="268" t="s">
        <v>291</v>
      </c>
      <c r="AD22" s="268" t="s">
        <v>291</v>
      </c>
      <c r="AE22" s="268">
        <v>1</v>
      </c>
      <c r="AF22" s="268" t="s">
        <v>291</v>
      </c>
      <c r="AG22" s="268" t="s">
        <v>291</v>
      </c>
      <c r="AH22" s="317">
        <v>4</v>
      </c>
      <c r="AI22" s="317">
        <v>59</v>
      </c>
      <c r="AJ22" s="268">
        <v>5</v>
      </c>
      <c r="AK22" s="268">
        <v>4</v>
      </c>
      <c r="AL22" s="268">
        <v>4</v>
      </c>
      <c r="AM22" s="268" t="s">
        <v>291</v>
      </c>
      <c r="AN22" s="268" t="s">
        <v>291</v>
      </c>
      <c r="AO22" s="268" t="s">
        <v>291</v>
      </c>
      <c r="AP22" s="268" t="s">
        <v>291</v>
      </c>
      <c r="AQ22" s="200"/>
      <c r="AR22" s="200"/>
      <c r="AS22" s="200"/>
      <c r="AT22" s="200"/>
      <c r="AU22" s="200"/>
      <c r="AV22" s="200"/>
      <c r="AW22" s="200"/>
      <c r="AX22" s="200"/>
      <c r="AY22" s="200"/>
      <c r="AZ22" s="334"/>
      <c r="BA22" s="334"/>
      <c r="BB22" s="334"/>
      <c r="BC22" s="334"/>
    </row>
    <row r="23" spans="1:55" s="244" customFormat="1" ht="18" customHeight="1">
      <c r="A23" s="250" t="s">
        <v>337</v>
      </c>
      <c r="B23" s="261">
        <v>15</v>
      </c>
      <c r="C23" s="269">
        <v>6</v>
      </c>
      <c r="D23" s="269">
        <v>9</v>
      </c>
      <c r="E23" s="269" t="s">
        <v>291</v>
      </c>
      <c r="F23" s="269" t="s">
        <v>291</v>
      </c>
      <c r="G23" s="269" t="s">
        <v>291</v>
      </c>
      <c r="H23" s="269">
        <v>3</v>
      </c>
      <c r="I23" s="269" t="s">
        <v>291</v>
      </c>
      <c r="J23" s="269" t="s">
        <v>291</v>
      </c>
      <c r="K23" s="269">
        <v>11</v>
      </c>
      <c r="L23" s="269">
        <v>10</v>
      </c>
      <c r="M23" s="269">
        <v>39</v>
      </c>
      <c r="N23" s="269">
        <v>1</v>
      </c>
      <c r="O23" s="269" t="s">
        <v>291</v>
      </c>
      <c r="P23" s="269" t="s">
        <v>291</v>
      </c>
      <c r="Q23" s="269" t="s">
        <v>291</v>
      </c>
      <c r="R23" s="269" t="s">
        <v>291</v>
      </c>
      <c r="S23" s="269" t="s">
        <v>291</v>
      </c>
      <c r="T23" s="269" t="s">
        <v>291</v>
      </c>
      <c r="U23" s="269">
        <v>19</v>
      </c>
      <c r="V23" s="268">
        <v>106</v>
      </c>
      <c r="W23" s="313" t="s">
        <v>291</v>
      </c>
      <c r="X23" s="313">
        <v>99</v>
      </c>
      <c r="Y23" s="313">
        <v>29</v>
      </c>
      <c r="Z23" s="313">
        <v>52</v>
      </c>
      <c r="AA23" s="313">
        <v>2</v>
      </c>
      <c r="AB23" s="313" t="s">
        <v>291</v>
      </c>
      <c r="AC23" s="313" t="s">
        <v>291</v>
      </c>
      <c r="AD23" s="313" t="s">
        <v>291</v>
      </c>
      <c r="AE23" s="313" t="s">
        <v>291</v>
      </c>
      <c r="AF23" s="313" t="s">
        <v>291</v>
      </c>
      <c r="AG23" s="313">
        <v>33</v>
      </c>
      <c r="AH23" s="321">
        <v>120</v>
      </c>
      <c r="AI23" s="321">
        <v>236</v>
      </c>
      <c r="AJ23" s="313" t="s">
        <v>291</v>
      </c>
      <c r="AK23" s="313" t="s">
        <v>291</v>
      </c>
      <c r="AL23" s="313" t="s">
        <v>291</v>
      </c>
      <c r="AM23" s="313" t="s">
        <v>291</v>
      </c>
      <c r="AN23" s="313" t="s">
        <v>291</v>
      </c>
      <c r="AO23" s="313" t="s">
        <v>291</v>
      </c>
      <c r="AP23" s="313" t="s">
        <v>291</v>
      </c>
      <c r="AQ23" s="200"/>
      <c r="AR23" s="200"/>
      <c r="AS23" s="200"/>
      <c r="AT23" s="200"/>
      <c r="AU23" s="200"/>
      <c r="AV23" s="200"/>
      <c r="AW23" s="200"/>
      <c r="AX23" s="200"/>
      <c r="AY23" s="200"/>
      <c r="AZ23" s="334"/>
      <c r="BA23" s="334"/>
      <c r="BB23" s="334"/>
      <c r="BC23" s="334"/>
    </row>
    <row r="24" spans="1:55" s="244" customFormat="1" ht="18" customHeight="1">
      <c r="A24" s="253" t="s">
        <v>148</v>
      </c>
      <c r="B24" s="265">
        <v>64</v>
      </c>
      <c r="C24" s="265">
        <v>6</v>
      </c>
      <c r="D24" s="265">
        <v>1</v>
      </c>
      <c r="E24" s="265" t="s">
        <v>291</v>
      </c>
      <c r="F24" s="265" t="s">
        <v>291</v>
      </c>
      <c r="G24" s="265" t="s">
        <v>291</v>
      </c>
      <c r="H24" s="265">
        <v>21</v>
      </c>
      <c r="I24" s="265">
        <v>18</v>
      </c>
      <c r="J24" s="265" t="s">
        <v>291</v>
      </c>
      <c r="K24" s="265" t="s">
        <v>291</v>
      </c>
      <c r="L24" s="265">
        <v>18</v>
      </c>
      <c r="M24" s="265">
        <v>64</v>
      </c>
      <c r="N24" s="265">
        <v>1</v>
      </c>
      <c r="O24" s="265" t="s">
        <v>291</v>
      </c>
      <c r="P24" s="265" t="s">
        <v>291</v>
      </c>
      <c r="Q24" s="265" t="s">
        <v>291</v>
      </c>
      <c r="R24" s="265" t="s">
        <v>291</v>
      </c>
      <c r="S24" s="265" t="s">
        <v>291</v>
      </c>
      <c r="T24" s="265" t="s">
        <v>291</v>
      </c>
      <c r="U24" s="265" t="s">
        <v>291</v>
      </c>
      <c r="V24" s="308" t="s">
        <v>291</v>
      </c>
      <c r="W24" s="314" t="s">
        <v>291</v>
      </c>
      <c r="X24" s="314">
        <v>11</v>
      </c>
      <c r="Y24" s="314">
        <v>3</v>
      </c>
      <c r="Z24" s="314">
        <v>7</v>
      </c>
      <c r="AA24" s="314">
        <v>3</v>
      </c>
      <c r="AB24" s="314" t="s">
        <v>291</v>
      </c>
      <c r="AC24" s="314" t="s">
        <v>291</v>
      </c>
      <c r="AD24" s="314">
        <v>1</v>
      </c>
      <c r="AE24" s="314" t="s">
        <v>291</v>
      </c>
      <c r="AF24" s="314" t="s">
        <v>291</v>
      </c>
      <c r="AG24" s="314" t="s">
        <v>291</v>
      </c>
      <c r="AH24" s="322">
        <v>6</v>
      </c>
      <c r="AI24" s="322">
        <v>20</v>
      </c>
      <c r="AJ24" s="314">
        <v>2</v>
      </c>
      <c r="AK24" s="314" t="s">
        <v>291</v>
      </c>
      <c r="AL24" s="314" t="s">
        <v>291</v>
      </c>
      <c r="AM24" s="314" t="s">
        <v>291</v>
      </c>
      <c r="AN24" s="314" t="s">
        <v>291</v>
      </c>
      <c r="AO24" s="314" t="s">
        <v>291</v>
      </c>
      <c r="AP24" s="314" t="s">
        <v>291</v>
      </c>
      <c r="AQ24" s="200"/>
      <c r="AR24" s="200"/>
      <c r="AS24" s="200"/>
      <c r="AT24" s="200"/>
      <c r="AU24" s="200"/>
      <c r="AV24" s="200"/>
      <c r="AW24" s="200"/>
      <c r="AX24" s="200"/>
      <c r="AY24" s="200"/>
      <c r="AZ24" s="334"/>
      <c r="BA24" s="334"/>
      <c r="BB24" s="334"/>
      <c r="BC24" s="334"/>
    </row>
    <row r="25" spans="1:55" s="244" customFormat="1" ht="18" customHeight="1">
      <c r="A25" s="253" t="s">
        <v>338</v>
      </c>
      <c r="B25" s="265">
        <v>12</v>
      </c>
      <c r="C25" s="265">
        <v>1</v>
      </c>
      <c r="D25" s="265">
        <v>28</v>
      </c>
      <c r="E25" s="265" t="s">
        <v>291</v>
      </c>
      <c r="F25" s="265" t="s">
        <v>291</v>
      </c>
      <c r="G25" s="265" t="s">
        <v>291</v>
      </c>
      <c r="H25" s="265" t="s">
        <v>291</v>
      </c>
      <c r="I25" s="265">
        <v>35</v>
      </c>
      <c r="J25" s="265" t="s">
        <v>291</v>
      </c>
      <c r="K25" s="265" t="s">
        <v>291</v>
      </c>
      <c r="L25" s="265">
        <v>1</v>
      </c>
      <c r="M25" s="265">
        <v>65</v>
      </c>
      <c r="N25" s="265" t="s">
        <v>291</v>
      </c>
      <c r="O25" s="265">
        <v>1</v>
      </c>
      <c r="P25" s="265" t="s">
        <v>291</v>
      </c>
      <c r="Q25" s="265" t="s">
        <v>291</v>
      </c>
      <c r="R25" s="265" t="s">
        <v>291</v>
      </c>
      <c r="S25" s="265" t="s">
        <v>291</v>
      </c>
      <c r="T25" s="265" t="s">
        <v>291</v>
      </c>
      <c r="U25" s="265" t="s">
        <v>291</v>
      </c>
      <c r="V25" s="308" t="s">
        <v>291</v>
      </c>
      <c r="W25" s="314" t="s">
        <v>291</v>
      </c>
      <c r="X25" s="314">
        <v>10</v>
      </c>
      <c r="Y25" s="314" t="s">
        <v>291</v>
      </c>
      <c r="Z25" s="314">
        <v>4</v>
      </c>
      <c r="AA25" s="314" t="s">
        <v>291</v>
      </c>
      <c r="AB25" s="314" t="s">
        <v>291</v>
      </c>
      <c r="AC25" s="314" t="s">
        <v>291</v>
      </c>
      <c r="AD25" s="314" t="s">
        <v>291</v>
      </c>
      <c r="AE25" s="314">
        <v>15</v>
      </c>
      <c r="AF25" s="314" t="s">
        <v>291</v>
      </c>
      <c r="AG25" s="314" t="s">
        <v>291</v>
      </c>
      <c r="AH25" s="322">
        <v>3</v>
      </c>
      <c r="AI25" s="322">
        <v>22</v>
      </c>
      <c r="AJ25" s="314" t="s">
        <v>291</v>
      </c>
      <c r="AK25" s="314">
        <v>3</v>
      </c>
      <c r="AL25" s="314" t="s">
        <v>291</v>
      </c>
      <c r="AM25" s="314" t="s">
        <v>291</v>
      </c>
      <c r="AN25" s="314" t="s">
        <v>291</v>
      </c>
      <c r="AO25" s="314" t="s">
        <v>291</v>
      </c>
      <c r="AP25" s="314" t="s">
        <v>291</v>
      </c>
      <c r="AQ25" s="200"/>
      <c r="AR25" s="200"/>
      <c r="AS25" s="200"/>
      <c r="AT25" s="200"/>
      <c r="AU25" s="200"/>
      <c r="AV25" s="200"/>
      <c r="AW25" s="200"/>
      <c r="AX25" s="200"/>
      <c r="AY25" s="200"/>
      <c r="AZ25" s="334"/>
      <c r="BA25" s="334"/>
      <c r="BB25" s="334"/>
      <c r="BC25" s="334"/>
    </row>
    <row r="26" spans="1:55" s="244" customFormat="1" ht="18" customHeight="1">
      <c r="A26" s="254" t="s">
        <v>170</v>
      </c>
      <c r="B26" s="266">
        <v>39</v>
      </c>
      <c r="C26" s="266">
        <v>1</v>
      </c>
      <c r="D26" s="266">
        <v>14</v>
      </c>
      <c r="E26" s="266" t="s">
        <v>291</v>
      </c>
      <c r="F26" s="266" t="s">
        <v>291</v>
      </c>
      <c r="G26" s="266" t="s">
        <v>291</v>
      </c>
      <c r="H26" s="266">
        <v>7</v>
      </c>
      <c r="I26" s="266" t="s">
        <v>291</v>
      </c>
      <c r="J26" s="266" t="s">
        <v>291</v>
      </c>
      <c r="K26" s="266" t="s">
        <v>291</v>
      </c>
      <c r="L26" s="266">
        <v>72</v>
      </c>
      <c r="M26" s="266">
        <v>94</v>
      </c>
      <c r="N26" s="266">
        <v>9</v>
      </c>
      <c r="O26" s="266" t="s">
        <v>291</v>
      </c>
      <c r="P26" s="266" t="s">
        <v>291</v>
      </c>
      <c r="Q26" s="266" t="s">
        <v>291</v>
      </c>
      <c r="R26" s="266" t="s">
        <v>291</v>
      </c>
      <c r="S26" s="266" t="s">
        <v>291</v>
      </c>
      <c r="T26" s="266" t="s">
        <v>291</v>
      </c>
      <c r="U26" s="266">
        <v>4</v>
      </c>
      <c r="V26" s="274">
        <v>16</v>
      </c>
      <c r="W26" s="315" t="s">
        <v>291</v>
      </c>
      <c r="X26" s="315">
        <v>75</v>
      </c>
      <c r="Y26" s="315">
        <v>18</v>
      </c>
      <c r="Z26" s="315">
        <v>26</v>
      </c>
      <c r="AA26" s="315">
        <v>11</v>
      </c>
      <c r="AB26" s="315" t="s">
        <v>291</v>
      </c>
      <c r="AC26" s="315" t="s">
        <v>291</v>
      </c>
      <c r="AD26" s="315">
        <v>1</v>
      </c>
      <c r="AE26" s="315" t="s">
        <v>291</v>
      </c>
      <c r="AF26" s="315" t="s">
        <v>291</v>
      </c>
      <c r="AG26" s="315">
        <v>2</v>
      </c>
      <c r="AH26" s="323">
        <v>127</v>
      </c>
      <c r="AI26" s="323">
        <v>185</v>
      </c>
      <c r="AJ26" s="315">
        <v>4</v>
      </c>
      <c r="AK26" s="315" t="s">
        <v>291</v>
      </c>
      <c r="AL26" s="315" t="s">
        <v>291</v>
      </c>
      <c r="AM26" s="315" t="s">
        <v>291</v>
      </c>
      <c r="AN26" s="315" t="s">
        <v>291</v>
      </c>
      <c r="AO26" s="315" t="s">
        <v>291</v>
      </c>
      <c r="AP26" s="315" t="s">
        <v>291</v>
      </c>
      <c r="AQ26" s="200"/>
      <c r="AR26" s="200"/>
      <c r="AS26" s="200"/>
      <c r="AT26" s="200"/>
      <c r="AU26" s="200"/>
      <c r="AV26" s="200"/>
      <c r="AW26" s="200"/>
      <c r="AX26" s="200"/>
      <c r="AY26" s="200"/>
      <c r="AZ26" s="334"/>
      <c r="BA26" s="334"/>
      <c r="BB26" s="334"/>
      <c r="BC26" s="334"/>
    </row>
    <row r="27" spans="1:55" s="243" customFormat="1" ht="30" customHeight="1">
      <c r="A27" s="101" t="s">
        <v>296</v>
      </c>
      <c r="B27" s="267">
        <f t="shared" ref="B27:AP27" si="5">B28</f>
        <v>106</v>
      </c>
      <c r="C27" s="267">
        <f t="shared" si="5"/>
        <v>138</v>
      </c>
      <c r="D27" s="267">
        <f t="shared" si="5"/>
        <v>21</v>
      </c>
      <c r="E27" s="267">
        <f t="shared" si="5"/>
        <v>12</v>
      </c>
      <c r="F27" s="267" t="str">
        <f t="shared" si="5"/>
        <v>-</v>
      </c>
      <c r="G27" s="267" t="str">
        <f t="shared" si="5"/>
        <v>-</v>
      </c>
      <c r="H27" s="267">
        <f t="shared" si="5"/>
        <v>8</v>
      </c>
      <c r="I27" s="267">
        <f t="shared" si="5"/>
        <v>9</v>
      </c>
      <c r="J27" s="267">
        <f t="shared" si="5"/>
        <v>1</v>
      </c>
      <c r="K27" s="267">
        <f t="shared" si="5"/>
        <v>1</v>
      </c>
      <c r="L27" s="267">
        <f t="shared" si="5"/>
        <v>226</v>
      </c>
      <c r="M27" s="267">
        <f t="shared" si="5"/>
        <v>416</v>
      </c>
      <c r="N27" s="267" t="str">
        <f t="shared" si="5"/>
        <v>-</v>
      </c>
      <c r="O27" s="267">
        <f t="shared" si="5"/>
        <v>6</v>
      </c>
      <c r="P27" s="267" t="str">
        <f t="shared" si="5"/>
        <v>-</v>
      </c>
      <c r="Q27" s="267" t="str">
        <f t="shared" si="5"/>
        <v>-</v>
      </c>
      <c r="R27" s="267" t="str">
        <f t="shared" si="5"/>
        <v>-</v>
      </c>
      <c r="S27" s="267" t="str">
        <f t="shared" si="5"/>
        <v>-</v>
      </c>
      <c r="T27" s="267">
        <f t="shared" si="5"/>
        <v>2</v>
      </c>
      <c r="U27" s="267" t="str">
        <f t="shared" si="5"/>
        <v>-</v>
      </c>
      <c r="V27" s="267" t="str">
        <f t="shared" si="5"/>
        <v>-</v>
      </c>
      <c r="W27" s="267" t="str">
        <f t="shared" si="5"/>
        <v>-</v>
      </c>
      <c r="X27" s="267">
        <f t="shared" si="5"/>
        <v>117</v>
      </c>
      <c r="Y27" s="267">
        <f t="shared" si="5"/>
        <v>143</v>
      </c>
      <c r="Z27" s="267">
        <f t="shared" si="5"/>
        <v>56</v>
      </c>
      <c r="AA27" s="267">
        <f t="shared" si="5"/>
        <v>15</v>
      </c>
      <c r="AB27" s="267" t="str">
        <f t="shared" si="5"/>
        <v>-</v>
      </c>
      <c r="AC27" s="267" t="str">
        <f t="shared" si="5"/>
        <v>-</v>
      </c>
      <c r="AD27" s="267" t="str">
        <f t="shared" si="5"/>
        <v>-</v>
      </c>
      <c r="AE27" s="267">
        <f t="shared" si="5"/>
        <v>2</v>
      </c>
      <c r="AF27" s="267">
        <f t="shared" si="5"/>
        <v>2</v>
      </c>
      <c r="AG27" s="267">
        <f t="shared" si="5"/>
        <v>5</v>
      </c>
      <c r="AH27" s="267">
        <f t="shared" si="5"/>
        <v>200</v>
      </c>
      <c r="AI27" s="267">
        <f t="shared" si="5"/>
        <v>423</v>
      </c>
      <c r="AJ27" s="267">
        <f t="shared" si="5"/>
        <v>12</v>
      </c>
      <c r="AK27" s="267" t="str">
        <f t="shared" si="5"/>
        <v>-</v>
      </c>
      <c r="AL27" s="267" t="str">
        <f t="shared" si="5"/>
        <v>-</v>
      </c>
      <c r="AM27" s="267" t="str">
        <f t="shared" si="5"/>
        <v>-</v>
      </c>
      <c r="AN27" s="267" t="str">
        <f t="shared" si="5"/>
        <v>-</v>
      </c>
      <c r="AO27" s="267">
        <f t="shared" si="5"/>
        <v>4</v>
      </c>
      <c r="AP27" s="267" t="str">
        <f t="shared" si="5"/>
        <v>-</v>
      </c>
      <c r="AQ27" s="199"/>
      <c r="AR27" s="199"/>
      <c r="AS27" s="199"/>
      <c r="AT27" s="199"/>
      <c r="AU27" s="199"/>
      <c r="AV27" s="199"/>
      <c r="AW27" s="199"/>
      <c r="AX27" s="199"/>
      <c r="AY27" s="199"/>
      <c r="AZ27" s="333"/>
      <c r="BA27" s="333"/>
      <c r="BB27" s="333"/>
      <c r="BC27" s="333"/>
    </row>
    <row r="28" spans="1:55" s="244" customFormat="1" ht="18" customHeight="1">
      <c r="A28" s="102" t="s">
        <v>215</v>
      </c>
      <c r="B28" s="126">
        <v>106</v>
      </c>
      <c r="C28" s="126">
        <v>138</v>
      </c>
      <c r="D28" s="126">
        <v>21</v>
      </c>
      <c r="E28" s="126">
        <v>12</v>
      </c>
      <c r="F28" s="126" t="s">
        <v>232</v>
      </c>
      <c r="G28" s="126" t="s">
        <v>232</v>
      </c>
      <c r="H28" s="126">
        <v>8</v>
      </c>
      <c r="I28" s="126">
        <v>9</v>
      </c>
      <c r="J28" s="126">
        <v>1</v>
      </c>
      <c r="K28" s="126">
        <v>1</v>
      </c>
      <c r="L28" s="126">
        <v>226</v>
      </c>
      <c r="M28" s="126">
        <v>416</v>
      </c>
      <c r="N28" s="126" t="s">
        <v>232</v>
      </c>
      <c r="O28" s="126">
        <v>6</v>
      </c>
      <c r="P28" s="126" t="s">
        <v>232</v>
      </c>
      <c r="Q28" s="126" t="s">
        <v>232</v>
      </c>
      <c r="R28" s="126" t="s">
        <v>232</v>
      </c>
      <c r="S28" s="126" t="s">
        <v>232</v>
      </c>
      <c r="T28" s="126">
        <v>2</v>
      </c>
      <c r="U28" s="126" t="s">
        <v>232</v>
      </c>
      <c r="V28" s="126" t="s">
        <v>232</v>
      </c>
      <c r="W28" s="126" t="s">
        <v>232</v>
      </c>
      <c r="X28" s="126">
        <v>117</v>
      </c>
      <c r="Y28" s="126">
        <v>143</v>
      </c>
      <c r="Z28" s="126">
        <v>56</v>
      </c>
      <c r="AA28" s="126">
        <v>15</v>
      </c>
      <c r="AB28" s="126" t="s">
        <v>232</v>
      </c>
      <c r="AC28" s="126" t="s">
        <v>232</v>
      </c>
      <c r="AD28" s="126" t="s">
        <v>232</v>
      </c>
      <c r="AE28" s="126">
        <v>2</v>
      </c>
      <c r="AF28" s="126">
        <v>2</v>
      </c>
      <c r="AG28" s="126">
        <v>5</v>
      </c>
      <c r="AH28" s="320">
        <v>200</v>
      </c>
      <c r="AI28" s="320">
        <v>423</v>
      </c>
      <c r="AJ28" s="126">
        <v>12</v>
      </c>
      <c r="AK28" s="126" t="s">
        <v>232</v>
      </c>
      <c r="AL28" s="126" t="s">
        <v>232</v>
      </c>
      <c r="AM28" s="126" t="s">
        <v>232</v>
      </c>
      <c r="AN28" s="126" t="s">
        <v>232</v>
      </c>
      <c r="AO28" s="126">
        <v>4</v>
      </c>
      <c r="AP28" s="126" t="s">
        <v>232</v>
      </c>
      <c r="AQ28" s="200"/>
      <c r="AR28" s="200"/>
      <c r="AS28" s="200"/>
      <c r="AT28" s="200"/>
      <c r="AU28" s="200"/>
      <c r="AV28" s="200"/>
      <c r="AW28" s="200"/>
      <c r="AX28" s="200"/>
      <c r="AY28" s="200"/>
      <c r="AZ28" s="334"/>
      <c r="BA28" s="334"/>
      <c r="BB28" s="334"/>
      <c r="BC28" s="334"/>
    </row>
    <row r="29" spans="1:55" s="244" customFormat="1" ht="18" customHeight="1">
      <c r="A29" s="102" t="s">
        <v>1</v>
      </c>
      <c r="B29" s="268">
        <v>10</v>
      </c>
      <c r="C29" s="268">
        <v>1</v>
      </c>
      <c r="D29" s="268" t="s">
        <v>291</v>
      </c>
      <c r="E29" s="268">
        <v>2</v>
      </c>
      <c r="F29" s="268" t="s">
        <v>291</v>
      </c>
      <c r="G29" s="268" t="s">
        <v>291</v>
      </c>
      <c r="H29" s="268" t="s">
        <v>291</v>
      </c>
      <c r="I29" s="268">
        <v>1</v>
      </c>
      <c r="J29" s="268" t="s">
        <v>291</v>
      </c>
      <c r="K29" s="268" t="s">
        <v>291</v>
      </c>
      <c r="L29" s="268">
        <v>5</v>
      </c>
      <c r="M29" s="268">
        <v>9</v>
      </c>
      <c r="N29" s="268" t="s">
        <v>291</v>
      </c>
      <c r="O29" s="268" t="s">
        <v>291</v>
      </c>
      <c r="P29" s="268" t="s">
        <v>291</v>
      </c>
      <c r="Q29" s="268" t="s">
        <v>291</v>
      </c>
      <c r="R29" s="268" t="s">
        <v>291</v>
      </c>
      <c r="S29" s="268" t="s">
        <v>291</v>
      </c>
      <c r="T29" s="268">
        <v>2</v>
      </c>
      <c r="U29" s="268" t="s">
        <v>291</v>
      </c>
      <c r="V29" s="268" t="s">
        <v>291</v>
      </c>
      <c r="W29" s="268" t="s">
        <v>291</v>
      </c>
      <c r="X29" s="268">
        <v>26</v>
      </c>
      <c r="Y29" s="268">
        <v>4</v>
      </c>
      <c r="Z29" s="268">
        <v>36</v>
      </c>
      <c r="AA29" s="268">
        <v>9</v>
      </c>
      <c r="AB29" s="268" t="s">
        <v>291</v>
      </c>
      <c r="AC29" s="268" t="s">
        <v>291</v>
      </c>
      <c r="AD29" s="268" t="s">
        <v>291</v>
      </c>
      <c r="AE29" s="268" t="s">
        <v>291</v>
      </c>
      <c r="AF29" s="268" t="s">
        <v>291</v>
      </c>
      <c r="AG29" s="268" t="s">
        <v>291</v>
      </c>
      <c r="AH29" s="317">
        <v>31</v>
      </c>
      <c r="AI29" s="268">
        <v>80</v>
      </c>
      <c r="AJ29" s="268">
        <v>1</v>
      </c>
      <c r="AK29" s="268" t="s">
        <v>291</v>
      </c>
      <c r="AL29" s="268" t="s">
        <v>291</v>
      </c>
      <c r="AM29" s="268" t="s">
        <v>291</v>
      </c>
      <c r="AN29" s="268" t="s">
        <v>291</v>
      </c>
      <c r="AO29" s="268">
        <v>4</v>
      </c>
      <c r="AP29" s="268" t="s">
        <v>291</v>
      </c>
      <c r="AQ29" s="200"/>
      <c r="AR29" s="200"/>
      <c r="AS29" s="200"/>
      <c r="AT29" s="200"/>
      <c r="AU29" s="200"/>
      <c r="AV29" s="200"/>
      <c r="AW29" s="200"/>
      <c r="AX29" s="200"/>
      <c r="AY29" s="200"/>
      <c r="AZ29" s="334"/>
      <c r="BA29" s="334"/>
      <c r="BB29" s="334"/>
      <c r="BC29" s="334"/>
    </row>
    <row r="30" spans="1:55" s="244" customFormat="1" ht="18" customHeight="1">
      <c r="A30" s="253" t="s">
        <v>339</v>
      </c>
      <c r="B30" s="269">
        <v>3</v>
      </c>
      <c r="C30" s="269" t="s">
        <v>291</v>
      </c>
      <c r="D30" s="269" t="s">
        <v>291</v>
      </c>
      <c r="E30" s="269" t="s">
        <v>291</v>
      </c>
      <c r="F30" s="269" t="s">
        <v>291</v>
      </c>
      <c r="G30" s="269" t="s">
        <v>291</v>
      </c>
      <c r="H30" s="269" t="s">
        <v>291</v>
      </c>
      <c r="I30" s="269" t="s">
        <v>291</v>
      </c>
      <c r="J30" s="269" t="s">
        <v>291</v>
      </c>
      <c r="K30" s="269">
        <v>1</v>
      </c>
      <c r="L30" s="269">
        <v>2</v>
      </c>
      <c r="M30" s="269">
        <v>3</v>
      </c>
      <c r="N30" s="269" t="s">
        <v>291</v>
      </c>
      <c r="O30" s="269" t="s">
        <v>291</v>
      </c>
      <c r="P30" s="269" t="s">
        <v>291</v>
      </c>
      <c r="Q30" s="269" t="s">
        <v>291</v>
      </c>
      <c r="R30" s="269" t="s">
        <v>291</v>
      </c>
      <c r="S30" s="269" t="s">
        <v>291</v>
      </c>
      <c r="T30" s="269" t="s">
        <v>291</v>
      </c>
      <c r="U30" s="269" t="s">
        <v>291</v>
      </c>
      <c r="V30" s="268" t="s">
        <v>291</v>
      </c>
      <c r="W30" s="313" t="s">
        <v>291</v>
      </c>
      <c r="X30" s="268">
        <v>2</v>
      </c>
      <c r="Y30" s="313" t="s">
        <v>232</v>
      </c>
      <c r="Z30" s="313" t="s">
        <v>232</v>
      </c>
      <c r="AA30" s="313" t="s">
        <v>232</v>
      </c>
      <c r="AB30" s="313" t="s">
        <v>232</v>
      </c>
      <c r="AC30" s="313" t="s">
        <v>232</v>
      </c>
      <c r="AD30" s="313" t="s">
        <v>232</v>
      </c>
      <c r="AE30" s="313" t="s">
        <v>232</v>
      </c>
      <c r="AF30" s="313" t="s">
        <v>232</v>
      </c>
      <c r="AG30" s="313">
        <v>5</v>
      </c>
      <c r="AH30" s="321">
        <v>5</v>
      </c>
      <c r="AI30" s="313">
        <v>10</v>
      </c>
      <c r="AJ30" s="313" t="s">
        <v>232</v>
      </c>
      <c r="AK30" s="313" t="s">
        <v>232</v>
      </c>
      <c r="AL30" s="313" t="s">
        <v>232</v>
      </c>
      <c r="AM30" s="313" t="s">
        <v>232</v>
      </c>
      <c r="AN30" s="313" t="s">
        <v>232</v>
      </c>
      <c r="AO30" s="313" t="s">
        <v>291</v>
      </c>
      <c r="AP30" s="313" t="s">
        <v>291</v>
      </c>
      <c r="AQ30" s="200"/>
      <c r="AR30" s="200"/>
      <c r="AS30" s="200"/>
      <c r="AT30" s="200"/>
      <c r="AU30" s="200"/>
      <c r="AV30" s="200"/>
      <c r="AW30" s="200"/>
      <c r="AX30" s="200"/>
      <c r="AY30" s="200"/>
      <c r="AZ30" s="334"/>
      <c r="BA30" s="334"/>
      <c r="BB30" s="334"/>
      <c r="BC30" s="334"/>
    </row>
    <row r="31" spans="1:55" s="244" customFormat="1" ht="18" customHeight="1">
      <c r="A31" s="253" t="s">
        <v>340</v>
      </c>
      <c r="B31" s="265">
        <v>19</v>
      </c>
      <c r="C31" s="265">
        <v>18</v>
      </c>
      <c r="D31" s="265">
        <v>10</v>
      </c>
      <c r="E31" s="265">
        <v>5</v>
      </c>
      <c r="F31" s="265" t="s">
        <v>291</v>
      </c>
      <c r="G31" s="265" t="s">
        <v>291</v>
      </c>
      <c r="H31" s="265">
        <v>1</v>
      </c>
      <c r="I31" s="265" t="s">
        <v>291</v>
      </c>
      <c r="J31" s="265">
        <v>1</v>
      </c>
      <c r="K31" s="265" t="s">
        <v>291</v>
      </c>
      <c r="L31" s="265">
        <v>206</v>
      </c>
      <c r="M31" s="265">
        <v>241</v>
      </c>
      <c r="N31" s="265" t="s">
        <v>291</v>
      </c>
      <c r="O31" s="265">
        <v>6</v>
      </c>
      <c r="P31" s="265" t="s">
        <v>291</v>
      </c>
      <c r="Q31" s="265" t="s">
        <v>291</v>
      </c>
      <c r="R31" s="265" t="s">
        <v>291</v>
      </c>
      <c r="S31" s="265" t="s">
        <v>291</v>
      </c>
      <c r="T31" s="280" t="s">
        <v>291</v>
      </c>
      <c r="U31" s="265" t="s">
        <v>291</v>
      </c>
      <c r="V31" s="308" t="s">
        <v>291</v>
      </c>
      <c r="W31" s="314" t="s">
        <v>291</v>
      </c>
      <c r="X31" s="308">
        <v>28</v>
      </c>
      <c r="Y31" s="314">
        <v>33</v>
      </c>
      <c r="Z31" s="314">
        <v>17</v>
      </c>
      <c r="AA31" s="314" t="s">
        <v>232</v>
      </c>
      <c r="AB31" s="314" t="s">
        <v>232</v>
      </c>
      <c r="AC31" s="314" t="s">
        <v>232</v>
      </c>
      <c r="AD31" s="314" t="s">
        <v>232</v>
      </c>
      <c r="AE31" s="314">
        <v>2</v>
      </c>
      <c r="AF31" s="314">
        <v>2</v>
      </c>
      <c r="AG31" s="314" t="s">
        <v>232</v>
      </c>
      <c r="AH31" s="322">
        <v>79</v>
      </c>
      <c r="AI31" s="314">
        <v>133</v>
      </c>
      <c r="AJ31" s="314">
        <v>3</v>
      </c>
      <c r="AK31" s="314" t="s">
        <v>232</v>
      </c>
      <c r="AL31" s="314" t="s">
        <v>232</v>
      </c>
      <c r="AM31" s="314" t="s">
        <v>232</v>
      </c>
      <c r="AN31" s="314" t="s">
        <v>232</v>
      </c>
      <c r="AO31" s="314" t="s">
        <v>291</v>
      </c>
      <c r="AP31" s="314" t="s">
        <v>291</v>
      </c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</row>
    <row r="32" spans="1:55" s="244" customFormat="1" ht="18" customHeight="1">
      <c r="A32" s="253" t="s">
        <v>201</v>
      </c>
      <c r="B32" s="265">
        <v>72</v>
      </c>
      <c r="C32" s="265">
        <v>119</v>
      </c>
      <c r="D32" s="265">
        <v>11</v>
      </c>
      <c r="E32" s="265">
        <v>5</v>
      </c>
      <c r="F32" s="265" t="s">
        <v>291</v>
      </c>
      <c r="G32" s="265" t="s">
        <v>291</v>
      </c>
      <c r="H32" s="265">
        <v>7</v>
      </c>
      <c r="I32" s="265">
        <v>8</v>
      </c>
      <c r="J32" s="265" t="s">
        <v>291</v>
      </c>
      <c r="K32" s="265" t="s">
        <v>291</v>
      </c>
      <c r="L32" s="265">
        <v>7</v>
      </c>
      <c r="M32" s="265">
        <v>157</v>
      </c>
      <c r="N32" s="265" t="s">
        <v>291</v>
      </c>
      <c r="O32" s="265" t="s">
        <v>291</v>
      </c>
      <c r="P32" s="265" t="s">
        <v>291</v>
      </c>
      <c r="Q32" s="265" t="s">
        <v>291</v>
      </c>
      <c r="R32" s="265" t="s">
        <v>291</v>
      </c>
      <c r="S32" s="265" t="s">
        <v>291</v>
      </c>
      <c r="T32" s="265" t="s">
        <v>291</v>
      </c>
      <c r="U32" s="265" t="s">
        <v>291</v>
      </c>
      <c r="V32" s="308" t="s">
        <v>291</v>
      </c>
      <c r="W32" s="314" t="s">
        <v>291</v>
      </c>
      <c r="X32" s="308">
        <v>49</v>
      </c>
      <c r="Y32" s="314">
        <v>106</v>
      </c>
      <c r="Z32" s="314">
        <v>3</v>
      </c>
      <c r="AA32" s="314">
        <v>6</v>
      </c>
      <c r="AB32" s="314" t="s">
        <v>232</v>
      </c>
      <c r="AC32" s="314" t="s">
        <v>232</v>
      </c>
      <c r="AD32" s="314" t="s">
        <v>232</v>
      </c>
      <c r="AE32" s="314" t="s">
        <v>232</v>
      </c>
      <c r="AF32" s="314" t="s">
        <v>232</v>
      </c>
      <c r="AG32" s="314" t="s">
        <v>232</v>
      </c>
      <c r="AH32" s="322">
        <v>4</v>
      </c>
      <c r="AI32" s="314">
        <v>119</v>
      </c>
      <c r="AJ32" s="314">
        <v>2</v>
      </c>
      <c r="AK32" s="314" t="s">
        <v>232</v>
      </c>
      <c r="AL32" s="314" t="s">
        <v>232</v>
      </c>
      <c r="AM32" s="314" t="s">
        <v>232</v>
      </c>
      <c r="AN32" s="314" t="s">
        <v>232</v>
      </c>
      <c r="AO32" s="314" t="s">
        <v>291</v>
      </c>
      <c r="AP32" s="314" t="s">
        <v>291</v>
      </c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</row>
    <row r="33" spans="1:55" s="244" customFormat="1" ht="18" customHeight="1">
      <c r="A33" s="253" t="s">
        <v>163</v>
      </c>
      <c r="B33" s="265">
        <v>2</v>
      </c>
      <c r="C33" s="265" t="s">
        <v>291</v>
      </c>
      <c r="D33" s="265" t="s">
        <v>291</v>
      </c>
      <c r="E33" s="265" t="s">
        <v>291</v>
      </c>
      <c r="F33" s="265" t="s">
        <v>291</v>
      </c>
      <c r="G33" s="265" t="s">
        <v>291</v>
      </c>
      <c r="H33" s="280" t="s">
        <v>291</v>
      </c>
      <c r="I33" s="265" t="s">
        <v>291</v>
      </c>
      <c r="J33" s="265" t="s">
        <v>291</v>
      </c>
      <c r="K33" s="265" t="s">
        <v>291</v>
      </c>
      <c r="L33" s="265">
        <v>6</v>
      </c>
      <c r="M33" s="265">
        <v>6</v>
      </c>
      <c r="N33" s="265" t="s">
        <v>291</v>
      </c>
      <c r="O33" s="265" t="s">
        <v>291</v>
      </c>
      <c r="P33" s="265" t="s">
        <v>291</v>
      </c>
      <c r="Q33" s="265" t="s">
        <v>291</v>
      </c>
      <c r="R33" s="265" t="s">
        <v>291</v>
      </c>
      <c r="S33" s="265" t="s">
        <v>291</v>
      </c>
      <c r="T33" s="265" t="s">
        <v>291</v>
      </c>
      <c r="U33" s="265" t="s">
        <v>291</v>
      </c>
      <c r="V33" s="308" t="s">
        <v>291</v>
      </c>
      <c r="W33" s="314" t="s">
        <v>291</v>
      </c>
      <c r="X33" s="308">
        <v>9</v>
      </c>
      <c r="Y33" s="314" t="s">
        <v>232</v>
      </c>
      <c r="Z33" s="314" t="s">
        <v>232</v>
      </c>
      <c r="AA33" s="314" t="s">
        <v>232</v>
      </c>
      <c r="AB33" s="314" t="s">
        <v>232</v>
      </c>
      <c r="AC33" s="314" t="s">
        <v>232</v>
      </c>
      <c r="AD33" s="314" t="s">
        <v>232</v>
      </c>
      <c r="AE33" s="314" t="s">
        <v>232</v>
      </c>
      <c r="AF33" s="314" t="s">
        <v>232</v>
      </c>
      <c r="AG33" s="314" t="s">
        <v>232</v>
      </c>
      <c r="AH33" s="322">
        <v>78</v>
      </c>
      <c r="AI33" s="314">
        <v>78</v>
      </c>
      <c r="AJ33" s="314">
        <v>6</v>
      </c>
      <c r="AK33" s="314" t="s">
        <v>232</v>
      </c>
      <c r="AL33" s="314" t="s">
        <v>232</v>
      </c>
      <c r="AM33" s="314" t="s">
        <v>232</v>
      </c>
      <c r="AN33" s="314" t="s">
        <v>232</v>
      </c>
      <c r="AO33" s="314" t="s">
        <v>291</v>
      </c>
      <c r="AP33" s="314" t="s">
        <v>291</v>
      </c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</row>
    <row r="34" spans="1:55" s="244" customFormat="1" ht="18" customHeight="1">
      <c r="A34" s="254" t="s">
        <v>271</v>
      </c>
      <c r="B34" s="266" t="s">
        <v>291</v>
      </c>
      <c r="C34" s="266" t="s">
        <v>291</v>
      </c>
      <c r="D34" s="266" t="s">
        <v>291</v>
      </c>
      <c r="E34" s="266" t="s">
        <v>291</v>
      </c>
      <c r="F34" s="266" t="s">
        <v>291</v>
      </c>
      <c r="G34" s="266" t="s">
        <v>291</v>
      </c>
      <c r="H34" s="266" t="s">
        <v>291</v>
      </c>
      <c r="I34" s="266" t="s">
        <v>291</v>
      </c>
      <c r="J34" s="266" t="s">
        <v>291</v>
      </c>
      <c r="K34" s="266" t="s">
        <v>291</v>
      </c>
      <c r="L34" s="266" t="s">
        <v>291</v>
      </c>
      <c r="M34" s="266" t="s">
        <v>291</v>
      </c>
      <c r="N34" s="266" t="s">
        <v>291</v>
      </c>
      <c r="O34" s="266" t="s">
        <v>291</v>
      </c>
      <c r="P34" s="266" t="s">
        <v>291</v>
      </c>
      <c r="Q34" s="266" t="s">
        <v>291</v>
      </c>
      <c r="R34" s="266" t="s">
        <v>291</v>
      </c>
      <c r="S34" s="266" t="s">
        <v>291</v>
      </c>
      <c r="T34" s="266" t="s">
        <v>291</v>
      </c>
      <c r="U34" s="266" t="s">
        <v>291</v>
      </c>
      <c r="V34" s="274" t="s">
        <v>291</v>
      </c>
      <c r="W34" s="315" t="s">
        <v>291</v>
      </c>
      <c r="X34" s="274">
        <v>3</v>
      </c>
      <c r="Y34" s="315" t="s">
        <v>232</v>
      </c>
      <c r="Z34" s="315" t="s">
        <v>232</v>
      </c>
      <c r="AA34" s="315" t="s">
        <v>232</v>
      </c>
      <c r="AB34" s="315" t="s">
        <v>232</v>
      </c>
      <c r="AC34" s="315" t="s">
        <v>232</v>
      </c>
      <c r="AD34" s="315" t="s">
        <v>232</v>
      </c>
      <c r="AE34" s="315" t="s">
        <v>232</v>
      </c>
      <c r="AF34" s="315" t="s">
        <v>232</v>
      </c>
      <c r="AG34" s="315" t="s">
        <v>232</v>
      </c>
      <c r="AH34" s="323">
        <v>3</v>
      </c>
      <c r="AI34" s="315">
        <v>3</v>
      </c>
      <c r="AJ34" s="315" t="s">
        <v>232</v>
      </c>
      <c r="AK34" s="315" t="s">
        <v>232</v>
      </c>
      <c r="AL34" s="315" t="s">
        <v>232</v>
      </c>
      <c r="AM34" s="315" t="s">
        <v>232</v>
      </c>
      <c r="AN34" s="315" t="s">
        <v>232</v>
      </c>
      <c r="AO34" s="315" t="s">
        <v>291</v>
      </c>
      <c r="AP34" s="315" t="s">
        <v>291</v>
      </c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</row>
    <row r="35" spans="1:55" ht="15">
      <c r="A35" s="97"/>
      <c r="B35" s="270"/>
      <c r="C35" s="275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</row>
    <row r="36" spans="1:55" ht="15">
      <c r="A36" s="148" t="s">
        <v>91</v>
      </c>
      <c r="B36" s="271"/>
      <c r="C36" s="275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</row>
    <row r="37" spans="1:55" ht="15">
      <c r="A37" s="148" t="s">
        <v>341</v>
      </c>
      <c r="B37" s="271"/>
      <c r="C37" s="276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</row>
    <row r="38" spans="1:55" ht="16.5">
      <c r="A38" s="103"/>
    </row>
    <row r="39" spans="1:55" ht="16.5">
      <c r="A39" s="103"/>
    </row>
    <row r="40" spans="1:55" ht="16.5">
      <c r="A40" s="103"/>
    </row>
    <row r="41" spans="1:55" ht="16.5">
      <c r="A41" s="103"/>
    </row>
  </sheetData>
  <mergeCells count="48">
    <mergeCell ref="B2:P2"/>
    <mergeCell ref="U2:W2"/>
    <mergeCell ref="X2:AM2"/>
    <mergeCell ref="C3:P3"/>
    <mergeCell ref="Y3:AM3"/>
    <mergeCell ref="P4:Q4"/>
    <mergeCell ref="AL4:AM4"/>
    <mergeCell ref="O5:P5"/>
    <mergeCell ref="AK5:AL5"/>
    <mergeCell ref="B3:B6"/>
    <mergeCell ref="U3:U6"/>
    <mergeCell ref="V3:W4"/>
    <mergeCell ref="X3:X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5:A6"/>
    <mergeCell ref="N5:N6"/>
    <mergeCell ref="Q5:Q6"/>
    <mergeCell ref="R5:R6"/>
    <mergeCell ref="S5:S6"/>
    <mergeCell ref="T5:T6"/>
    <mergeCell ref="V5:V6"/>
    <mergeCell ref="W5:W6"/>
    <mergeCell ref="AJ5:AJ6"/>
    <mergeCell ref="AM5:AM6"/>
    <mergeCell ref="AN5:AN6"/>
    <mergeCell ref="AO5:AO6"/>
    <mergeCell ref="AP5:AP6"/>
  </mergeCells>
  <phoneticPr fontId="20" type="Hiragana"/>
  <printOptions horizontalCentered="1" verticalCentered="1"/>
  <pageMargins left="0.6692913385826772" right="0.27559055118110237" top="0.98425196850393704" bottom="0.78740157480314965" header="0" footer="0"/>
  <pageSetup paperSize="9" scale="46" fitToWidth="1" fitToHeight="1" orientation="portrait" usePrinterDefaults="1" blackAndWhite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C40"/>
  <sheetViews>
    <sheetView showGridLines="0" view="pageBreakPreview" zoomScaleSheetLayoutView="100" workbookViewId="0">
      <pane xSplit="1" ySplit="6" topLeftCell="B26" activePane="bottomRight" state="frozen"/>
      <selection pane="topRight"/>
      <selection pane="bottomLeft"/>
      <selection pane="bottomRight" activeCell="A28" sqref="A28"/>
    </sheetView>
  </sheetViews>
  <sheetFormatPr defaultColWidth="10" defaultRowHeight="13.5"/>
  <cols>
    <col min="1" max="1" width="17.25390625" style="241" customWidth="1"/>
    <col min="2" max="2" width="6.50390625" style="95" customWidth="1"/>
    <col min="3" max="17" width="6.50390625" style="242" customWidth="1"/>
    <col min="18" max="18" width="9.25390625" style="242" customWidth="1"/>
    <col min="19" max="19" width="6.50390625" style="242" customWidth="1"/>
    <col min="20" max="20" width="6.50390625" style="95" customWidth="1"/>
    <col min="21" max="25" width="6.50390625" style="242" customWidth="1"/>
    <col min="26" max="26" width="9.00390625" style="242" customWidth="1"/>
    <col min="27" max="37" width="6.50390625" style="242" customWidth="1"/>
    <col min="38" max="42" width="9.625" style="242" customWidth="1"/>
    <col min="43" max="44" width="5.125" style="242" customWidth="1"/>
    <col min="45" max="45" width="6.50390625" style="242" customWidth="1"/>
    <col min="46" max="46" width="5.375" style="242" customWidth="1"/>
    <col min="47" max="47" width="6.125" style="242" customWidth="1"/>
    <col min="48" max="51" width="5.375" style="242" customWidth="1"/>
    <col min="52" max="53" width="10.00390625" style="242" customWidth="1"/>
    <col min="54" max="16384" width="10.00390625" style="242" bestFit="1" customWidth="1"/>
  </cols>
  <sheetData>
    <row r="1" spans="1:55" ht="30" customHeight="1">
      <c r="A1" s="148" t="s">
        <v>100</v>
      </c>
      <c r="B1" s="1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154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154" t="s">
        <v>317</v>
      </c>
      <c r="AK1" s="154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242"/>
      <c r="AZ1" s="331"/>
      <c r="BA1" s="331"/>
      <c r="BB1" s="331"/>
      <c r="BC1" s="331"/>
    </row>
    <row r="2" spans="1:55" ht="30" customHeight="1">
      <c r="A2" s="245"/>
      <c r="B2" s="155" t="s">
        <v>342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81"/>
      <c r="T2" s="178" t="s">
        <v>120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81"/>
      <c r="AY2" s="331"/>
      <c r="AZ2" s="331"/>
      <c r="BA2" s="331"/>
      <c r="BB2" s="331"/>
    </row>
    <row r="3" spans="1:55" s="335" customFormat="1" ht="30" customHeight="1">
      <c r="A3" s="336"/>
      <c r="B3" s="139" t="s">
        <v>320</v>
      </c>
      <c r="C3" s="139" t="s">
        <v>30</v>
      </c>
      <c r="D3" s="139" t="s">
        <v>63</v>
      </c>
      <c r="E3" s="139" t="s">
        <v>280</v>
      </c>
      <c r="F3" s="139" t="s">
        <v>88</v>
      </c>
      <c r="G3" s="139" t="s">
        <v>321</v>
      </c>
      <c r="H3" s="139" t="s">
        <v>322</v>
      </c>
      <c r="I3" s="139" t="s">
        <v>323</v>
      </c>
      <c r="J3" s="139" t="s">
        <v>278</v>
      </c>
      <c r="K3" s="344" t="s">
        <v>39</v>
      </c>
      <c r="L3" s="344" t="s">
        <v>325</v>
      </c>
      <c r="M3" s="273" t="s">
        <v>326</v>
      </c>
      <c r="N3" s="289"/>
      <c r="O3" s="289"/>
      <c r="P3" s="289"/>
      <c r="Q3" s="289"/>
      <c r="R3" s="289"/>
      <c r="S3" s="325"/>
      <c r="T3" s="139" t="s">
        <v>320</v>
      </c>
      <c r="U3" s="139" t="s">
        <v>30</v>
      </c>
      <c r="V3" s="139" t="s">
        <v>63</v>
      </c>
      <c r="W3" s="281" t="s">
        <v>280</v>
      </c>
      <c r="X3" s="139" t="s">
        <v>88</v>
      </c>
      <c r="Y3" s="139" t="s">
        <v>321</v>
      </c>
      <c r="Z3" s="139" t="s">
        <v>322</v>
      </c>
      <c r="AA3" s="139" t="s">
        <v>323</v>
      </c>
      <c r="AB3" s="139" t="s">
        <v>278</v>
      </c>
      <c r="AC3" s="140" t="s">
        <v>39</v>
      </c>
      <c r="AD3" s="344" t="s">
        <v>325</v>
      </c>
      <c r="AE3" s="273" t="s">
        <v>326</v>
      </c>
      <c r="AF3" s="289"/>
      <c r="AG3" s="289"/>
      <c r="AH3" s="289"/>
      <c r="AI3" s="289"/>
      <c r="AJ3" s="289"/>
      <c r="AK3" s="325"/>
      <c r="AL3" s="353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335"/>
      <c r="BA3" s="335"/>
      <c r="BB3" s="335"/>
    </row>
    <row r="4" spans="1:55" s="335" customFormat="1" ht="30" customHeight="1">
      <c r="A4" s="336"/>
      <c r="B4" s="140"/>
      <c r="C4" s="140"/>
      <c r="D4" s="140"/>
      <c r="E4" s="140"/>
      <c r="F4" s="278"/>
      <c r="G4" s="140"/>
      <c r="H4" s="140"/>
      <c r="I4" s="278"/>
      <c r="J4" s="278"/>
      <c r="K4" s="345"/>
      <c r="L4" s="346"/>
      <c r="M4" s="346" t="s">
        <v>145</v>
      </c>
      <c r="N4" s="350" t="s">
        <v>292</v>
      </c>
      <c r="O4" s="352"/>
      <c r="P4" s="139" t="s">
        <v>327</v>
      </c>
      <c r="Q4" s="139" t="s">
        <v>328</v>
      </c>
      <c r="R4" s="296" t="s">
        <v>343</v>
      </c>
      <c r="S4" s="139" t="s">
        <v>329</v>
      </c>
      <c r="T4" s="140"/>
      <c r="U4" s="140"/>
      <c r="V4" s="140"/>
      <c r="W4" s="306"/>
      <c r="X4" s="278"/>
      <c r="Y4" s="140"/>
      <c r="Z4" s="140"/>
      <c r="AA4" s="278"/>
      <c r="AB4" s="278"/>
      <c r="AC4" s="278"/>
      <c r="AD4" s="346"/>
      <c r="AE4" s="140" t="s">
        <v>145</v>
      </c>
      <c r="AF4" s="287" t="s">
        <v>292</v>
      </c>
      <c r="AG4" s="325"/>
      <c r="AH4" s="139" t="s">
        <v>327</v>
      </c>
      <c r="AI4" s="139" t="s">
        <v>328</v>
      </c>
      <c r="AJ4" s="296" t="s">
        <v>343</v>
      </c>
      <c r="AK4" s="139" t="s">
        <v>329</v>
      </c>
      <c r="AL4" s="353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335"/>
      <c r="BA4" s="335"/>
      <c r="BB4" s="335"/>
    </row>
    <row r="5" spans="1:55" s="335" customFormat="1" ht="84" customHeight="1">
      <c r="A5" s="337"/>
      <c r="B5" s="141"/>
      <c r="C5" s="141"/>
      <c r="D5" s="141"/>
      <c r="E5" s="140"/>
      <c r="F5" s="279"/>
      <c r="G5" s="141"/>
      <c r="H5" s="141"/>
      <c r="I5" s="279"/>
      <c r="J5" s="279"/>
      <c r="K5" s="345"/>
      <c r="L5" s="347"/>
      <c r="M5" s="347"/>
      <c r="N5" s="351"/>
      <c r="O5" s="291" t="s">
        <v>67</v>
      </c>
      <c r="P5" s="141"/>
      <c r="Q5" s="279"/>
      <c r="R5" s="297"/>
      <c r="S5" s="141"/>
      <c r="T5" s="141"/>
      <c r="U5" s="141"/>
      <c r="V5" s="141"/>
      <c r="W5" s="307"/>
      <c r="X5" s="279"/>
      <c r="Y5" s="141"/>
      <c r="Z5" s="141"/>
      <c r="AA5" s="279"/>
      <c r="AB5" s="279"/>
      <c r="AC5" s="278"/>
      <c r="AD5" s="347"/>
      <c r="AE5" s="141"/>
      <c r="AF5" s="288"/>
      <c r="AG5" s="291" t="s">
        <v>67</v>
      </c>
      <c r="AH5" s="141"/>
      <c r="AI5" s="279"/>
      <c r="AJ5" s="297"/>
      <c r="AK5" s="141"/>
      <c r="AL5" s="353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335"/>
      <c r="BA5" s="335"/>
      <c r="BB5" s="335"/>
    </row>
    <row r="6" spans="1:55" s="96" customFormat="1" ht="19.5" customHeight="1">
      <c r="A6" s="338" t="s">
        <v>181</v>
      </c>
      <c r="B6" s="110">
        <v>2585</v>
      </c>
      <c r="C6" s="110">
        <v>6596</v>
      </c>
      <c r="D6" s="110">
        <v>1784</v>
      </c>
      <c r="E6" s="110">
        <v>287</v>
      </c>
      <c r="F6" s="110">
        <v>226</v>
      </c>
      <c r="G6" s="110">
        <v>695</v>
      </c>
      <c r="H6" s="110">
        <v>6328</v>
      </c>
      <c r="I6" s="110">
        <v>81</v>
      </c>
      <c r="J6" s="110">
        <v>221</v>
      </c>
      <c r="K6" s="110">
        <v>24359</v>
      </c>
      <c r="L6" s="348">
        <v>43162</v>
      </c>
      <c r="M6" s="110">
        <v>613</v>
      </c>
      <c r="N6" s="110">
        <v>834</v>
      </c>
      <c r="O6" s="110">
        <v>60</v>
      </c>
      <c r="P6" s="110">
        <v>80</v>
      </c>
      <c r="Q6" s="110" t="s">
        <v>232</v>
      </c>
      <c r="R6" s="110">
        <v>448</v>
      </c>
      <c r="S6" s="302">
        <v>2954</v>
      </c>
      <c r="T6" s="302">
        <v>12</v>
      </c>
      <c r="U6" s="110">
        <v>92</v>
      </c>
      <c r="V6" s="110">
        <v>10</v>
      </c>
      <c r="W6" s="110">
        <v>2</v>
      </c>
      <c r="X6" s="110" t="s">
        <v>232</v>
      </c>
      <c r="Y6" s="110">
        <v>15</v>
      </c>
      <c r="Z6" s="110">
        <v>79</v>
      </c>
      <c r="AA6" s="110">
        <v>1</v>
      </c>
      <c r="AB6" s="110" t="s">
        <v>232</v>
      </c>
      <c r="AC6" s="110">
        <v>205</v>
      </c>
      <c r="AD6" s="294">
        <v>416</v>
      </c>
      <c r="AE6" s="110">
        <v>8</v>
      </c>
      <c r="AF6" s="110">
        <v>7</v>
      </c>
      <c r="AG6" s="110" t="s">
        <v>232</v>
      </c>
      <c r="AH6" s="110" t="s">
        <v>232</v>
      </c>
      <c r="AI6" s="110" t="s">
        <v>232</v>
      </c>
      <c r="AJ6" s="110">
        <v>2</v>
      </c>
      <c r="AK6" s="302">
        <v>7</v>
      </c>
      <c r="AL6" s="353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5" s="96" customFormat="1" ht="30" customHeight="1">
      <c r="A7" s="101" t="s">
        <v>289</v>
      </c>
      <c r="B7" s="111">
        <f t="shared" ref="B7:K7" si="0">IF(SUM(B8,B18)=0,"-",SUM(B8,B18))</f>
        <v>598</v>
      </c>
      <c r="C7" s="111">
        <f t="shared" si="0"/>
        <v>374</v>
      </c>
      <c r="D7" s="111">
        <f t="shared" si="0"/>
        <v>69</v>
      </c>
      <c r="E7" s="111">
        <f t="shared" si="0"/>
        <v>29</v>
      </c>
      <c r="F7" s="111">
        <f t="shared" si="0"/>
        <v>14</v>
      </c>
      <c r="G7" s="111">
        <f t="shared" si="0"/>
        <v>24</v>
      </c>
      <c r="H7" s="111">
        <f t="shared" si="0"/>
        <v>927</v>
      </c>
      <c r="I7" s="111">
        <f t="shared" si="0"/>
        <v>1</v>
      </c>
      <c r="J7" s="111" t="str">
        <f t="shared" si="0"/>
        <v>-</v>
      </c>
      <c r="K7" s="111">
        <f t="shared" si="0"/>
        <v>1322</v>
      </c>
      <c r="L7" s="349">
        <f>IF(SUM(B7:K7)=0,"-",SUM(B7:K7))</f>
        <v>3358</v>
      </c>
      <c r="M7" s="111">
        <f t="shared" ref="M7:AC7" si="1">IF(SUM(M8,M18)=0,"-",SUM(M8,M18))</f>
        <v>22</v>
      </c>
      <c r="N7" s="111">
        <f t="shared" si="1"/>
        <v>38</v>
      </c>
      <c r="O7" s="111">
        <f t="shared" si="1"/>
        <v>7</v>
      </c>
      <c r="P7" s="111" t="str">
        <f t="shared" si="1"/>
        <v>-</v>
      </c>
      <c r="Q7" s="111" t="str">
        <f t="shared" si="1"/>
        <v>-</v>
      </c>
      <c r="R7" s="111">
        <f t="shared" si="1"/>
        <v>17</v>
      </c>
      <c r="S7" s="111">
        <f t="shared" si="1"/>
        <v>209</v>
      </c>
      <c r="T7" s="111">
        <f t="shared" si="1"/>
        <v>7</v>
      </c>
      <c r="U7" s="111" t="str">
        <f t="shared" si="1"/>
        <v>-</v>
      </c>
      <c r="V7" s="111" t="str">
        <f t="shared" si="1"/>
        <v>-</v>
      </c>
      <c r="W7" s="111" t="str">
        <f t="shared" si="1"/>
        <v>-</v>
      </c>
      <c r="X7" s="111" t="str">
        <f t="shared" si="1"/>
        <v>-</v>
      </c>
      <c r="Y7" s="111" t="str">
        <f t="shared" si="1"/>
        <v>-</v>
      </c>
      <c r="Z7" s="111" t="str">
        <f t="shared" si="1"/>
        <v>-</v>
      </c>
      <c r="AA7" s="111" t="str">
        <f t="shared" si="1"/>
        <v>-</v>
      </c>
      <c r="AB7" s="111" t="str">
        <f t="shared" si="1"/>
        <v>-</v>
      </c>
      <c r="AC7" s="111">
        <f t="shared" si="1"/>
        <v>10</v>
      </c>
      <c r="AD7" s="349">
        <f>IF(SUM(T7:AC7)=0,"-",SUM(T7:AC7))</f>
        <v>17</v>
      </c>
      <c r="AE7" s="111" t="str">
        <f t="shared" ref="AE7:AK7" si="2">IF(SUM(AE8,AE18)=0,"-",SUM(AE8,AE18))</f>
        <v>-</v>
      </c>
      <c r="AF7" s="111" t="str">
        <f t="shared" si="2"/>
        <v>-</v>
      </c>
      <c r="AG7" s="111" t="str">
        <f t="shared" si="2"/>
        <v>-</v>
      </c>
      <c r="AH7" s="111" t="str">
        <f t="shared" si="2"/>
        <v>-</v>
      </c>
      <c r="AI7" s="111" t="str">
        <f t="shared" si="2"/>
        <v>-</v>
      </c>
      <c r="AJ7" s="111" t="str">
        <f t="shared" si="2"/>
        <v>-</v>
      </c>
      <c r="AK7" s="111" t="str">
        <f t="shared" si="2"/>
        <v>-</v>
      </c>
      <c r="AL7" s="353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5" ht="19.5" customHeight="1">
      <c r="A8" s="102" t="s">
        <v>290</v>
      </c>
      <c r="B8" s="126">
        <f t="shared" ref="B8:H8" si="3">SUM(B9:B17)</f>
        <v>314</v>
      </c>
      <c r="C8" s="126">
        <f t="shared" si="3"/>
        <v>9</v>
      </c>
      <c r="D8" s="126">
        <f t="shared" si="3"/>
        <v>31</v>
      </c>
      <c r="E8" s="126">
        <f t="shared" si="3"/>
        <v>29</v>
      </c>
      <c r="F8" s="126">
        <f t="shared" si="3"/>
        <v>9</v>
      </c>
      <c r="G8" s="126">
        <f t="shared" si="3"/>
        <v>16</v>
      </c>
      <c r="H8" s="126">
        <f t="shared" si="3"/>
        <v>388</v>
      </c>
      <c r="I8" s="126" t="s">
        <v>291</v>
      </c>
      <c r="J8" s="126" t="s">
        <v>291</v>
      </c>
      <c r="K8" s="126">
        <f>SUM(K9:K17)</f>
        <v>369</v>
      </c>
      <c r="L8" s="126">
        <f>SUM(L9:L17)</f>
        <v>1165</v>
      </c>
      <c r="M8" s="126">
        <f>SUM(M9:M17)</f>
        <v>6</v>
      </c>
      <c r="N8" s="126">
        <f>SUM(N9:N17)</f>
        <v>27</v>
      </c>
      <c r="O8" s="126">
        <f>SUM(O9:O17)</f>
        <v>7</v>
      </c>
      <c r="P8" s="126" t="s">
        <v>291</v>
      </c>
      <c r="Q8" s="126" t="s">
        <v>291</v>
      </c>
      <c r="R8" s="126">
        <f>SUM(R9:R17)</f>
        <v>9</v>
      </c>
      <c r="S8" s="126">
        <f>SUM(S9:S17)</f>
        <v>13</v>
      </c>
      <c r="T8" s="126" t="s">
        <v>291</v>
      </c>
      <c r="U8" s="126" t="s">
        <v>291</v>
      </c>
      <c r="V8" s="126" t="s">
        <v>291</v>
      </c>
      <c r="W8" s="126" t="s">
        <v>291</v>
      </c>
      <c r="X8" s="126" t="s">
        <v>291</v>
      </c>
      <c r="Y8" s="126" t="s">
        <v>291</v>
      </c>
      <c r="Z8" s="126" t="s">
        <v>291</v>
      </c>
      <c r="AA8" s="126" t="s">
        <v>291</v>
      </c>
      <c r="AB8" s="126" t="s">
        <v>291</v>
      </c>
      <c r="AC8" s="126">
        <f>SUM(AC9:AC17)</f>
        <v>10</v>
      </c>
      <c r="AD8" s="126">
        <f>SUM(AD9:AD17)</f>
        <v>10</v>
      </c>
      <c r="AE8" s="126" t="s">
        <v>291</v>
      </c>
      <c r="AF8" s="126" t="s">
        <v>291</v>
      </c>
      <c r="AG8" s="126" t="s">
        <v>291</v>
      </c>
      <c r="AH8" s="126" t="s">
        <v>291</v>
      </c>
      <c r="AI8" s="126" t="s">
        <v>291</v>
      </c>
      <c r="AJ8" s="126" t="s">
        <v>291</v>
      </c>
      <c r="AK8" s="126" t="s">
        <v>291</v>
      </c>
      <c r="AL8" s="354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331"/>
      <c r="BA8" s="331"/>
      <c r="BB8" s="331"/>
      <c r="BC8" s="331"/>
    </row>
    <row r="9" spans="1:55" ht="19.5" customHeight="1">
      <c r="A9" s="339" t="s">
        <v>1</v>
      </c>
      <c r="B9" s="343">
        <v>4</v>
      </c>
      <c r="C9" s="343">
        <v>5</v>
      </c>
      <c r="D9" s="343">
        <v>25</v>
      </c>
      <c r="E9" s="343">
        <v>8</v>
      </c>
      <c r="F9" s="343">
        <v>8</v>
      </c>
      <c r="G9" s="343">
        <v>8</v>
      </c>
      <c r="H9" s="343">
        <v>9</v>
      </c>
      <c r="I9" s="343" t="s">
        <v>291</v>
      </c>
      <c r="J9" s="343" t="s">
        <v>291</v>
      </c>
      <c r="K9" s="343">
        <v>273</v>
      </c>
      <c r="L9" s="343">
        <v>340</v>
      </c>
      <c r="M9" s="343">
        <v>1</v>
      </c>
      <c r="N9" s="343">
        <v>7</v>
      </c>
      <c r="O9" s="343">
        <v>7</v>
      </c>
      <c r="P9" s="343" t="s">
        <v>291</v>
      </c>
      <c r="Q9" s="343" t="s">
        <v>291</v>
      </c>
      <c r="R9" s="343">
        <v>9</v>
      </c>
      <c r="S9" s="343">
        <v>13</v>
      </c>
      <c r="T9" s="343" t="s">
        <v>291</v>
      </c>
      <c r="U9" s="343" t="s">
        <v>291</v>
      </c>
      <c r="V9" s="343" t="s">
        <v>291</v>
      </c>
      <c r="W9" s="343" t="s">
        <v>291</v>
      </c>
      <c r="X9" s="343" t="s">
        <v>291</v>
      </c>
      <c r="Y9" s="343" t="s">
        <v>291</v>
      </c>
      <c r="Z9" s="343" t="s">
        <v>291</v>
      </c>
      <c r="AA9" s="343" t="s">
        <v>291</v>
      </c>
      <c r="AB9" s="343" t="s">
        <v>291</v>
      </c>
      <c r="AC9" s="343">
        <v>10</v>
      </c>
      <c r="AD9" s="343">
        <v>10</v>
      </c>
      <c r="AE9" s="343" t="s">
        <v>291</v>
      </c>
      <c r="AF9" s="343" t="s">
        <v>291</v>
      </c>
      <c r="AG9" s="343" t="s">
        <v>291</v>
      </c>
      <c r="AH9" s="343" t="s">
        <v>291</v>
      </c>
      <c r="AI9" s="343" t="s">
        <v>291</v>
      </c>
      <c r="AJ9" s="343" t="s">
        <v>291</v>
      </c>
      <c r="AK9" s="343" t="s">
        <v>291</v>
      </c>
      <c r="AL9" s="354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331"/>
      <c r="BA9" s="331"/>
      <c r="BB9" s="331"/>
      <c r="BC9" s="331"/>
    </row>
    <row r="10" spans="1:55" ht="19.5" customHeight="1">
      <c r="A10" s="340" t="s">
        <v>136</v>
      </c>
      <c r="B10" s="269" t="s">
        <v>291</v>
      </c>
      <c r="C10" s="269" t="s">
        <v>291</v>
      </c>
      <c r="D10" s="269" t="s">
        <v>291</v>
      </c>
      <c r="E10" s="269">
        <v>21</v>
      </c>
      <c r="F10" s="269">
        <v>1</v>
      </c>
      <c r="G10" s="269" t="s">
        <v>291</v>
      </c>
      <c r="H10" s="269">
        <v>100</v>
      </c>
      <c r="I10" s="269" t="s">
        <v>291</v>
      </c>
      <c r="J10" s="269" t="s">
        <v>291</v>
      </c>
      <c r="K10" s="269">
        <v>57</v>
      </c>
      <c r="L10" s="269">
        <v>179</v>
      </c>
      <c r="M10" s="269" t="s">
        <v>291</v>
      </c>
      <c r="N10" s="269" t="s">
        <v>291</v>
      </c>
      <c r="O10" s="269" t="s">
        <v>291</v>
      </c>
      <c r="P10" s="269" t="s">
        <v>291</v>
      </c>
      <c r="Q10" s="269" t="s">
        <v>291</v>
      </c>
      <c r="R10" s="269" t="s">
        <v>291</v>
      </c>
      <c r="S10" s="268" t="s">
        <v>291</v>
      </c>
      <c r="T10" s="313" t="s">
        <v>291</v>
      </c>
      <c r="U10" s="313" t="s">
        <v>291</v>
      </c>
      <c r="V10" s="313" t="s">
        <v>291</v>
      </c>
      <c r="W10" s="313" t="s">
        <v>291</v>
      </c>
      <c r="X10" s="313" t="s">
        <v>291</v>
      </c>
      <c r="Y10" s="313" t="s">
        <v>291</v>
      </c>
      <c r="Z10" s="313" t="s">
        <v>291</v>
      </c>
      <c r="AA10" s="313" t="s">
        <v>291</v>
      </c>
      <c r="AB10" s="313" t="s">
        <v>291</v>
      </c>
      <c r="AC10" s="313" t="s">
        <v>291</v>
      </c>
      <c r="AD10" s="313" t="s">
        <v>291</v>
      </c>
      <c r="AE10" s="313" t="s">
        <v>291</v>
      </c>
      <c r="AF10" s="313" t="s">
        <v>291</v>
      </c>
      <c r="AG10" s="313" t="s">
        <v>291</v>
      </c>
      <c r="AH10" s="313" t="s">
        <v>291</v>
      </c>
      <c r="AI10" s="313" t="s">
        <v>291</v>
      </c>
      <c r="AJ10" s="313" t="s">
        <v>291</v>
      </c>
      <c r="AK10" s="313" t="s">
        <v>291</v>
      </c>
      <c r="AL10" s="354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331"/>
      <c r="BA10" s="331"/>
      <c r="BB10" s="331"/>
      <c r="BC10" s="331"/>
    </row>
    <row r="11" spans="1:55" ht="19.5" customHeight="1">
      <c r="A11" s="253" t="s">
        <v>332</v>
      </c>
      <c r="B11" s="265" t="s">
        <v>291</v>
      </c>
      <c r="C11" s="265" t="s">
        <v>291</v>
      </c>
      <c r="D11" s="265" t="s">
        <v>291</v>
      </c>
      <c r="E11" s="265" t="s">
        <v>291</v>
      </c>
      <c r="F11" s="265" t="s">
        <v>291</v>
      </c>
      <c r="G11" s="265" t="s">
        <v>291</v>
      </c>
      <c r="H11" s="265">
        <v>23</v>
      </c>
      <c r="I11" s="265" t="s">
        <v>291</v>
      </c>
      <c r="J11" s="265" t="s">
        <v>291</v>
      </c>
      <c r="K11" s="265" t="s">
        <v>291</v>
      </c>
      <c r="L11" s="265">
        <v>23</v>
      </c>
      <c r="M11" s="265" t="s">
        <v>291</v>
      </c>
      <c r="N11" s="265" t="s">
        <v>291</v>
      </c>
      <c r="O11" s="265" t="s">
        <v>291</v>
      </c>
      <c r="P11" s="265" t="s">
        <v>291</v>
      </c>
      <c r="Q11" s="265" t="s">
        <v>291</v>
      </c>
      <c r="R11" s="265" t="s">
        <v>291</v>
      </c>
      <c r="S11" s="308" t="s">
        <v>291</v>
      </c>
      <c r="T11" s="314" t="s">
        <v>291</v>
      </c>
      <c r="U11" s="314" t="s">
        <v>291</v>
      </c>
      <c r="V11" s="314" t="s">
        <v>291</v>
      </c>
      <c r="W11" s="314" t="s">
        <v>291</v>
      </c>
      <c r="X11" s="314" t="s">
        <v>291</v>
      </c>
      <c r="Y11" s="314" t="s">
        <v>291</v>
      </c>
      <c r="Z11" s="314" t="s">
        <v>291</v>
      </c>
      <c r="AA11" s="314" t="s">
        <v>291</v>
      </c>
      <c r="AB11" s="314" t="s">
        <v>291</v>
      </c>
      <c r="AC11" s="314" t="s">
        <v>291</v>
      </c>
      <c r="AD11" s="314" t="s">
        <v>291</v>
      </c>
      <c r="AE11" s="314" t="s">
        <v>291</v>
      </c>
      <c r="AF11" s="314" t="s">
        <v>291</v>
      </c>
      <c r="AG11" s="314" t="s">
        <v>291</v>
      </c>
      <c r="AH11" s="314" t="s">
        <v>291</v>
      </c>
      <c r="AI11" s="314" t="s">
        <v>291</v>
      </c>
      <c r="AJ11" s="314" t="s">
        <v>291</v>
      </c>
      <c r="AK11" s="314" t="s">
        <v>291</v>
      </c>
      <c r="AL11" s="354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331"/>
      <c r="BA11" s="331"/>
      <c r="BB11" s="331"/>
      <c r="BC11" s="331"/>
    </row>
    <row r="12" spans="1:55" ht="19.5" customHeight="1">
      <c r="A12" s="253" t="s">
        <v>333</v>
      </c>
      <c r="B12" s="265">
        <v>22</v>
      </c>
      <c r="C12" s="265" t="s">
        <v>291</v>
      </c>
      <c r="D12" s="265">
        <v>1</v>
      </c>
      <c r="E12" s="265" t="s">
        <v>291</v>
      </c>
      <c r="F12" s="265" t="s">
        <v>291</v>
      </c>
      <c r="G12" s="265" t="s">
        <v>291</v>
      </c>
      <c r="H12" s="265" t="s">
        <v>291</v>
      </c>
      <c r="I12" s="265" t="s">
        <v>291</v>
      </c>
      <c r="J12" s="265" t="s">
        <v>291</v>
      </c>
      <c r="K12" s="265" t="s">
        <v>291</v>
      </c>
      <c r="L12" s="265">
        <v>23</v>
      </c>
      <c r="M12" s="265" t="s">
        <v>291</v>
      </c>
      <c r="N12" s="265" t="s">
        <v>291</v>
      </c>
      <c r="O12" s="265" t="s">
        <v>291</v>
      </c>
      <c r="P12" s="265" t="s">
        <v>291</v>
      </c>
      <c r="Q12" s="265" t="s">
        <v>291</v>
      </c>
      <c r="R12" s="265" t="s">
        <v>291</v>
      </c>
      <c r="S12" s="308" t="s">
        <v>291</v>
      </c>
      <c r="T12" s="314" t="s">
        <v>291</v>
      </c>
      <c r="U12" s="314" t="s">
        <v>291</v>
      </c>
      <c r="V12" s="314" t="s">
        <v>291</v>
      </c>
      <c r="W12" s="314" t="s">
        <v>291</v>
      </c>
      <c r="X12" s="314" t="s">
        <v>291</v>
      </c>
      <c r="Y12" s="314" t="s">
        <v>291</v>
      </c>
      <c r="Z12" s="314" t="s">
        <v>291</v>
      </c>
      <c r="AA12" s="314" t="s">
        <v>291</v>
      </c>
      <c r="AB12" s="314" t="s">
        <v>291</v>
      </c>
      <c r="AC12" s="314" t="s">
        <v>291</v>
      </c>
      <c r="AD12" s="314" t="s">
        <v>291</v>
      </c>
      <c r="AE12" s="314" t="s">
        <v>291</v>
      </c>
      <c r="AF12" s="314" t="s">
        <v>291</v>
      </c>
      <c r="AG12" s="314" t="s">
        <v>291</v>
      </c>
      <c r="AH12" s="314" t="s">
        <v>291</v>
      </c>
      <c r="AI12" s="314" t="s">
        <v>291</v>
      </c>
      <c r="AJ12" s="314" t="s">
        <v>291</v>
      </c>
      <c r="AK12" s="314" t="s">
        <v>291</v>
      </c>
      <c r="AL12" s="354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331"/>
      <c r="BA12" s="331"/>
      <c r="BB12" s="331"/>
      <c r="BC12" s="331"/>
    </row>
    <row r="13" spans="1:55" ht="19.5" customHeight="1">
      <c r="A13" s="253" t="s">
        <v>334</v>
      </c>
      <c r="B13" s="265" t="s">
        <v>291</v>
      </c>
      <c r="C13" s="265">
        <v>3</v>
      </c>
      <c r="D13" s="265" t="s">
        <v>291</v>
      </c>
      <c r="E13" s="265" t="s">
        <v>291</v>
      </c>
      <c r="F13" s="265" t="s">
        <v>291</v>
      </c>
      <c r="G13" s="265" t="s">
        <v>291</v>
      </c>
      <c r="H13" s="265">
        <v>33</v>
      </c>
      <c r="I13" s="265" t="s">
        <v>291</v>
      </c>
      <c r="J13" s="265" t="s">
        <v>291</v>
      </c>
      <c r="K13" s="265" t="s">
        <v>291</v>
      </c>
      <c r="L13" s="265">
        <v>36</v>
      </c>
      <c r="M13" s="265" t="s">
        <v>291</v>
      </c>
      <c r="N13" s="265" t="s">
        <v>291</v>
      </c>
      <c r="O13" s="265" t="s">
        <v>291</v>
      </c>
      <c r="P13" s="265" t="s">
        <v>291</v>
      </c>
      <c r="Q13" s="265" t="s">
        <v>291</v>
      </c>
      <c r="R13" s="265" t="s">
        <v>291</v>
      </c>
      <c r="S13" s="308" t="s">
        <v>291</v>
      </c>
      <c r="T13" s="314" t="s">
        <v>291</v>
      </c>
      <c r="U13" s="314" t="s">
        <v>291</v>
      </c>
      <c r="V13" s="314" t="s">
        <v>291</v>
      </c>
      <c r="W13" s="314" t="s">
        <v>291</v>
      </c>
      <c r="X13" s="314" t="s">
        <v>291</v>
      </c>
      <c r="Y13" s="314" t="s">
        <v>291</v>
      </c>
      <c r="Z13" s="314" t="s">
        <v>291</v>
      </c>
      <c r="AA13" s="314" t="s">
        <v>291</v>
      </c>
      <c r="AB13" s="314" t="s">
        <v>291</v>
      </c>
      <c r="AC13" s="314" t="s">
        <v>291</v>
      </c>
      <c r="AD13" s="314" t="s">
        <v>291</v>
      </c>
      <c r="AE13" s="314" t="s">
        <v>291</v>
      </c>
      <c r="AF13" s="314" t="s">
        <v>291</v>
      </c>
      <c r="AG13" s="314" t="s">
        <v>291</v>
      </c>
      <c r="AH13" s="314" t="s">
        <v>291</v>
      </c>
      <c r="AI13" s="314" t="s">
        <v>291</v>
      </c>
      <c r="AJ13" s="314" t="s">
        <v>291</v>
      </c>
      <c r="AK13" s="314" t="s">
        <v>291</v>
      </c>
      <c r="AL13" s="354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331"/>
      <c r="BA13" s="331"/>
      <c r="BB13" s="331"/>
      <c r="BC13" s="331"/>
    </row>
    <row r="14" spans="1:55" ht="19.5" customHeight="1">
      <c r="A14" s="253" t="s">
        <v>153</v>
      </c>
      <c r="B14" s="265" t="s">
        <v>291</v>
      </c>
      <c r="C14" s="265" t="s">
        <v>291</v>
      </c>
      <c r="D14" s="265" t="s">
        <v>291</v>
      </c>
      <c r="E14" s="265" t="s">
        <v>291</v>
      </c>
      <c r="F14" s="265" t="s">
        <v>291</v>
      </c>
      <c r="G14" s="265" t="s">
        <v>291</v>
      </c>
      <c r="H14" s="265">
        <v>1</v>
      </c>
      <c r="I14" s="265" t="s">
        <v>291</v>
      </c>
      <c r="J14" s="265" t="s">
        <v>291</v>
      </c>
      <c r="K14" s="265" t="s">
        <v>291</v>
      </c>
      <c r="L14" s="265">
        <v>1</v>
      </c>
      <c r="M14" s="265" t="s">
        <v>291</v>
      </c>
      <c r="N14" s="265" t="s">
        <v>291</v>
      </c>
      <c r="O14" s="265" t="s">
        <v>291</v>
      </c>
      <c r="P14" s="265" t="s">
        <v>291</v>
      </c>
      <c r="Q14" s="265" t="s">
        <v>291</v>
      </c>
      <c r="R14" s="265" t="s">
        <v>291</v>
      </c>
      <c r="S14" s="308" t="s">
        <v>291</v>
      </c>
      <c r="T14" s="314" t="s">
        <v>291</v>
      </c>
      <c r="U14" s="314" t="s">
        <v>291</v>
      </c>
      <c r="V14" s="314" t="s">
        <v>291</v>
      </c>
      <c r="W14" s="314" t="s">
        <v>291</v>
      </c>
      <c r="X14" s="314" t="s">
        <v>291</v>
      </c>
      <c r="Y14" s="314" t="s">
        <v>291</v>
      </c>
      <c r="Z14" s="314" t="s">
        <v>291</v>
      </c>
      <c r="AA14" s="314" t="s">
        <v>291</v>
      </c>
      <c r="AB14" s="314" t="s">
        <v>291</v>
      </c>
      <c r="AC14" s="314" t="s">
        <v>291</v>
      </c>
      <c r="AD14" s="314" t="s">
        <v>291</v>
      </c>
      <c r="AE14" s="314" t="s">
        <v>291</v>
      </c>
      <c r="AF14" s="314" t="s">
        <v>291</v>
      </c>
      <c r="AG14" s="314" t="s">
        <v>291</v>
      </c>
      <c r="AH14" s="314" t="s">
        <v>291</v>
      </c>
      <c r="AI14" s="314" t="s">
        <v>291</v>
      </c>
      <c r="AJ14" s="314" t="s">
        <v>291</v>
      </c>
      <c r="AK14" s="314" t="s">
        <v>291</v>
      </c>
      <c r="AL14" s="354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331"/>
      <c r="BA14" s="331"/>
      <c r="BB14" s="331"/>
      <c r="BC14" s="331"/>
    </row>
    <row r="15" spans="1:55" ht="19.5" customHeight="1">
      <c r="A15" s="253" t="s">
        <v>253</v>
      </c>
      <c r="B15" s="265">
        <v>26</v>
      </c>
      <c r="C15" s="265">
        <v>1</v>
      </c>
      <c r="D15" s="265" t="s">
        <v>291</v>
      </c>
      <c r="E15" s="265" t="s">
        <v>291</v>
      </c>
      <c r="F15" s="265" t="s">
        <v>291</v>
      </c>
      <c r="G15" s="265">
        <v>4</v>
      </c>
      <c r="H15" s="265">
        <v>20</v>
      </c>
      <c r="I15" s="265" t="s">
        <v>291</v>
      </c>
      <c r="J15" s="265" t="s">
        <v>291</v>
      </c>
      <c r="K15" s="265">
        <v>5</v>
      </c>
      <c r="L15" s="265">
        <v>56</v>
      </c>
      <c r="M15" s="265">
        <v>1</v>
      </c>
      <c r="N15" s="265" t="s">
        <v>291</v>
      </c>
      <c r="O15" s="265" t="s">
        <v>291</v>
      </c>
      <c r="P15" s="265" t="s">
        <v>291</v>
      </c>
      <c r="Q15" s="265" t="s">
        <v>291</v>
      </c>
      <c r="R15" s="265" t="s">
        <v>291</v>
      </c>
      <c r="S15" s="308" t="s">
        <v>291</v>
      </c>
      <c r="T15" s="314" t="s">
        <v>291</v>
      </c>
      <c r="U15" s="314" t="s">
        <v>291</v>
      </c>
      <c r="V15" s="314" t="s">
        <v>291</v>
      </c>
      <c r="W15" s="314" t="s">
        <v>291</v>
      </c>
      <c r="X15" s="314" t="s">
        <v>291</v>
      </c>
      <c r="Y15" s="314" t="s">
        <v>291</v>
      </c>
      <c r="Z15" s="314" t="s">
        <v>291</v>
      </c>
      <c r="AA15" s="314" t="s">
        <v>291</v>
      </c>
      <c r="AB15" s="314" t="s">
        <v>291</v>
      </c>
      <c r="AC15" s="314" t="s">
        <v>291</v>
      </c>
      <c r="AD15" s="314" t="s">
        <v>291</v>
      </c>
      <c r="AE15" s="314" t="s">
        <v>291</v>
      </c>
      <c r="AF15" s="314" t="s">
        <v>291</v>
      </c>
      <c r="AG15" s="314" t="s">
        <v>291</v>
      </c>
      <c r="AH15" s="314" t="s">
        <v>291</v>
      </c>
      <c r="AI15" s="314" t="s">
        <v>291</v>
      </c>
      <c r="AJ15" s="314" t="s">
        <v>291</v>
      </c>
      <c r="AK15" s="314" t="s">
        <v>291</v>
      </c>
      <c r="AL15" s="354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331"/>
      <c r="BA15" s="331"/>
      <c r="BB15" s="331"/>
      <c r="BC15" s="331"/>
    </row>
    <row r="16" spans="1:55" ht="19.5" customHeight="1">
      <c r="A16" s="253" t="s">
        <v>335</v>
      </c>
      <c r="B16" s="265">
        <v>3</v>
      </c>
      <c r="C16" s="265" t="s">
        <v>291</v>
      </c>
      <c r="D16" s="265">
        <v>4</v>
      </c>
      <c r="E16" s="265" t="s">
        <v>291</v>
      </c>
      <c r="F16" s="265" t="s">
        <v>291</v>
      </c>
      <c r="G16" s="265" t="s">
        <v>291</v>
      </c>
      <c r="H16" s="265">
        <v>9</v>
      </c>
      <c r="I16" s="265" t="s">
        <v>291</v>
      </c>
      <c r="J16" s="265" t="s">
        <v>291</v>
      </c>
      <c r="K16" s="265" t="s">
        <v>291</v>
      </c>
      <c r="L16" s="265">
        <v>16</v>
      </c>
      <c r="M16" s="265" t="s">
        <v>291</v>
      </c>
      <c r="N16" s="265" t="s">
        <v>291</v>
      </c>
      <c r="O16" s="265" t="s">
        <v>291</v>
      </c>
      <c r="P16" s="265" t="s">
        <v>291</v>
      </c>
      <c r="Q16" s="265" t="s">
        <v>291</v>
      </c>
      <c r="R16" s="265" t="s">
        <v>291</v>
      </c>
      <c r="S16" s="308" t="s">
        <v>291</v>
      </c>
      <c r="T16" s="314" t="s">
        <v>291</v>
      </c>
      <c r="U16" s="314" t="s">
        <v>291</v>
      </c>
      <c r="V16" s="314" t="s">
        <v>291</v>
      </c>
      <c r="W16" s="314" t="s">
        <v>291</v>
      </c>
      <c r="X16" s="314" t="s">
        <v>291</v>
      </c>
      <c r="Y16" s="314" t="s">
        <v>291</v>
      </c>
      <c r="Z16" s="314" t="s">
        <v>291</v>
      </c>
      <c r="AA16" s="314" t="s">
        <v>291</v>
      </c>
      <c r="AB16" s="314" t="s">
        <v>291</v>
      </c>
      <c r="AC16" s="314" t="s">
        <v>291</v>
      </c>
      <c r="AD16" s="314" t="s">
        <v>291</v>
      </c>
      <c r="AE16" s="314" t="s">
        <v>291</v>
      </c>
      <c r="AF16" s="314" t="s">
        <v>291</v>
      </c>
      <c r="AG16" s="314" t="s">
        <v>291</v>
      </c>
      <c r="AH16" s="314" t="s">
        <v>291</v>
      </c>
      <c r="AI16" s="314" t="s">
        <v>291</v>
      </c>
      <c r="AJ16" s="314" t="s">
        <v>291</v>
      </c>
      <c r="AK16" s="314" t="s">
        <v>291</v>
      </c>
      <c r="AL16" s="354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331"/>
      <c r="BA16" s="331"/>
      <c r="BB16" s="331"/>
      <c r="BC16" s="331"/>
    </row>
    <row r="17" spans="1:55" ht="19.5" customHeight="1">
      <c r="A17" s="254" t="s">
        <v>336</v>
      </c>
      <c r="B17" s="266">
        <v>259</v>
      </c>
      <c r="C17" s="266" t="s">
        <v>291</v>
      </c>
      <c r="D17" s="266">
        <v>1</v>
      </c>
      <c r="E17" s="266" t="s">
        <v>291</v>
      </c>
      <c r="F17" s="266" t="s">
        <v>291</v>
      </c>
      <c r="G17" s="266">
        <v>4</v>
      </c>
      <c r="H17" s="266">
        <v>193</v>
      </c>
      <c r="I17" s="266" t="s">
        <v>291</v>
      </c>
      <c r="J17" s="266" t="s">
        <v>291</v>
      </c>
      <c r="K17" s="266">
        <v>34</v>
      </c>
      <c r="L17" s="266">
        <v>491</v>
      </c>
      <c r="M17" s="266">
        <v>4</v>
      </c>
      <c r="N17" s="266">
        <v>20</v>
      </c>
      <c r="O17" s="266" t="s">
        <v>291</v>
      </c>
      <c r="P17" s="266" t="s">
        <v>291</v>
      </c>
      <c r="Q17" s="266" t="s">
        <v>291</v>
      </c>
      <c r="R17" s="266" t="s">
        <v>291</v>
      </c>
      <c r="S17" s="274" t="s">
        <v>291</v>
      </c>
      <c r="T17" s="315" t="s">
        <v>291</v>
      </c>
      <c r="U17" s="315" t="s">
        <v>291</v>
      </c>
      <c r="V17" s="315" t="s">
        <v>291</v>
      </c>
      <c r="W17" s="315" t="s">
        <v>291</v>
      </c>
      <c r="X17" s="315" t="s">
        <v>291</v>
      </c>
      <c r="Y17" s="315" t="s">
        <v>291</v>
      </c>
      <c r="Z17" s="315" t="s">
        <v>291</v>
      </c>
      <c r="AA17" s="315" t="s">
        <v>291</v>
      </c>
      <c r="AB17" s="315" t="s">
        <v>291</v>
      </c>
      <c r="AC17" s="315" t="s">
        <v>291</v>
      </c>
      <c r="AD17" s="315" t="s">
        <v>291</v>
      </c>
      <c r="AE17" s="315" t="s">
        <v>291</v>
      </c>
      <c r="AF17" s="315" t="s">
        <v>291</v>
      </c>
      <c r="AG17" s="315" t="s">
        <v>291</v>
      </c>
      <c r="AH17" s="315" t="s">
        <v>291</v>
      </c>
      <c r="AI17" s="315" t="s">
        <v>291</v>
      </c>
      <c r="AJ17" s="315" t="s">
        <v>291</v>
      </c>
      <c r="AK17" s="315" t="s">
        <v>291</v>
      </c>
      <c r="AL17" s="354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331"/>
      <c r="BA17" s="331"/>
      <c r="BB17" s="331"/>
      <c r="BC17" s="331"/>
    </row>
    <row r="18" spans="1:55" ht="19.5" customHeight="1">
      <c r="A18" s="341" t="s">
        <v>196</v>
      </c>
      <c r="B18" s="274">
        <v>284</v>
      </c>
      <c r="C18" s="274">
        <v>365</v>
      </c>
      <c r="D18" s="274">
        <v>38</v>
      </c>
      <c r="E18" s="274" t="s">
        <v>291</v>
      </c>
      <c r="F18" s="274">
        <v>5</v>
      </c>
      <c r="G18" s="274">
        <v>8</v>
      </c>
      <c r="H18" s="274">
        <v>539</v>
      </c>
      <c r="I18" s="274">
        <v>1</v>
      </c>
      <c r="J18" s="274" t="s">
        <v>291</v>
      </c>
      <c r="K18" s="274">
        <v>953</v>
      </c>
      <c r="L18" s="274">
        <v>2193</v>
      </c>
      <c r="M18" s="274">
        <v>16</v>
      </c>
      <c r="N18" s="274">
        <v>11</v>
      </c>
      <c r="O18" s="274" t="s">
        <v>291</v>
      </c>
      <c r="P18" s="274" t="s">
        <v>291</v>
      </c>
      <c r="Q18" s="274" t="s">
        <v>291</v>
      </c>
      <c r="R18" s="274">
        <v>8</v>
      </c>
      <c r="S18" s="274">
        <v>196</v>
      </c>
      <c r="T18" s="274">
        <v>7</v>
      </c>
      <c r="U18" s="274" t="s">
        <v>291</v>
      </c>
      <c r="V18" s="274" t="s">
        <v>291</v>
      </c>
      <c r="W18" s="274" t="s">
        <v>291</v>
      </c>
      <c r="X18" s="274" t="s">
        <v>291</v>
      </c>
      <c r="Y18" s="274" t="s">
        <v>291</v>
      </c>
      <c r="Z18" s="274" t="s">
        <v>291</v>
      </c>
      <c r="AA18" s="274" t="s">
        <v>291</v>
      </c>
      <c r="AB18" s="274" t="s">
        <v>291</v>
      </c>
      <c r="AC18" s="274" t="s">
        <v>291</v>
      </c>
      <c r="AD18" s="274">
        <v>7</v>
      </c>
      <c r="AE18" s="274" t="s">
        <v>291</v>
      </c>
      <c r="AF18" s="274" t="s">
        <v>291</v>
      </c>
      <c r="AG18" s="274" t="s">
        <v>291</v>
      </c>
      <c r="AH18" s="274" t="s">
        <v>291</v>
      </c>
      <c r="AI18" s="274" t="s">
        <v>291</v>
      </c>
      <c r="AJ18" s="274" t="s">
        <v>291</v>
      </c>
      <c r="AK18" s="274" t="s">
        <v>291</v>
      </c>
      <c r="AL18" s="354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331"/>
      <c r="BA18" s="331"/>
      <c r="BB18" s="331"/>
      <c r="BC18" s="331"/>
    </row>
    <row r="19" spans="1:55" ht="30" customHeight="1">
      <c r="A19" s="101" t="s">
        <v>294</v>
      </c>
      <c r="B19" s="111">
        <v>26</v>
      </c>
      <c r="C19" s="111">
        <v>193</v>
      </c>
      <c r="D19" s="111">
        <v>15</v>
      </c>
      <c r="E19" s="111">
        <v>2</v>
      </c>
      <c r="F19" s="111">
        <v>2</v>
      </c>
      <c r="G19" s="111">
        <v>14</v>
      </c>
      <c r="H19" s="111">
        <v>43</v>
      </c>
      <c r="I19" s="111" t="s">
        <v>232</v>
      </c>
      <c r="J19" s="111">
        <v>46</v>
      </c>
      <c r="K19" s="111">
        <v>158</v>
      </c>
      <c r="L19" s="111">
        <v>499</v>
      </c>
      <c r="M19" s="111">
        <v>6</v>
      </c>
      <c r="N19" s="111" t="s">
        <v>232</v>
      </c>
      <c r="O19" s="111" t="s">
        <v>232</v>
      </c>
      <c r="P19" s="111" t="s">
        <v>232</v>
      </c>
      <c r="Q19" s="111" t="s">
        <v>232</v>
      </c>
      <c r="R19" s="111" t="s">
        <v>232</v>
      </c>
      <c r="S19" s="111" t="s">
        <v>232</v>
      </c>
      <c r="T19" s="111" t="s">
        <v>232</v>
      </c>
      <c r="U19" s="111">
        <v>1</v>
      </c>
      <c r="V19" s="111" t="s">
        <v>232</v>
      </c>
      <c r="W19" s="111" t="s">
        <v>232</v>
      </c>
      <c r="X19" s="111" t="s">
        <v>232</v>
      </c>
      <c r="Y19" s="111" t="s">
        <v>232</v>
      </c>
      <c r="Z19" s="111" t="s">
        <v>232</v>
      </c>
      <c r="AA19" s="111">
        <v>1</v>
      </c>
      <c r="AB19" s="111" t="s">
        <v>232</v>
      </c>
      <c r="AC19" s="111" t="s">
        <v>232</v>
      </c>
      <c r="AD19" s="111">
        <v>2</v>
      </c>
      <c r="AE19" s="111" t="s">
        <v>232</v>
      </c>
      <c r="AF19" s="111" t="s">
        <v>232</v>
      </c>
      <c r="AG19" s="111" t="s">
        <v>232</v>
      </c>
      <c r="AH19" s="111" t="s">
        <v>232</v>
      </c>
      <c r="AI19" s="111" t="s">
        <v>232</v>
      </c>
      <c r="AJ19" s="111" t="s">
        <v>232</v>
      </c>
      <c r="AK19" s="111" t="s">
        <v>232</v>
      </c>
      <c r="AL19" s="354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331"/>
      <c r="BA19" s="331"/>
      <c r="BB19" s="331"/>
      <c r="BC19" s="331"/>
    </row>
    <row r="20" spans="1:55" ht="19.5" customHeight="1">
      <c r="A20" s="102" t="s">
        <v>295</v>
      </c>
      <c r="B20" s="126">
        <v>26</v>
      </c>
      <c r="C20" s="126">
        <v>193</v>
      </c>
      <c r="D20" s="126">
        <v>15</v>
      </c>
      <c r="E20" s="126">
        <v>2</v>
      </c>
      <c r="F20" s="126">
        <v>2</v>
      </c>
      <c r="G20" s="126">
        <v>14</v>
      </c>
      <c r="H20" s="126">
        <v>43</v>
      </c>
      <c r="I20" s="126" t="s">
        <v>232</v>
      </c>
      <c r="J20" s="126">
        <v>46</v>
      </c>
      <c r="K20" s="126">
        <v>158</v>
      </c>
      <c r="L20" s="126">
        <v>499</v>
      </c>
      <c r="M20" s="126">
        <v>6</v>
      </c>
      <c r="N20" s="126" t="s">
        <v>232</v>
      </c>
      <c r="O20" s="126" t="s">
        <v>232</v>
      </c>
      <c r="P20" s="126" t="s">
        <v>232</v>
      </c>
      <c r="Q20" s="126" t="s">
        <v>232</v>
      </c>
      <c r="R20" s="126" t="s">
        <v>232</v>
      </c>
      <c r="S20" s="126" t="s">
        <v>232</v>
      </c>
      <c r="T20" s="126" t="s">
        <v>232</v>
      </c>
      <c r="U20" s="126">
        <v>1</v>
      </c>
      <c r="V20" s="126" t="s">
        <v>232</v>
      </c>
      <c r="W20" s="126" t="s">
        <v>232</v>
      </c>
      <c r="X20" s="126" t="s">
        <v>232</v>
      </c>
      <c r="Y20" s="126" t="s">
        <v>232</v>
      </c>
      <c r="Z20" s="126" t="s">
        <v>232</v>
      </c>
      <c r="AA20" s="126">
        <v>1</v>
      </c>
      <c r="AB20" s="126" t="s">
        <v>232</v>
      </c>
      <c r="AC20" s="126" t="s">
        <v>232</v>
      </c>
      <c r="AD20" s="126">
        <v>2</v>
      </c>
      <c r="AE20" s="126" t="s">
        <v>232</v>
      </c>
      <c r="AF20" s="126" t="s">
        <v>232</v>
      </c>
      <c r="AG20" s="126" t="s">
        <v>232</v>
      </c>
      <c r="AH20" s="126" t="s">
        <v>232</v>
      </c>
      <c r="AI20" s="126" t="s">
        <v>232</v>
      </c>
      <c r="AJ20" s="126" t="s">
        <v>232</v>
      </c>
      <c r="AK20" s="126" t="s">
        <v>232</v>
      </c>
      <c r="AL20" s="354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331"/>
      <c r="BA20" s="331"/>
      <c r="BB20" s="331"/>
      <c r="BC20" s="331"/>
    </row>
    <row r="21" spans="1:55" ht="19.5" customHeight="1">
      <c r="A21" s="339" t="s">
        <v>1</v>
      </c>
      <c r="B21" s="343">
        <v>9</v>
      </c>
      <c r="C21" s="343">
        <v>122</v>
      </c>
      <c r="D21" s="343">
        <v>2</v>
      </c>
      <c r="E21" s="343">
        <v>2</v>
      </c>
      <c r="F21" s="343">
        <v>2</v>
      </c>
      <c r="G21" s="343">
        <v>2</v>
      </c>
      <c r="H21" s="343">
        <v>8</v>
      </c>
      <c r="I21" s="343" t="s">
        <v>291</v>
      </c>
      <c r="J21" s="343" t="s">
        <v>291</v>
      </c>
      <c r="K21" s="343">
        <v>2</v>
      </c>
      <c r="L21" s="343">
        <v>149</v>
      </c>
      <c r="M21" s="343">
        <v>3</v>
      </c>
      <c r="N21" s="343" t="s">
        <v>291</v>
      </c>
      <c r="O21" s="343" t="s">
        <v>291</v>
      </c>
      <c r="P21" s="343" t="s">
        <v>291</v>
      </c>
      <c r="Q21" s="343" t="s">
        <v>291</v>
      </c>
      <c r="R21" s="343" t="s">
        <v>291</v>
      </c>
      <c r="S21" s="343" t="s">
        <v>291</v>
      </c>
      <c r="T21" s="343" t="s">
        <v>291</v>
      </c>
      <c r="U21" s="343">
        <v>1</v>
      </c>
      <c r="V21" s="343" t="s">
        <v>291</v>
      </c>
      <c r="W21" s="343" t="s">
        <v>291</v>
      </c>
      <c r="X21" s="343" t="s">
        <v>291</v>
      </c>
      <c r="Y21" s="343" t="s">
        <v>291</v>
      </c>
      <c r="Z21" s="343" t="s">
        <v>291</v>
      </c>
      <c r="AA21" s="343" t="s">
        <v>291</v>
      </c>
      <c r="AB21" s="343" t="s">
        <v>291</v>
      </c>
      <c r="AC21" s="343" t="s">
        <v>291</v>
      </c>
      <c r="AD21" s="343">
        <v>1</v>
      </c>
      <c r="AE21" s="343" t="s">
        <v>291</v>
      </c>
      <c r="AF21" s="343" t="s">
        <v>291</v>
      </c>
      <c r="AG21" s="343" t="s">
        <v>291</v>
      </c>
      <c r="AH21" s="343" t="s">
        <v>291</v>
      </c>
      <c r="AI21" s="343" t="s">
        <v>291</v>
      </c>
      <c r="AJ21" s="343" t="s">
        <v>291</v>
      </c>
      <c r="AK21" s="343" t="s">
        <v>291</v>
      </c>
      <c r="AL21" s="354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331"/>
      <c r="BA21" s="331"/>
      <c r="BB21" s="331"/>
      <c r="BC21" s="331"/>
    </row>
    <row r="22" spans="1:55" ht="19.5" customHeight="1">
      <c r="A22" s="340" t="s">
        <v>337</v>
      </c>
      <c r="B22" s="269">
        <v>8</v>
      </c>
      <c r="C22" s="269">
        <v>47</v>
      </c>
      <c r="D22" s="269" t="s">
        <v>291</v>
      </c>
      <c r="E22" s="269" t="s">
        <v>291</v>
      </c>
      <c r="F22" s="269" t="s">
        <v>291</v>
      </c>
      <c r="G22" s="269">
        <v>3</v>
      </c>
      <c r="H22" s="269" t="s">
        <v>291</v>
      </c>
      <c r="I22" s="269" t="s">
        <v>291</v>
      </c>
      <c r="J22" s="269">
        <v>46</v>
      </c>
      <c r="K22" s="269">
        <v>129</v>
      </c>
      <c r="L22" s="269">
        <v>233</v>
      </c>
      <c r="M22" s="269" t="s">
        <v>291</v>
      </c>
      <c r="N22" s="269" t="s">
        <v>291</v>
      </c>
      <c r="O22" s="269" t="s">
        <v>291</v>
      </c>
      <c r="P22" s="269" t="s">
        <v>291</v>
      </c>
      <c r="Q22" s="269" t="s">
        <v>291</v>
      </c>
      <c r="R22" s="269" t="s">
        <v>291</v>
      </c>
      <c r="S22" s="268" t="s">
        <v>291</v>
      </c>
      <c r="T22" s="313" t="s">
        <v>291</v>
      </c>
      <c r="U22" s="313" t="s">
        <v>291</v>
      </c>
      <c r="V22" s="313" t="s">
        <v>291</v>
      </c>
      <c r="W22" s="313" t="s">
        <v>291</v>
      </c>
      <c r="X22" s="313" t="s">
        <v>291</v>
      </c>
      <c r="Y22" s="313" t="s">
        <v>291</v>
      </c>
      <c r="Z22" s="313" t="s">
        <v>291</v>
      </c>
      <c r="AA22" s="313">
        <v>1</v>
      </c>
      <c r="AB22" s="313" t="s">
        <v>291</v>
      </c>
      <c r="AC22" s="313" t="s">
        <v>291</v>
      </c>
      <c r="AD22" s="313">
        <v>1</v>
      </c>
      <c r="AE22" s="313" t="s">
        <v>291</v>
      </c>
      <c r="AF22" s="313" t="s">
        <v>291</v>
      </c>
      <c r="AG22" s="313" t="s">
        <v>291</v>
      </c>
      <c r="AH22" s="313" t="s">
        <v>291</v>
      </c>
      <c r="AI22" s="313" t="s">
        <v>291</v>
      </c>
      <c r="AJ22" s="313" t="s">
        <v>291</v>
      </c>
      <c r="AK22" s="313" t="s">
        <v>291</v>
      </c>
      <c r="AL22" s="354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331"/>
      <c r="BA22" s="331"/>
      <c r="BB22" s="331"/>
      <c r="BC22" s="331"/>
    </row>
    <row r="23" spans="1:55" ht="19.5" customHeight="1">
      <c r="A23" s="253" t="s">
        <v>148</v>
      </c>
      <c r="B23" s="265" t="s">
        <v>291</v>
      </c>
      <c r="C23" s="265" t="s">
        <v>291</v>
      </c>
      <c r="D23" s="265" t="s">
        <v>291</v>
      </c>
      <c r="E23" s="265" t="s">
        <v>291</v>
      </c>
      <c r="F23" s="265" t="s">
        <v>291</v>
      </c>
      <c r="G23" s="265">
        <v>6</v>
      </c>
      <c r="H23" s="265">
        <v>5</v>
      </c>
      <c r="I23" s="265" t="s">
        <v>291</v>
      </c>
      <c r="J23" s="265" t="s">
        <v>291</v>
      </c>
      <c r="K23" s="265">
        <v>3</v>
      </c>
      <c r="L23" s="265">
        <v>14</v>
      </c>
      <c r="M23" s="265">
        <v>1</v>
      </c>
      <c r="N23" s="265" t="s">
        <v>291</v>
      </c>
      <c r="O23" s="265" t="s">
        <v>291</v>
      </c>
      <c r="P23" s="265" t="s">
        <v>291</v>
      </c>
      <c r="Q23" s="265" t="s">
        <v>291</v>
      </c>
      <c r="R23" s="265" t="s">
        <v>291</v>
      </c>
      <c r="S23" s="308" t="s">
        <v>291</v>
      </c>
      <c r="T23" s="314" t="s">
        <v>291</v>
      </c>
      <c r="U23" s="314" t="s">
        <v>291</v>
      </c>
      <c r="V23" s="314" t="s">
        <v>291</v>
      </c>
      <c r="W23" s="314" t="s">
        <v>291</v>
      </c>
      <c r="X23" s="314" t="s">
        <v>291</v>
      </c>
      <c r="Y23" s="314" t="s">
        <v>291</v>
      </c>
      <c r="Z23" s="314" t="s">
        <v>291</v>
      </c>
      <c r="AA23" s="314" t="s">
        <v>291</v>
      </c>
      <c r="AB23" s="314" t="s">
        <v>291</v>
      </c>
      <c r="AC23" s="314" t="s">
        <v>291</v>
      </c>
      <c r="AD23" s="314" t="s">
        <v>291</v>
      </c>
      <c r="AE23" s="314" t="s">
        <v>291</v>
      </c>
      <c r="AF23" s="314" t="s">
        <v>291</v>
      </c>
      <c r="AG23" s="314" t="s">
        <v>291</v>
      </c>
      <c r="AH23" s="314" t="s">
        <v>291</v>
      </c>
      <c r="AI23" s="314" t="s">
        <v>291</v>
      </c>
      <c r="AJ23" s="314" t="s">
        <v>291</v>
      </c>
      <c r="AK23" s="314" t="s">
        <v>291</v>
      </c>
      <c r="AL23" s="354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331"/>
      <c r="BA23" s="331"/>
      <c r="BB23" s="331"/>
      <c r="BC23" s="331"/>
    </row>
    <row r="24" spans="1:55" ht="19.5" customHeight="1">
      <c r="A24" s="253" t="s">
        <v>338</v>
      </c>
      <c r="B24" s="265" t="s">
        <v>291</v>
      </c>
      <c r="C24" s="265">
        <v>8</v>
      </c>
      <c r="D24" s="265" t="s">
        <v>291</v>
      </c>
      <c r="E24" s="265" t="s">
        <v>291</v>
      </c>
      <c r="F24" s="265" t="s">
        <v>291</v>
      </c>
      <c r="G24" s="265" t="s">
        <v>291</v>
      </c>
      <c r="H24" s="265">
        <v>27</v>
      </c>
      <c r="I24" s="265" t="s">
        <v>291</v>
      </c>
      <c r="J24" s="265" t="s">
        <v>291</v>
      </c>
      <c r="K24" s="265" t="s">
        <v>291</v>
      </c>
      <c r="L24" s="265">
        <v>35</v>
      </c>
      <c r="M24" s="265" t="s">
        <v>291</v>
      </c>
      <c r="N24" s="265" t="s">
        <v>291</v>
      </c>
      <c r="O24" s="265" t="s">
        <v>291</v>
      </c>
      <c r="P24" s="265" t="s">
        <v>291</v>
      </c>
      <c r="Q24" s="265" t="s">
        <v>291</v>
      </c>
      <c r="R24" s="265" t="s">
        <v>291</v>
      </c>
      <c r="S24" s="308" t="s">
        <v>291</v>
      </c>
      <c r="T24" s="314" t="s">
        <v>291</v>
      </c>
      <c r="U24" s="314" t="s">
        <v>291</v>
      </c>
      <c r="V24" s="314" t="s">
        <v>291</v>
      </c>
      <c r="W24" s="314" t="s">
        <v>291</v>
      </c>
      <c r="X24" s="314" t="s">
        <v>291</v>
      </c>
      <c r="Y24" s="314" t="s">
        <v>291</v>
      </c>
      <c r="Z24" s="314" t="s">
        <v>291</v>
      </c>
      <c r="AA24" s="314" t="s">
        <v>291</v>
      </c>
      <c r="AB24" s="314" t="s">
        <v>291</v>
      </c>
      <c r="AC24" s="314" t="s">
        <v>291</v>
      </c>
      <c r="AD24" s="314" t="s">
        <v>291</v>
      </c>
      <c r="AE24" s="314" t="s">
        <v>291</v>
      </c>
      <c r="AF24" s="314" t="s">
        <v>291</v>
      </c>
      <c r="AG24" s="314" t="s">
        <v>291</v>
      </c>
      <c r="AH24" s="314" t="s">
        <v>291</v>
      </c>
      <c r="AI24" s="314" t="s">
        <v>291</v>
      </c>
      <c r="AJ24" s="314" t="s">
        <v>291</v>
      </c>
      <c r="AK24" s="314" t="s">
        <v>291</v>
      </c>
      <c r="AL24" s="354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331"/>
      <c r="BA24" s="331"/>
      <c r="BB24" s="331"/>
      <c r="BC24" s="331"/>
    </row>
    <row r="25" spans="1:55" ht="19.5" customHeight="1">
      <c r="A25" s="254" t="s">
        <v>170</v>
      </c>
      <c r="B25" s="266">
        <v>9</v>
      </c>
      <c r="C25" s="266">
        <v>16</v>
      </c>
      <c r="D25" s="266">
        <v>13</v>
      </c>
      <c r="E25" s="266" t="s">
        <v>291</v>
      </c>
      <c r="F25" s="266" t="s">
        <v>291</v>
      </c>
      <c r="G25" s="266">
        <v>3</v>
      </c>
      <c r="H25" s="266">
        <v>3</v>
      </c>
      <c r="I25" s="266" t="s">
        <v>291</v>
      </c>
      <c r="J25" s="266" t="s">
        <v>291</v>
      </c>
      <c r="K25" s="266">
        <v>24</v>
      </c>
      <c r="L25" s="266">
        <v>68</v>
      </c>
      <c r="M25" s="266">
        <v>2</v>
      </c>
      <c r="N25" s="266" t="s">
        <v>291</v>
      </c>
      <c r="O25" s="266" t="s">
        <v>291</v>
      </c>
      <c r="P25" s="266" t="s">
        <v>291</v>
      </c>
      <c r="Q25" s="266" t="s">
        <v>291</v>
      </c>
      <c r="R25" s="266" t="s">
        <v>291</v>
      </c>
      <c r="S25" s="274" t="s">
        <v>291</v>
      </c>
      <c r="T25" s="315" t="s">
        <v>291</v>
      </c>
      <c r="U25" s="315" t="s">
        <v>291</v>
      </c>
      <c r="V25" s="315" t="s">
        <v>291</v>
      </c>
      <c r="W25" s="315" t="s">
        <v>291</v>
      </c>
      <c r="X25" s="315" t="s">
        <v>291</v>
      </c>
      <c r="Y25" s="315" t="s">
        <v>291</v>
      </c>
      <c r="Z25" s="315" t="s">
        <v>291</v>
      </c>
      <c r="AA25" s="315" t="s">
        <v>291</v>
      </c>
      <c r="AB25" s="315" t="s">
        <v>291</v>
      </c>
      <c r="AC25" s="315" t="s">
        <v>291</v>
      </c>
      <c r="AD25" s="315" t="s">
        <v>291</v>
      </c>
      <c r="AE25" s="315" t="s">
        <v>291</v>
      </c>
      <c r="AF25" s="315" t="s">
        <v>291</v>
      </c>
      <c r="AG25" s="315" t="s">
        <v>291</v>
      </c>
      <c r="AH25" s="315" t="s">
        <v>291</v>
      </c>
      <c r="AI25" s="315" t="s">
        <v>291</v>
      </c>
      <c r="AJ25" s="315" t="s">
        <v>291</v>
      </c>
      <c r="AK25" s="315" t="s">
        <v>291</v>
      </c>
      <c r="AL25" s="354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331"/>
      <c r="BA25" s="331"/>
      <c r="BB25" s="331"/>
      <c r="BC25" s="331"/>
    </row>
    <row r="26" spans="1:55" ht="30" customHeight="1">
      <c r="A26" s="342" t="s">
        <v>296</v>
      </c>
      <c r="B26" s="267">
        <f t="shared" ref="B26:AK26" si="4">B27</f>
        <v>180</v>
      </c>
      <c r="C26" s="267">
        <f t="shared" si="4"/>
        <v>64</v>
      </c>
      <c r="D26" s="267">
        <f t="shared" si="4"/>
        <v>63</v>
      </c>
      <c r="E26" s="267">
        <f t="shared" si="4"/>
        <v>2</v>
      </c>
      <c r="F26" s="267" t="str">
        <f t="shared" si="4"/>
        <v>-</v>
      </c>
      <c r="G26" s="267">
        <f t="shared" si="4"/>
        <v>1</v>
      </c>
      <c r="H26" s="267">
        <f t="shared" si="4"/>
        <v>3</v>
      </c>
      <c r="I26" s="267">
        <f t="shared" si="4"/>
        <v>1</v>
      </c>
      <c r="J26" s="267">
        <f t="shared" si="4"/>
        <v>42</v>
      </c>
      <c r="K26" s="267">
        <f t="shared" si="4"/>
        <v>126</v>
      </c>
      <c r="L26" s="267">
        <f t="shared" si="4"/>
        <v>482</v>
      </c>
      <c r="M26" s="267">
        <f t="shared" si="4"/>
        <v>3</v>
      </c>
      <c r="N26" s="267">
        <f t="shared" si="4"/>
        <v>10</v>
      </c>
      <c r="O26" s="267" t="str">
        <f t="shared" si="4"/>
        <v>-</v>
      </c>
      <c r="P26" s="267" t="str">
        <f t="shared" si="4"/>
        <v>-</v>
      </c>
      <c r="Q26" s="267" t="str">
        <f t="shared" si="4"/>
        <v>-</v>
      </c>
      <c r="R26" s="267" t="str">
        <f t="shared" si="4"/>
        <v>-</v>
      </c>
      <c r="S26" s="267">
        <f t="shared" si="4"/>
        <v>1</v>
      </c>
      <c r="T26" s="267" t="str">
        <f t="shared" si="4"/>
        <v>-</v>
      </c>
      <c r="U26" s="267" t="str">
        <f t="shared" si="4"/>
        <v>-</v>
      </c>
      <c r="V26" s="267" t="str">
        <f t="shared" si="4"/>
        <v>-</v>
      </c>
      <c r="W26" s="267" t="str">
        <f t="shared" si="4"/>
        <v>-</v>
      </c>
      <c r="X26" s="267" t="str">
        <f t="shared" si="4"/>
        <v>-</v>
      </c>
      <c r="Y26" s="267" t="str">
        <f t="shared" si="4"/>
        <v>-</v>
      </c>
      <c r="Z26" s="267" t="str">
        <f t="shared" si="4"/>
        <v>-</v>
      </c>
      <c r="AA26" s="267" t="str">
        <f t="shared" si="4"/>
        <v>-</v>
      </c>
      <c r="AB26" s="267" t="str">
        <f t="shared" si="4"/>
        <v>-</v>
      </c>
      <c r="AC26" s="267">
        <f t="shared" si="4"/>
        <v>51</v>
      </c>
      <c r="AD26" s="267">
        <f t="shared" si="4"/>
        <v>51</v>
      </c>
      <c r="AE26" s="267" t="str">
        <f t="shared" si="4"/>
        <v>-</v>
      </c>
      <c r="AF26" s="267" t="str">
        <f t="shared" si="4"/>
        <v>-</v>
      </c>
      <c r="AG26" s="267" t="str">
        <f t="shared" si="4"/>
        <v>-</v>
      </c>
      <c r="AH26" s="267" t="str">
        <f t="shared" si="4"/>
        <v>-</v>
      </c>
      <c r="AI26" s="267" t="str">
        <f t="shared" si="4"/>
        <v>-</v>
      </c>
      <c r="AJ26" s="267" t="str">
        <f t="shared" si="4"/>
        <v>-</v>
      </c>
      <c r="AK26" s="267" t="str">
        <f t="shared" si="4"/>
        <v>-</v>
      </c>
      <c r="AL26" s="354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331"/>
      <c r="BA26" s="331"/>
      <c r="BB26" s="331"/>
      <c r="BC26" s="331"/>
    </row>
    <row r="27" spans="1:55" ht="19.5" customHeight="1">
      <c r="A27" s="102" t="s">
        <v>215</v>
      </c>
      <c r="B27" s="126">
        <v>180</v>
      </c>
      <c r="C27" s="126">
        <v>64</v>
      </c>
      <c r="D27" s="126">
        <v>63</v>
      </c>
      <c r="E27" s="126">
        <v>2</v>
      </c>
      <c r="F27" s="126" t="s">
        <v>232</v>
      </c>
      <c r="G27" s="126">
        <v>1</v>
      </c>
      <c r="H27" s="126">
        <v>3</v>
      </c>
      <c r="I27" s="126">
        <v>1</v>
      </c>
      <c r="J27" s="126">
        <v>42</v>
      </c>
      <c r="K27" s="126">
        <v>126</v>
      </c>
      <c r="L27" s="126">
        <v>482</v>
      </c>
      <c r="M27" s="126">
        <v>3</v>
      </c>
      <c r="N27" s="126">
        <v>10</v>
      </c>
      <c r="O27" s="126" t="s">
        <v>232</v>
      </c>
      <c r="P27" s="126" t="s">
        <v>232</v>
      </c>
      <c r="Q27" s="126" t="s">
        <v>232</v>
      </c>
      <c r="R27" s="126" t="s">
        <v>232</v>
      </c>
      <c r="S27" s="126">
        <v>1</v>
      </c>
      <c r="T27" s="126" t="s">
        <v>232</v>
      </c>
      <c r="U27" s="126" t="s">
        <v>232</v>
      </c>
      <c r="V27" s="126" t="s">
        <v>232</v>
      </c>
      <c r="W27" s="126" t="s">
        <v>232</v>
      </c>
      <c r="X27" s="126" t="s">
        <v>232</v>
      </c>
      <c r="Y27" s="126" t="s">
        <v>232</v>
      </c>
      <c r="Z27" s="126" t="s">
        <v>232</v>
      </c>
      <c r="AA27" s="126" t="s">
        <v>232</v>
      </c>
      <c r="AB27" s="126" t="s">
        <v>232</v>
      </c>
      <c r="AC27" s="126">
        <v>51</v>
      </c>
      <c r="AD27" s="126">
        <v>51</v>
      </c>
      <c r="AE27" s="126" t="s">
        <v>232</v>
      </c>
      <c r="AF27" s="126" t="s">
        <v>232</v>
      </c>
      <c r="AG27" s="126" t="s">
        <v>232</v>
      </c>
      <c r="AH27" s="126" t="s">
        <v>232</v>
      </c>
      <c r="AI27" s="126" t="s">
        <v>232</v>
      </c>
      <c r="AJ27" s="126" t="s">
        <v>232</v>
      </c>
      <c r="AK27" s="126" t="s">
        <v>232</v>
      </c>
      <c r="AL27" s="354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331"/>
      <c r="BA27" s="331"/>
      <c r="BB27" s="331"/>
      <c r="BC27" s="331"/>
    </row>
    <row r="28" spans="1:55" ht="19.5" customHeight="1">
      <c r="A28" s="339" t="s">
        <v>1</v>
      </c>
      <c r="B28" s="343">
        <v>1</v>
      </c>
      <c r="C28" s="343">
        <v>1</v>
      </c>
      <c r="D28" s="343">
        <v>2</v>
      </c>
      <c r="E28" s="343">
        <v>2</v>
      </c>
      <c r="F28" s="343" t="s">
        <v>291</v>
      </c>
      <c r="G28" s="343">
        <v>1</v>
      </c>
      <c r="H28" s="343">
        <v>2</v>
      </c>
      <c r="I28" s="343" t="s">
        <v>291</v>
      </c>
      <c r="J28" s="343">
        <v>2</v>
      </c>
      <c r="K28" s="343">
        <v>17</v>
      </c>
      <c r="L28" s="343">
        <v>28</v>
      </c>
      <c r="M28" s="343">
        <v>2</v>
      </c>
      <c r="N28" s="343">
        <v>1</v>
      </c>
      <c r="O28" s="343" t="s">
        <v>232</v>
      </c>
      <c r="P28" s="343" t="s">
        <v>232</v>
      </c>
      <c r="Q28" s="343" t="s">
        <v>232</v>
      </c>
      <c r="R28" s="343" t="s">
        <v>232</v>
      </c>
      <c r="S28" s="343">
        <v>1</v>
      </c>
      <c r="T28" s="343" t="s">
        <v>232</v>
      </c>
      <c r="U28" s="343" t="s">
        <v>232</v>
      </c>
      <c r="V28" s="343" t="s">
        <v>232</v>
      </c>
      <c r="W28" s="343" t="s">
        <v>232</v>
      </c>
      <c r="X28" s="343" t="s">
        <v>232</v>
      </c>
      <c r="Y28" s="343" t="s">
        <v>232</v>
      </c>
      <c r="Z28" s="343" t="s">
        <v>232</v>
      </c>
      <c r="AA28" s="343" t="s">
        <v>232</v>
      </c>
      <c r="AB28" s="343" t="s">
        <v>232</v>
      </c>
      <c r="AC28" s="343" t="s">
        <v>232</v>
      </c>
      <c r="AD28" s="343">
        <v>0</v>
      </c>
      <c r="AE28" s="343" t="s">
        <v>291</v>
      </c>
      <c r="AF28" s="343" t="s">
        <v>291</v>
      </c>
      <c r="AG28" s="343" t="s">
        <v>291</v>
      </c>
      <c r="AH28" s="343" t="s">
        <v>291</v>
      </c>
      <c r="AI28" s="343" t="s">
        <v>291</v>
      </c>
      <c r="AJ28" s="343" t="s">
        <v>291</v>
      </c>
      <c r="AK28" s="343" t="s">
        <v>291</v>
      </c>
      <c r="AL28" s="354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331"/>
      <c r="BA28" s="331"/>
      <c r="BB28" s="331"/>
      <c r="BC28" s="331"/>
    </row>
    <row r="29" spans="1:55" ht="19.5" customHeight="1">
      <c r="A29" s="340" t="s">
        <v>339</v>
      </c>
      <c r="B29" s="269" t="s">
        <v>232</v>
      </c>
      <c r="C29" s="269" t="s">
        <v>232</v>
      </c>
      <c r="D29" s="269" t="s">
        <v>232</v>
      </c>
      <c r="E29" s="269" t="s">
        <v>232</v>
      </c>
      <c r="F29" s="269" t="s">
        <v>232</v>
      </c>
      <c r="G29" s="269" t="s">
        <v>232</v>
      </c>
      <c r="H29" s="269" t="s">
        <v>232</v>
      </c>
      <c r="I29" s="269" t="s">
        <v>232</v>
      </c>
      <c r="J29" s="269">
        <v>40</v>
      </c>
      <c r="K29" s="269" t="s">
        <v>232</v>
      </c>
      <c r="L29" s="269">
        <v>40</v>
      </c>
      <c r="M29" s="269" t="s">
        <v>232</v>
      </c>
      <c r="N29" s="269" t="s">
        <v>232</v>
      </c>
      <c r="O29" s="269" t="s">
        <v>232</v>
      </c>
      <c r="P29" s="269" t="s">
        <v>232</v>
      </c>
      <c r="Q29" s="269" t="s">
        <v>232</v>
      </c>
      <c r="R29" s="269" t="s">
        <v>291</v>
      </c>
      <c r="S29" s="268" t="s">
        <v>291</v>
      </c>
      <c r="T29" s="313" t="s">
        <v>232</v>
      </c>
      <c r="U29" s="313" t="s">
        <v>232</v>
      </c>
      <c r="V29" s="313" t="s">
        <v>232</v>
      </c>
      <c r="W29" s="313" t="s">
        <v>232</v>
      </c>
      <c r="X29" s="313" t="s">
        <v>232</v>
      </c>
      <c r="Y29" s="313" t="s">
        <v>232</v>
      </c>
      <c r="Z29" s="313" t="s">
        <v>232</v>
      </c>
      <c r="AA29" s="313" t="s">
        <v>232</v>
      </c>
      <c r="AB29" s="313" t="s">
        <v>232</v>
      </c>
      <c r="AC29" s="313" t="s">
        <v>232</v>
      </c>
      <c r="AD29" s="313">
        <v>0</v>
      </c>
      <c r="AE29" s="313" t="s">
        <v>232</v>
      </c>
      <c r="AF29" s="313" t="s">
        <v>232</v>
      </c>
      <c r="AG29" s="313" t="s">
        <v>232</v>
      </c>
      <c r="AH29" s="313" t="s">
        <v>232</v>
      </c>
      <c r="AI29" s="313" t="s">
        <v>232</v>
      </c>
      <c r="AJ29" s="313" t="s">
        <v>291</v>
      </c>
      <c r="AK29" s="313" t="s">
        <v>291</v>
      </c>
      <c r="AL29" s="354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331"/>
      <c r="BA29" s="331"/>
      <c r="BB29" s="331"/>
      <c r="BC29" s="331"/>
    </row>
    <row r="30" spans="1:55" ht="19.5" customHeight="1">
      <c r="A30" s="253" t="s">
        <v>340</v>
      </c>
      <c r="B30" s="265">
        <v>12</v>
      </c>
      <c r="C30" s="265">
        <v>38</v>
      </c>
      <c r="D30" s="265" t="s">
        <v>232</v>
      </c>
      <c r="E30" s="265" t="s">
        <v>232</v>
      </c>
      <c r="F30" s="265" t="s">
        <v>232</v>
      </c>
      <c r="G30" s="265" t="s">
        <v>232</v>
      </c>
      <c r="H30" s="265" t="s">
        <v>232</v>
      </c>
      <c r="I30" s="265" t="s">
        <v>232</v>
      </c>
      <c r="J30" s="265" t="s">
        <v>232</v>
      </c>
      <c r="K30" s="265">
        <v>96</v>
      </c>
      <c r="L30" s="265">
        <v>146</v>
      </c>
      <c r="M30" s="265" t="s">
        <v>232</v>
      </c>
      <c r="N30" s="265">
        <v>9</v>
      </c>
      <c r="O30" s="265" t="s">
        <v>232</v>
      </c>
      <c r="P30" s="265" t="s">
        <v>232</v>
      </c>
      <c r="Q30" s="265" t="s">
        <v>232</v>
      </c>
      <c r="R30" s="265" t="s">
        <v>291</v>
      </c>
      <c r="S30" s="308" t="s">
        <v>291</v>
      </c>
      <c r="T30" s="314" t="s">
        <v>232</v>
      </c>
      <c r="U30" s="314" t="s">
        <v>232</v>
      </c>
      <c r="V30" s="314" t="s">
        <v>232</v>
      </c>
      <c r="W30" s="314" t="s">
        <v>232</v>
      </c>
      <c r="X30" s="314" t="s">
        <v>232</v>
      </c>
      <c r="Y30" s="314" t="s">
        <v>232</v>
      </c>
      <c r="Z30" s="314" t="s">
        <v>232</v>
      </c>
      <c r="AA30" s="314" t="s">
        <v>232</v>
      </c>
      <c r="AB30" s="314" t="s">
        <v>232</v>
      </c>
      <c r="AC30" s="314" t="s">
        <v>232</v>
      </c>
      <c r="AD30" s="314">
        <v>0</v>
      </c>
      <c r="AE30" s="314" t="s">
        <v>232</v>
      </c>
      <c r="AF30" s="314" t="s">
        <v>232</v>
      </c>
      <c r="AG30" s="314" t="s">
        <v>232</v>
      </c>
      <c r="AH30" s="314" t="s">
        <v>232</v>
      </c>
      <c r="AI30" s="314" t="s">
        <v>232</v>
      </c>
      <c r="AJ30" s="314" t="s">
        <v>291</v>
      </c>
      <c r="AK30" s="314" t="s">
        <v>291</v>
      </c>
      <c r="AL30" s="355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</row>
    <row r="31" spans="1:55" ht="19.5" customHeight="1">
      <c r="A31" s="253" t="s">
        <v>201</v>
      </c>
      <c r="B31" s="265">
        <v>167</v>
      </c>
      <c r="C31" s="265">
        <v>25</v>
      </c>
      <c r="D31" s="265">
        <v>61</v>
      </c>
      <c r="E31" s="265" t="s">
        <v>232</v>
      </c>
      <c r="F31" s="265" t="s">
        <v>232</v>
      </c>
      <c r="G31" s="265" t="s">
        <v>232</v>
      </c>
      <c r="H31" s="265">
        <v>1</v>
      </c>
      <c r="I31" s="265" t="s">
        <v>232</v>
      </c>
      <c r="J31" s="265" t="s">
        <v>232</v>
      </c>
      <c r="K31" s="265">
        <v>2</v>
      </c>
      <c r="L31" s="265">
        <v>256</v>
      </c>
      <c r="M31" s="265" t="s">
        <v>232</v>
      </c>
      <c r="N31" s="265" t="s">
        <v>232</v>
      </c>
      <c r="O31" s="265" t="s">
        <v>232</v>
      </c>
      <c r="P31" s="265" t="s">
        <v>232</v>
      </c>
      <c r="Q31" s="265" t="s">
        <v>232</v>
      </c>
      <c r="R31" s="265" t="s">
        <v>291</v>
      </c>
      <c r="S31" s="308" t="s">
        <v>291</v>
      </c>
      <c r="T31" s="314" t="s">
        <v>232</v>
      </c>
      <c r="U31" s="314" t="s">
        <v>232</v>
      </c>
      <c r="V31" s="314" t="s">
        <v>232</v>
      </c>
      <c r="W31" s="314" t="s">
        <v>232</v>
      </c>
      <c r="X31" s="314" t="s">
        <v>232</v>
      </c>
      <c r="Y31" s="314" t="s">
        <v>232</v>
      </c>
      <c r="Z31" s="314" t="s">
        <v>232</v>
      </c>
      <c r="AA31" s="314" t="s">
        <v>232</v>
      </c>
      <c r="AB31" s="314" t="s">
        <v>232</v>
      </c>
      <c r="AC31" s="314" t="s">
        <v>232</v>
      </c>
      <c r="AD31" s="314">
        <v>0</v>
      </c>
      <c r="AE31" s="314" t="s">
        <v>232</v>
      </c>
      <c r="AF31" s="314" t="s">
        <v>232</v>
      </c>
      <c r="AG31" s="314" t="s">
        <v>232</v>
      </c>
      <c r="AH31" s="314" t="s">
        <v>232</v>
      </c>
      <c r="AI31" s="314" t="s">
        <v>232</v>
      </c>
      <c r="AJ31" s="314" t="s">
        <v>291</v>
      </c>
      <c r="AK31" s="314" t="s">
        <v>291</v>
      </c>
      <c r="AL31" s="355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</row>
    <row r="32" spans="1:55" ht="19.5" customHeight="1">
      <c r="A32" s="253" t="s">
        <v>163</v>
      </c>
      <c r="B32" s="265" t="s">
        <v>232</v>
      </c>
      <c r="C32" s="265" t="s">
        <v>232</v>
      </c>
      <c r="D32" s="265" t="s">
        <v>232</v>
      </c>
      <c r="E32" s="265" t="s">
        <v>232</v>
      </c>
      <c r="F32" s="265" t="s">
        <v>232</v>
      </c>
      <c r="G32" s="265" t="s">
        <v>232</v>
      </c>
      <c r="H32" s="265" t="s">
        <v>232</v>
      </c>
      <c r="I32" s="265" t="s">
        <v>232</v>
      </c>
      <c r="J32" s="265" t="s">
        <v>232</v>
      </c>
      <c r="K32" s="265">
        <v>4</v>
      </c>
      <c r="L32" s="265">
        <v>4</v>
      </c>
      <c r="M32" s="265" t="s">
        <v>232</v>
      </c>
      <c r="N32" s="265" t="s">
        <v>232</v>
      </c>
      <c r="O32" s="265" t="s">
        <v>232</v>
      </c>
      <c r="P32" s="265" t="s">
        <v>232</v>
      </c>
      <c r="Q32" s="265" t="s">
        <v>232</v>
      </c>
      <c r="R32" s="265" t="s">
        <v>291</v>
      </c>
      <c r="S32" s="308" t="s">
        <v>291</v>
      </c>
      <c r="T32" s="314" t="s">
        <v>232</v>
      </c>
      <c r="U32" s="314" t="s">
        <v>232</v>
      </c>
      <c r="V32" s="314" t="s">
        <v>232</v>
      </c>
      <c r="W32" s="314" t="s">
        <v>232</v>
      </c>
      <c r="X32" s="314" t="s">
        <v>232</v>
      </c>
      <c r="Y32" s="314" t="s">
        <v>232</v>
      </c>
      <c r="Z32" s="314" t="s">
        <v>232</v>
      </c>
      <c r="AA32" s="314" t="s">
        <v>232</v>
      </c>
      <c r="AB32" s="314" t="s">
        <v>232</v>
      </c>
      <c r="AC32" s="314">
        <v>51</v>
      </c>
      <c r="AD32" s="314">
        <v>51</v>
      </c>
      <c r="AE32" s="314" t="s">
        <v>232</v>
      </c>
      <c r="AF32" s="314" t="s">
        <v>232</v>
      </c>
      <c r="AG32" s="314" t="s">
        <v>232</v>
      </c>
      <c r="AH32" s="314" t="s">
        <v>232</v>
      </c>
      <c r="AI32" s="314" t="s">
        <v>232</v>
      </c>
      <c r="AJ32" s="314" t="s">
        <v>291</v>
      </c>
      <c r="AK32" s="314" t="s">
        <v>291</v>
      </c>
      <c r="AL32" s="355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</row>
    <row r="33" spans="1:55" ht="19.5" customHeight="1">
      <c r="A33" s="254" t="s">
        <v>271</v>
      </c>
      <c r="B33" s="266" t="s">
        <v>232</v>
      </c>
      <c r="C33" s="266" t="s">
        <v>232</v>
      </c>
      <c r="D33" s="266" t="s">
        <v>232</v>
      </c>
      <c r="E33" s="266" t="s">
        <v>232</v>
      </c>
      <c r="F33" s="266" t="s">
        <v>232</v>
      </c>
      <c r="G33" s="266" t="s">
        <v>232</v>
      </c>
      <c r="H33" s="266" t="s">
        <v>232</v>
      </c>
      <c r="I33" s="266">
        <v>1</v>
      </c>
      <c r="J33" s="266" t="s">
        <v>232</v>
      </c>
      <c r="K33" s="266">
        <v>7</v>
      </c>
      <c r="L33" s="266">
        <v>8</v>
      </c>
      <c r="M33" s="266">
        <v>1</v>
      </c>
      <c r="N33" s="266" t="s">
        <v>232</v>
      </c>
      <c r="O33" s="266" t="s">
        <v>232</v>
      </c>
      <c r="P33" s="266" t="s">
        <v>232</v>
      </c>
      <c r="Q33" s="266" t="s">
        <v>232</v>
      </c>
      <c r="R33" s="266" t="s">
        <v>291</v>
      </c>
      <c r="S33" s="274" t="s">
        <v>291</v>
      </c>
      <c r="T33" s="315" t="s">
        <v>232</v>
      </c>
      <c r="U33" s="315" t="s">
        <v>232</v>
      </c>
      <c r="V33" s="315" t="s">
        <v>232</v>
      </c>
      <c r="W33" s="315" t="s">
        <v>232</v>
      </c>
      <c r="X33" s="315" t="s">
        <v>232</v>
      </c>
      <c r="Y33" s="315" t="s">
        <v>232</v>
      </c>
      <c r="Z33" s="315" t="s">
        <v>232</v>
      </c>
      <c r="AA33" s="315" t="s">
        <v>232</v>
      </c>
      <c r="AB33" s="315" t="s">
        <v>232</v>
      </c>
      <c r="AC33" s="315" t="s">
        <v>232</v>
      </c>
      <c r="AD33" s="315">
        <v>0</v>
      </c>
      <c r="AE33" s="315" t="s">
        <v>232</v>
      </c>
      <c r="AF33" s="315" t="s">
        <v>232</v>
      </c>
      <c r="AG33" s="315" t="s">
        <v>232</v>
      </c>
      <c r="AH33" s="315" t="s">
        <v>232</v>
      </c>
      <c r="AI33" s="315" t="s">
        <v>232</v>
      </c>
      <c r="AJ33" s="315" t="s">
        <v>291</v>
      </c>
      <c r="AK33" s="315" t="s">
        <v>291</v>
      </c>
      <c r="AL33" s="355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</row>
    <row r="34" spans="1:55" ht="15">
      <c r="A34" s="97"/>
      <c r="B34" s="275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5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353"/>
    </row>
    <row r="35" spans="1:55" ht="15">
      <c r="A35" s="97" t="s">
        <v>91</v>
      </c>
      <c r="B35" s="275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5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353"/>
    </row>
    <row r="36" spans="1:55" ht="15">
      <c r="A36" s="148" t="s">
        <v>341</v>
      </c>
      <c r="B36" s="276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6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</row>
    <row r="37" spans="1:55" ht="16.5">
      <c r="A37" s="103"/>
    </row>
    <row r="38" spans="1:55" ht="16.5">
      <c r="A38" s="103"/>
    </row>
    <row r="39" spans="1:55" ht="16.5">
      <c r="A39" s="103"/>
    </row>
    <row r="40" spans="1:55" ht="16.5">
      <c r="A40" s="103"/>
    </row>
  </sheetData>
  <mergeCells count="39">
    <mergeCell ref="AJ1:AK1"/>
    <mergeCell ref="B2:S2"/>
    <mergeCell ref="T2:AK2"/>
    <mergeCell ref="M3:S3"/>
    <mergeCell ref="AE3:AK3"/>
    <mergeCell ref="N4:O4"/>
    <mergeCell ref="AF4:AG4"/>
    <mergeCell ref="A3:A5"/>
    <mergeCell ref="B3:B5"/>
    <mergeCell ref="C3:C5"/>
    <mergeCell ref="D3:D5"/>
    <mergeCell ref="E3:E4"/>
    <mergeCell ref="F3:F5"/>
    <mergeCell ref="G3:G5"/>
    <mergeCell ref="H3:H5"/>
    <mergeCell ref="I3:I5"/>
    <mergeCell ref="J3:J5"/>
    <mergeCell ref="K3:K4"/>
    <mergeCell ref="L3:L5"/>
    <mergeCell ref="T3:T5"/>
    <mergeCell ref="U3:U5"/>
    <mergeCell ref="V3:V5"/>
    <mergeCell ref="X3:X5"/>
    <mergeCell ref="Y3:Y5"/>
    <mergeCell ref="Z3:Z5"/>
    <mergeCell ref="AA3:AA5"/>
    <mergeCell ref="AB3:AB5"/>
    <mergeCell ref="AC3:AC4"/>
    <mergeCell ref="AD3:AD5"/>
    <mergeCell ref="M4:M5"/>
    <mergeCell ref="P4:P5"/>
    <mergeCell ref="Q4:Q5"/>
    <mergeCell ref="R4:R5"/>
    <mergeCell ref="S4:S5"/>
    <mergeCell ref="AE4:AE5"/>
    <mergeCell ref="AH4:AH5"/>
    <mergeCell ref="AI4:AI5"/>
    <mergeCell ref="AJ4:AJ5"/>
    <mergeCell ref="AK4:AK5"/>
  </mergeCells>
  <phoneticPr fontId="20" type="Hiragana"/>
  <printOptions horizontalCentered="1" verticalCentered="1"/>
  <pageMargins left="0.59055118110236227" right="0.27559055118110237" top="0.98425196850393704" bottom="0.78740157480314965" header="0" footer="0"/>
  <pageSetup paperSize="9" scale="55" fitToWidth="1" fitToHeight="1" orientation="portrait" usePrinterDefaults="1" blackAndWhite="1" r:id="rId1"/>
  <headerFooter alignWithMargins="0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U57"/>
  <sheetViews>
    <sheetView showGridLines="0" view="pageBreakPreview" zoomScale="75" zoomScaleSheetLayoutView="75" workbookViewId="0">
      <pane xSplit="1" ySplit="6" topLeftCell="B22" activePane="bottomRight" state="frozen"/>
      <selection pane="topRight"/>
      <selection pane="bottomLeft"/>
      <selection pane="bottomRight" activeCell="H2" sqref="H2:J2"/>
    </sheetView>
  </sheetViews>
  <sheetFormatPr defaultColWidth="10" defaultRowHeight="13.5"/>
  <cols>
    <col min="1" max="1" width="17.875" style="241" customWidth="1"/>
    <col min="2" max="2" width="12.75390625" style="242" customWidth="1"/>
    <col min="3" max="3" width="9.375" style="95" customWidth="1"/>
    <col min="4" max="4" width="9.375" style="242" customWidth="1"/>
    <col min="5" max="5" width="9.375" style="95" customWidth="1"/>
    <col min="6" max="7" width="10.375" style="242" customWidth="1"/>
    <col min="8" max="12" width="6.50390625" style="242" customWidth="1"/>
    <col min="13" max="13" width="6.875" style="242" customWidth="1"/>
    <col min="14" max="14" width="7.125" style="242" customWidth="1"/>
    <col min="15" max="15" width="6.25390625" style="242" customWidth="1"/>
    <col min="16" max="16" width="6.50390625" style="242" customWidth="1"/>
    <col min="17" max="17" width="11.625" style="242" customWidth="1"/>
    <col min="18" max="26" width="9.625" style="242" customWidth="1"/>
    <col min="27" max="27" width="9.625" style="242" bestFit="1" customWidth="1"/>
    <col min="28" max="28" width="10.375" style="242" customWidth="1"/>
    <col min="29" max="29" width="11.375" style="242" customWidth="1"/>
    <col min="30" max="34" width="9.625" style="242" customWidth="1"/>
    <col min="35" max="36" width="5.125" style="242" customWidth="1"/>
    <col min="37" max="37" width="6.50390625" style="242" customWidth="1"/>
    <col min="38" max="38" width="5.375" style="242" customWidth="1"/>
    <col min="39" max="39" width="6.125" style="242" customWidth="1"/>
    <col min="40" max="43" width="5.375" style="242" customWidth="1"/>
    <col min="44" max="45" width="10.00390625" style="242" customWidth="1"/>
    <col min="46" max="16384" width="10.00390625" style="242" bestFit="1" customWidth="1"/>
  </cols>
  <sheetData>
    <row r="1" spans="1:47" ht="27" customHeight="1">
      <c r="A1" s="148" t="s">
        <v>6</v>
      </c>
      <c r="B1" s="255"/>
      <c r="C1" s="154"/>
      <c r="D1" s="255"/>
      <c r="E1" s="154"/>
      <c r="F1" s="255"/>
      <c r="G1" s="255"/>
      <c r="H1" s="255"/>
      <c r="I1" s="255"/>
      <c r="J1" s="255"/>
      <c r="K1" s="255"/>
      <c r="L1" s="255"/>
      <c r="M1" s="255"/>
      <c r="N1" s="154" t="s">
        <v>317</v>
      </c>
      <c r="O1" s="154"/>
      <c r="P1" s="154"/>
      <c r="Q1" s="402"/>
      <c r="R1" s="402"/>
      <c r="S1" s="402"/>
      <c r="T1" s="402"/>
      <c r="U1" s="402"/>
      <c r="V1" s="402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92"/>
      <c r="AR1" s="242"/>
      <c r="AS1" s="332"/>
      <c r="AT1" s="332"/>
      <c r="AU1" s="332"/>
    </row>
    <row r="2" spans="1:47" ht="20.25" customHeight="1">
      <c r="A2" s="149"/>
      <c r="B2" s="363" t="s">
        <v>344</v>
      </c>
      <c r="C2" s="368"/>
      <c r="D2" s="368"/>
      <c r="E2" s="368"/>
      <c r="F2" s="368"/>
      <c r="G2" s="379"/>
      <c r="H2" s="256" t="s">
        <v>59</v>
      </c>
      <c r="I2" s="272"/>
      <c r="J2" s="391"/>
      <c r="K2" s="272" t="s">
        <v>345</v>
      </c>
      <c r="L2" s="272"/>
      <c r="M2" s="272"/>
      <c r="N2" s="272"/>
      <c r="O2" s="272"/>
      <c r="P2" s="391"/>
      <c r="Q2" s="403"/>
      <c r="R2" s="403"/>
      <c r="S2" s="403"/>
      <c r="T2" s="403"/>
      <c r="U2" s="403"/>
      <c r="V2" s="403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331"/>
      <c r="AS2" s="331"/>
      <c r="AT2" s="331"/>
      <c r="AU2" s="331"/>
    </row>
    <row r="3" spans="1:47" ht="20.25" customHeight="1">
      <c r="A3" s="98"/>
      <c r="B3" s="364" t="s">
        <v>142</v>
      </c>
      <c r="C3" s="369"/>
      <c r="D3" s="369"/>
      <c r="E3" s="374"/>
      <c r="F3" s="377" t="s">
        <v>346</v>
      </c>
      <c r="G3" s="380"/>
      <c r="H3" s="383" t="s">
        <v>71</v>
      </c>
      <c r="I3" s="387" t="s">
        <v>288</v>
      </c>
      <c r="J3" s="392" t="s">
        <v>284</v>
      </c>
      <c r="K3" s="396" t="s">
        <v>219</v>
      </c>
      <c r="L3" s="398"/>
      <c r="M3" s="398"/>
      <c r="N3" s="400" t="s">
        <v>57</v>
      </c>
      <c r="O3" s="401"/>
      <c r="P3" s="401"/>
      <c r="Q3" s="404"/>
      <c r="R3" s="403"/>
      <c r="S3" s="403"/>
      <c r="T3" s="403"/>
      <c r="U3" s="403"/>
      <c r="V3" s="403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331"/>
      <c r="AS3" s="331"/>
      <c r="AT3" s="331"/>
      <c r="AU3" s="331"/>
    </row>
    <row r="4" spans="1:47" ht="20.25" customHeight="1">
      <c r="A4" s="99"/>
      <c r="B4" s="365"/>
      <c r="C4" s="370"/>
      <c r="D4" s="370"/>
      <c r="E4" s="375"/>
      <c r="F4" s="378"/>
      <c r="G4" s="381"/>
      <c r="H4" s="384"/>
      <c r="I4" s="388"/>
      <c r="J4" s="393"/>
      <c r="K4" s="397" t="s">
        <v>324</v>
      </c>
      <c r="L4" s="399" t="s">
        <v>0</v>
      </c>
      <c r="M4" s="399" t="s">
        <v>347</v>
      </c>
      <c r="N4" s="399" t="s">
        <v>324</v>
      </c>
      <c r="O4" s="399" t="s">
        <v>0</v>
      </c>
      <c r="P4" s="399" t="s">
        <v>347</v>
      </c>
      <c r="Q4" s="404"/>
      <c r="R4" s="403"/>
      <c r="S4" s="403"/>
      <c r="T4" s="403"/>
      <c r="U4" s="403"/>
      <c r="V4" s="403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331"/>
      <c r="AS4" s="331"/>
      <c r="AT4" s="331"/>
      <c r="AU4" s="331"/>
    </row>
    <row r="5" spans="1:47" ht="40.5" customHeight="1">
      <c r="A5" s="356"/>
      <c r="B5" s="366"/>
      <c r="C5" s="371"/>
      <c r="D5" s="373" t="s">
        <v>70</v>
      </c>
      <c r="E5" s="376"/>
      <c r="F5" s="366"/>
      <c r="G5" s="382"/>
      <c r="H5" s="385"/>
      <c r="I5" s="389"/>
      <c r="J5" s="394"/>
      <c r="K5" s="397"/>
      <c r="L5" s="399"/>
      <c r="M5" s="399"/>
      <c r="N5" s="399"/>
      <c r="O5" s="399"/>
      <c r="P5" s="399"/>
      <c r="Q5" s="404"/>
      <c r="R5" s="403"/>
      <c r="S5" s="403"/>
      <c r="T5" s="403"/>
      <c r="U5" s="403"/>
      <c r="V5" s="403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331"/>
      <c r="AS5" s="331"/>
      <c r="AT5" s="331"/>
      <c r="AU5" s="331"/>
    </row>
    <row r="6" spans="1:47" ht="28.5" customHeight="1">
      <c r="A6" s="357"/>
      <c r="B6" s="367" t="s">
        <v>348</v>
      </c>
      <c r="C6" s="367" t="s">
        <v>285</v>
      </c>
      <c r="D6" s="325" t="s">
        <v>348</v>
      </c>
      <c r="E6" s="367" t="s">
        <v>285</v>
      </c>
      <c r="F6" s="367" t="s">
        <v>348</v>
      </c>
      <c r="G6" s="367" t="s">
        <v>285</v>
      </c>
      <c r="H6" s="386"/>
      <c r="I6" s="390"/>
      <c r="J6" s="395"/>
      <c r="K6" s="397"/>
      <c r="L6" s="399"/>
      <c r="M6" s="399"/>
      <c r="N6" s="399"/>
      <c r="O6" s="399"/>
      <c r="P6" s="399"/>
      <c r="Q6" s="405"/>
      <c r="R6" s="402"/>
      <c r="S6" s="402"/>
      <c r="T6" s="402"/>
      <c r="U6" s="402"/>
      <c r="V6" s="402"/>
      <c r="AQ6" s="242"/>
      <c r="AR6" s="331"/>
      <c r="AS6" s="331"/>
      <c r="AT6" s="331"/>
      <c r="AU6" s="331"/>
    </row>
    <row r="7" spans="1:47" ht="13.5" customHeight="1">
      <c r="A7" s="358" t="s">
        <v>181</v>
      </c>
      <c r="B7" s="110">
        <v>279</v>
      </c>
      <c r="C7" s="110">
        <v>7031</v>
      </c>
      <c r="D7" s="302">
        <v>44</v>
      </c>
      <c r="E7" s="110">
        <v>4793</v>
      </c>
      <c r="F7" s="110">
        <v>76</v>
      </c>
      <c r="G7" s="110">
        <v>1587</v>
      </c>
      <c r="H7" s="110">
        <v>33</v>
      </c>
      <c r="I7" s="110">
        <v>5</v>
      </c>
      <c r="J7" s="110">
        <v>741</v>
      </c>
      <c r="K7" s="302">
        <v>3819</v>
      </c>
      <c r="L7" s="110">
        <v>25902</v>
      </c>
      <c r="M7" s="110">
        <v>15022</v>
      </c>
      <c r="N7" s="110">
        <v>322</v>
      </c>
      <c r="O7" s="294">
        <v>1742</v>
      </c>
      <c r="P7" s="110">
        <v>2391</v>
      </c>
      <c r="Q7" s="405"/>
      <c r="R7" s="402"/>
      <c r="S7" s="402"/>
      <c r="T7" s="402"/>
      <c r="U7" s="402"/>
      <c r="V7" s="402"/>
      <c r="AQ7" s="242"/>
      <c r="AR7" s="331"/>
      <c r="AS7" s="331"/>
      <c r="AT7" s="331"/>
      <c r="AU7" s="331"/>
    </row>
    <row r="8" spans="1:47" ht="30" customHeight="1">
      <c r="A8" s="101" t="s">
        <v>289</v>
      </c>
      <c r="B8" s="111">
        <f t="shared" ref="B8:P8" si="0">IF(SUM(B9,B19)=0,"-",SUM(B9,B19))</f>
        <v>33</v>
      </c>
      <c r="C8" s="111">
        <f t="shared" si="0"/>
        <v>765</v>
      </c>
      <c r="D8" s="111" t="str">
        <f t="shared" si="0"/>
        <v>-</v>
      </c>
      <c r="E8" s="111" t="str">
        <f t="shared" si="0"/>
        <v>-</v>
      </c>
      <c r="F8" s="111">
        <f t="shared" si="0"/>
        <v>2</v>
      </c>
      <c r="G8" s="111">
        <f t="shared" si="0"/>
        <v>330</v>
      </c>
      <c r="H8" s="111">
        <f t="shared" si="0"/>
        <v>2</v>
      </c>
      <c r="I8" s="111">
        <f t="shared" si="0"/>
        <v>5</v>
      </c>
      <c r="J8" s="111">
        <f t="shared" si="0"/>
        <v>741</v>
      </c>
      <c r="K8" s="111">
        <f t="shared" si="0"/>
        <v>304</v>
      </c>
      <c r="L8" s="111">
        <f t="shared" si="0"/>
        <v>2127</v>
      </c>
      <c r="M8" s="111">
        <f t="shared" si="0"/>
        <v>849</v>
      </c>
      <c r="N8" s="111">
        <f t="shared" si="0"/>
        <v>29</v>
      </c>
      <c r="O8" s="111">
        <f t="shared" si="0"/>
        <v>173</v>
      </c>
      <c r="P8" s="111">
        <f t="shared" si="0"/>
        <v>118</v>
      </c>
      <c r="Q8" s="405"/>
      <c r="R8" s="402"/>
      <c r="S8" s="402"/>
      <c r="T8" s="402"/>
      <c r="U8" s="402"/>
      <c r="V8" s="402"/>
      <c r="AQ8" s="242"/>
      <c r="AR8" s="331"/>
      <c r="AS8" s="331"/>
      <c r="AT8" s="331"/>
      <c r="AU8" s="331"/>
    </row>
    <row r="9" spans="1:47" ht="13.5" customHeight="1">
      <c r="A9" s="102" t="s">
        <v>290</v>
      </c>
      <c r="B9" s="126">
        <f>SUM(B10:B18)</f>
        <v>16</v>
      </c>
      <c r="C9" s="126">
        <f>SUM(C10:C18)</f>
        <v>408</v>
      </c>
      <c r="D9" s="126" t="s">
        <v>291</v>
      </c>
      <c r="E9" s="126" t="s">
        <v>291</v>
      </c>
      <c r="F9" s="126" t="s">
        <v>291</v>
      </c>
      <c r="G9" s="126" t="s">
        <v>291</v>
      </c>
      <c r="H9" s="126">
        <f t="shared" ref="H9:P9" si="1">SUM(H10:H18)</f>
        <v>2</v>
      </c>
      <c r="I9" s="126">
        <f t="shared" si="1"/>
        <v>5</v>
      </c>
      <c r="J9" s="126">
        <f t="shared" si="1"/>
        <v>741</v>
      </c>
      <c r="K9" s="126">
        <f t="shared" si="1"/>
        <v>76</v>
      </c>
      <c r="L9" s="126">
        <f t="shared" si="1"/>
        <v>415</v>
      </c>
      <c r="M9" s="126">
        <f t="shared" si="1"/>
        <v>130</v>
      </c>
      <c r="N9" s="126">
        <f t="shared" si="1"/>
        <v>10</v>
      </c>
      <c r="O9" s="126">
        <f t="shared" si="1"/>
        <v>39</v>
      </c>
      <c r="P9" s="126">
        <f t="shared" si="1"/>
        <v>18</v>
      </c>
      <c r="Q9" s="405"/>
      <c r="R9" s="402"/>
      <c r="S9" s="402"/>
      <c r="T9" s="402"/>
      <c r="U9" s="402"/>
      <c r="V9" s="402"/>
      <c r="AQ9" s="242"/>
      <c r="AR9" s="331"/>
      <c r="AS9" s="331"/>
      <c r="AT9" s="331"/>
      <c r="AU9" s="331"/>
    </row>
    <row r="10" spans="1:47" ht="13.5" customHeight="1">
      <c r="A10" s="359" t="s">
        <v>1</v>
      </c>
      <c r="B10" s="343">
        <v>1</v>
      </c>
      <c r="C10" s="343">
        <v>22</v>
      </c>
      <c r="D10" s="343" t="s">
        <v>291</v>
      </c>
      <c r="E10" s="343" t="s">
        <v>291</v>
      </c>
      <c r="F10" s="343" t="s">
        <v>291</v>
      </c>
      <c r="G10" s="343" t="s">
        <v>291</v>
      </c>
      <c r="H10" s="343">
        <v>2</v>
      </c>
      <c r="I10" s="343">
        <v>5</v>
      </c>
      <c r="J10" s="343">
        <v>741</v>
      </c>
      <c r="K10" s="343" t="s">
        <v>232</v>
      </c>
      <c r="L10" s="343" t="s">
        <v>232</v>
      </c>
      <c r="M10" s="343" t="s">
        <v>232</v>
      </c>
      <c r="N10" s="343" t="s">
        <v>232</v>
      </c>
      <c r="O10" s="343" t="s">
        <v>232</v>
      </c>
      <c r="P10" s="343" t="s">
        <v>232</v>
      </c>
      <c r="Q10" s="405"/>
      <c r="R10" s="402"/>
      <c r="S10" s="402"/>
      <c r="T10" s="402"/>
      <c r="U10" s="402"/>
      <c r="V10" s="402"/>
      <c r="AQ10" s="242"/>
      <c r="AR10" s="331"/>
      <c r="AS10" s="331"/>
      <c r="AT10" s="331"/>
      <c r="AU10" s="331"/>
    </row>
    <row r="11" spans="1:47" ht="13.5" customHeight="1">
      <c r="A11" s="360" t="s">
        <v>136</v>
      </c>
      <c r="B11" s="268">
        <v>14</v>
      </c>
      <c r="C11" s="269">
        <v>381</v>
      </c>
      <c r="D11" s="269" t="s">
        <v>291</v>
      </c>
      <c r="E11" s="269" t="s">
        <v>291</v>
      </c>
      <c r="F11" s="269" t="s">
        <v>291</v>
      </c>
      <c r="G11" s="269" t="s">
        <v>291</v>
      </c>
      <c r="H11" s="268" t="s">
        <v>291</v>
      </c>
      <c r="I11" s="313" t="s">
        <v>291</v>
      </c>
      <c r="J11" s="313" t="s">
        <v>291</v>
      </c>
      <c r="K11" s="268">
        <v>25</v>
      </c>
      <c r="L11" s="313">
        <v>139</v>
      </c>
      <c r="M11" s="313">
        <v>54</v>
      </c>
      <c r="N11" s="313">
        <v>3</v>
      </c>
      <c r="O11" s="313">
        <v>14</v>
      </c>
      <c r="P11" s="313">
        <v>9</v>
      </c>
      <c r="Q11" s="405"/>
      <c r="R11" s="402"/>
      <c r="S11" s="402"/>
      <c r="T11" s="402"/>
      <c r="U11" s="402"/>
      <c r="V11" s="402"/>
      <c r="AQ11" s="242"/>
      <c r="AR11" s="331"/>
      <c r="AS11" s="331"/>
      <c r="AT11" s="331"/>
      <c r="AU11" s="331"/>
    </row>
    <row r="12" spans="1:47" ht="13.5" customHeight="1">
      <c r="A12" s="361" t="s">
        <v>332</v>
      </c>
      <c r="B12" s="308" t="s">
        <v>291</v>
      </c>
      <c r="C12" s="265" t="s">
        <v>291</v>
      </c>
      <c r="D12" s="265" t="s">
        <v>291</v>
      </c>
      <c r="E12" s="265" t="s">
        <v>291</v>
      </c>
      <c r="F12" s="265" t="s">
        <v>291</v>
      </c>
      <c r="G12" s="265" t="s">
        <v>291</v>
      </c>
      <c r="H12" s="308" t="s">
        <v>291</v>
      </c>
      <c r="I12" s="314" t="s">
        <v>291</v>
      </c>
      <c r="J12" s="314" t="s">
        <v>291</v>
      </c>
      <c r="K12" s="308">
        <v>2</v>
      </c>
      <c r="L12" s="314">
        <v>19</v>
      </c>
      <c r="M12" s="314">
        <v>3</v>
      </c>
      <c r="N12" s="314" t="s">
        <v>291</v>
      </c>
      <c r="O12" s="314" t="s">
        <v>291</v>
      </c>
      <c r="P12" s="314" t="s">
        <v>291</v>
      </c>
      <c r="Q12" s="405"/>
      <c r="R12" s="402"/>
      <c r="S12" s="402"/>
      <c r="T12" s="402"/>
      <c r="U12" s="402"/>
      <c r="V12" s="402"/>
      <c r="AQ12" s="242"/>
      <c r="AR12" s="331"/>
      <c r="AS12" s="331"/>
      <c r="AT12" s="331"/>
      <c r="AU12" s="331"/>
    </row>
    <row r="13" spans="1:47" ht="13.5" customHeight="1">
      <c r="A13" s="361" t="s">
        <v>333</v>
      </c>
      <c r="B13" s="308" t="s">
        <v>291</v>
      </c>
      <c r="C13" s="265" t="s">
        <v>291</v>
      </c>
      <c r="D13" s="265" t="s">
        <v>291</v>
      </c>
      <c r="E13" s="265" t="s">
        <v>291</v>
      </c>
      <c r="F13" s="265" t="s">
        <v>291</v>
      </c>
      <c r="G13" s="265" t="s">
        <v>291</v>
      </c>
      <c r="H13" s="308" t="s">
        <v>291</v>
      </c>
      <c r="I13" s="314" t="s">
        <v>291</v>
      </c>
      <c r="J13" s="314" t="s">
        <v>291</v>
      </c>
      <c r="K13" s="308">
        <v>3</v>
      </c>
      <c r="L13" s="314">
        <v>18</v>
      </c>
      <c r="M13" s="314">
        <v>4</v>
      </c>
      <c r="N13" s="314">
        <v>1</v>
      </c>
      <c r="O13" s="314">
        <v>1</v>
      </c>
      <c r="P13" s="314" t="s">
        <v>291</v>
      </c>
      <c r="Q13" s="405"/>
      <c r="R13" s="402"/>
      <c r="S13" s="402"/>
      <c r="T13" s="402"/>
      <c r="U13" s="402"/>
      <c r="V13" s="402"/>
      <c r="AQ13" s="242"/>
      <c r="AR13" s="331"/>
      <c r="AS13" s="331"/>
      <c r="AT13" s="331"/>
      <c r="AU13" s="331"/>
    </row>
    <row r="14" spans="1:47" ht="13.5" customHeight="1">
      <c r="A14" s="361" t="s">
        <v>334</v>
      </c>
      <c r="B14" s="308" t="s">
        <v>291</v>
      </c>
      <c r="C14" s="265" t="s">
        <v>291</v>
      </c>
      <c r="D14" s="265" t="s">
        <v>291</v>
      </c>
      <c r="E14" s="265" t="s">
        <v>291</v>
      </c>
      <c r="F14" s="265" t="s">
        <v>291</v>
      </c>
      <c r="G14" s="265" t="s">
        <v>291</v>
      </c>
      <c r="H14" s="308" t="s">
        <v>291</v>
      </c>
      <c r="I14" s="314" t="s">
        <v>291</v>
      </c>
      <c r="J14" s="314" t="s">
        <v>291</v>
      </c>
      <c r="K14" s="308">
        <v>1</v>
      </c>
      <c r="L14" s="314">
        <v>13</v>
      </c>
      <c r="M14" s="314">
        <v>4</v>
      </c>
      <c r="N14" s="314">
        <v>1</v>
      </c>
      <c r="O14" s="314">
        <v>2</v>
      </c>
      <c r="P14" s="314" t="s">
        <v>291</v>
      </c>
      <c r="Q14" s="405"/>
      <c r="R14" s="402"/>
      <c r="S14" s="402"/>
      <c r="T14" s="402"/>
      <c r="U14" s="402"/>
      <c r="V14" s="402"/>
      <c r="AQ14" s="242"/>
      <c r="AR14" s="331"/>
      <c r="AS14" s="331"/>
      <c r="AT14" s="331"/>
      <c r="AU14" s="331"/>
    </row>
    <row r="15" spans="1:47" ht="13.5" customHeight="1">
      <c r="A15" s="361" t="s">
        <v>153</v>
      </c>
      <c r="B15" s="308" t="s">
        <v>291</v>
      </c>
      <c r="C15" s="265" t="s">
        <v>291</v>
      </c>
      <c r="D15" s="265" t="s">
        <v>291</v>
      </c>
      <c r="E15" s="265" t="s">
        <v>291</v>
      </c>
      <c r="F15" s="265" t="s">
        <v>291</v>
      </c>
      <c r="G15" s="265" t="s">
        <v>291</v>
      </c>
      <c r="H15" s="308" t="s">
        <v>291</v>
      </c>
      <c r="I15" s="314" t="s">
        <v>291</v>
      </c>
      <c r="J15" s="314" t="s">
        <v>291</v>
      </c>
      <c r="K15" s="308">
        <v>2</v>
      </c>
      <c r="L15" s="314">
        <v>12</v>
      </c>
      <c r="M15" s="314">
        <v>7</v>
      </c>
      <c r="N15" s="314" t="s">
        <v>291</v>
      </c>
      <c r="O15" s="314" t="s">
        <v>291</v>
      </c>
      <c r="P15" s="314" t="s">
        <v>291</v>
      </c>
      <c r="Q15" s="405"/>
      <c r="R15" s="402"/>
      <c r="S15" s="402"/>
      <c r="T15" s="402"/>
      <c r="U15" s="402"/>
      <c r="V15" s="402"/>
      <c r="AQ15" s="242"/>
      <c r="AR15" s="331"/>
      <c r="AS15" s="331"/>
      <c r="AT15" s="331"/>
      <c r="AU15" s="331"/>
    </row>
    <row r="16" spans="1:47" ht="13.5" customHeight="1">
      <c r="A16" s="361" t="s">
        <v>253</v>
      </c>
      <c r="B16" s="308" t="s">
        <v>291</v>
      </c>
      <c r="C16" s="265" t="s">
        <v>291</v>
      </c>
      <c r="D16" s="265" t="s">
        <v>291</v>
      </c>
      <c r="E16" s="265" t="s">
        <v>291</v>
      </c>
      <c r="F16" s="265" t="s">
        <v>291</v>
      </c>
      <c r="G16" s="265" t="s">
        <v>291</v>
      </c>
      <c r="H16" s="308" t="s">
        <v>291</v>
      </c>
      <c r="I16" s="314" t="s">
        <v>291</v>
      </c>
      <c r="J16" s="314" t="s">
        <v>291</v>
      </c>
      <c r="K16" s="308">
        <v>27</v>
      </c>
      <c r="L16" s="314">
        <v>150</v>
      </c>
      <c r="M16" s="314">
        <v>39</v>
      </c>
      <c r="N16" s="314">
        <v>2</v>
      </c>
      <c r="O16" s="314">
        <v>19</v>
      </c>
      <c r="P16" s="314">
        <v>7</v>
      </c>
      <c r="Q16" s="405"/>
      <c r="R16" s="402"/>
      <c r="S16" s="402"/>
      <c r="T16" s="402"/>
      <c r="U16" s="402"/>
      <c r="V16" s="402"/>
      <c r="AQ16" s="242"/>
      <c r="AR16" s="331"/>
      <c r="AS16" s="331"/>
      <c r="AT16" s="331"/>
      <c r="AU16" s="331"/>
    </row>
    <row r="17" spans="1:47" ht="13.5" customHeight="1">
      <c r="A17" s="361" t="s">
        <v>335</v>
      </c>
      <c r="B17" s="308" t="s">
        <v>291</v>
      </c>
      <c r="C17" s="265" t="s">
        <v>291</v>
      </c>
      <c r="D17" s="265" t="s">
        <v>291</v>
      </c>
      <c r="E17" s="265" t="s">
        <v>291</v>
      </c>
      <c r="F17" s="265" t="s">
        <v>291</v>
      </c>
      <c r="G17" s="265" t="s">
        <v>291</v>
      </c>
      <c r="H17" s="308" t="s">
        <v>291</v>
      </c>
      <c r="I17" s="314" t="s">
        <v>291</v>
      </c>
      <c r="J17" s="314" t="s">
        <v>291</v>
      </c>
      <c r="K17" s="308" t="s">
        <v>291</v>
      </c>
      <c r="L17" s="314">
        <v>8</v>
      </c>
      <c r="M17" s="314" t="s">
        <v>291</v>
      </c>
      <c r="N17" s="314" t="s">
        <v>291</v>
      </c>
      <c r="O17" s="314">
        <v>1</v>
      </c>
      <c r="P17" s="314" t="s">
        <v>291</v>
      </c>
      <c r="Q17" s="405"/>
      <c r="R17" s="402"/>
      <c r="S17" s="402"/>
      <c r="T17" s="402"/>
      <c r="U17" s="402"/>
      <c r="V17" s="402"/>
      <c r="AQ17" s="242"/>
      <c r="AR17" s="331"/>
      <c r="AS17" s="331"/>
      <c r="AT17" s="331"/>
      <c r="AU17" s="331"/>
    </row>
    <row r="18" spans="1:47" ht="13.5" customHeight="1">
      <c r="A18" s="341" t="s">
        <v>336</v>
      </c>
      <c r="B18" s="274">
        <v>1</v>
      </c>
      <c r="C18" s="266">
        <v>5</v>
      </c>
      <c r="D18" s="266" t="s">
        <v>291</v>
      </c>
      <c r="E18" s="266" t="s">
        <v>291</v>
      </c>
      <c r="F18" s="266" t="s">
        <v>291</v>
      </c>
      <c r="G18" s="266" t="s">
        <v>291</v>
      </c>
      <c r="H18" s="274" t="s">
        <v>291</v>
      </c>
      <c r="I18" s="315" t="s">
        <v>291</v>
      </c>
      <c r="J18" s="315" t="s">
        <v>291</v>
      </c>
      <c r="K18" s="274">
        <v>16</v>
      </c>
      <c r="L18" s="315">
        <v>56</v>
      </c>
      <c r="M18" s="315">
        <v>19</v>
      </c>
      <c r="N18" s="315">
        <v>3</v>
      </c>
      <c r="O18" s="315">
        <v>2</v>
      </c>
      <c r="P18" s="315">
        <v>2</v>
      </c>
      <c r="Q18" s="405"/>
      <c r="R18" s="402"/>
      <c r="S18" s="402"/>
      <c r="T18" s="402"/>
      <c r="U18" s="402"/>
      <c r="V18" s="402"/>
      <c r="AQ18" s="242"/>
      <c r="AR18" s="331"/>
      <c r="AS18" s="331"/>
      <c r="AT18" s="331"/>
      <c r="AU18" s="331"/>
    </row>
    <row r="19" spans="1:47" ht="13.5" customHeight="1">
      <c r="A19" s="341" t="s">
        <v>196</v>
      </c>
      <c r="B19" s="274">
        <v>17</v>
      </c>
      <c r="C19" s="274">
        <v>357</v>
      </c>
      <c r="D19" s="274" t="s">
        <v>291</v>
      </c>
      <c r="E19" s="274" t="s">
        <v>291</v>
      </c>
      <c r="F19" s="274">
        <v>2</v>
      </c>
      <c r="G19" s="274">
        <v>330</v>
      </c>
      <c r="H19" s="274" t="s">
        <v>291</v>
      </c>
      <c r="I19" s="274" t="s">
        <v>291</v>
      </c>
      <c r="J19" s="274" t="s">
        <v>291</v>
      </c>
      <c r="K19" s="274">
        <v>228</v>
      </c>
      <c r="L19" s="274">
        <v>1712</v>
      </c>
      <c r="M19" s="274">
        <v>719</v>
      </c>
      <c r="N19" s="274">
        <v>19</v>
      </c>
      <c r="O19" s="274">
        <v>134</v>
      </c>
      <c r="P19" s="274">
        <v>100</v>
      </c>
      <c r="Q19" s="405"/>
      <c r="R19" s="402"/>
      <c r="S19" s="402"/>
      <c r="T19" s="402"/>
      <c r="U19" s="402"/>
      <c r="V19" s="402"/>
      <c r="AQ19" s="242"/>
      <c r="AR19" s="331"/>
      <c r="AS19" s="331"/>
      <c r="AT19" s="331"/>
      <c r="AU19" s="331"/>
    </row>
    <row r="20" spans="1:47" ht="30" customHeight="1">
      <c r="A20" s="342" t="s">
        <v>294</v>
      </c>
      <c r="B20" s="111" t="s">
        <v>291</v>
      </c>
      <c r="C20" s="111" t="s">
        <v>232</v>
      </c>
      <c r="D20" s="111" t="s">
        <v>232</v>
      </c>
      <c r="E20" s="111" t="s">
        <v>232</v>
      </c>
      <c r="F20" s="111">
        <v>2</v>
      </c>
      <c r="G20" s="111">
        <v>19</v>
      </c>
      <c r="H20" s="111" t="s">
        <v>232</v>
      </c>
      <c r="I20" s="111" t="s">
        <v>232</v>
      </c>
      <c r="J20" s="111" t="s">
        <v>232</v>
      </c>
      <c r="K20" s="111">
        <v>27</v>
      </c>
      <c r="L20" s="111">
        <v>158</v>
      </c>
      <c r="M20" s="111">
        <v>37</v>
      </c>
      <c r="N20" s="111">
        <v>7</v>
      </c>
      <c r="O20" s="111">
        <v>17</v>
      </c>
      <c r="P20" s="111">
        <v>5</v>
      </c>
      <c r="Q20" s="405"/>
      <c r="R20" s="402"/>
      <c r="S20" s="402"/>
      <c r="T20" s="402"/>
      <c r="U20" s="402"/>
      <c r="V20" s="402"/>
      <c r="AQ20" s="242"/>
      <c r="AR20" s="331"/>
      <c r="AS20" s="331"/>
      <c r="AT20" s="331"/>
      <c r="AU20" s="331"/>
    </row>
    <row r="21" spans="1:47" ht="13.5" customHeight="1">
      <c r="A21" s="102" t="s">
        <v>295</v>
      </c>
      <c r="B21" s="126" t="s">
        <v>232</v>
      </c>
      <c r="C21" s="126" t="s">
        <v>232</v>
      </c>
      <c r="D21" s="126" t="s">
        <v>232</v>
      </c>
      <c r="E21" s="126" t="s">
        <v>232</v>
      </c>
      <c r="F21" s="126">
        <v>2</v>
      </c>
      <c r="G21" s="126">
        <v>19</v>
      </c>
      <c r="H21" s="126" t="s">
        <v>232</v>
      </c>
      <c r="I21" s="126" t="s">
        <v>232</v>
      </c>
      <c r="J21" s="126" t="s">
        <v>232</v>
      </c>
      <c r="K21" s="126">
        <v>27</v>
      </c>
      <c r="L21" s="126">
        <v>158</v>
      </c>
      <c r="M21" s="126">
        <v>37</v>
      </c>
      <c r="N21" s="126">
        <v>7</v>
      </c>
      <c r="O21" s="126">
        <v>17</v>
      </c>
      <c r="P21" s="126">
        <v>5</v>
      </c>
      <c r="Q21" s="405"/>
      <c r="R21" s="402"/>
      <c r="S21" s="402"/>
      <c r="T21" s="402"/>
      <c r="U21" s="402"/>
      <c r="V21" s="402"/>
      <c r="AQ21" s="242"/>
      <c r="AR21" s="331"/>
      <c r="AS21" s="331"/>
      <c r="AT21" s="331"/>
      <c r="AU21" s="331"/>
    </row>
    <row r="22" spans="1:47" ht="13.5" customHeight="1">
      <c r="A22" s="339" t="s">
        <v>1</v>
      </c>
      <c r="B22" s="343" t="s">
        <v>291</v>
      </c>
      <c r="C22" s="343" t="s">
        <v>291</v>
      </c>
      <c r="D22" s="343" t="s">
        <v>291</v>
      </c>
      <c r="E22" s="343" t="s">
        <v>291</v>
      </c>
      <c r="F22" s="343">
        <v>1</v>
      </c>
      <c r="G22" s="343">
        <v>12</v>
      </c>
      <c r="H22" s="343" t="s">
        <v>291</v>
      </c>
      <c r="I22" s="343" t="s">
        <v>291</v>
      </c>
      <c r="J22" s="343" t="s">
        <v>291</v>
      </c>
      <c r="K22" s="343" t="s">
        <v>291</v>
      </c>
      <c r="L22" s="343" t="s">
        <v>291</v>
      </c>
      <c r="M22" s="343" t="s">
        <v>291</v>
      </c>
      <c r="N22" s="343" t="s">
        <v>291</v>
      </c>
      <c r="O22" s="343" t="s">
        <v>291</v>
      </c>
      <c r="P22" s="343" t="s">
        <v>291</v>
      </c>
      <c r="Q22" s="405"/>
      <c r="R22" s="402"/>
      <c r="S22" s="402"/>
      <c r="T22" s="402"/>
      <c r="U22" s="402"/>
      <c r="V22" s="402"/>
      <c r="AQ22" s="242"/>
      <c r="AR22" s="331"/>
      <c r="AS22" s="331"/>
      <c r="AT22" s="331"/>
      <c r="AU22" s="331"/>
    </row>
    <row r="23" spans="1:47" ht="13.5" customHeight="1">
      <c r="A23" s="360" t="s">
        <v>337</v>
      </c>
      <c r="B23" s="269" t="s">
        <v>291</v>
      </c>
      <c r="C23" s="269" t="s">
        <v>291</v>
      </c>
      <c r="D23" s="269" t="s">
        <v>291</v>
      </c>
      <c r="E23" s="269" t="s">
        <v>291</v>
      </c>
      <c r="F23" s="269">
        <v>1</v>
      </c>
      <c r="G23" s="269">
        <v>7</v>
      </c>
      <c r="H23" s="269" t="s">
        <v>291</v>
      </c>
      <c r="I23" s="268" t="s">
        <v>291</v>
      </c>
      <c r="J23" s="313" t="s">
        <v>291</v>
      </c>
      <c r="K23" s="313">
        <v>13</v>
      </c>
      <c r="L23" s="313">
        <v>73</v>
      </c>
      <c r="M23" s="313">
        <v>19</v>
      </c>
      <c r="N23" s="313">
        <v>3</v>
      </c>
      <c r="O23" s="313">
        <v>7</v>
      </c>
      <c r="P23" s="313">
        <v>3</v>
      </c>
      <c r="Q23" s="405"/>
      <c r="R23" s="402"/>
      <c r="S23" s="402"/>
      <c r="T23" s="402"/>
      <c r="U23" s="402"/>
      <c r="V23" s="402"/>
      <c r="AQ23" s="242"/>
      <c r="AR23" s="331"/>
      <c r="AS23" s="331"/>
      <c r="AT23" s="331"/>
      <c r="AU23" s="331"/>
    </row>
    <row r="24" spans="1:47" ht="13.5" customHeight="1">
      <c r="A24" s="361" t="s">
        <v>148</v>
      </c>
      <c r="B24" s="265" t="s">
        <v>291</v>
      </c>
      <c r="C24" s="265" t="s">
        <v>291</v>
      </c>
      <c r="D24" s="265" t="s">
        <v>291</v>
      </c>
      <c r="E24" s="265" t="s">
        <v>291</v>
      </c>
      <c r="F24" s="265" t="s">
        <v>291</v>
      </c>
      <c r="G24" s="265" t="s">
        <v>291</v>
      </c>
      <c r="H24" s="265" t="s">
        <v>291</v>
      </c>
      <c r="I24" s="308" t="s">
        <v>291</v>
      </c>
      <c r="J24" s="314" t="s">
        <v>291</v>
      </c>
      <c r="K24" s="314">
        <v>7</v>
      </c>
      <c r="L24" s="314">
        <v>32</v>
      </c>
      <c r="M24" s="314">
        <v>8</v>
      </c>
      <c r="N24" s="314">
        <v>1</v>
      </c>
      <c r="O24" s="314">
        <v>2</v>
      </c>
      <c r="P24" s="314" t="s">
        <v>291</v>
      </c>
      <c r="Q24" s="405"/>
      <c r="R24" s="402"/>
      <c r="S24" s="402"/>
      <c r="T24" s="402"/>
      <c r="U24" s="402"/>
      <c r="V24" s="402"/>
      <c r="AQ24" s="242"/>
      <c r="AR24" s="331"/>
      <c r="AS24" s="331"/>
      <c r="AT24" s="331"/>
      <c r="AU24" s="331"/>
    </row>
    <row r="25" spans="1:47" ht="13.5" customHeight="1">
      <c r="A25" s="361" t="s">
        <v>338</v>
      </c>
      <c r="B25" s="265" t="s">
        <v>291</v>
      </c>
      <c r="C25" s="265" t="s">
        <v>291</v>
      </c>
      <c r="D25" s="265" t="s">
        <v>291</v>
      </c>
      <c r="E25" s="265" t="s">
        <v>291</v>
      </c>
      <c r="F25" s="265" t="s">
        <v>291</v>
      </c>
      <c r="G25" s="265" t="s">
        <v>291</v>
      </c>
      <c r="H25" s="265" t="s">
        <v>291</v>
      </c>
      <c r="I25" s="308" t="s">
        <v>291</v>
      </c>
      <c r="J25" s="314" t="s">
        <v>291</v>
      </c>
      <c r="K25" s="314">
        <v>3</v>
      </c>
      <c r="L25" s="314">
        <v>12</v>
      </c>
      <c r="M25" s="314">
        <v>4</v>
      </c>
      <c r="N25" s="314">
        <v>1</v>
      </c>
      <c r="O25" s="314">
        <v>3</v>
      </c>
      <c r="P25" s="314">
        <v>1</v>
      </c>
      <c r="Q25" s="405"/>
      <c r="R25" s="402"/>
      <c r="S25" s="402"/>
      <c r="T25" s="402"/>
      <c r="U25" s="402"/>
      <c r="V25" s="402"/>
      <c r="AQ25" s="242"/>
      <c r="AR25" s="331"/>
      <c r="AS25" s="331"/>
      <c r="AT25" s="331"/>
      <c r="AU25" s="331"/>
    </row>
    <row r="26" spans="1:47" ht="13.5" customHeight="1">
      <c r="A26" s="341" t="s">
        <v>170</v>
      </c>
      <c r="B26" s="266" t="s">
        <v>291</v>
      </c>
      <c r="C26" s="266" t="s">
        <v>291</v>
      </c>
      <c r="D26" s="266" t="s">
        <v>291</v>
      </c>
      <c r="E26" s="266" t="s">
        <v>291</v>
      </c>
      <c r="F26" s="266" t="s">
        <v>291</v>
      </c>
      <c r="G26" s="266" t="s">
        <v>291</v>
      </c>
      <c r="H26" s="266" t="s">
        <v>291</v>
      </c>
      <c r="I26" s="274" t="s">
        <v>291</v>
      </c>
      <c r="J26" s="315" t="s">
        <v>291</v>
      </c>
      <c r="K26" s="315">
        <v>4</v>
      </c>
      <c r="L26" s="315">
        <v>41</v>
      </c>
      <c r="M26" s="315">
        <v>6</v>
      </c>
      <c r="N26" s="315">
        <v>2</v>
      </c>
      <c r="O26" s="315">
        <v>5</v>
      </c>
      <c r="P26" s="315">
        <v>1</v>
      </c>
      <c r="Q26" s="405"/>
      <c r="R26" s="402"/>
      <c r="S26" s="402"/>
      <c r="T26" s="402"/>
      <c r="U26" s="402"/>
      <c r="V26" s="402"/>
      <c r="AQ26" s="242"/>
      <c r="AR26" s="331"/>
      <c r="AS26" s="331"/>
      <c r="AT26" s="331"/>
      <c r="AU26" s="331"/>
    </row>
    <row r="27" spans="1:47" ht="30" customHeight="1">
      <c r="A27" s="101" t="s">
        <v>296</v>
      </c>
      <c r="B27" s="267" t="str">
        <f t="shared" ref="B27:P27" si="2">B28</f>
        <v>-</v>
      </c>
      <c r="C27" s="267" t="str">
        <f t="shared" si="2"/>
        <v>-</v>
      </c>
      <c r="D27" s="267" t="str">
        <f t="shared" si="2"/>
        <v>-</v>
      </c>
      <c r="E27" s="267" t="str">
        <f t="shared" si="2"/>
        <v>-</v>
      </c>
      <c r="F27" s="267" t="str">
        <f t="shared" si="2"/>
        <v>-</v>
      </c>
      <c r="G27" s="267" t="str">
        <f t="shared" si="2"/>
        <v>-</v>
      </c>
      <c r="H27" s="267" t="str">
        <f t="shared" si="2"/>
        <v>-</v>
      </c>
      <c r="I27" s="267" t="str">
        <f t="shared" si="2"/>
        <v>-</v>
      </c>
      <c r="J27" s="267" t="str">
        <f t="shared" si="2"/>
        <v>-</v>
      </c>
      <c r="K27" s="267">
        <f t="shared" si="2"/>
        <v>9</v>
      </c>
      <c r="L27" s="267">
        <f t="shared" si="2"/>
        <v>31</v>
      </c>
      <c r="M27" s="267">
        <f t="shared" si="2"/>
        <v>10</v>
      </c>
      <c r="N27" s="267">
        <f t="shared" si="2"/>
        <v>2</v>
      </c>
      <c r="O27" s="267">
        <f t="shared" si="2"/>
        <v>4</v>
      </c>
      <c r="P27" s="267">
        <f t="shared" si="2"/>
        <v>4</v>
      </c>
      <c r="Q27" s="405"/>
      <c r="R27" s="402"/>
      <c r="S27" s="402"/>
      <c r="T27" s="402"/>
      <c r="U27" s="402"/>
      <c r="V27" s="402"/>
      <c r="AQ27" s="242"/>
      <c r="AR27" s="331"/>
      <c r="AS27" s="331"/>
      <c r="AT27" s="331"/>
      <c r="AU27" s="331"/>
    </row>
    <row r="28" spans="1:47" ht="13.5" customHeight="1">
      <c r="A28" s="102" t="s">
        <v>215</v>
      </c>
      <c r="B28" s="126" t="s">
        <v>232</v>
      </c>
      <c r="C28" s="126" t="s">
        <v>232</v>
      </c>
      <c r="D28" s="126" t="s">
        <v>232</v>
      </c>
      <c r="E28" s="126" t="s">
        <v>232</v>
      </c>
      <c r="F28" s="126" t="s">
        <v>232</v>
      </c>
      <c r="G28" s="126" t="s">
        <v>232</v>
      </c>
      <c r="H28" s="126" t="s">
        <v>232</v>
      </c>
      <c r="I28" s="126" t="s">
        <v>232</v>
      </c>
      <c r="J28" s="126" t="s">
        <v>232</v>
      </c>
      <c r="K28" s="126">
        <v>9</v>
      </c>
      <c r="L28" s="126">
        <v>31</v>
      </c>
      <c r="M28" s="126">
        <v>10</v>
      </c>
      <c r="N28" s="126">
        <v>2</v>
      </c>
      <c r="O28" s="126">
        <v>4</v>
      </c>
      <c r="P28" s="126">
        <v>4</v>
      </c>
      <c r="Q28" s="405"/>
      <c r="R28" s="402"/>
      <c r="S28" s="402"/>
      <c r="T28" s="402"/>
      <c r="U28" s="402"/>
      <c r="V28" s="402"/>
      <c r="AQ28" s="242"/>
      <c r="AR28" s="331"/>
      <c r="AS28" s="331"/>
      <c r="AT28" s="331"/>
      <c r="AU28" s="331"/>
    </row>
    <row r="29" spans="1:47" ht="13.5" customHeight="1">
      <c r="A29" s="339" t="s">
        <v>1</v>
      </c>
      <c r="B29" s="343" t="s">
        <v>291</v>
      </c>
      <c r="C29" s="343" t="s">
        <v>291</v>
      </c>
      <c r="D29" s="343" t="s">
        <v>291</v>
      </c>
      <c r="E29" s="343" t="s">
        <v>291</v>
      </c>
      <c r="F29" s="343" t="s">
        <v>291</v>
      </c>
      <c r="G29" s="343" t="s">
        <v>291</v>
      </c>
      <c r="H29" s="343" t="s">
        <v>291</v>
      </c>
      <c r="I29" s="343" t="s">
        <v>291</v>
      </c>
      <c r="J29" s="343" t="s">
        <v>291</v>
      </c>
      <c r="K29" s="343" t="s">
        <v>291</v>
      </c>
      <c r="L29" s="343" t="s">
        <v>291</v>
      </c>
      <c r="M29" s="343" t="s">
        <v>291</v>
      </c>
      <c r="N29" s="343" t="s">
        <v>291</v>
      </c>
      <c r="O29" s="343" t="s">
        <v>291</v>
      </c>
      <c r="P29" s="343" t="s">
        <v>291</v>
      </c>
      <c r="Q29" s="405"/>
      <c r="R29" s="402"/>
      <c r="S29" s="402"/>
      <c r="T29" s="402"/>
      <c r="U29" s="402"/>
      <c r="V29" s="402"/>
      <c r="AQ29" s="242"/>
      <c r="AR29" s="331"/>
      <c r="AS29" s="331"/>
      <c r="AT29" s="331"/>
      <c r="AU29" s="331"/>
    </row>
    <row r="30" spans="1:47" ht="13.5" customHeight="1">
      <c r="A30" s="360" t="s">
        <v>339</v>
      </c>
      <c r="B30" s="269" t="s">
        <v>291</v>
      </c>
      <c r="C30" s="269" t="s">
        <v>291</v>
      </c>
      <c r="D30" s="269" t="s">
        <v>291</v>
      </c>
      <c r="E30" s="269" t="s">
        <v>291</v>
      </c>
      <c r="F30" s="269" t="s">
        <v>291</v>
      </c>
      <c r="G30" s="269" t="s">
        <v>291</v>
      </c>
      <c r="H30" s="269" t="s">
        <v>291</v>
      </c>
      <c r="I30" s="268" t="s">
        <v>291</v>
      </c>
      <c r="J30" s="313" t="s">
        <v>291</v>
      </c>
      <c r="K30" s="313">
        <v>3</v>
      </c>
      <c r="L30" s="313">
        <v>11</v>
      </c>
      <c r="M30" s="313">
        <v>5</v>
      </c>
      <c r="N30" s="313" t="s">
        <v>291</v>
      </c>
      <c r="O30" s="313">
        <v>3</v>
      </c>
      <c r="P30" s="313">
        <v>2</v>
      </c>
      <c r="Q30" s="405"/>
      <c r="R30" s="402"/>
      <c r="S30" s="402"/>
      <c r="T30" s="402"/>
      <c r="U30" s="402"/>
      <c r="V30" s="402"/>
      <c r="AQ30" s="242"/>
      <c r="AR30" s="331"/>
      <c r="AS30" s="331"/>
      <c r="AT30" s="331"/>
      <c r="AU30" s="331"/>
    </row>
    <row r="31" spans="1:47" ht="16.5">
      <c r="A31" s="361" t="s">
        <v>340</v>
      </c>
      <c r="B31" s="265" t="s">
        <v>291</v>
      </c>
      <c r="C31" s="265" t="s">
        <v>291</v>
      </c>
      <c r="D31" s="265" t="s">
        <v>291</v>
      </c>
      <c r="E31" s="265" t="s">
        <v>291</v>
      </c>
      <c r="F31" s="265" t="s">
        <v>291</v>
      </c>
      <c r="G31" s="265" t="s">
        <v>291</v>
      </c>
      <c r="H31" s="265" t="s">
        <v>291</v>
      </c>
      <c r="I31" s="308" t="s">
        <v>291</v>
      </c>
      <c r="J31" s="314" t="s">
        <v>291</v>
      </c>
      <c r="K31" s="314">
        <v>2</v>
      </c>
      <c r="L31" s="314">
        <v>8</v>
      </c>
      <c r="M31" s="314" t="s">
        <v>291</v>
      </c>
      <c r="N31" s="314">
        <v>1</v>
      </c>
      <c r="O31" s="314" t="s">
        <v>291</v>
      </c>
      <c r="P31" s="314">
        <v>1</v>
      </c>
      <c r="Q31" s="405"/>
      <c r="R31" s="402"/>
      <c r="S31" s="402"/>
      <c r="T31" s="402"/>
      <c r="U31" s="402"/>
      <c r="V31" s="402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</row>
    <row r="32" spans="1:47" ht="16.5">
      <c r="A32" s="361" t="s">
        <v>201</v>
      </c>
      <c r="B32" s="265" t="s">
        <v>291</v>
      </c>
      <c r="C32" s="265" t="s">
        <v>291</v>
      </c>
      <c r="D32" s="265" t="s">
        <v>291</v>
      </c>
      <c r="E32" s="265" t="s">
        <v>291</v>
      </c>
      <c r="F32" s="265" t="s">
        <v>291</v>
      </c>
      <c r="G32" s="265" t="s">
        <v>291</v>
      </c>
      <c r="H32" s="265" t="s">
        <v>291</v>
      </c>
      <c r="I32" s="308" t="s">
        <v>291</v>
      </c>
      <c r="J32" s="314" t="s">
        <v>291</v>
      </c>
      <c r="K32" s="314">
        <v>3</v>
      </c>
      <c r="L32" s="314">
        <v>5</v>
      </c>
      <c r="M32" s="314">
        <v>2</v>
      </c>
      <c r="N32" s="314" t="s">
        <v>291</v>
      </c>
      <c r="O32" s="314" t="s">
        <v>291</v>
      </c>
      <c r="P32" s="314" t="s">
        <v>291</v>
      </c>
      <c r="Q32" s="405"/>
      <c r="R32" s="402"/>
      <c r="S32" s="402"/>
      <c r="T32" s="402"/>
      <c r="U32" s="402"/>
      <c r="V32" s="402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</row>
    <row r="33" spans="1:45" ht="16.5">
      <c r="A33" s="361" t="s">
        <v>163</v>
      </c>
      <c r="B33" s="265" t="s">
        <v>291</v>
      </c>
      <c r="C33" s="265" t="s">
        <v>291</v>
      </c>
      <c r="D33" s="265" t="s">
        <v>291</v>
      </c>
      <c r="E33" s="265" t="s">
        <v>291</v>
      </c>
      <c r="F33" s="265" t="s">
        <v>291</v>
      </c>
      <c r="G33" s="265" t="s">
        <v>291</v>
      </c>
      <c r="H33" s="265" t="s">
        <v>291</v>
      </c>
      <c r="I33" s="308" t="s">
        <v>291</v>
      </c>
      <c r="J33" s="314" t="s">
        <v>291</v>
      </c>
      <c r="K33" s="314">
        <v>1</v>
      </c>
      <c r="L33" s="314">
        <v>2</v>
      </c>
      <c r="M33" s="314">
        <v>2</v>
      </c>
      <c r="N33" s="314">
        <v>1</v>
      </c>
      <c r="O33" s="314">
        <v>1</v>
      </c>
      <c r="P33" s="314" t="s">
        <v>291</v>
      </c>
      <c r="Q33" s="405"/>
      <c r="R33" s="402"/>
      <c r="S33" s="402"/>
      <c r="T33" s="402"/>
      <c r="U33" s="402"/>
      <c r="V33" s="402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</row>
    <row r="34" spans="1:45" ht="16.5">
      <c r="A34" s="341" t="s">
        <v>271</v>
      </c>
      <c r="B34" s="266" t="s">
        <v>291</v>
      </c>
      <c r="C34" s="266" t="s">
        <v>291</v>
      </c>
      <c r="D34" s="266" t="s">
        <v>291</v>
      </c>
      <c r="E34" s="266" t="s">
        <v>291</v>
      </c>
      <c r="F34" s="266" t="s">
        <v>291</v>
      </c>
      <c r="G34" s="266" t="s">
        <v>291</v>
      </c>
      <c r="H34" s="266" t="s">
        <v>291</v>
      </c>
      <c r="I34" s="274" t="s">
        <v>291</v>
      </c>
      <c r="J34" s="315" t="s">
        <v>291</v>
      </c>
      <c r="K34" s="315" t="s">
        <v>291</v>
      </c>
      <c r="L34" s="315">
        <v>5</v>
      </c>
      <c r="M34" s="315">
        <v>1</v>
      </c>
      <c r="N34" s="315" t="s">
        <v>291</v>
      </c>
      <c r="O34" s="315" t="s">
        <v>291</v>
      </c>
      <c r="P34" s="315">
        <v>1</v>
      </c>
      <c r="Q34" s="405"/>
      <c r="R34" s="402"/>
      <c r="S34" s="402"/>
      <c r="T34" s="402"/>
      <c r="U34" s="402"/>
      <c r="V34" s="402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</row>
    <row r="35" spans="1:45" ht="15">
      <c r="A35" s="97"/>
      <c r="B35" s="270"/>
      <c r="C35" s="275"/>
      <c r="D35" s="270"/>
      <c r="E35" s="275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353"/>
    </row>
    <row r="36" spans="1:45" ht="15">
      <c r="A36" s="97" t="s">
        <v>349</v>
      </c>
      <c r="B36" s="270"/>
      <c r="C36" s="275"/>
      <c r="D36" s="270"/>
      <c r="E36" s="275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353"/>
    </row>
    <row r="37" spans="1:45" ht="16.5">
      <c r="A37" s="362"/>
      <c r="B37" s="353"/>
      <c r="C37" s="372"/>
      <c r="D37" s="353"/>
      <c r="E37" s="372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</row>
    <row r="38" spans="1:45" ht="16.5">
      <c r="A38" s="362"/>
      <c r="B38" s="353"/>
      <c r="C38" s="372"/>
      <c r="D38" s="353"/>
      <c r="E38" s="372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</row>
    <row r="39" spans="1:45" ht="16.5">
      <c r="A39" s="362"/>
      <c r="B39" s="353"/>
      <c r="C39" s="372"/>
      <c r="D39" s="353"/>
      <c r="E39" s="372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</row>
    <row r="40" spans="1:45" ht="16.5">
      <c r="A40" s="362"/>
      <c r="B40" s="353"/>
      <c r="C40" s="372"/>
      <c r="D40" s="353"/>
      <c r="E40" s="372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</row>
    <row r="41" spans="1:45" ht="16.5">
      <c r="A41" s="103"/>
    </row>
    <row r="42" spans="1:45" ht="16.5">
      <c r="A42" s="103"/>
    </row>
    <row r="43" spans="1:45" ht="16.5">
      <c r="A43" s="103"/>
    </row>
    <row r="44" spans="1:45" ht="16.5">
      <c r="A44" s="103"/>
    </row>
    <row r="45" spans="1:45" ht="16.5">
      <c r="A45" s="103"/>
    </row>
    <row r="46" spans="1:45" ht="16.5">
      <c r="A46" s="103"/>
    </row>
    <row r="47" spans="1:45" ht="16.5">
      <c r="A47" s="103"/>
    </row>
    <row r="48" spans="1:45" ht="16.5">
      <c r="A48" s="103"/>
    </row>
    <row r="49" spans="1:1" ht="16.5">
      <c r="A49" s="103"/>
    </row>
    <row r="50" spans="1:1" ht="16.5">
      <c r="A50" s="103"/>
    </row>
    <row r="51" spans="1:1" ht="16.5">
      <c r="A51" s="103"/>
    </row>
    <row r="52" spans="1:1" ht="16.5">
      <c r="A52" s="103"/>
    </row>
    <row r="53" spans="1:1" ht="16.5">
      <c r="A53" s="103"/>
    </row>
    <row r="54" spans="1:1" ht="16.5">
      <c r="A54" s="103"/>
    </row>
    <row r="55" spans="1:1" ht="16.5">
      <c r="A55" s="103"/>
    </row>
    <row r="56" spans="1:1" ht="16.5">
      <c r="A56" s="103"/>
    </row>
    <row r="57" spans="1:1" ht="16.5">
      <c r="A57" s="103"/>
    </row>
  </sheetData>
  <mergeCells count="18">
    <mergeCell ref="N1:P1"/>
    <mergeCell ref="B2:G2"/>
    <mergeCell ref="H2:J2"/>
    <mergeCell ref="K2:P2"/>
    <mergeCell ref="K3:M3"/>
    <mergeCell ref="N3:P3"/>
    <mergeCell ref="D5:E5"/>
    <mergeCell ref="B3:E4"/>
    <mergeCell ref="F3:G5"/>
    <mergeCell ref="H3:H6"/>
    <mergeCell ref="I3:I6"/>
    <mergeCell ref="J3:J6"/>
    <mergeCell ref="K4:K6"/>
    <mergeCell ref="L4:L6"/>
    <mergeCell ref="M4:M6"/>
    <mergeCell ref="N4:N6"/>
    <mergeCell ref="O4:O6"/>
    <mergeCell ref="P4:P6"/>
  </mergeCells>
  <phoneticPr fontId="20" type="Hiragana"/>
  <printOptions horizontalCentered="1" verticalCentered="1"/>
  <pageMargins left="0.78740157480314965" right="0.51181102362204722" top="0.78740157480314965" bottom="0.78740157480314965" header="0" footer="0"/>
  <pageSetup paperSize="9" scale="84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⑳改正案一覧</vt:lpstr>
      <vt:lpstr>58-1</vt:lpstr>
      <vt:lpstr>58-2</vt:lpstr>
      <vt:lpstr xml:space="preserve">58-3 </vt:lpstr>
      <vt:lpstr>59</vt:lpstr>
      <vt:lpstr>60</vt:lpstr>
      <vt:lpstr>61-1</vt:lpstr>
      <vt:lpstr>61-2</vt:lpstr>
      <vt:lpstr>61-3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2020-01-06T05:16:13Z</dcterms:created>
  <dcterms:modified xsi:type="dcterms:W3CDTF">2020-01-06T05:16:13Z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2020-01-06T05:16:13Z</vt:filetime>
  </property>
</Properties>
</file>